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6025975\Documents\新しいフォルダー\03keieihikakubunsekihyo-shi-kouei\"/>
    </mc:Choice>
  </mc:AlternateContent>
  <xr:revisionPtr revIDLastSave="0" documentId="13_ncr:1_{5E4299CB-22BD-4D09-91A4-0335AC093BA4}" xr6:coauthVersionLast="47" xr6:coauthVersionMax="47" xr10:uidLastSave="{00000000-0000-0000-0000-000000000000}"/>
  <workbookProtection workbookAlgorithmName="SHA-512" workbookHashValue="irZtOocufh3pBWJrFfRz1whc3Kfh5wZLN5/nUVtBjvAg9Okxh9SVmlxPzeY733/Z+iMv6nZL8NbihDu6UgBvWQ==" workbookSaltValue="zqKh+lKa5KZs6YzPACDVG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P6" i="5"/>
  <c r="O6" i="5"/>
  <c r="I10" i="4" s="1"/>
  <c r="N6" i="5"/>
  <c r="B10" i="4" s="1"/>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L10" i="4"/>
  <c r="AD10" i="4"/>
  <c r="W10" i="4"/>
  <c r="P10" i="4"/>
  <c r="I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<sst xmlns="http://schemas.openxmlformats.org/spreadsheetml/2006/main" count="299" uniqueCount="116">
  <si>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</si>
  <si>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</si>
  <si>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</si>
  <si>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</si>
  <si>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</si>
  <si>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</si>
  <si>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</si>
  <si>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</si>
  <si>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</si>
  <si>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</si>
  <si>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</si>
  <si>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</si>
  <si>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</si>
  <si>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</si>
  <si>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</si>
  <si>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</si>
  <si>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</si>
  <si>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</si>
  <si>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</si>
  <si>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</si>
  <si>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</si>
  <si>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</si>
  <si>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</si>
  <si>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</si>
  <si>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</si>
  <si>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</si>
  <si>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</si>
  <si>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</si>
  <si>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</si>
  <si>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</si>
  <si>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</si>
  <si>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</si>
  <si>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</si>
  <si>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</si>
  <si>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</si>
  <si>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</si>
  <si>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</si>
  <si>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</si>
  <si>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</si>
  <si>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</si>
  <si>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</si>
  <si>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</si>
  <si>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</si>
  <si>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</si>
  <si>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</si>
  <si>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</si>
  <si>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</si>
  <si>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</si>
  <si>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</si>
  <si>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</si>
  <si>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</si>
  <si>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</si>
  <si>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</si>
  <si>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</si>
  <si>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</si>
  <si>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</si>
  <si>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</si>
  <si>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</si>
  <si>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</si>
  <si>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</si>
  <si>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</si>
  <si>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</si>
  <si>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</si>
  <si>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</si>
  <si>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</si>
  <si>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</si>
  <si>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</si>
  <si>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</si>
  <si>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</si>
  <si>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</si>
  <si>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</si>
  <si>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</si>
  <si>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</si>
  <si>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</si>
  <si>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</si>
  <si>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</si>
  <si>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</si>
  <si>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</si>
  <si>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</si>
  <si>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</si>
  <si>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</si>
  <si>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</si>
  <si>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</si>
  <si>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</si>
  <si>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</si>
  <si>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</si>
  <si>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</si>
  <si>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</si>
  <si>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</si>
  <si>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</si>
  <si>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</si>
  <si>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</si>
  <si>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</si>
  <si>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</si>
  <si>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</si>
  <si>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</si>
  <si>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調布市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</si>
  <si>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</si>
  <si>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</si>
  <si>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</si>
  <si>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</si>
  <si>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</si>
  <si>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</si>
  <si>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</si>
  <si>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</si>
  <si>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</si>
  <si>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</si>
  <si>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</si>
  <si>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</si>
  <si>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</si>
  <si>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</si>
  <si>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</si>
  <si>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</si>
  <si>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は，市内に最終処理場がなく東京都が管理する流域下水道に接続していること，地形の高低差が少なく中継ポンプ場は１箇所のみであること，下水道管布設延長に占める合流管の割合が約93%であること等の特徴があります。　
①経常収支比率は，100%を僅かに下回りましたが，収支はほぼ均衡しています。　
②累積欠損金比率は，昨年度に続き当年度純損益が純損失となったことから，上昇しています。なお，令和２年度策定した「調布市下水道ビジョン」の推計では，今後数年間は累積欠損比率の上昇が続く見込みです。　
③流動比率は100%を超えており，決算後１年以内に支払を要する負債に対する資金があることを示しています。ただし，資金残高に十分な余裕がある状況にはありません。
④企業債残高対事業規模比率は，企業債の繰上償還等に伴い改善しました。　
⑤経費回収率は，減価償却費等の減少に伴う汚水処理費の減少により改善しましたが，⑥汚水処理原価が類似団体平均よりも低い状況にあるにも関わらず100%を下回っており，下水道使用料収入も含めた収支のあり方の検討が必要な状況にあります。
⑧水洗化率は99.98％で概ね100％を達成できています。　以上のことから，経営の健全性・効率性の観点では，十分な資金残高の確保や経費回収率の向上が課題となっています。</t>
    <rPh sb="152" eb="154">
      <t>ルイセキ</t>
    </rPh>
    <rPh sb="154" eb="156">
      <t>ケッソン</t>
    </rPh>
    <rPh sb="156" eb="157">
      <t>キン</t>
    </rPh>
    <rPh sb="157" eb="159">
      <t>ヒリツ</t>
    </rPh>
    <rPh sb="161" eb="164">
      <t>サクネンド</t>
    </rPh>
    <rPh sb="165" eb="166">
      <t>ツヅ</t>
    </rPh>
    <rPh sb="167" eb="170">
      <t>トウネンド</t>
    </rPh>
    <rPh sb="170" eb="173">
      <t>ジュンソンエキ</t>
    </rPh>
    <rPh sb="174" eb="175">
      <t>ジュン</t>
    </rPh>
    <rPh sb="175" eb="177">
      <t>ソンシツ</t>
    </rPh>
    <rPh sb="186" eb="188">
      <t>ジョウショウ</t>
    </rPh>
    <rPh sb="224" eb="226">
      <t>コンゴ</t>
    </rPh>
    <rPh sb="226" eb="229">
      <t>スウネンカン</t>
    </rPh>
    <rPh sb="234" eb="236">
      <t>ヒリツ</t>
    </rPh>
    <rPh sb="237" eb="239">
      <t>ジョウショウ</t>
    </rPh>
    <rPh sb="240" eb="241">
      <t>ツヅ</t>
    </rPh>
    <rPh sb="242" eb="244">
      <t>ミコ</t>
    </rPh>
    <rPh sb="267" eb="269">
      <t>ケッサン</t>
    </rPh>
    <rPh sb="269" eb="270">
      <t>ゴ</t>
    </rPh>
    <rPh sb="271" eb="272">
      <t>ネン</t>
    </rPh>
    <rPh sb="272" eb="274">
      <t>イナイ</t>
    </rPh>
    <rPh sb="275" eb="277">
      <t>シハライ</t>
    </rPh>
    <rPh sb="278" eb="279">
      <t>ヨウ</t>
    </rPh>
    <rPh sb="281" eb="283">
      <t>フサイ</t>
    </rPh>
    <rPh sb="284" eb="285">
      <t>タイ</t>
    </rPh>
    <rPh sb="287" eb="289">
      <t>シキン</t>
    </rPh>
    <rPh sb="295" eb="296">
      <t>シメ</t>
    </rPh>
    <rPh sb="306" eb="308">
      <t>シキン</t>
    </rPh>
    <rPh sb="308" eb="310">
      <t>ザンダカ</t>
    </rPh>
    <rPh sb="311" eb="313">
      <t>ジュウブン</t>
    </rPh>
    <rPh sb="314" eb="316">
      <t>ヨユウ</t>
    </rPh>
    <rPh sb="319" eb="321">
      <t>ジョウキョウ</t>
    </rPh>
    <rPh sb="345" eb="347">
      <t>キギョウ</t>
    </rPh>
    <rPh sb="347" eb="348">
      <t>サイ</t>
    </rPh>
    <rPh sb="349" eb="351">
      <t>クリアゲ</t>
    </rPh>
    <rPh sb="351" eb="353">
      <t>ショウカン</t>
    </rPh>
    <rPh sb="353" eb="354">
      <t>トウ</t>
    </rPh>
    <rPh sb="355" eb="356">
      <t>トモナ</t>
    </rPh>
    <rPh sb="357" eb="359">
      <t>カイゼン</t>
    </rPh>
    <rPh sb="440" eb="442">
      <t>シタマワ</t>
    </rPh>
    <rPh sb="447" eb="450">
      <t>ゲスイドウ</t>
    </rPh>
    <rPh sb="450" eb="453">
      <t>シヨウリョウ</t>
    </rPh>
    <rPh sb="453" eb="455">
      <t>シュウニュウ</t>
    </rPh>
    <rPh sb="456" eb="457">
      <t>フク</t>
    </rPh>
    <rPh sb="459" eb="461">
      <t>シュウシ</t>
    </rPh>
    <rPh sb="464" eb="465">
      <t>カタ</t>
    </rPh>
    <rPh sb="466" eb="468">
      <t>ケントウ</t>
    </rPh>
    <rPh sb="469" eb="471">
      <t>ヒツヨウ</t>
    </rPh>
    <rPh sb="472" eb="474">
      <t>ジョウキョウ</t>
    </rPh>
    <rPh sb="535" eb="537">
      <t>ジュウブン</t>
    </rPh>
    <rPh sb="538" eb="540">
      <t>シキン</t>
    </rPh>
    <rPh sb="540" eb="542">
      <t>ザンダカ</t>
    </rPh>
    <rPh sb="543" eb="545">
      <t>カクホ</t>
    </rPh>
    <rPh sb="552" eb="554">
      <t>コウジョウ</t>
    </rPh>
    <phoneticPr fontId="4"/>
  </si>
  <si>
    <t xml:space="preserve">(1.②)累積欠損金比率，(1.③)流動比率，(2.③)管渠改善率から，下水道施設の老朽化対策事業を今後更に拡大していく必要がある中，資金残高を十分に蓄えることができていない状況にあります。また，(1.⑤)経費回収率が100%を下回っていることから，下水道使用料で賄うべき対象経費に対し，下水道使用料収入が不足している状況にあります。
今後は，中長期の収支見通しの再検証により，適切な使用料水準のあり方の検討を進めるとともに，事後保全型から予防保全型への転換を一層推進していく必要があります。
</t>
    <rPh sb="205" eb="206">
      <t>スス</t>
    </rPh>
    <rPh sb="227" eb="229">
      <t>テンカン</t>
    </rPh>
    <rPh sb="230" eb="232">
      <t>イッソウ</t>
    </rPh>
    <rPh sb="238" eb="240">
      <t>ヒツヨウ</t>
    </rPh>
    <phoneticPr fontId="4"/>
  </si>
  <si>
    <t>本市は昭和42(1967)年度から下水道整備を開始し，昭和62(1987)年度に下水道人口普及率100%を達成しました。　
①有形固定資産減価償却率は，類似団体平均よりも低い水準となっていますが，今後も減価償却の償却期間が完了した資産が増え続けていく見通しであることから，対策事業の拡大を検討していく必要があります。
管渠総延長に占める標準耐用年数超過管渠の割合を表す②管渠老朽化率は，全国平均6.54と同一水準となっています。昭和40年代から50年代にかけて集中的に下水道整備を行っていたことから，今後，急速に上昇していく見通しです。
③管渠改善率は，昨年度に引き続き類似団体平均を下回っており，今後は，更なる管路の予防保全を推進していく必要があります。</t>
    <rPh sb="27" eb="29">
      <t>ショウワ</t>
    </rPh>
    <rPh sb="37" eb="39">
      <t>ネンド</t>
    </rPh>
    <rPh sb="40" eb="43">
      <t>ゲスイドウ</t>
    </rPh>
    <rPh sb="43" eb="45">
      <t>ジンコウ</t>
    </rPh>
    <rPh sb="45" eb="47">
      <t>フキュウ</t>
    </rPh>
    <rPh sb="47" eb="48">
      <t>リツ</t>
    </rPh>
    <rPh sb="53" eb="55">
      <t>タッセイ</t>
    </rPh>
    <rPh sb="98" eb="100">
      <t>コンゴ</t>
    </rPh>
    <rPh sb="101" eb="103">
      <t>ゲンカ</t>
    </rPh>
    <rPh sb="103" eb="105">
      <t>ショウキャク</t>
    </rPh>
    <rPh sb="106" eb="108">
      <t>ショウキャク</t>
    </rPh>
    <rPh sb="108" eb="110">
      <t>キカン</t>
    </rPh>
    <rPh sb="111" eb="113">
      <t>カンリョウ</t>
    </rPh>
    <rPh sb="115" eb="117">
      <t>シサン</t>
    </rPh>
    <rPh sb="118" eb="119">
      <t>フ</t>
    </rPh>
    <rPh sb="120" eb="121">
      <t>ツヅ</t>
    </rPh>
    <rPh sb="125" eb="127">
      <t>ミトオ</t>
    </rPh>
    <rPh sb="136" eb="138">
      <t>タイサク</t>
    </rPh>
    <rPh sb="138" eb="140">
      <t>ジギョウ</t>
    </rPh>
    <rPh sb="141" eb="143">
      <t>カクダイ</t>
    </rPh>
    <rPh sb="144" eb="146">
      <t>ケントウ</t>
    </rPh>
    <rPh sb="150" eb="152">
      <t>ヒツヨウ</t>
    </rPh>
    <rPh sb="234" eb="237">
      <t>ゲスイドウ</t>
    </rPh>
    <rPh sb="250" eb="252">
      <t>コンゴ</t>
    </rPh>
    <rPh sb="253" eb="255">
      <t>キュウソク</t>
    </rPh>
    <rPh sb="256" eb="258">
      <t>ジョウショウ</t>
    </rPh>
    <rPh sb="262" eb="264">
      <t>ミトオ</t>
    </rPh>
    <rPh sb="277" eb="280">
      <t>サクネンド</t>
    </rPh>
    <rPh sb="281" eb="282">
      <t>ヒ</t>
    </rPh>
    <rPh sb="283" eb="284">
      <t>ツヅ</t>
    </rPh>
    <rPh sb="285" eb="287">
      <t>ルイジ</t>
    </rPh>
    <rPh sb="287" eb="289">
      <t>ダンタイ</t>
    </rPh>
    <rPh sb="289" eb="291">
      <t>ヘイキン</t>
    </rPh>
    <rPh sb="292" eb="294">
      <t>シタマワ</t>
    </rPh>
    <rPh sb="299" eb="30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</si>
</sst>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c:v>0.06</c:v>
                </c:pt>
              </c:numCache>
            </c:numRef>
          </c:val>
          <c:extLst>
            <c:ext xmlns:c16="http://schemas.microsoft.com/office/drawing/2014/chart" uri="{C3380CC4-5D6E-409C-BE32-E72D297353CC}">
              <c16:uniqueId val="{00000000-DE47-49C5-93B0-7BA70B71CE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DE47-49C5-93B0-7BA70B71CE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8D-47E4-BA8A-F99559689C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CE8D-47E4-BA8A-F99559689C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99.98</c:v>
                </c:pt>
                <c:pt idx="4">
                  <c:v>99.98</c:v>
                </c:pt>
              </c:numCache>
            </c:numRef>
          </c:val>
          <c:extLst>
            <c:ext xmlns:c16="http://schemas.microsoft.com/office/drawing/2014/chart" uri="{C3380CC4-5D6E-409C-BE32-E72D297353CC}">
              <c16:uniqueId val="{00000000-EBB8-4C3D-A9C1-66E26B29D4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EBB8-4C3D-A9C1-66E26B29D4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99.56</c:v>
                </c:pt>
                <c:pt idx="4">
                  <c:v>99.57</c:v>
                </c:pt>
              </c:numCache>
            </c:numRef>
          </c:val>
          <c:extLst>
            <c:ext xmlns:c16="http://schemas.microsoft.com/office/drawing/2014/chart" uri="{C3380CC4-5D6E-409C-BE32-E72D297353CC}">
              <c16:uniqueId val="{00000000-1CE6-4920-B862-5E9C33C515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1CE6-4920-B862-5E9C33C515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6.38</c:v>
                </c:pt>
                <c:pt idx="4">
                  <c:v>12.42</c:v>
                </c:pt>
              </c:numCache>
            </c:numRef>
          </c:val>
          <c:extLst>
            <c:ext xmlns:c16="http://schemas.microsoft.com/office/drawing/2014/chart" uri="{C3380CC4-5D6E-409C-BE32-E72D297353CC}">
              <c16:uniqueId val="{00000000-CC05-4640-B4CB-C4BA930719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CC05-4640-B4CB-C4BA930719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4.3600000000000003</c:v>
                </c:pt>
                <c:pt idx="4">
                  <c:v>6.85</c:v>
                </c:pt>
              </c:numCache>
            </c:numRef>
          </c:val>
          <c:extLst>
            <c:ext xmlns:c16="http://schemas.microsoft.com/office/drawing/2014/chart" uri="{C3380CC4-5D6E-409C-BE32-E72D297353CC}">
              <c16:uniqueId val="{00000000-C0C9-4ECC-8A35-430A49F68F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C0C9-4ECC-8A35-430A49F68F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0.96</c:v>
                </c:pt>
                <c:pt idx="4">
                  <c:v>1.58</c:v>
                </c:pt>
              </c:numCache>
            </c:numRef>
          </c:val>
          <c:extLst>
            <c:ext xmlns:c16="http://schemas.microsoft.com/office/drawing/2014/chart" uri="{C3380CC4-5D6E-409C-BE32-E72D297353CC}">
              <c16:uniqueId val="{00000000-4B8B-4810-BB00-1B9861ABBB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4B8B-4810-BB00-1B9861ABBB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117.81</c:v>
                </c:pt>
                <c:pt idx="4">
                  <c:v>109.42</c:v>
                </c:pt>
              </c:numCache>
            </c:numRef>
          </c:val>
          <c:extLst>
            <c:ext xmlns:c16="http://schemas.microsoft.com/office/drawing/2014/chart" uri="{C3380CC4-5D6E-409C-BE32-E72D297353CC}">
              <c16:uniqueId val="{00000000-B4DC-4D46-932D-9CCB1E102C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B4DC-4D46-932D-9CCB1E102C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139.49</c:v>
                </c:pt>
                <c:pt idx="4">
                  <c:v>135.88999999999999</c:v>
                </c:pt>
              </c:numCache>
            </c:numRef>
          </c:val>
          <c:extLst>
            <c:ext xmlns:c16="http://schemas.microsoft.com/office/drawing/2014/chart" uri="{C3380CC4-5D6E-409C-BE32-E72D297353CC}">
              <c16:uniqueId val="{00000000-2AE2-4AC3-BEBF-5B575C8A3E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2AE2-4AC3-BEBF-5B575C8A3E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84.66</c:v>
                </c:pt>
                <c:pt idx="4">
                  <c:v>89.12</c:v>
                </c:pt>
              </c:numCache>
            </c:numRef>
          </c:val>
          <c:extLst>
            <c:ext xmlns:c16="http://schemas.microsoft.com/office/drawing/2014/chart" uri="{C3380CC4-5D6E-409C-BE32-E72D297353CC}">
              <c16:uniqueId val="{00000000-5FE1-4786-A951-5097305A9F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5FE1-4786-A951-5097305A9F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87.63</c:v>
                </c:pt>
                <c:pt idx="4">
                  <c:v>83.1</c:v>
                </c:pt>
              </c:numCache>
            </c:numRef>
          </c:val>
          <c:extLst>
            <c:ext xmlns:c16="http://schemas.microsoft.com/office/drawing/2014/chart" uri="{C3380CC4-5D6E-409C-BE32-E72D297353CC}">
              <c16:uniqueId val="{00000000-5D11-4248-99E0-D910B8A285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5D11-4248-99E0-D910B8A285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J5" sqref="J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
データ!H6</f>
        <v>
東京都　調布市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69" t="s">
        <v>
9</v>
      </c>
      <c r="BM7" s="70"/>
      <c r="BN7" s="70"/>
      <c r="BO7" s="70"/>
      <c r="BP7" s="70"/>
      <c r="BQ7" s="70"/>
      <c r="BR7" s="70"/>
      <c r="BS7" s="70"/>
      <c r="BT7" s="70"/>
      <c r="BU7" s="70"/>
      <c r="BV7" s="70"/>
      <c r="BW7" s="70"/>
      <c r="BX7" s="70"/>
      <c r="BY7" s="71"/>
    </row>
    <row r="8" spans="1:78" ht="18.75" customHeight="1" x14ac:dyDescent="0.2">
      <c r="A8" s="2"/>
      <c r="B8" s="65" t="str">
        <f>
データ!I6</f>
        <v>
法適用</v>
      </c>
      <c r="C8" s="65"/>
      <c r="D8" s="65"/>
      <c r="E8" s="65"/>
      <c r="F8" s="65"/>
      <c r="G8" s="65"/>
      <c r="H8" s="65"/>
      <c r="I8" s="65" t="str">
        <f>
データ!J6</f>
        <v>
下水道事業</v>
      </c>
      <c r="J8" s="65"/>
      <c r="K8" s="65"/>
      <c r="L8" s="65"/>
      <c r="M8" s="65"/>
      <c r="N8" s="65"/>
      <c r="O8" s="65"/>
      <c r="P8" s="65" t="str">
        <f>
データ!K6</f>
        <v>
公共下水道</v>
      </c>
      <c r="Q8" s="65"/>
      <c r="R8" s="65"/>
      <c r="S8" s="65"/>
      <c r="T8" s="65"/>
      <c r="U8" s="65"/>
      <c r="V8" s="65"/>
      <c r="W8" s="65" t="str">
        <f>
データ!L6</f>
        <v>
Aa</v>
      </c>
      <c r="X8" s="65"/>
      <c r="Y8" s="65"/>
      <c r="Z8" s="65"/>
      <c r="AA8" s="65"/>
      <c r="AB8" s="65"/>
      <c r="AC8" s="65"/>
      <c r="AD8" s="66" t="str">
        <f>
データ!$M$6</f>
        <v>
非設置</v>
      </c>
      <c r="AE8" s="66"/>
      <c r="AF8" s="66"/>
      <c r="AG8" s="66"/>
      <c r="AH8" s="66"/>
      <c r="AI8" s="66"/>
      <c r="AJ8" s="66"/>
      <c r="AK8" s="3"/>
      <c r="AL8" s="45">
        <f>
データ!S6</f>
        <v>
237939</v>
      </c>
      <c r="AM8" s="45"/>
      <c r="AN8" s="45"/>
      <c r="AO8" s="45"/>
      <c r="AP8" s="45"/>
      <c r="AQ8" s="45"/>
      <c r="AR8" s="45"/>
      <c r="AS8" s="45"/>
      <c r="AT8" s="46">
        <f>
データ!T6</f>
        <v>
21.58</v>
      </c>
      <c r="AU8" s="46"/>
      <c r="AV8" s="46"/>
      <c r="AW8" s="46"/>
      <c r="AX8" s="46"/>
      <c r="AY8" s="46"/>
      <c r="AZ8" s="46"/>
      <c r="BA8" s="46"/>
      <c r="BB8" s="46">
        <f>
データ!U6</f>
        <v>
11025.9</v>
      </c>
      <c r="BC8" s="46"/>
      <c r="BD8" s="46"/>
      <c r="BE8" s="46"/>
      <c r="BF8" s="46"/>
      <c r="BG8" s="46"/>
      <c r="BH8" s="46"/>
      <c r="BI8" s="46"/>
      <c r="BJ8" s="3"/>
      <c r="BK8" s="3"/>
      <c r="BL8" s="61" t="s">
        <v>
10</v>
      </c>
      <c r="BM8" s="62"/>
      <c r="BN8" s="63" t="s">
        <v>
11</v>
      </c>
      <c r="BO8" s="63"/>
      <c r="BP8" s="63"/>
      <c r="BQ8" s="63"/>
      <c r="BR8" s="63"/>
      <c r="BS8" s="63"/>
      <c r="BT8" s="63"/>
      <c r="BU8" s="63"/>
      <c r="BV8" s="63"/>
      <c r="BW8" s="63"/>
      <c r="BX8" s="63"/>
      <c r="BY8" s="64"/>
    </row>
    <row r="9" spans="1:78" ht="18.75" customHeight="1" x14ac:dyDescent="0.2">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54" t="s">
        <v>
21</v>
      </c>
      <c r="BO9" s="54"/>
      <c r="BP9" s="54"/>
      <c r="BQ9" s="54"/>
      <c r="BR9" s="54"/>
      <c r="BS9" s="54"/>
      <c r="BT9" s="54"/>
      <c r="BU9" s="54"/>
      <c r="BV9" s="54"/>
      <c r="BW9" s="54"/>
      <c r="BX9" s="54"/>
      <c r="BY9" s="55"/>
    </row>
    <row r="10" spans="1:78" ht="18.75" customHeight="1" x14ac:dyDescent="0.2">
      <c r="A10" s="2"/>
      <c r="B10" s="46" t="str">
        <f>
データ!N6</f>
        <v>
-</v>
      </c>
      <c r="C10" s="46"/>
      <c r="D10" s="46"/>
      <c r="E10" s="46"/>
      <c r="F10" s="46"/>
      <c r="G10" s="46"/>
      <c r="H10" s="46"/>
      <c r="I10" s="46">
        <f>
データ!O6</f>
        <v>
74.38</v>
      </c>
      <c r="J10" s="46"/>
      <c r="K10" s="46"/>
      <c r="L10" s="46"/>
      <c r="M10" s="46"/>
      <c r="N10" s="46"/>
      <c r="O10" s="46"/>
      <c r="P10" s="46">
        <f>
データ!P6</f>
        <v>
100</v>
      </c>
      <c r="Q10" s="46"/>
      <c r="R10" s="46"/>
      <c r="S10" s="46"/>
      <c r="T10" s="46"/>
      <c r="U10" s="46"/>
      <c r="V10" s="46"/>
      <c r="W10" s="46">
        <f>
データ!Q6</f>
        <v>
80</v>
      </c>
      <c r="X10" s="46"/>
      <c r="Y10" s="46"/>
      <c r="Z10" s="46"/>
      <c r="AA10" s="46"/>
      <c r="AB10" s="46"/>
      <c r="AC10" s="46"/>
      <c r="AD10" s="45">
        <f>
データ!R6</f>
        <v>
1276</v>
      </c>
      <c r="AE10" s="45"/>
      <c r="AF10" s="45"/>
      <c r="AG10" s="45"/>
      <c r="AH10" s="45"/>
      <c r="AI10" s="45"/>
      <c r="AJ10" s="45"/>
      <c r="AK10" s="2"/>
      <c r="AL10" s="45">
        <f>
データ!V6</f>
        <v>
238394</v>
      </c>
      <c r="AM10" s="45"/>
      <c r="AN10" s="45"/>
      <c r="AO10" s="45"/>
      <c r="AP10" s="45"/>
      <c r="AQ10" s="45"/>
      <c r="AR10" s="45"/>
      <c r="AS10" s="45"/>
      <c r="AT10" s="46">
        <f>
データ!W6</f>
        <v>
19.55</v>
      </c>
      <c r="AU10" s="46"/>
      <c r="AV10" s="46"/>
      <c r="AW10" s="46"/>
      <c r="AX10" s="46"/>
      <c r="AY10" s="46"/>
      <c r="AZ10" s="46"/>
      <c r="BA10" s="46"/>
      <c r="BB10" s="46">
        <f>
データ!X6</f>
        <v>
12194.07</v>
      </c>
      <c r="BC10" s="46"/>
      <c r="BD10" s="46"/>
      <c r="BE10" s="46"/>
      <c r="BF10" s="46"/>
      <c r="BG10" s="46"/>
      <c r="BH10" s="46"/>
      <c r="BI10" s="46"/>
      <c r="BJ10" s="2"/>
      <c r="BK10" s="2"/>
      <c r="BL10" s="47" t="s">
        <v>
22</v>
      </c>
      <c r="BM10" s="48"/>
      <c r="BN10" s="49" t="s">
        <v>
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2">
      <c r="B85" s="12"/>
      <c r="C85" s="12"/>
      <c r="D85" s="12"/>
      <c r="E85" s="12" t="str">
        <f>
データ!AI6</f>
        <v>
【107.02】</v>
      </c>
      <c r="F85" s="12" t="str">
        <f>
データ!AT6</f>
        <v>
【3.09】</v>
      </c>
      <c r="G85" s="12" t="str">
        <f>
データ!BE6</f>
        <v>
【71.39】</v>
      </c>
      <c r="H85" s="12" t="str">
        <f>
データ!BP6</f>
        <v>
【669.12】</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oy90x8o1X2ai+yI2ZxspVcNt+Hio81gLlCfCYMfDzZj8jZc0KDirT6HazHFzo5pFBHnr6TD0qIu3woC8/ycdpQ==" saltValue="S+pi8vzeZ94mZ8GsNABv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2">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2">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2">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2">
      <c r="A6" s="14" t="s">
        <v>
95</v>
      </c>
      <c r="B6" s="19">
        <f>
B7</f>
        <v>
2021</v>
      </c>
      <c r="C6" s="19">
        <f t="shared" ref="C6:X6" si="3">
C7</f>
        <v>
132080</v>
      </c>
      <c r="D6" s="19">
        <f t="shared" si="3"/>
        <v>
46</v>
      </c>
      <c r="E6" s="19">
        <f t="shared" si="3"/>
        <v>
17</v>
      </c>
      <c r="F6" s="19">
        <f t="shared" si="3"/>
        <v>
1</v>
      </c>
      <c r="G6" s="19">
        <f t="shared" si="3"/>
        <v>
0</v>
      </c>
      <c r="H6" s="19" t="str">
        <f t="shared" si="3"/>
        <v>
東京都　調布市</v>
      </c>
      <c r="I6" s="19" t="str">
        <f t="shared" si="3"/>
        <v>
法適用</v>
      </c>
      <c r="J6" s="19" t="str">
        <f t="shared" si="3"/>
        <v>
下水道事業</v>
      </c>
      <c r="K6" s="19" t="str">
        <f t="shared" si="3"/>
        <v>
公共下水道</v>
      </c>
      <c r="L6" s="19" t="str">
        <f t="shared" si="3"/>
        <v>
Aa</v>
      </c>
      <c r="M6" s="19" t="str">
        <f t="shared" si="3"/>
        <v>
非設置</v>
      </c>
      <c r="N6" s="20" t="str">
        <f t="shared" si="3"/>
        <v>
-</v>
      </c>
      <c r="O6" s="20">
        <f t="shared" si="3"/>
        <v>
74.38</v>
      </c>
      <c r="P6" s="20">
        <f t="shared" si="3"/>
        <v>
100</v>
      </c>
      <c r="Q6" s="20">
        <f t="shared" si="3"/>
        <v>
80</v>
      </c>
      <c r="R6" s="20">
        <f t="shared" si="3"/>
        <v>
1276</v>
      </c>
      <c r="S6" s="20">
        <f t="shared" si="3"/>
        <v>
237939</v>
      </c>
      <c r="T6" s="20">
        <f t="shared" si="3"/>
        <v>
21.58</v>
      </c>
      <c r="U6" s="20">
        <f t="shared" si="3"/>
        <v>
11025.9</v>
      </c>
      <c r="V6" s="20">
        <f t="shared" si="3"/>
        <v>
238394</v>
      </c>
      <c r="W6" s="20">
        <f t="shared" si="3"/>
        <v>
19.55</v>
      </c>
      <c r="X6" s="20">
        <f t="shared" si="3"/>
        <v>
12194.07</v>
      </c>
      <c r="Y6" s="21" t="str">
        <f>
IF(Y7="",NA(),Y7)</f>
        <v>
-</v>
      </c>
      <c r="Z6" s="21" t="str">
        <f t="shared" ref="Z6:AH6" si="4">
IF(Z7="",NA(),Z7)</f>
        <v>
-</v>
      </c>
      <c r="AA6" s="21" t="str">
        <f t="shared" si="4"/>
        <v>
-</v>
      </c>
      <c r="AB6" s="21">
        <f t="shared" si="4"/>
        <v>
99.56</v>
      </c>
      <c r="AC6" s="21">
        <f t="shared" si="4"/>
        <v>
99.57</v>
      </c>
      <c r="AD6" s="21" t="str">
        <f t="shared" si="4"/>
        <v>
-</v>
      </c>
      <c r="AE6" s="21" t="str">
        <f t="shared" si="4"/>
        <v>
-</v>
      </c>
      <c r="AF6" s="21" t="str">
        <f t="shared" si="4"/>
        <v>
-</v>
      </c>
      <c r="AG6" s="21">
        <f t="shared" si="4"/>
        <v>
107.09</v>
      </c>
      <c r="AH6" s="21">
        <f t="shared" si="4"/>
        <v>
107.96</v>
      </c>
      <c r="AI6" s="20" t="str">
        <f>
IF(AI7="","",IF(AI7="-","【-】","【"&amp;SUBSTITUTE(TEXT(AI7,"#,##0.00"),"-","△")&amp;"】"))</f>
        <v>
【107.02】</v>
      </c>
      <c r="AJ6" s="21" t="str">
        <f>
IF(AJ7="",NA(),AJ7)</f>
        <v>
-</v>
      </c>
      <c r="AK6" s="21" t="str">
        <f t="shared" ref="AK6:AS6" si="5">
IF(AK7="",NA(),AK7)</f>
        <v>
-</v>
      </c>
      <c r="AL6" s="21" t="str">
        <f t="shared" si="5"/>
        <v>
-</v>
      </c>
      <c r="AM6" s="21">
        <f t="shared" si="5"/>
        <v>
0.96</v>
      </c>
      <c r="AN6" s="21">
        <f t="shared" si="5"/>
        <v>
1.58</v>
      </c>
      <c r="AO6" s="21" t="str">
        <f t="shared" si="5"/>
        <v>
-</v>
      </c>
      <c r="AP6" s="21" t="str">
        <f t="shared" si="5"/>
        <v>
-</v>
      </c>
      <c r="AQ6" s="21" t="str">
        <f t="shared" si="5"/>
        <v>
-</v>
      </c>
      <c r="AR6" s="21">
        <f t="shared" si="5"/>
        <v>
0.59</v>
      </c>
      <c r="AS6" s="21">
        <f t="shared" si="5"/>
        <v>
0.68</v>
      </c>
      <c r="AT6" s="20" t="str">
        <f>
IF(AT7="","",IF(AT7="-","【-】","【"&amp;SUBSTITUTE(TEXT(AT7,"#,##0.00"),"-","△")&amp;"】"))</f>
        <v>
【3.09】</v>
      </c>
      <c r="AU6" s="21" t="str">
        <f>
IF(AU7="",NA(),AU7)</f>
        <v>
-</v>
      </c>
      <c r="AV6" s="21" t="str">
        <f t="shared" ref="AV6:BD6" si="6">
IF(AV7="",NA(),AV7)</f>
        <v>
-</v>
      </c>
      <c r="AW6" s="21" t="str">
        <f t="shared" si="6"/>
        <v>
-</v>
      </c>
      <c r="AX6" s="21">
        <f t="shared" si="6"/>
        <v>
117.81</v>
      </c>
      <c r="AY6" s="21">
        <f t="shared" si="6"/>
        <v>
109.42</v>
      </c>
      <c r="AZ6" s="21" t="str">
        <f t="shared" si="6"/>
        <v>
-</v>
      </c>
      <c r="BA6" s="21" t="str">
        <f t="shared" si="6"/>
        <v>
-</v>
      </c>
      <c r="BB6" s="21" t="str">
        <f t="shared" si="6"/>
        <v>
-</v>
      </c>
      <c r="BC6" s="21">
        <f t="shared" si="6"/>
        <v>
77.72</v>
      </c>
      <c r="BD6" s="21">
        <f t="shared" si="6"/>
        <v>
86.61</v>
      </c>
      <c r="BE6" s="20" t="str">
        <f>
IF(BE7="","",IF(BE7="-","【-】","【"&amp;SUBSTITUTE(TEXT(BE7,"#,##0.00"),"-","△")&amp;"】"))</f>
        <v>
【71.39】</v>
      </c>
      <c r="BF6" s="21" t="str">
        <f>
IF(BF7="",NA(),BF7)</f>
        <v>
-</v>
      </c>
      <c r="BG6" s="21" t="str">
        <f t="shared" ref="BG6:BO6" si="7">
IF(BG7="",NA(),BG7)</f>
        <v>
-</v>
      </c>
      <c r="BH6" s="21" t="str">
        <f t="shared" si="7"/>
        <v>
-</v>
      </c>
      <c r="BI6" s="21">
        <f t="shared" si="7"/>
        <v>
139.49</v>
      </c>
      <c r="BJ6" s="21">
        <f t="shared" si="7"/>
        <v>
135.88999999999999</v>
      </c>
      <c r="BK6" s="21" t="str">
        <f t="shared" si="7"/>
        <v>
-</v>
      </c>
      <c r="BL6" s="21" t="str">
        <f t="shared" si="7"/>
        <v>
-</v>
      </c>
      <c r="BM6" s="21" t="str">
        <f t="shared" si="7"/>
        <v>
-</v>
      </c>
      <c r="BN6" s="21">
        <f t="shared" si="7"/>
        <v>
485.6</v>
      </c>
      <c r="BO6" s="21">
        <f t="shared" si="7"/>
        <v>
463.93</v>
      </c>
      <c r="BP6" s="20" t="str">
        <f>
IF(BP7="","",IF(BP7="-","【-】","【"&amp;SUBSTITUTE(TEXT(BP7,"#,##0.00"),"-","△")&amp;"】"))</f>
        <v>
【669.12】</v>
      </c>
      <c r="BQ6" s="21" t="str">
        <f>
IF(BQ7="",NA(),BQ7)</f>
        <v>
-</v>
      </c>
      <c r="BR6" s="21" t="str">
        <f t="shared" ref="BR6:BZ6" si="8">
IF(BR7="",NA(),BR7)</f>
        <v>
-</v>
      </c>
      <c r="BS6" s="21" t="str">
        <f t="shared" si="8"/>
        <v>
-</v>
      </c>
      <c r="BT6" s="21">
        <f t="shared" si="8"/>
        <v>
84.66</v>
      </c>
      <c r="BU6" s="21">
        <f t="shared" si="8"/>
        <v>
89.12</v>
      </c>
      <c r="BV6" s="21" t="str">
        <f t="shared" si="8"/>
        <v>
-</v>
      </c>
      <c r="BW6" s="21" t="str">
        <f t="shared" si="8"/>
        <v>
-</v>
      </c>
      <c r="BX6" s="21" t="str">
        <f t="shared" si="8"/>
        <v>
-</v>
      </c>
      <c r="BY6" s="21">
        <f t="shared" si="8"/>
        <v>
99.95</v>
      </c>
      <c r="BZ6" s="21">
        <f t="shared" si="8"/>
        <v>
103.4</v>
      </c>
      <c r="CA6" s="20" t="str">
        <f>
IF(CA7="","",IF(CA7="-","【-】","【"&amp;SUBSTITUTE(TEXT(CA7,"#,##0.00"),"-","△")&amp;"】"))</f>
        <v>
【99.73】</v>
      </c>
      <c r="CB6" s="21" t="str">
        <f>
IF(CB7="",NA(),CB7)</f>
        <v>
-</v>
      </c>
      <c r="CC6" s="21" t="str">
        <f t="shared" ref="CC6:CK6" si="9">
IF(CC7="",NA(),CC7)</f>
        <v>
-</v>
      </c>
      <c r="CD6" s="21" t="str">
        <f t="shared" si="9"/>
        <v>
-</v>
      </c>
      <c r="CE6" s="21">
        <f t="shared" si="9"/>
        <v>
87.63</v>
      </c>
      <c r="CF6" s="21">
        <f t="shared" si="9"/>
        <v>
83.1</v>
      </c>
      <c r="CG6" s="21" t="str">
        <f t="shared" si="9"/>
        <v>
-</v>
      </c>
      <c r="CH6" s="21" t="str">
        <f t="shared" si="9"/>
        <v>
-</v>
      </c>
      <c r="CI6" s="21" t="str">
        <f t="shared" si="9"/>
        <v>
-</v>
      </c>
      <c r="CJ6" s="21">
        <f t="shared" si="9"/>
        <v>
110.21</v>
      </c>
      <c r="CK6" s="21">
        <f t="shared" si="9"/>
        <v>
110.26</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64.930000000000007</v>
      </c>
      <c r="CV6" s="21">
        <f t="shared" si="10"/>
        <v>
65.680000000000007</v>
      </c>
      <c r="CW6" s="20" t="str">
        <f>
IF(CW7="","",IF(CW7="-","【-】","【"&amp;SUBSTITUTE(TEXT(CW7,"#,##0.00"),"-","△")&amp;"】"))</f>
        <v>
【59.99】</v>
      </c>
      <c r="CX6" s="21" t="str">
        <f>
IF(CX7="",NA(),CX7)</f>
        <v>
-</v>
      </c>
      <c r="CY6" s="21" t="str">
        <f t="shared" ref="CY6:DG6" si="11">
IF(CY7="",NA(),CY7)</f>
        <v>
-</v>
      </c>
      <c r="CZ6" s="21" t="str">
        <f t="shared" si="11"/>
        <v>
-</v>
      </c>
      <c r="DA6" s="21">
        <f t="shared" si="11"/>
        <v>
99.98</v>
      </c>
      <c r="DB6" s="21">
        <f t="shared" si="11"/>
        <v>
99.98</v>
      </c>
      <c r="DC6" s="21" t="str">
        <f t="shared" si="11"/>
        <v>
-</v>
      </c>
      <c r="DD6" s="21" t="str">
        <f t="shared" si="11"/>
        <v>
-</v>
      </c>
      <c r="DE6" s="21" t="str">
        <f t="shared" si="11"/>
        <v>
-</v>
      </c>
      <c r="DF6" s="21">
        <f t="shared" si="11"/>
        <v>
97.7</v>
      </c>
      <c r="DG6" s="21">
        <f t="shared" si="11"/>
        <v>
97.59</v>
      </c>
      <c r="DH6" s="20" t="str">
        <f>
IF(DH7="","",IF(DH7="-","【-】","【"&amp;SUBSTITUTE(TEXT(DH7,"#,##0.00"),"-","△")&amp;"】"))</f>
        <v>
【95.72】</v>
      </c>
      <c r="DI6" s="21" t="str">
        <f>
IF(DI7="",NA(),DI7)</f>
        <v>
-</v>
      </c>
      <c r="DJ6" s="21" t="str">
        <f t="shared" ref="DJ6:DR6" si="12">
IF(DJ7="",NA(),DJ7)</f>
        <v>
-</v>
      </c>
      <c r="DK6" s="21" t="str">
        <f t="shared" si="12"/>
        <v>
-</v>
      </c>
      <c r="DL6" s="21">
        <f t="shared" si="12"/>
        <v>
6.38</v>
      </c>
      <c r="DM6" s="21">
        <f t="shared" si="12"/>
        <v>
12.42</v>
      </c>
      <c r="DN6" s="21" t="str">
        <f t="shared" si="12"/>
        <v>
-</v>
      </c>
      <c r="DO6" s="21" t="str">
        <f t="shared" si="12"/>
        <v>
-</v>
      </c>
      <c r="DP6" s="21" t="str">
        <f t="shared" si="12"/>
        <v>
-</v>
      </c>
      <c r="DQ6" s="21">
        <f t="shared" si="12"/>
        <v>
23.38</v>
      </c>
      <c r="DR6" s="21">
        <f t="shared" si="12"/>
        <v>
24.59</v>
      </c>
      <c r="DS6" s="20" t="str">
        <f>
IF(DS7="","",IF(DS7="-","【-】","【"&amp;SUBSTITUTE(TEXT(DS7,"#,##0.00"),"-","△")&amp;"】"))</f>
        <v>
【38.17】</v>
      </c>
      <c r="DT6" s="21" t="str">
        <f>
IF(DT7="",NA(),DT7)</f>
        <v>
-</v>
      </c>
      <c r="DU6" s="21" t="str">
        <f t="shared" ref="DU6:EC6" si="13">
IF(DU7="",NA(),DU7)</f>
        <v>
-</v>
      </c>
      <c r="DV6" s="21" t="str">
        <f t="shared" si="13"/>
        <v>
-</v>
      </c>
      <c r="DW6" s="21">
        <f t="shared" si="13"/>
        <v>
4.3600000000000003</v>
      </c>
      <c r="DX6" s="21">
        <f t="shared" si="13"/>
        <v>
6.85</v>
      </c>
      <c r="DY6" s="21" t="str">
        <f t="shared" si="13"/>
        <v>
-</v>
      </c>
      <c r="DZ6" s="21" t="str">
        <f t="shared" si="13"/>
        <v>
-</v>
      </c>
      <c r="EA6" s="21" t="str">
        <f t="shared" si="13"/>
        <v>
-</v>
      </c>
      <c r="EB6" s="21">
        <f t="shared" si="13"/>
        <v>
8.1999999999999993</v>
      </c>
      <c r="EC6" s="21">
        <f t="shared" si="13"/>
        <v>
9.43</v>
      </c>
      <c r="ED6" s="20" t="str">
        <f>
IF(ED7="","",IF(ED7="-","【-】","【"&amp;SUBSTITUTE(TEXT(ED7,"#,##0.00"),"-","△")&amp;"】"))</f>
        <v>
【6.54】</v>
      </c>
      <c r="EE6" s="21" t="str">
        <f>
IF(EE7="",NA(),EE7)</f>
        <v>
-</v>
      </c>
      <c r="EF6" s="21" t="str">
        <f t="shared" ref="EF6:EN6" si="14">
IF(EF7="",NA(),EF7)</f>
        <v>
-</v>
      </c>
      <c r="EG6" s="21" t="str">
        <f t="shared" si="14"/>
        <v>
-</v>
      </c>
      <c r="EH6" s="21">
        <f t="shared" si="14"/>
        <v>
0.02</v>
      </c>
      <c r="EI6" s="21">
        <f t="shared" si="14"/>
        <v>
0.06</v>
      </c>
      <c r="EJ6" s="21" t="str">
        <f t="shared" si="14"/>
        <v>
-</v>
      </c>
      <c r="EK6" s="21" t="str">
        <f t="shared" si="14"/>
        <v>
-</v>
      </c>
      <c r="EL6" s="21" t="str">
        <f t="shared" si="14"/>
        <v>
-</v>
      </c>
      <c r="EM6" s="21">
        <f t="shared" si="14"/>
        <v>
0.14000000000000001</v>
      </c>
      <c r="EN6" s="21">
        <f t="shared" si="14"/>
        <v>
0.15</v>
      </c>
      <c r="EO6" s="20" t="str">
        <f>
IF(EO7="","",IF(EO7="-","【-】","【"&amp;SUBSTITUTE(TEXT(EO7,"#,##0.00"),"-","△")&amp;"】"))</f>
        <v>
【0.24】</v>
      </c>
    </row>
    <row r="7" spans="1:148" s="22" customFormat="1" x14ac:dyDescent="0.2">
      <c r="A7" s="14"/>
      <c r="B7" s="23">
        <v>
2021</v>
      </c>
      <c r="C7" s="23">
        <v>
132080</v>
      </c>
      <c r="D7" s="23">
        <v>
46</v>
      </c>
      <c r="E7" s="23">
        <v>
17</v>
      </c>
      <c r="F7" s="23">
        <v>
1</v>
      </c>
      <c r="G7" s="23">
        <v>
0</v>
      </c>
      <c r="H7" s="23" t="s">
        <v>
96</v>
      </c>
      <c r="I7" s="23" t="s">
        <v>
97</v>
      </c>
      <c r="J7" s="23" t="s">
        <v>
98</v>
      </c>
      <c r="K7" s="23" t="s">
        <v>
99</v>
      </c>
      <c r="L7" s="23" t="s">
        <v>
100</v>
      </c>
      <c r="M7" s="23" t="s">
        <v>
101</v>
      </c>
      <c r="N7" s="24" t="s">
        <v>
102</v>
      </c>
      <c r="O7" s="24">
        <v>
74.38</v>
      </c>
      <c r="P7" s="24">
        <v>
100</v>
      </c>
      <c r="Q7" s="24">
        <v>
80</v>
      </c>
      <c r="R7" s="24">
        <v>
1276</v>
      </c>
      <c r="S7" s="24">
        <v>
237939</v>
      </c>
      <c r="T7" s="24">
        <v>
21.58</v>
      </c>
      <c r="U7" s="24">
        <v>
11025.9</v>
      </c>
      <c r="V7" s="24">
        <v>
238394</v>
      </c>
      <c r="W7" s="24">
        <v>
19.55</v>
      </c>
      <c r="X7" s="24">
        <v>
12194.07</v>
      </c>
      <c r="Y7" s="24" t="s">
        <v>
102</v>
      </c>
      <c r="Z7" s="24" t="s">
        <v>
102</v>
      </c>
      <c r="AA7" s="24" t="s">
        <v>
102</v>
      </c>
      <c r="AB7" s="24">
        <v>
99.56</v>
      </c>
      <c r="AC7" s="24">
        <v>
99.57</v>
      </c>
      <c r="AD7" s="24" t="s">
        <v>
102</v>
      </c>
      <c r="AE7" s="24" t="s">
        <v>
102</v>
      </c>
      <c r="AF7" s="24" t="s">
        <v>
102</v>
      </c>
      <c r="AG7" s="24">
        <v>
107.09</v>
      </c>
      <c r="AH7" s="24">
        <v>
107.96</v>
      </c>
      <c r="AI7" s="24">
        <v>
107.02</v>
      </c>
      <c r="AJ7" s="24" t="s">
        <v>
102</v>
      </c>
      <c r="AK7" s="24" t="s">
        <v>
102</v>
      </c>
      <c r="AL7" s="24" t="s">
        <v>
102</v>
      </c>
      <c r="AM7" s="24">
        <v>
0.96</v>
      </c>
      <c r="AN7" s="24">
        <v>
1.58</v>
      </c>
      <c r="AO7" s="24" t="s">
        <v>
102</v>
      </c>
      <c r="AP7" s="24" t="s">
        <v>
102</v>
      </c>
      <c r="AQ7" s="24" t="s">
        <v>
102</v>
      </c>
      <c r="AR7" s="24">
        <v>
0.59</v>
      </c>
      <c r="AS7" s="24">
        <v>
0.68</v>
      </c>
      <c r="AT7" s="24">
        <v>
3.09</v>
      </c>
      <c r="AU7" s="24" t="s">
        <v>
102</v>
      </c>
      <c r="AV7" s="24" t="s">
        <v>
102</v>
      </c>
      <c r="AW7" s="24" t="s">
        <v>
102</v>
      </c>
      <c r="AX7" s="24">
        <v>
117.81</v>
      </c>
      <c r="AY7" s="24">
        <v>
109.42</v>
      </c>
      <c r="AZ7" s="24" t="s">
        <v>
102</v>
      </c>
      <c r="BA7" s="24" t="s">
        <v>
102</v>
      </c>
      <c r="BB7" s="24" t="s">
        <v>
102</v>
      </c>
      <c r="BC7" s="24">
        <v>
77.72</v>
      </c>
      <c r="BD7" s="24">
        <v>
86.61</v>
      </c>
      <c r="BE7" s="24">
        <v>
71.39</v>
      </c>
      <c r="BF7" s="24" t="s">
        <v>
102</v>
      </c>
      <c r="BG7" s="24" t="s">
        <v>
102</v>
      </c>
      <c r="BH7" s="24" t="s">
        <v>
102</v>
      </c>
      <c r="BI7" s="24">
        <v>
139.49</v>
      </c>
      <c r="BJ7" s="24">
        <v>
135.88999999999999</v>
      </c>
      <c r="BK7" s="24" t="s">
        <v>
102</v>
      </c>
      <c r="BL7" s="24" t="s">
        <v>
102</v>
      </c>
      <c r="BM7" s="24" t="s">
        <v>
102</v>
      </c>
      <c r="BN7" s="24">
        <v>
485.6</v>
      </c>
      <c r="BO7" s="24">
        <v>
463.93</v>
      </c>
      <c r="BP7" s="24">
        <v>
669.12</v>
      </c>
      <c r="BQ7" s="24" t="s">
        <v>
102</v>
      </c>
      <c r="BR7" s="24" t="s">
        <v>
102</v>
      </c>
      <c r="BS7" s="24" t="s">
        <v>
102</v>
      </c>
      <c r="BT7" s="24">
        <v>
84.66</v>
      </c>
      <c r="BU7" s="24">
        <v>
89.12</v>
      </c>
      <c r="BV7" s="24" t="s">
        <v>
102</v>
      </c>
      <c r="BW7" s="24" t="s">
        <v>
102</v>
      </c>
      <c r="BX7" s="24" t="s">
        <v>
102</v>
      </c>
      <c r="BY7" s="24">
        <v>
99.95</v>
      </c>
      <c r="BZ7" s="24">
        <v>
103.4</v>
      </c>
      <c r="CA7" s="24">
        <v>
99.73</v>
      </c>
      <c r="CB7" s="24" t="s">
        <v>
102</v>
      </c>
      <c r="CC7" s="24" t="s">
        <v>
102</v>
      </c>
      <c r="CD7" s="24" t="s">
        <v>
102</v>
      </c>
      <c r="CE7" s="24">
        <v>
87.63</v>
      </c>
      <c r="CF7" s="24">
        <v>
83.1</v>
      </c>
      <c r="CG7" s="24" t="s">
        <v>
102</v>
      </c>
      <c r="CH7" s="24" t="s">
        <v>
102</v>
      </c>
      <c r="CI7" s="24" t="s">
        <v>
102</v>
      </c>
      <c r="CJ7" s="24">
        <v>
110.21</v>
      </c>
      <c r="CK7" s="24">
        <v>
110.26</v>
      </c>
      <c r="CL7" s="24">
        <v>
134.97999999999999</v>
      </c>
      <c r="CM7" s="24" t="s">
        <v>
102</v>
      </c>
      <c r="CN7" s="24" t="s">
        <v>
102</v>
      </c>
      <c r="CO7" s="24" t="s">
        <v>
102</v>
      </c>
      <c r="CP7" s="24" t="s">
        <v>
102</v>
      </c>
      <c r="CQ7" s="24" t="s">
        <v>
102</v>
      </c>
      <c r="CR7" s="24" t="s">
        <v>
102</v>
      </c>
      <c r="CS7" s="24" t="s">
        <v>
102</v>
      </c>
      <c r="CT7" s="24" t="s">
        <v>
102</v>
      </c>
      <c r="CU7" s="24">
        <v>
64.930000000000007</v>
      </c>
      <c r="CV7" s="24">
        <v>
65.680000000000007</v>
      </c>
      <c r="CW7" s="24">
        <v>
59.99</v>
      </c>
      <c r="CX7" s="24" t="s">
        <v>
102</v>
      </c>
      <c r="CY7" s="24" t="s">
        <v>
102</v>
      </c>
      <c r="CZ7" s="24" t="s">
        <v>
102</v>
      </c>
      <c r="DA7" s="24">
        <v>
99.98</v>
      </c>
      <c r="DB7" s="24">
        <v>
99.98</v>
      </c>
      <c r="DC7" s="24" t="s">
        <v>
102</v>
      </c>
      <c r="DD7" s="24" t="s">
        <v>
102</v>
      </c>
      <c r="DE7" s="24" t="s">
        <v>
102</v>
      </c>
      <c r="DF7" s="24">
        <v>
97.7</v>
      </c>
      <c r="DG7" s="24">
        <v>
97.59</v>
      </c>
      <c r="DH7" s="24">
        <v>
95.72</v>
      </c>
      <c r="DI7" s="24" t="s">
        <v>
102</v>
      </c>
      <c r="DJ7" s="24" t="s">
        <v>
102</v>
      </c>
      <c r="DK7" s="24" t="s">
        <v>
102</v>
      </c>
      <c r="DL7" s="24">
        <v>
6.38</v>
      </c>
      <c r="DM7" s="24">
        <v>
12.42</v>
      </c>
      <c r="DN7" s="24" t="s">
        <v>
102</v>
      </c>
      <c r="DO7" s="24" t="s">
        <v>
102</v>
      </c>
      <c r="DP7" s="24" t="s">
        <v>
102</v>
      </c>
      <c r="DQ7" s="24">
        <v>
23.38</v>
      </c>
      <c r="DR7" s="24">
        <v>
24.59</v>
      </c>
      <c r="DS7" s="24">
        <v>
38.17</v>
      </c>
      <c r="DT7" s="24" t="s">
        <v>
102</v>
      </c>
      <c r="DU7" s="24" t="s">
        <v>
102</v>
      </c>
      <c r="DV7" s="24" t="s">
        <v>
102</v>
      </c>
      <c r="DW7" s="24">
        <v>
4.3600000000000003</v>
      </c>
      <c r="DX7" s="24">
        <v>
6.85</v>
      </c>
      <c r="DY7" s="24" t="s">
        <v>
102</v>
      </c>
      <c r="DZ7" s="24" t="s">
        <v>
102</v>
      </c>
      <c r="EA7" s="24" t="s">
        <v>
102</v>
      </c>
      <c r="EB7" s="24">
        <v>
8.1999999999999993</v>
      </c>
      <c r="EC7" s="24">
        <v>
9.43</v>
      </c>
      <c r="ED7" s="24">
        <v>
6.54</v>
      </c>
      <c r="EE7" s="24" t="s">
        <v>
102</v>
      </c>
      <c r="EF7" s="24" t="s">
        <v>
102</v>
      </c>
      <c r="EG7" s="24" t="s">
        <v>
102</v>
      </c>
      <c r="EH7" s="24">
        <v>
0.02</v>
      </c>
      <c r="EI7" s="24">
        <v>
0.06</v>
      </c>
      <c r="EJ7" s="24" t="s">
        <v>
102</v>
      </c>
      <c r="EK7" s="24" t="s">
        <v>
102</v>
      </c>
      <c r="EL7" s="24" t="s">
        <v>
102</v>
      </c>
      <c r="EM7" s="24">
        <v>
0.14000000000000001</v>
      </c>
      <c r="EN7" s="24">
        <v>
0.15</v>
      </c>
      <c r="EO7" s="24">
        <v>
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2">
      <c r="B11">
        <v>
4</v>
      </c>
      <c r="C11">
        <v>
3</v>
      </c>
      <c r="D11">
        <v>
2</v>
      </c>
      <c r="E11">
        <v>
1</v>
      </c>
      <c r="F11">
        <v>
0</v>
      </c>
      <c r="G11" t="s">
        <v>
108</v>
      </c>
    </row>
    <row r="12" spans="1:148" x14ac:dyDescent="0.2">
      <c r="B12">
        <v>
1</v>
      </c>
      <c r="C12">
        <v>
1</v>
      </c>
      <c r="D12">
        <v>
1</v>
      </c>
      <c r="E12">
        <v>
2</v>
      </c>
      <c r="F12">
        <v>
3</v>
      </c>
      <c r="G12" t="s">
        <v>
109</v>
      </c>
    </row>
    <row r="13" spans="1:148" x14ac:dyDescent="0.2">
      <c r="B13" t="s">
        <v>
110</v>
      </c>
      <c r="C13" t="s">
        <v>
110</v>
      </c>
      <c r="D13" t="s">
        <v>
111</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2023-01-26T08:26:20Z</cp:lastPrinted>
  <dcterms:created xsi:type="dcterms:W3CDTF">2022-12-01T01:16:21Z</dcterms:created>
  <dcterms:modified xsi:type="dcterms:W3CDTF">2023-02-21T09:17:58Z</dcterms:modified>
  <cp:category/>
</cp:coreProperties>
</file>