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00136969\Downloads\"/>
    </mc:Choice>
  </mc:AlternateContent>
  <workbookProtection workbookAlgorithmName="SHA-512" workbookHashValue="sQq+rKD0KsoLo17OX2nu/eK2af4YHElhbtUCksmh0oUj6X9sz6qYp32ySaIF/dUaV39thwzX+b01xS0jkmoh6w==" workbookSaltValue="aeDj1YRDXWpPTNBjBV8it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P10" i="4"/>
  <c r="B10" i="4"/>
  <c r="AT8" i="4"/>
  <c r="W8" i="4"/>
  <c r="P8" i="4"/>
  <c r="B6" i="4"/>
</calcChain>
</file>

<file path=xl/sharedStrings.xml><?xml version="1.0" encoding="utf-8"?>
<sst xmlns="http://schemas.openxmlformats.org/spreadsheetml/2006/main" count="278" uniqueCount="116">
  <si>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</si>
  <si>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</si>
  <si>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</si>
  <si>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</si>
  <si>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</si>
  <si>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</si>
  <si>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</si>
  <si>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</si>
  <si>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</si>
  <si>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</si>
  <si>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</si>
  <si>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</si>
  <si>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</si>
  <si>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</si>
  <si>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</si>
  <si>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</si>
  <si>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</si>
  <si>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</si>
  <si>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</si>
  <si>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</si>
  <si>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</si>
  <si>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</si>
  <si>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</si>
  <si>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</si>
  <si>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</si>
  <si>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</si>
  <si>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</si>
  <si>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</si>
  <si>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</si>
  <si>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</si>
  <si>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</si>
  <si>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</si>
  <si>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</si>
  <si>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</si>
  <si>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</si>
  <si>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</si>
  <si>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</si>
  <si>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</si>
  <si>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</si>
  <si>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</si>
  <si>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</si>
  <si>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</si>
  <si>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</si>
  <si>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</si>
  <si>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</si>
  <si>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</si>
  <si>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</si>
  <si>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</si>
  <si>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</si>
  <si>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</si>
  <si>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</si>
  <si>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</si>
  <si>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</si>
  <si>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</si>
  <si>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</si>
  <si>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</si>
  <si>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</si>
  <si>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</si>
  <si>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</si>
  <si>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</si>
  <si>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</si>
  <si>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</si>
  <si>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</si>
  <si>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</si>
  <si>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</si>
  <si>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</si>
  <si>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</si>
  <si>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</si>
  <si>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</si>
  <si>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</si>
  <si>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</si>
  <si>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</si>
  <si>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</si>
  <si>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</si>
  <si>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</si>
  <si>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</si>
  <si>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</si>
  <si>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</si>
  <si>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</si>
  <si>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</si>
  <si>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</si>
  <si>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</si>
  <si>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</si>
  <si>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</si>
  <si>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</si>
  <si>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</si>
  <si>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</si>
  <si>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</si>
  <si>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</si>
  <si>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</si>
  <si>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</si>
  <si>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</si>
  <si>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</si>
  <si>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</si>
  <si>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</si>
  <si>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調布市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</si>
  <si>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</si>
  <si>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</si>
  <si>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</si>
  <si>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</si>
  <si>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</si>
  <si>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</si>
  <si>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</si>
  <si>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</si>
  <si>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</si>
  <si>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</si>
  <si>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</si>
  <si>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</si>
  <si>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</si>
  <si>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</si>
  <si>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</si>
  <si>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</si>
  <si>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</si>
  <si>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調布市は昭和42(1967)年度から下水道整備を開始し，昭和62(1987)年度に下水道人口普及率100%を達成しました。
①有形固定資産減価償却率は，類似団体平均よりも低い水準となっていますが，今後も減価償却の償却期間が完了した資産が増え続けていく見通しであることから，ストックマネジメント計画等に基づく施設の更新を推進していく必要があります。
②管渠老朽化率は，全国平均と同程度となっています。昭和40年代から50年代にかけて集中的に下水道整備を行っていたことから，今後，急速に上昇していく見通しです。
③管渠改善率は，昨年度に引き続き類似団体平均を下回っており，今後は，更なる管路の予防保全を推進していく必要があります。</t>
    <rPh sb="0" eb="2">
      <t>チョウフ</t>
    </rPh>
    <phoneticPr fontId="4"/>
  </si>
  <si>
    <t>(2.③)管渠改善率の改善に向けて，老朽化・劣化対策事業を拡充するため資金需要が増加します。一方，現時点において（1.➃)企業債残高対事業規模比率は，低水準に抑えられているものの，今後の事業費の増大に伴う数値の上昇が予想されるほか，(1.③)流動比率 については下降が想定されるため，将来にわたる現預金残高の確保が課題となります。特に，(1.⑤)経費回収率が100%を下回っていることから，令和６年度に予定している経営戦略の改定にあたっては，下水道使用料収入を含めた収支のあり方について検討が必要となります。</t>
    <rPh sb="22" eb="24">
      <t>レッカ</t>
    </rPh>
    <rPh sb="29" eb="31">
      <t>カクジュウ</t>
    </rPh>
    <rPh sb="35" eb="37">
      <t>シキン</t>
    </rPh>
    <rPh sb="37" eb="39">
      <t>ジュヨウ</t>
    </rPh>
    <rPh sb="40" eb="42">
      <t>ゾウカ</t>
    </rPh>
    <rPh sb="75" eb="76">
      <t>ヒク</t>
    </rPh>
    <rPh sb="76" eb="78">
      <t>スイジュン</t>
    </rPh>
    <rPh sb="79" eb="80">
      <t>オサ</t>
    </rPh>
    <rPh sb="131" eb="133">
      <t>カコウ</t>
    </rPh>
    <rPh sb="134" eb="136">
      <t>ソウテイ</t>
    </rPh>
    <phoneticPr fontId="4"/>
  </si>
  <si>
    <t xml:space="preserve">①経常収支比率は，100%を僅かに上回り，収支はほぼ均衡しています。なお，今後は，下水道使用料収入の減少等の要因により経常収支比率の低下が見込まれます。
②累積欠損金比率は，純利益の計上により改善しています。一方，今後は経常収支比率の低下と併せて累積欠損金比率の上昇が想定されます。
③流動比率は，企業債収入の増加により一時的に上昇しました。ただし，今後は企業債償還額の増加や下水道使用料収入及び実質減価償却費の減少に伴う，現預金残高の逓減が想定されることから，数値の下降が想定されます。
➃企業債残高対事業規模比率は，企業債借入額の増加により上昇しています。
⑤経費回収率は，減価償却費等の減少に伴う汚水処理費の減少により改善しましたが，⑥汚水処理原価が類似団体平均よりも低い状況にあるにも関わらず100%を下回っており，下水道使用料収入も含めた収支のあり方の検討が必要な状況にあります。
⑧水洗化率は99.98％で概ね100％を達成できています。　
以上のことから，経営の健全性・効率性の観点では，十分な資金残高の確保や経費回収率の向上が課題となっています。
</t>
    <rPh sb="59" eb="61">
      <t>ケイジョウ</t>
    </rPh>
    <rPh sb="61" eb="63">
      <t>シュウシ</t>
    </rPh>
    <rPh sb="63" eb="65">
      <t>ヒリツ</t>
    </rPh>
    <rPh sb="66" eb="68">
      <t>テイカ</t>
    </rPh>
    <rPh sb="117" eb="119">
      <t>テイカ</t>
    </rPh>
    <rPh sb="123" eb="125">
      <t>ルイセキ</t>
    </rPh>
    <rPh sb="125" eb="127">
      <t>ケッソン</t>
    </rPh>
    <rPh sb="127" eb="128">
      <t>キン</t>
    </rPh>
    <rPh sb="128" eb="130">
      <t>ヒリツ</t>
    </rPh>
    <rPh sb="131" eb="133">
      <t>ジョウショウ</t>
    </rPh>
    <rPh sb="160" eb="163">
      <t>イチジテキ</t>
    </rPh>
    <rPh sb="178" eb="180">
      <t>キギョウ</t>
    </rPh>
    <rPh sb="180" eb="181">
      <t>サイ</t>
    </rPh>
    <rPh sb="181" eb="183">
      <t>ショウカン</t>
    </rPh>
    <rPh sb="183" eb="184">
      <t>ガク</t>
    </rPh>
    <rPh sb="185" eb="187">
      <t>ゾウカ</t>
    </rPh>
    <rPh sb="234" eb="236">
      <t>カコウ</t>
    </rPh>
    <rPh sb="237" eb="239">
      <t>ソウテイ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</si>
</sst>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0.02</c:v>
                </c:pt>
                <c:pt idx="3">
                  <c:v>0.06</c:v>
                </c:pt>
                <c:pt idx="4">
                  <c:v>0.04</c:v>
                </c:pt>
              </c:numCache>
            </c:numRef>
          </c:val>
          <c:extLst>
            <c:ext xmlns:c16="http://schemas.microsoft.com/office/drawing/2014/chart" uri="{C3380CC4-5D6E-409C-BE32-E72D297353CC}">
              <c16:uniqueId val="{00000000-84D7-47A3-9273-1AEC40093A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0.14000000000000001</c:v>
                </c:pt>
                <c:pt idx="3">
                  <c:v>0.15</c:v>
                </c:pt>
                <c:pt idx="4">
                  <c:v>0.16</c:v>
                </c:pt>
              </c:numCache>
            </c:numRef>
          </c:val>
          <c:smooth val="0"/>
          <c:extLst>
            <c:ext xmlns:c16="http://schemas.microsoft.com/office/drawing/2014/chart" uri="{C3380CC4-5D6E-409C-BE32-E72D297353CC}">
              <c16:uniqueId val="{00000001-84D7-47A3-9273-1AEC40093A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02-4F70-AFA4-0DA19D8C49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64.930000000000007</c:v>
                </c:pt>
                <c:pt idx="3">
                  <c:v>65.680000000000007</c:v>
                </c:pt>
                <c:pt idx="4">
                  <c:v>63.62</c:v>
                </c:pt>
              </c:numCache>
            </c:numRef>
          </c:val>
          <c:smooth val="0"/>
          <c:extLst>
            <c:ext xmlns:c16="http://schemas.microsoft.com/office/drawing/2014/chart" uri="{C3380CC4-5D6E-409C-BE32-E72D297353CC}">
              <c16:uniqueId val="{00000001-F802-4F70-AFA4-0DA19D8C49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99.98</c:v>
                </c:pt>
                <c:pt idx="3">
                  <c:v>99.98</c:v>
                </c:pt>
                <c:pt idx="4">
                  <c:v>99.98</c:v>
                </c:pt>
              </c:numCache>
            </c:numRef>
          </c:val>
          <c:extLst>
            <c:ext xmlns:c16="http://schemas.microsoft.com/office/drawing/2014/chart" uri="{C3380CC4-5D6E-409C-BE32-E72D297353CC}">
              <c16:uniqueId val="{00000000-AC03-4BA3-AC85-0F9749DCD0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97.7</c:v>
                </c:pt>
                <c:pt idx="3">
                  <c:v>97.59</c:v>
                </c:pt>
                <c:pt idx="4">
                  <c:v>97.53</c:v>
                </c:pt>
              </c:numCache>
            </c:numRef>
          </c:val>
          <c:smooth val="0"/>
          <c:extLst>
            <c:ext xmlns:c16="http://schemas.microsoft.com/office/drawing/2014/chart" uri="{C3380CC4-5D6E-409C-BE32-E72D297353CC}">
              <c16:uniqueId val="{00000001-AC03-4BA3-AC85-0F9749DCD0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99.56</c:v>
                </c:pt>
                <c:pt idx="3">
                  <c:v>99.57</c:v>
                </c:pt>
                <c:pt idx="4">
                  <c:v>100.32</c:v>
                </c:pt>
              </c:numCache>
            </c:numRef>
          </c:val>
          <c:extLst>
            <c:ext xmlns:c16="http://schemas.microsoft.com/office/drawing/2014/chart" uri="{C3380CC4-5D6E-409C-BE32-E72D297353CC}">
              <c16:uniqueId val="{00000000-73BA-46DB-96BE-F7B758EF08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107.09</c:v>
                </c:pt>
                <c:pt idx="3">
                  <c:v>107.96</c:v>
                </c:pt>
                <c:pt idx="4">
                  <c:v>107.29</c:v>
                </c:pt>
              </c:numCache>
            </c:numRef>
          </c:val>
          <c:smooth val="0"/>
          <c:extLst>
            <c:ext xmlns:c16="http://schemas.microsoft.com/office/drawing/2014/chart" uri="{C3380CC4-5D6E-409C-BE32-E72D297353CC}">
              <c16:uniqueId val="{00000001-73BA-46DB-96BE-F7B758EF08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6.38</c:v>
                </c:pt>
                <c:pt idx="3">
                  <c:v>12.42</c:v>
                </c:pt>
                <c:pt idx="4">
                  <c:v>18.059999999999999</c:v>
                </c:pt>
              </c:numCache>
            </c:numRef>
          </c:val>
          <c:extLst>
            <c:ext xmlns:c16="http://schemas.microsoft.com/office/drawing/2014/chart" uri="{C3380CC4-5D6E-409C-BE32-E72D297353CC}">
              <c16:uniqueId val="{00000000-7B51-4F88-95A8-EA618E4F69F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23.38</c:v>
                </c:pt>
                <c:pt idx="3">
                  <c:v>24.59</c:v>
                </c:pt>
                <c:pt idx="4">
                  <c:v>26.87</c:v>
                </c:pt>
              </c:numCache>
            </c:numRef>
          </c:val>
          <c:smooth val="0"/>
          <c:extLst>
            <c:ext xmlns:c16="http://schemas.microsoft.com/office/drawing/2014/chart" uri="{C3380CC4-5D6E-409C-BE32-E72D297353CC}">
              <c16:uniqueId val="{00000001-7B51-4F88-95A8-EA618E4F69F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4.3600000000000003</c:v>
                </c:pt>
                <c:pt idx="3">
                  <c:v>6.85</c:v>
                </c:pt>
                <c:pt idx="4">
                  <c:v>13.28</c:v>
                </c:pt>
              </c:numCache>
            </c:numRef>
          </c:val>
          <c:extLst>
            <c:ext xmlns:c16="http://schemas.microsoft.com/office/drawing/2014/chart" uri="{C3380CC4-5D6E-409C-BE32-E72D297353CC}">
              <c16:uniqueId val="{00000000-6F66-486A-BC34-83A1FED99A3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8.1999999999999993</c:v>
                </c:pt>
                <c:pt idx="3">
                  <c:v>9.43</c:v>
                </c:pt>
                <c:pt idx="4">
                  <c:v>12.4</c:v>
                </c:pt>
              </c:numCache>
            </c:numRef>
          </c:val>
          <c:smooth val="0"/>
          <c:extLst>
            <c:ext xmlns:c16="http://schemas.microsoft.com/office/drawing/2014/chart" uri="{C3380CC4-5D6E-409C-BE32-E72D297353CC}">
              <c16:uniqueId val="{00000001-6F66-486A-BC34-83A1FED99A3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0.96</c:v>
                </c:pt>
                <c:pt idx="3">
                  <c:v>1.58</c:v>
                </c:pt>
                <c:pt idx="4">
                  <c:v>1.1499999999999999</c:v>
                </c:pt>
              </c:numCache>
            </c:numRef>
          </c:val>
          <c:extLst>
            <c:ext xmlns:c16="http://schemas.microsoft.com/office/drawing/2014/chart" uri="{C3380CC4-5D6E-409C-BE32-E72D297353CC}">
              <c16:uniqueId val="{00000000-363C-43D9-91A9-461CF871242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0.59</c:v>
                </c:pt>
                <c:pt idx="3">
                  <c:v>0.68</c:v>
                </c:pt>
                <c:pt idx="4">
                  <c:v>0.9</c:v>
                </c:pt>
              </c:numCache>
            </c:numRef>
          </c:val>
          <c:smooth val="0"/>
          <c:extLst>
            <c:ext xmlns:c16="http://schemas.microsoft.com/office/drawing/2014/chart" uri="{C3380CC4-5D6E-409C-BE32-E72D297353CC}">
              <c16:uniqueId val="{00000001-363C-43D9-91A9-461CF871242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117.81</c:v>
                </c:pt>
                <c:pt idx="3">
                  <c:v>109.42</c:v>
                </c:pt>
                <c:pt idx="4">
                  <c:v>141.62</c:v>
                </c:pt>
              </c:numCache>
            </c:numRef>
          </c:val>
          <c:extLst>
            <c:ext xmlns:c16="http://schemas.microsoft.com/office/drawing/2014/chart" uri="{C3380CC4-5D6E-409C-BE32-E72D297353CC}">
              <c16:uniqueId val="{00000000-849E-4082-85BE-79137F64DF6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77.72</c:v>
                </c:pt>
                <c:pt idx="3">
                  <c:v>86.61</c:v>
                </c:pt>
                <c:pt idx="4">
                  <c:v>100.73</c:v>
                </c:pt>
              </c:numCache>
            </c:numRef>
          </c:val>
          <c:smooth val="0"/>
          <c:extLst>
            <c:ext xmlns:c16="http://schemas.microsoft.com/office/drawing/2014/chart" uri="{C3380CC4-5D6E-409C-BE32-E72D297353CC}">
              <c16:uniqueId val="{00000001-849E-4082-85BE-79137F64DF6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139.49</c:v>
                </c:pt>
                <c:pt idx="3">
                  <c:v>135.88999999999999</c:v>
                </c:pt>
                <c:pt idx="4">
                  <c:v>163.66</c:v>
                </c:pt>
              </c:numCache>
            </c:numRef>
          </c:val>
          <c:extLst>
            <c:ext xmlns:c16="http://schemas.microsoft.com/office/drawing/2014/chart" uri="{C3380CC4-5D6E-409C-BE32-E72D297353CC}">
              <c16:uniqueId val="{00000000-82A0-4C74-B2C2-34792C0341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485.6</c:v>
                </c:pt>
                <c:pt idx="3">
                  <c:v>463.93</c:v>
                </c:pt>
                <c:pt idx="4">
                  <c:v>481.88</c:v>
                </c:pt>
              </c:numCache>
            </c:numRef>
          </c:val>
          <c:smooth val="0"/>
          <c:extLst>
            <c:ext xmlns:c16="http://schemas.microsoft.com/office/drawing/2014/chart" uri="{C3380CC4-5D6E-409C-BE32-E72D297353CC}">
              <c16:uniqueId val="{00000001-82A0-4C74-B2C2-34792C0341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84.66</c:v>
                </c:pt>
                <c:pt idx="3">
                  <c:v>89.12</c:v>
                </c:pt>
                <c:pt idx="4">
                  <c:v>91.7</c:v>
                </c:pt>
              </c:numCache>
            </c:numRef>
          </c:val>
          <c:extLst>
            <c:ext xmlns:c16="http://schemas.microsoft.com/office/drawing/2014/chart" uri="{C3380CC4-5D6E-409C-BE32-E72D297353CC}">
              <c16:uniqueId val="{00000000-5649-4103-8D80-3A40495284F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99.95</c:v>
                </c:pt>
                <c:pt idx="3">
                  <c:v>103.4</c:v>
                </c:pt>
                <c:pt idx="4">
                  <c:v>101.87</c:v>
                </c:pt>
              </c:numCache>
            </c:numRef>
          </c:val>
          <c:smooth val="0"/>
          <c:extLst>
            <c:ext xmlns:c16="http://schemas.microsoft.com/office/drawing/2014/chart" uri="{C3380CC4-5D6E-409C-BE32-E72D297353CC}">
              <c16:uniqueId val="{00000001-5649-4103-8D80-3A40495284F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87.63</c:v>
                </c:pt>
                <c:pt idx="3">
                  <c:v>83.1</c:v>
                </c:pt>
                <c:pt idx="4">
                  <c:v>81.31</c:v>
                </c:pt>
              </c:numCache>
            </c:numRef>
          </c:val>
          <c:extLst>
            <c:ext xmlns:c16="http://schemas.microsoft.com/office/drawing/2014/chart" uri="{C3380CC4-5D6E-409C-BE32-E72D297353CC}">
              <c16:uniqueId val="{00000000-7851-4429-A78F-5AC972505C4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110.21</c:v>
                </c:pt>
                <c:pt idx="3">
                  <c:v>110.26</c:v>
                </c:pt>
                <c:pt idx="4">
                  <c:v>111.88</c:v>
                </c:pt>
              </c:numCache>
            </c:numRef>
          </c:val>
          <c:smooth val="0"/>
          <c:extLst>
            <c:ext xmlns:c16="http://schemas.microsoft.com/office/drawing/2014/chart" uri="{C3380CC4-5D6E-409C-BE32-E72D297353CC}">
              <c16:uniqueId val="{00000001-7851-4429-A78F-5AC972505C4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49"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東京都　調布市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Aa</v>
      </c>
      <c r="X8" s="40"/>
      <c r="Y8" s="40"/>
      <c r="Z8" s="40"/>
      <c r="AA8" s="40"/>
      <c r="AB8" s="40"/>
      <c r="AC8" s="40"/>
      <c r="AD8" s="41" t="str">
        <f>データ!$M$6</f>
        <v>非設置</v>
      </c>
      <c r="AE8" s="41"/>
      <c r="AF8" s="41"/>
      <c r="AG8" s="41"/>
      <c r="AH8" s="41"/>
      <c r="AI8" s="41"/>
      <c r="AJ8" s="41"/>
      <c r="AK8" s="3"/>
      <c r="AL8" s="42">
        <f>データ!S6</f>
        <v>238505</v>
      </c>
      <c r="AM8" s="42"/>
      <c r="AN8" s="42"/>
      <c r="AO8" s="42"/>
      <c r="AP8" s="42"/>
      <c r="AQ8" s="42"/>
      <c r="AR8" s="42"/>
      <c r="AS8" s="42"/>
      <c r="AT8" s="35">
        <f>データ!T6</f>
        <v>21.58</v>
      </c>
      <c r="AU8" s="35"/>
      <c r="AV8" s="35"/>
      <c r="AW8" s="35"/>
      <c r="AX8" s="35"/>
      <c r="AY8" s="35"/>
      <c r="AZ8" s="35"/>
      <c r="BA8" s="35"/>
      <c r="BB8" s="35">
        <f>データ!U6</f>
        <v>11052.13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71.62</v>
      </c>
      <c r="J10" s="35"/>
      <c r="K10" s="35"/>
      <c r="L10" s="35"/>
      <c r="M10" s="35"/>
      <c r="N10" s="35"/>
      <c r="O10" s="35"/>
      <c r="P10" s="35">
        <f>データ!P6</f>
        <v>100</v>
      </c>
      <c r="Q10" s="35"/>
      <c r="R10" s="35"/>
      <c r="S10" s="35"/>
      <c r="T10" s="35"/>
      <c r="U10" s="35"/>
      <c r="V10" s="35"/>
      <c r="W10" s="35">
        <f>データ!Q6</f>
        <v>80</v>
      </c>
      <c r="X10" s="35"/>
      <c r="Y10" s="35"/>
      <c r="Z10" s="35"/>
      <c r="AA10" s="35"/>
      <c r="AB10" s="35"/>
      <c r="AC10" s="35"/>
      <c r="AD10" s="42">
        <f>データ!R6</f>
        <v>1276</v>
      </c>
      <c r="AE10" s="42"/>
      <c r="AF10" s="42"/>
      <c r="AG10" s="42"/>
      <c r="AH10" s="42"/>
      <c r="AI10" s="42"/>
      <c r="AJ10" s="42"/>
      <c r="AK10" s="2"/>
      <c r="AL10" s="42">
        <f>データ!V6</f>
        <v>238952</v>
      </c>
      <c r="AM10" s="42"/>
      <c r="AN10" s="42"/>
      <c r="AO10" s="42"/>
      <c r="AP10" s="42"/>
      <c r="AQ10" s="42"/>
      <c r="AR10" s="42"/>
      <c r="AS10" s="42"/>
      <c r="AT10" s="35">
        <f>データ!W6</f>
        <v>19.55</v>
      </c>
      <c r="AU10" s="35"/>
      <c r="AV10" s="35"/>
      <c r="AW10" s="35"/>
      <c r="AX10" s="35"/>
      <c r="AY10" s="35"/>
      <c r="AZ10" s="35"/>
      <c r="BA10" s="35"/>
      <c r="BB10" s="35">
        <f>データ!X6</f>
        <v>12222.61</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gcxMNn+9WZgsvVNgSkGS+inVWi6mp4IsWZGV7B+Z5F5d+PFNmGBuDJzqHWNd92k8TII3Im9y0nQpGgtwDhcVw==" saltValue="fMIECdY1Al4xwnCgs/OFy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132080</v>
      </c>
      <c r="D6" s="19">
        <f t="shared" si="3"/>
        <v>46</v>
      </c>
      <c r="E6" s="19">
        <f t="shared" si="3"/>
        <v>17</v>
      </c>
      <c r="F6" s="19">
        <f t="shared" si="3"/>
        <v>1</v>
      </c>
      <c r="G6" s="19">
        <f t="shared" si="3"/>
        <v>0</v>
      </c>
      <c r="H6" s="19" t="str">
        <f t="shared" si="3"/>
        <v>東京都　調布市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71.62</v>
      </c>
      <c r="P6" s="20">
        <f t="shared" si="3"/>
        <v>100</v>
      </c>
      <c r="Q6" s="20">
        <f t="shared" si="3"/>
        <v>80</v>
      </c>
      <c r="R6" s="20">
        <f t="shared" si="3"/>
        <v>1276</v>
      </c>
      <c r="S6" s="20">
        <f t="shared" si="3"/>
        <v>238505</v>
      </c>
      <c r="T6" s="20">
        <f t="shared" si="3"/>
        <v>21.58</v>
      </c>
      <c r="U6" s="20">
        <f t="shared" si="3"/>
        <v>11052.13</v>
      </c>
      <c r="V6" s="20">
        <f t="shared" si="3"/>
        <v>238952</v>
      </c>
      <c r="W6" s="20">
        <f t="shared" si="3"/>
        <v>19.55</v>
      </c>
      <c r="X6" s="20">
        <f t="shared" si="3"/>
        <v>12222.61</v>
      </c>
      <c r="Y6" s="21" t="str">
        <f>IF(Y7="",NA(),Y7)</f>
        <v>-</v>
      </c>
      <c r="Z6" s="21" t="str">
        <f t="shared" ref="Z6:AH6" si="4">IF(Z7="",NA(),Z7)</f>
        <v>-</v>
      </c>
      <c r="AA6" s="21">
        <f t="shared" si="4"/>
        <v>99.56</v>
      </c>
      <c r="AB6" s="21">
        <f t="shared" si="4"/>
        <v>99.57</v>
      </c>
      <c r="AC6" s="21">
        <f t="shared" si="4"/>
        <v>100.32</v>
      </c>
      <c r="AD6" s="21" t="str">
        <f t="shared" si="4"/>
        <v>-</v>
      </c>
      <c r="AE6" s="21" t="str">
        <f t="shared" si="4"/>
        <v>-</v>
      </c>
      <c r="AF6" s="21">
        <f t="shared" si="4"/>
        <v>107.09</v>
      </c>
      <c r="AG6" s="21">
        <f t="shared" si="4"/>
        <v>107.96</v>
      </c>
      <c r="AH6" s="21">
        <f t="shared" si="4"/>
        <v>107.29</v>
      </c>
      <c r="AI6" s="20" t="str">
        <f>IF(AI7="","",IF(AI7="-","【-】","【"&amp;SUBSTITUTE(TEXT(AI7,"#,##0.00"),"-","△")&amp;"】"))</f>
        <v>【106.11】</v>
      </c>
      <c r="AJ6" s="21" t="str">
        <f>IF(AJ7="",NA(),AJ7)</f>
        <v>-</v>
      </c>
      <c r="AK6" s="21" t="str">
        <f t="shared" ref="AK6:AS6" si="5">IF(AK7="",NA(),AK7)</f>
        <v>-</v>
      </c>
      <c r="AL6" s="21">
        <f t="shared" si="5"/>
        <v>0.96</v>
      </c>
      <c r="AM6" s="21">
        <f t="shared" si="5"/>
        <v>1.58</v>
      </c>
      <c r="AN6" s="21">
        <f t="shared" si="5"/>
        <v>1.1499999999999999</v>
      </c>
      <c r="AO6" s="21" t="str">
        <f t="shared" si="5"/>
        <v>-</v>
      </c>
      <c r="AP6" s="21" t="str">
        <f t="shared" si="5"/>
        <v>-</v>
      </c>
      <c r="AQ6" s="21">
        <f t="shared" si="5"/>
        <v>0.59</v>
      </c>
      <c r="AR6" s="21">
        <f t="shared" si="5"/>
        <v>0.68</v>
      </c>
      <c r="AS6" s="21">
        <f t="shared" si="5"/>
        <v>0.9</v>
      </c>
      <c r="AT6" s="20" t="str">
        <f>IF(AT7="","",IF(AT7="-","【-】","【"&amp;SUBSTITUTE(TEXT(AT7,"#,##0.00"),"-","△")&amp;"】"))</f>
        <v>【3.15】</v>
      </c>
      <c r="AU6" s="21" t="str">
        <f>IF(AU7="",NA(),AU7)</f>
        <v>-</v>
      </c>
      <c r="AV6" s="21" t="str">
        <f t="shared" ref="AV6:BD6" si="6">IF(AV7="",NA(),AV7)</f>
        <v>-</v>
      </c>
      <c r="AW6" s="21">
        <f t="shared" si="6"/>
        <v>117.81</v>
      </c>
      <c r="AX6" s="21">
        <f t="shared" si="6"/>
        <v>109.42</v>
      </c>
      <c r="AY6" s="21">
        <f t="shared" si="6"/>
        <v>141.62</v>
      </c>
      <c r="AZ6" s="21" t="str">
        <f t="shared" si="6"/>
        <v>-</v>
      </c>
      <c r="BA6" s="21" t="str">
        <f t="shared" si="6"/>
        <v>-</v>
      </c>
      <c r="BB6" s="21">
        <f t="shared" si="6"/>
        <v>77.72</v>
      </c>
      <c r="BC6" s="21">
        <f t="shared" si="6"/>
        <v>86.61</v>
      </c>
      <c r="BD6" s="21">
        <f t="shared" si="6"/>
        <v>100.73</v>
      </c>
      <c r="BE6" s="20" t="str">
        <f>IF(BE7="","",IF(BE7="-","【-】","【"&amp;SUBSTITUTE(TEXT(BE7,"#,##0.00"),"-","△")&amp;"】"))</f>
        <v>【73.44】</v>
      </c>
      <c r="BF6" s="21" t="str">
        <f>IF(BF7="",NA(),BF7)</f>
        <v>-</v>
      </c>
      <c r="BG6" s="21" t="str">
        <f t="shared" ref="BG6:BO6" si="7">IF(BG7="",NA(),BG7)</f>
        <v>-</v>
      </c>
      <c r="BH6" s="21">
        <f t="shared" si="7"/>
        <v>139.49</v>
      </c>
      <c r="BI6" s="21">
        <f t="shared" si="7"/>
        <v>135.88999999999999</v>
      </c>
      <c r="BJ6" s="21">
        <f t="shared" si="7"/>
        <v>163.66</v>
      </c>
      <c r="BK6" s="21" t="str">
        <f t="shared" si="7"/>
        <v>-</v>
      </c>
      <c r="BL6" s="21" t="str">
        <f t="shared" si="7"/>
        <v>-</v>
      </c>
      <c r="BM6" s="21">
        <f t="shared" si="7"/>
        <v>485.6</v>
      </c>
      <c r="BN6" s="21">
        <f t="shared" si="7"/>
        <v>463.93</v>
      </c>
      <c r="BO6" s="21">
        <f t="shared" si="7"/>
        <v>481.88</v>
      </c>
      <c r="BP6" s="20" t="str">
        <f>IF(BP7="","",IF(BP7="-","【-】","【"&amp;SUBSTITUTE(TEXT(BP7,"#,##0.00"),"-","△")&amp;"】"))</f>
        <v>【652.82】</v>
      </c>
      <c r="BQ6" s="21" t="str">
        <f>IF(BQ7="",NA(),BQ7)</f>
        <v>-</v>
      </c>
      <c r="BR6" s="21" t="str">
        <f t="shared" ref="BR6:BZ6" si="8">IF(BR7="",NA(),BR7)</f>
        <v>-</v>
      </c>
      <c r="BS6" s="21">
        <f t="shared" si="8"/>
        <v>84.66</v>
      </c>
      <c r="BT6" s="21">
        <f t="shared" si="8"/>
        <v>89.12</v>
      </c>
      <c r="BU6" s="21">
        <f t="shared" si="8"/>
        <v>91.7</v>
      </c>
      <c r="BV6" s="21" t="str">
        <f t="shared" si="8"/>
        <v>-</v>
      </c>
      <c r="BW6" s="21" t="str">
        <f t="shared" si="8"/>
        <v>-</v>
      </c>
      <c r="BX6" s="21">
        <f t="shared" si="8"/>
        <v>99.95</v>
      </c>
      <c r="BY6" s="21">
        <f t="shared" si="8"/>
        <v>103.4</v>
      </c>
      <c r="BZ6" s="21">
        <f t="shared" si="8"/>
        <v>101.87</v>
      </c>
      <c r="CA6" s="20" t="str">
        <f>IF(CA7="","",IF(CA7="-","【-】","【"&amp;SUBSTITUTE(TEXT(CA7,"#,##0.00"),"-","△")&amp;"】"))</f>
        <v>【97.61】</v>
      </c>
      <c r="CB6" s="21" t="str">
        <f>IF(CB7="",NA(),CB7)</f>
        <v>-</v>
      </c>
      <c r="CC6" s="21" t="str">
        <f t="shared" ref="CC6:CK6" si="9">IF(CC7="",NA(),CC7)</f>
        <v>-</v>
      </c>
      <c r="CD6" s="21">
        <f t="shared" si="9"/>
        <v>87.63</v>
      </c>
      <c r="CE6" s="21">
        <f t="shared" si="9"/>
        <v>83.1</v>
      </c>
      <c r="CF6" s="21">
        <f t="shared" si="9"/>
        <v>81.31</v>
      </c>
      <c r="CG6" s="21" t="str">
        <f t="shared" si="9"/>
        <v>-</v>
      </c>
      <c r="CH6" s="21" t="str">
        <f t="shared" si="9"/>
        <v>-</v>
      </c>
      <c r="CI6" s="21">
        <f t="shared" si="9"/>
        <v>110.21</v>
      </c>
      <c r="CJ6" s="21">
        <f t="shared" si="9"/>
        <v>110.26</v>
      </c>
      <c r="CK6" s="21">
        <f t="shared" si="9"/>
        <v>111.88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64.930000000000007</v>
      </c>
      <c r="CU6" s="21">
        <f t="shared" si="10"/>
        <v>65.680000000000007</v>
      </c>
      <c r="CV6" s="21">
        <f t="shared" si="10"/>
        <v>63.62</v>
      </c>
      <c r="CW6" s="20" t="str">
        <f>IF(CW7="","",IF(CW7="-","【-】","【"&amp;SUBSTITUTE(TEXT(CW7,"#,##0.00"),"-","△")&amp;"】"))</f>
        <v>【59.10】</v>
      </c>
      <c r="CX6" s="21" t="str">
        <f>IF(CX7="",NA(),CX7)</f>
        <v>-</v>
      </c>
      <c r="CY6" s="21" t="str">
        <f t="shared" ref="CY6:DG6" si="11">IF(CY7="",NA(),CY7)</f>
        <v>-</v>
      </c>
      <c r="CZ6" s="21">
        <f t="shared" si="11"/>
        <v>99.98</v>
      </c>
      <c r="DA6" s="21">
        <f t="shared" si="11"/>
        <v>99.98</v>
      </c>
      <c r="DB6" s="21">
        <f t="shared" si="11"/>
        <v>99.98</v>
      </c>
      <c r="DC6" s="21" t="str">
        <f t="shared" si="11"/>
        <v>-</v>
      </c>
      <c r="DD6" s="21" t="str">
        <f t="shared" si="11"/>
        <v>-</v>
      </c>
      <c r="DE6" s="21">
        <f t="shared" si="11"/>
        <v>97.7</v>
      </c>
      <c r="DF6" s="21">
        <f t="shared" si="11"/>
        <v>97.59</v>
      </c>
      <c r="DG6" s="21">
        <f t="shared" si="11"/>
        <v>97.53</v>
      </c>
      <c r="DH6" s="20" t="str">
        <f>IF(DH7="","",IF(DH7="-","【-】","【"&amp;SUBSTITUTE(TEXT(DH7,"#,##0.00"),"-","△")&amp;"】"))</f>
        <v>【95.82】</v>
      </c>
      <c r="DI6" s="21" t="str">
        <f>IF(DI7="",NA(),DI7)</f>
        <v>-</v>
      </c>
      <c r="DJ6" s="21" t="str">
        <f t="shared" ref="DJ6:DR6" si="12">IF(DJ7="",NA(),DJ7)</f>
        <v>-</v>
      </c>
      <c r="DK6" s="21">
        <f t="shared" si="12"/>
        <v>6.38</v>
      </c>
      <c r="DL6" s="21">
        <f t="shared" si="12"/>
        <v>12.42</v>
      </c>
      <c r="DM6" s="21">
        <f t="shared" si="12"/>
        <v>18.059999999999999</v>
      </c>
      <c r="DN6" s="21" t="str">
        <f t="shared" si="12"/>
        <v>-</v>
      </c>
      <c r="DO6" s="21" t="str">
        <f t="shared" si="12"/>
        <v>-</v>
      </c>
      <c r="DP6" s="21">
        <f t="shared" si="12"/>
        <v>23.38</v>
      </c>
      <c r="DQ6" s="21">
        <f t="shared" si="12"/>
        <v>24.59</v>
      </c>
      <c r="DR6" s="21">
        <f t="shared" si="12"/>
        <v>26.87</v>
      </c>
      <c r="DS6" s="20" t="str">
        <f>IF(DS7="","",IF(DS7="-","【-】","【"&amp;SUBSTITUTE(TEXT(DS7,"#,##0.00"),"-","△")&amp;"】"))</f>
        <v>【39.74】</v>
      </c>
      <c r="DT6" s="21" t="str">
        <f>IF(DT7="",NA(),DT7)</f>
        <v>-</v>
      </c>
      <c r="DU6" s="21" t="str">
        <f t="shared" ref="DU6:EC6" si="13">IF(DU7="",NA(),DU7)</f>
        <v>-</v>
      </c>
      <c r="DV6" s="21">
        <f t="shared" si="13"/>
        <v>4.3600000000000003</v>
      </c>
      <c r="DW6" s="21">
        <f t="shared" si="13"/>
        <v>6.85</v>
      </c>
      <c r="DX6" s="21">
        <f t="shared" si="13"/>
        <v>13.28</v>
      </c>
      <c r="DY6" s="21" t="str">
        <f t="shared" si="13"/>
        <v>-</v>
      </c>
      <c r="DZ6" s="21" t="str">
        <f t="shared" si="13"/>
        <v>-</v>
      </c>
      <c r="EA6" s="21">
        <f t="shared" si="13"/>
        <v>8.1999999999999993</v>
      </c>
      <c r="EB6" s="21">
        <f t="shared" si="13"/>
        <v>9.43</v>
      </c>
      <c r="EC6" s="21">
        <f t="shared" si="13"/>
        <v>12.4</v>
      </c>
      <c r="ED6" s="20" t="str">
        <f>IF(ED7="","",IF(ED7="-","【-】","【"&amp;SUBSTITUTE(TEXT(ED7,"#,##0.00"),"-","△")&amp;"】"))</f>
        <v>【7.62】</v>
      </c>
      <c r="EE6" s="21" t="str">
        <f>IF(EE7="",NA(),EE7)</f>
        <v>-</v>
      </c>
      <c r="EF6" s="21" t="str">
        <f t="shared" ref="EF6:EN6" si="14">IF(EF7="",NA(),EF7)</f>
        <v>-</v>
      </c>
      <c r="EG6" s="21">
        <f t="shared" si="14"/>
        <v>0.02</v>
      </c>
      <c r="EH6" s="21">
        <f t="shared" si="14"/>
        <v>0.06</v>
      </c>
      <c r="EI6" s="21">
        <f t="shared" si="14"/>
        <v>0.04</v>
      </c>
      <c r="EJ6" s="21" t="str">
        <f t="shared" si="14"/>
        <v>-</v>
      </c>
      <c r="EK6" s="21" t="str">
        <f t="shared" si="14"/>
        <v>-</v>
      </c>
      <c r="EL6" s="21">
        <f t="shared" si="14"/>
        <v>0.14000000000000001</v>
      </c>
      <c r="EM6" s="21">
        <f t="shared" si="14"/>
        <v>0.15</v>
      </c>
      <c r="EN6" s="21">
        <f t="shared" si="14"/>
        <v>0.16</v>
      </c>
      <c r="EO6" s="20" t="str">
        <f>IF(EO7="","",IF(EO7="-","【-】","【"&amp;SUBSTITUTE(TEXT(EO7,"#,##0.00"),"-","△")&amp;"】"))</f>
        <v>【0.23】</v>
      </c>
    </row>
    <row r="7" spans="1:148" s="22" customFormat="1" x14ac:dyDescent="0.15">
      <c r="A7" s="14"/>
      <c r="B7" s="23">
        <v>2022</v>
      </c>
      <c r="C7" s="23">
        <v>132080</v>
      </c>
      <c r="D7" s="23">
        <v>46</v>
      </c>
      <c r="E7" s="23">
        <v>17</v>
      </c>
      <c r="F7" s="23">
        <v>1</v>
      </c>
      <c r="G7" s="23">
        <v>0</v>
      </c>
      <c r="H7" s="23" t="s">
        <v>95</v>
      </c>
      <c r="I7" s="23" t="s">
        <v>96</v>
      </c>
      <c r="J7" s="23" t="s">
        <v>97</v>
      </c>
      <c r="K7" s="23" t="s">
        <v>98</v>
      </c>
      <c r="L7" s="23" t="s">
        <v>99</v>
      </c>
      <c r="M7" s="23" t="s">
        <v>100</v>
      </c>
      <c r="N7" s="24" t="s">
        <v>101</v>
      </c>
      <c r="O7" s="24">
        <v>71.62</v>
      </c>
      <c r="P7" s="24">
        <v>100</v>
      </c>
      <c r="Q7" s="24">
        <v>80</v>
      </c>
      <c r="R7" s="24">
        <v>1276</v>
      </c>
      <c r="S7" s="24">
        <v>238505</v>
      </c>
      <c r="T7" s="24">
        <v>21.58</v>
      </c>
      <c r="U7" s="24">
        <v>11052.13</v>
      </c>
      <c r="V7" s="24">
        <v>238952</v>
      </c>
      <c r="W7" s="24">
        <v>19.55</v>
      </c>
      <c r="X7" s="24">
        <v>12222.61</v>
      </c>
      <c r="Y7" s="24" t="s">
        <v>101</v>
      </c>
      <c r="Z7" s="24" t="s">
        <v>101</v>
      </c>
      <c r="AA7" s="24">
        <v>99.56</v>
      </c>
      <c r="AB7" s="24">
        <v>99.57</v>
      </c>
      <c r="AC7" s="24">
        <v>100.32</v>
      </c>
      <c r="AD7" s="24" t="s">
        <v>101</v>
      </c>
      <c r="AE7" s="24" t="s">
        <v>101</v>
      </c>
      <c r="AF7" s="24">
        <v>107.09</v>
      </c>
      <c r="AG7" s="24">
        <v>107.96</v>
      </c>
      <c r="AH7" s="24">
        <v>107.29</v>
      </c>
      <c r="AI7" s="24">
        <v>106.11</v>
      </c>
      <c r="AJ7" s="24" t="s">
        <v>101</v>
      </c>
      <c r="AK7" s="24" t="s">
        <v>101</v>
      </c>
      <c r="AL7" s="24">
        <v>0.96</v>
      </c>
      <c r="AM7" s="24">
        <v>1.58</v>
      </c>
      <c r="AN7" s="24">
        <v>1.1499999999999999</v>
      </c>
      <c r="AO7" s="24" t="s">
        <v>101</v>
      </c>
      <c r="AP7" s="24" t="s">
        <v>101</v>
      </c>
      <c r="AQ7" s="24">
        <v>0.59</v>
      </c>
      <c r="AR7" s="24">
        <v>0.68</v>
      </c>
      <c r="AS7" s="24">
        <v>0.9</v>
      </c>
      <c r="AT7" s="24">
        <v>3.15</v>
      </c>
      <c r="AU7" s="24" t="s">
        <v>101</v>
      </c>
      <c r="AV7" s="24" t="s">
        <v>101</v>
      </c>
      <c r="AW7" s="24">
        <v>117.81</v>
      </c>
      <c r="AX7" s="24">
        <v>109.42</v>
      </c>
      <c r="AY7" s="24">
        <v>141.62</v>
      </c>
      <c r="AZ7" s="24" t="s">
        <v>101</v>
      </c>
      <c r="BA7" s="24" t="s">
        <v>101</v>
      </c>
      <c r="BB7" s="24">
        <v>77.72</v>
      </c>
      <c r="BC7" s="24">
        <v>86.61</v>
      </c>
      <c r="BD7" s="24">
        <v>100.73</v>
      </c>
      <c r="BE7" s="24">
        <v>73.44</v>
      </c>
      <c r="BF7" s="24" t="s">
        <v>101</v>
      </c>
      <c r="BG7" s="24" t="s">
        <v>101</v>
      </c>
      <c r="BH7" s="24">
        <v>139.49</v>
      </c>
      <c r="BI7" s="24">
        <v>135.88999999999999</v>
      </c>
      <c r="BJ7" s="24">
        <v>163.66</v>
      </c>
      <c r="BK7" s="24" t="s">
        <v>101</v>
      </c>
      <c r="BL7" s="24" t="s">
        <v>101</v>
      </c>
      <c r="BM7" s="24">
        <v>485.6</v>
      </c>
      <c r="BN7" s="24">
        <v>463.93</v>
      </c>
      <c r="BO7" s="24">
        <v>481.88</v>
      </c>
      <c r="BP7" s="24">
        <v>652.82000000000005</v>
      </c>
      <c r="BQ7" s="24" t="s">
        <v>101</v>
      </c>
      <c r="BR7" s="24" t="s">
        <v>101</v>
      </c>
      <c r="BS7" s="24">
        <v>84.66</v>
      </c>
      <c r="BT7" s="24">
        <v>89.12</v>
      </c>
      <c r="BU7" s="24">
        <v>91.7</v>
      </c>
      <c r="BV7" s="24" t="s">
        <v>101</v>
      </c>
      <c r="BW7" s="24" t="s">
        <v>101</v>
      </c>
      <c r="BX7" s="24">
        <v>99.95</v>
      </c>
      <c r="BY7" s="24">
        <v>103.4</v>
      </c>
      <c r="BZ7" s="24">
        <v>101.87</v>
      </c>
      <c r="CA7" s="24">
        <v>97.61</v>
      </c>
      <c r="CB7" s="24" t="s">
        <v>101</v>
      </c>
      <c r="CC7" s="24" t="s">
        <v>101</v>
      </c>
      <c r="CD7" s="24">
        <v>87.63</v>
      </c>
      <c r="CE7" s="24">
        <v>83.1</v>
      </c>
      <c r="CF7" s="24">
        <v>81.31</v>
      </c>
      <c r="CG7" s="24" t="s">
        <v>101</v>
      </c>
      <c r="CH7" s="24" t="s">
        <v>101</v>
      </c>
      <c r="CI7" s="24">
        <v>110.21</v>
      </c>
      <c r="CJ7" s="24">
        <v>110.26</v>
      </c>
      <c r="CK7" s="24">
        <v>111.88</v>
      </c>
      <c r="CL7" s="24">
        <v>138.29</v>
      </c>
      <c r="CM7" s="24" t="s">
        <v>101</v>
      </c>
      <c r="CN7" s="24" t="s">
        <v>101</v>
      </c>
      <c r="CO7" s="24" t="s">
        <v>101</v>
      </c>
      <c r="CP7" s="24" t="s">
        <v>101</v>
      </c>
      <c r="CQ7" s="24" t="s">
        <v>101</v>
      </c>
      <c r="CR7" s="24" t="s">
        <v>101</v>
      </c>
      <c r="CS7" s="24" t="s">
        <v>101</v>
      </c>
      <c r="CT7" s="24">
        <v>64.930000000000007</v>
      </c>
      <c r="CU7" s="24">
        <v>65.680000000000007</v>
      </c>
      <c r="CV7" s="24">
        <v>63.62</v>
      </c>
      <c r="CW7" s="24">
        <v>59.1</v>
      </c>
      <c r="CX7" s="24" t="s">
        <v>101</v>
      </c>
      <c r="CY7" s="24" t="s">
        <v>101</v>
      </c>
      <c r="CZ7" s="24">
        <v>99.98</v>
      </c>
      <c r="DA7" s="24">
        <v>99.98</v>
      </c>
      <c r="DB7" s="24">
        <v>99.98</v>
      </c>
      <c r="DC7" s="24" t="s">
        <v>101</v>
      </c>
      <c r="DD7" s="24" t="s">
        <v>101</v>
      </c>
      <c r="DE7" s="24">
        <v>97.7</v>
      </c>
      <c r="DF7" s="24">
        <v>97.59</v>
      </c>
      <c r="DG7" s="24">
        <v>97.53</v>
      </c>
      <c r="DH7" s="24">
        <v>95.82</v>
      </c>
      <c r="DI7" s="24" t="s">
        <v>101</v>
      </c>
      <c r="DJ7" s="24" t="s">
        <v>101</v>
      </c>
      <c r="DK7" s="24">
        <v>6.38</v>
      </c>
      <c r="DL7" s="24">
        <v>12.42</v>
      </c>
      <c r="DM7" s="24">
        <v>18.059999999999999</v>
      </c>
      <c r="DN7" s="24" t="s">
        <v>101</v>
      </c>
      <c r="DO7" s="24" t="s">
        <v>101</v>
      </c>
      <c r="DP7" s="24">
        <v>23.38</v>
      </c>
      <c r="DQ7" s="24">
        <v>24.59</v>
      </c>
      <c r="DR7" s="24">
        <v>26.87</v>
      </c>
      <c r="DS7" s="24">
        <v>39.74</v>
      </c>
      <c r="DT7" s="24" t="s">
        <v>101</v>
      </c>
      <c r="DU7" s="24" t="s">
        <v>101</v>
      </c>
      <c r="DV7" s="24">
        <v>4.3600000000000003</v>
      </c>
      <c r="DW7" s="24">
        <v>6.85</v>
      </c>
      <c r="DX7" s="24">
        <v>13.28</v>
      </c>
      <c r="DY7" s="24" t="s">
        <v>101</v>
      </c>
      <c r="DZ7" s="24" t="s">
        <v>101</v>
      </c>
      <c r="EA7" s="24">
        <v>8.1999999999999993</v>
      </c>
      <c r="EB7" s="24">
        <v>9.43</v>
      </c>
      <c r="EC7" s="24">
        <v>12.4</v>
      </c>
      <c r="ED7" s="24">
        <v>7.62</v>
      </c>
      <c r="EE7" s="24" t="s">
        <v>101</v>
      </c>
      <c r="EF7" s="24" t="s">
        <v>101</v>
      </c>
      <c r="EG7" s="24">
        <v>0.02</v>
      </c>
      <c r="EH7" s="24">
        <v>0.06</v>
      </c>
      <c r="EI7" s="24">
        <v>0.04</v>
      </c>
      <c r="EJ7" s="24" t="s">
        <v>101</v>
      </c>
      <c r="EK7" s="24" t="s">
        <v>101</v>
      </c>
      <c r="EL7" s="24">
        <v>0.14000000000000001</v>
      </c>
      <c r="EM7" s="24">
        <v>0.15</v>
      </c>
      <c r="EN7" s="24">
        <v>0.16</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島田 愛惟</cp:lastModifiedBy>
  <cp:lastPrinted>2024-02-02T02:10:41Z</cp:lastPrinted>
  <dcterms:created xsi:type="dcterms:W3CDTF">2023-12-12T00:45:16Z</dcterms:created>
  <dcterms:modified xsi:type="dcterms:W3CDTF">2024-02-02T02:11:36Z</dcterms:modified>
  <cp:category/>
</cp:coreProperties>
</file>