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千代田・左" sheetId="3" r:id="rId1"/>
    <sheet name="千代田・右" sheetId="2" r:id="rId2"/>
  </sheets>
  <definedNames>
    <definedName name="_xlnm.Print_Area" localSheetId="1">千代田・右!$A$1:$S$62</definedName>
    <definedName name="_xlnm.Print_Area" localSheetId="0">千代田・左!$A$1:$AL$52</definedName>
  </definedNames>
  <calcPr calcId="162913"/>
</workbook>
</file>

<file path=xl/calcChain.xml><?xml version="1.0" encoding="utf-8"?>
<calcChain xmlns="http://schemas.openxmlformats.org/spreadsheetml/2006/main">
  <c r="AH51" i="3" l="1"/>
  <c r="AD51" i="3"/>
  <c r="X51" i="3"/>
  <c r="L49" i="3"/>
  <c r="L52" i="3" s="1"/>
  <c r="E49" i="3"/>
  <c r="E52" i="3" s="1"/>
  <c r="G28" i="3"/>
  <c r="S26" i="3"/>
  <c r="S22" i="3"/>
  <c r="S16" i="3"/>
  <c r="G14" i="3"/>
  <c r="G18" i="3" s="1"/>
  <c r="S18" i="3" s="1"/>
  <c r="S12" i="3"/>
  <c r="S10" i="3"/>
  <c r="G51" i="2"/>
  <c r="J52" i="2" s="1"/>
  <c r="D51" i="2"/>
  <c r="E51" i="2" s="1"/>
  <c r="E50" i="2"/>
  <c r="E49" i="2"/>
  <c r="E48" i="2"/>
  <c r="E47" i="2"/>
  <c r="E46" i="2"/>
  <c r="E45" i="2"/>
  <c r="E44" i="2"/>
  <c r="N43" i="2"/>
  <c r="P43" i="2" s="1"/>
  <c r="E43" i="2"/>
  <c r="J42" i="2"/>
  <c r="P41" i="2"/>
  <c r="E41" i="2"/>
  <c r="J40" i="2"/>
  <c r="P39" i="2"/>
  <c r="E39" i="2"/>
  <c r="J38" i="2"/>
  <c r="P37" i="2"/>
  <c r="D32" i="2"/>
  <c r="O30" i="2"/>
  <c r="J30" i="2"/>
  <c r="P23" i="2"/>
  <c r="R23" i="2" s="1"/>
  <c r="O23" i="2"/>
  <c r="J23" i="2"/>
  <c r="R22" i="2"/>
  <c r="R21" i="2"/>
  <c r="R20" i="2"/>
  <c r="D20" i="2"/>
  <c r="D33" i="2" s="1"/>
  <c r="R17" i="2"/>
  <c r="R16" i="2"/>
  <c r="R15" i="2"/>
  <c r="P13" i="2"/>
  <c r="R13" i="2" s="1"/>
  <c r="O13" i="2"/>
  <c r="O33" i="2" s="1"/>
  <c r="J13" i="2"/>
  <c r="J33" i="2" s="1"/>
  <c r="R12" i="2"/>
  <c r="R11" i="2"/>
  <c r="R10" i="2"/>
  <c r="R9" i="2"/>
  <c r="R8" i="2"/>
  <c r="R7" i="2"/>
  <c r="R6" i="2"/>
  <c r="S14" i="3" l="1"/>
  <c r="L29" i="2"/>
  <c r="L28" i="2"/>
  <c r="L27" i="2"/>
  <c r="L26" i="2"/>
  <c r="L25" i="2"/>
  <c r="L24" i="2"/>
  <c r="L21" i="2"/>
  <c r="L19" i="2"/>
  <c r="L18" i="2"/>
  <c r="L16" i="2"/>
  <c r="L11" i="2"/>
  <c r="L9" i="2"/>
  <c r="L7" i="2"/>
  <c r="L33" i="2"/>
  <c r="L30" i="2"/>
  <c r="L23" i="2"/>
  <c r="L22" i="2"/>
  <c r="L20" i="2"/>
  <c r="L17" i="2"/>
  <c r="L15" i="2"/>
  <c r="L13" i="2"/>
  <c r="L12" i="2"/>
  <c r="L10" i="2"/>
  <c r="L8" i="2"/>
  <c r="L6" i="2"/>
  <c r="E22" i="2"/>
  <c r="E17" i="2"/>
  <c r="E15" i="2"/>
  <c r="E12" i="2"/>
  <c r="E10" i="2"/>
  <c r="E8" i="2"/>
  <c r="E6" i="2"/>
  <c r="E33" i="2"/>
  <c r="E32" i="2"/>
  <c r="E31" i="2"/>
  <c r="E30" i="2"/>
  <c r="E29" i="2"/>
  <c r="E28" i="2"/>
  <c r="E27" i="2"/>
  <c r="E26" i="2"/>
  <c r="E25" i="2"/>
  <c r="E24" i="2"/>
  <c r="E23" i="2"/>
  <c r="E21" i="2"/>
  <c r="E19" i="2"/>
  <c r="E18" i="2"/>
  <c r="E16" i="2"/>
  <c r="E14" i="2"/>
  <c r="E13" i="2"/>
  <c r="E11" i="2"/>
  <c r="E9" i="2"/>
  <c r="E7" i="2"/>
  <c r="E52" i="2"/>
  <c r="E20" i="2"/>
  <c r="E38" i="2"/>
  <c r="P38" i="2"/>
  <c r="J39" i="2"/>
  <c r="E40" i="2"/>
  <c r="P40" i="2"/>
  <c r="J41" i="2"/>
  <c r="E42" i="2"/>
  <c r="P42" i="2"/>
  <c r="J43" i="2"/>
  <c r="J44" i="2"/>
  <c r="J45" i="2"/>
  <c r="J46" i="2"/>
  <c r="J47" i="2"/>
  <c r="J48" i="2"/>
  <c r="J49" i="2"/>
  <c r="J50" i="2"/>
  <c r="J51" i="2"/>
</calcChain>
</file>

<file path=xl/sharedStrings.xml><?xml version="1.0" encoding="utf-8"?>
<sst xmlns="http://schemas.openxmlformats.org/spreadsheetml/2006/main" count="350" uniqueCount="208">
  <si>
    <t>　　　　　　　　</t>
  </si>
  <si>
    <t>団　体　名</t>
    <rPh sb="0" eb="1">
      <t>ダン</t>
    </rPh>
    <rPh sb="2" eb="3">
      <t>カラダ</t>
    </rPh>
    <phoneticPr fontId="5"/>
  </si>
  <si>
    <t>千代田区</t>
    <rPh sb="0" eb="4">
      <t>チヨダク</t>
    </rPh>
    <phoneticPr fontId="5"/>
  </si>
  <si>
    <t>歳　　　　　　　　　入</t>
  </si>
  <si>
    <t>性　　　　質　　　　別　　　　歳　　　　出</t>
  </si>
  <si>
    <t>区分</t>
  </si>
  <si>
    <t>決算額</t>
  </si>
  <si>
    <t>構成比</t>
  </si>
  <si>
    <t>増減率</t>
  </si>
  <si>
    <t>一般財源等</t>
  </si>
  <si>
    <t>経常一般財源</t>
  </si>
  <si>
    <t>経常収支
比率</t>
    <phoneticPr fontId="5"/>
  </si>
  <si>
    <t>千円</t>
    <rPh sb="0" eb="1">
      <t>セン</t>
    </rPh>
    <phoneticPr fontId="6"/>
  </si>
  <si>
    <t>％</t>
  </si>
  <si>
    <t>千円</t>
  </si>
  <si>
    <t>特別区税</t>
  </si>
  <si>
    <t>人件費</t>
  </si>
  <si>
    <t>地方譲与税</t>
  </si>
  <si>
    <t/>
  </si>
  <si>
    <t>うち職員給</t>
    <phoneticPr fontId="5"/>
  </si>
  <si>
    <t>利子割交付金</t>
  </si>
  <si>
    <t>うち退職金</t>
    <rPh sb="2" eb="5">
      <t>タイショクキン</t>
    </rPh>
    <phoneticPr fontId="6"/>
  </si>
  <si>
    <t>配当割交付金</t>
    <rPh sb="0" eb="2">
      <t>ハイトウ</t>
    </rPh>
    <rPh sb="2" eb="3">
      <t>ワリ</t>
    </rPh>
    <rPh sb="3" eb="6">
      <t>コウフキン</t>
    </rPh>
    <phoneticPr fontId="6"/>
  </si>
  <si>
    <t>扶助費</t>
  </si>
  <si>
    <t>株式等譲渡所得割
交付金</t>
    <rPh sb="0" eb="2">
      <t>カブシキ</t>
    </rPh>
    <rPh sb="2" eb="3">
      <t>トウ</t>
    </rPh>
    <rPh sb="3" eb="5">
      <t>ジョウト</t>
    </rPh>
    <rPh sb="5" eb="7">
      <t>ショトク</t>
    </rPh>
    <rPh sb="7" eb="8">
      <t>ワ</t>
    </rPh>
    <rPh sb="9" eb="12">
      <t>コウフキン</t>
    </rPh>
    <phoneticPr fontId="6"/>
  </si>
  <si>
    <t>公債費</t>
  </si>
  <si>
    <t>地方消費税交付金</t>
  </si>
  <si>
    <t>元 利 償 還 金</t>
    <phoneticPr fontId="6"/>
  </si>
  <si>
    <t>ゴルフ場利用税交付金</t>
    <rPh sb="0" eb="4">
      <t>ゴルフジョウ</t>
    </rPh>
    <rPh sb="4" eb="6">
      <t>リヨウ</t>
    </rPh>
    <phoneticPr fontId="6"/>
  </si>
  <si>
    <t>―</t>
    <phoneticPr fontId="5"/>
  </si>
  <si>
    <t>一時借入金利子</t>
    <phoneticPr fontId="6"/>
  </si>
  <si>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</si>
  <si>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</si>
  <si>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6"/>
  </si>
  <si>
    <t>地方特例交付金</t>
    <phoneticPr fontId="6"/>
  </si>
  <si>
    <t>物件費</t>
  </si>
  <si>
    <t>維持補修費</t>
  </si>
  <si>
    <t>普通交付金</t>
    <rPh sb="0" eb="2">
      <t>フツウコウ</t>
    </rPh>
    <rPh sb="2" eb="5">
      <t>コウフキン</t>
    </rPh>
    <phoneticPr fontId="6"/>
  </si>
  <si>
    <t>補助費等</t>
  </si>
  <si>
    <t>特別交付金</t>
    <rPh sb="0" eb="2">
      <t>トクベツコウ</t>
    </rPh>
    <rPh sb="2" eb="5">
      <t>コウフキン</t>
    </rPh>
    <phoneticPr fontId="6"/>
  </si>
  <si>
    <t>積立金</t>
  </si>
  <si>
    <t>交通安全対策
特別交付金</t>
    <rPh sb="4" eb="6">
      <t>タイサク</t>
    </rPh>
    <rPh sb="7" eb="9">
      <t>トクベツ</t>
    </rPh>
    <phoneticPr fontId="6"/>
  </si>
  <si>
    <t>皆減</t>
    <rPh sb="0" eb="1">
      <t>カイゲン</t>
    </rPh>
    <phoneticPr fontId="5"/>
  </si>
  <si>
    <t xml:space="preserve">　 </t>
  </si>
  <si>
    <t xml:space="preserve">一般財源計 </t>
  </si>
  <si>
    <t>貸付金</t>
  </si>
  <si>
    <t>分担金・負担金</t>
  </si>
  <si>
    <t>繰出金</t>
  </si>
  <si>
    <t>使用料</t>
  </si>
  <si>
    <t>手数料</t>
  </si>
  <si>
    <t xml:space="preserve">その他経費計 </t>
  </si>
  <si>
    <t>国庫支出金</t>
  </si>
  <si>
    <t>普通建設事業費</t>
    <rPh sb="4" eb="7">
      <t>ジギョウヒ</t>
    </rPh>
    <phoneticPr fontId="6"/>
  </si>
  <si>
    <t>○経常経費充当一般財源等</t>
    <phoneticPr fontId="6"/>
  </si>
  <si>
    <t>都支出金</t>
  </si>
  <si>
    <t>補助事業費</t>
    <rPh sb="2" eb="5">
      <t>ジギョウヒ</t>
    </rPh>
    <phoneticPr fontId="6"/>
  </si>
  <si>
    <t>財産収入</t>
  </si>
  <si>
    <t>単独事業費</t>
    <rPh sb="2" eb="5">
      <t>ジギョウヒ</t>
    </rPh>
    <phoneticPr fontId="6"/>
  </si>
  <si>
    <t>○歳入経常一般財源等</t>
    <rPh sb="1" eb="3">
      <t>サイニュウ</t>
    </rPh>
    <rPh sb="3" eb="5">
      <t>ケイジョウ</t>
    </rPh>
    <rPh sb="5" eb="7">
      <t>イッパン</t>
    </rPh>
    <rPh sb="7" eb="9">
      <t>ザイゲン</t>
    </rPh>
    <rPh sb="9" eb="10">
      <t>トウ</t>
    </rPh>
    <phoneticPr fontId="6"/>
  </si>
  <si>
    <t>寄附金</t>
  </si>
  <si>
    <t>うち人件費</t>
    <rPh sb="2" eb="5">
      <t>ジンケンヒ</t>
    </rPh>
    <phoneticPr fontId="6"/>
  </si>
  <si>
    <t>繰入金</t>
  </si>
  <si>
    <t>災害復旧事業費</t>
    <rPh sb="4" eb="7">
      <t>ジギョウヒ</t>
    </rPh>
    <phoneticPr fontId="6"/>
  </si>
  <si>
    <t>繰越金</t>
  </si>
  <si>
    <t>失業対策事業費</t>
    <rPh sb="4" eb="7">
      <t>ジギョウヒ</t>
    </rPh>
    <phoneticPr fontId="6"/>
  </si>
  <si>
    <t>〇減収補塡債特例分、猶予特
例債及び臨時財政対策債を歳入経常一般財源等に加えない場合の経常収支比率</t>
    <phoneticPr fontId="5"/>
  </si>
  <si>
    <t>諸収入</t>
  </si>
  <si>
    <t xml:space="preserve">投資的経費計 </t>
  </si>
  <si>
    <t>地方債</t>
  </si>
  <si>
    <t>％</t>
    <phoneticPr fontId="6"/>
  </si>
  <si>
    <t xml:space="preserve">特定財源計   </t>
  </si>
  <si>
    <t>合計</t>
  </si>
  <si>
    <t>合計</t>
    <phoneticPr fontId="5"/>
  </si>
  <si>
    <t>目　　　的　　　別　　　歳　　　出</t>
  </si>
  <si>
    <t>特　　別　　区　　税</t>
  </si>
  <si>
    <t>決算額(千円)</t>
    <rPh sb="4" eb="5">
      <t>セン</t>
    </rPh>
    <phoneticPr fontId="6"/>
  </si>
  <si>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</si>
  <si>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</si>
  <si>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</si>
  <si>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</si>
  <si>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</si>
  <si>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</si>
  <si>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</si>
  <si>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</si>
  <si>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</si>
  <si>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</si>
  <si>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6"/>
  </si>
  <si>
    <t>労働費</t>
  </si>
  <si>
    <t>法定外普通税</t>
    <rPh sb="0" eb="2">
      <t>ホウテイ</t>
    </rPh>
    <rPh sb="2" eb="3">
      <t>ガイ</t>
    </rPh>
    <rPh sb="3" eb="5">
      <t>フツウ</t>
    </rPh>
    <rPh sb="5" eb="6">
      <t>ゼイ</t>
    </rPh>
    <phoneticPr fontId="6"/>
  </si>
  <si>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</si>
  <si>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</si>
  <si>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</si>
  <si>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</si>
  <si>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</si>
  <si>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</si>
  <si>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</si>
  <si>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</si>
  <si>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</si>
  <si>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6"/>
  </si>
  <si>
    <t>災害復旧費</t>
  </si>
  <si>
    <t>決  算  額 (千円)</t>
    <rPh sb="9" eb="10">
      <t>セン</t>
    </rPh>
    <phoneticPr fontId="6"/>
  </si>
  <si>
    <t>普通会計</t>
    <rPh sb="0" eb="2">
      <t>フツウ</t>
    </rPh>
    <rPh sb="2" eb="4">
      <t>カイケイ</t>
    </rPh>
    <phoneticPr fontId="6"/>
  </si>
  <si>
    <t>繰入繰出額</t>
    <rPh sb="0" eb="2">
      <t>クリイレ</t>
    </rPh>
    <rPh sb="2" eb="4">
      <t>クリダ</t>
    </rPh>
    <rPh sb="4" eb="5">
      <t>ガク</t>
    </rPh>
    <phoneticPr fontId="6"/>
  </si>
  <si>
    <t>諸支出金</t>
  </si>
  <si>
    <t>国民健康保険</t>
  </si>
  <si>
    <t>歳入</t>
  </si>
  <si>
    <t>事業会計</t>
  </si>
  <si>
    <t>歳出</t>
  </si>
  <si>
    <t>後期高齢者医療</t>
    <rPh sb="0" eb="2">
      <t>コウキ</t>
    </rPh>
    <rPh sb="2" eb="5">
      <t>コウレイシャ</t>
    </rPh>
    <rPh sb="5" eb="7">
      <t>イリョウ</t>
    </rPh>
    <phoneticPr fontId="6"/>
  </si>
  <si>
    <t>※「公営事業・公営企業会計」欄の「普通会計繰入繰出額」の単位は「千円」である。</t>
    <rPh sb="14" eb="15">
      <t>ラン</t>
    </rPh>
    <rPh sb="21" eb="23">
      <t>クリイレ</t>
    </rPh>
    <rPh sb="23" eb="25">
      <t>クリダ</t>
    </rPh>
    <rPh sb="25" eb="26">
      <t>ガク</t>
    </rPh>
    <rPh sb="28" eb="30">
      <t>タンイ</t>
    </rPh>
    <phoneticPr fontId="6"/>
  </si>
  <si>
    <t>介護保険事業</t>
    <rPh sb="0" eb="2">
      <t>カイゴ</t>
    </rPh>
    <rPh sb="2" eb="4">
      <t>ホケン</t>
    </rPh>
    <rPh sb="4" eb="6">
      <t>ジギョウ</t>
    </rPh>
    <phoneticPr fontId="6"/>
  </si>
  <si>
    <t>（保険事業）</t>
    <rPh sb="1" eb="3">
      <t>ホケン</t>
    </rPh>
    <rPh sb="3" eb="5">
      <t>ジギョウ</t>
    </rPh>
    <phoneticPr fontId="6"/>
  </si>
  <si>
    <t>（介護サービス）</t>
    <rPh sb="1" eb="3">
      <t>カイゴ</t>
    </rPh>
    <phoneticPr fontId="6"/>
  </si>
  <si>
    <t>公営企業会計</t>
    <rPh sb="0" eb="2">
      <t>コウエイ</t>
    </rPh>
    <rPh sb="2" eb="4">
      <t>キギョウ</t>
    </rPh>
    <rPh sb="4" eb="5">
      <t>ア</t>
    </rPh>
    <rPh sb="5" eb="6">
      <t>ケイ</t>
    </rPh>
    <phoneticPr fontId="6"/>
  </si>
  <si>
    <t>（駐車場）</t>
    <rPh sb="1" eb="4">
      <t>チュウシャジョウ</t>
    </rPh>
    <phoneticPr fontId="6"/>
  </si>
  <si>
    <t>（千代田区）</t>
    <rPh sb="1" eb="5">
      <t>チヨダク</t>
    </rPh>
    <phoneticPr fontId="6"/>
  </si>
  <si>
    <t>国調人口</t>
  </si>
  <si>
    <t>面積</t>
  </si>
  <si>
    <t>人口密度</t>
  </si>
  <si>
    <t>人口集中地区人口</t>
    <rPh sb="2" eb="4">
      <t>シュウチュウ</t>
    </rPh>
    <rPh sb="4" eb="6">
      <t>チク</t>
    </rPh>
    <rPh sb="6" eb="8">
      <t>ジンコウ</t>
    </rPh>
    <phoneticPr fontId="6"/>
  </si>
  <si>
    <t>人口</t>
  </si>
  <si>
    <t>令和２年　　</t>
    <rPh sb="0" eb="2">
      <t>レイワ</t>
    </rPh>
    <rPh sb="3" eb="4">
      <t>ネン</t>
    </rPh>
    <phoneticPr fontId="6"/>
  </si>
  <si>
    <t>人</t>
  </si>
  <si>
    <t>K㎡</t>
  </si>
  <si>
    <t>平成27年　　　　　　　　</t>
    <rPh sb="0" eb="2">
      <t>ヘイセイ</t>
    </rPh>
    <phoneticPr fontId="6"/>
  </si>
  <si>
    <t>増減率</t>
    <phoneticPr fontId="6"/>
  </si>
  <si>
    <t xml:space="preserve">区分 </t>
  </si>
  <si>
    <t xml:space="preserve"> </t>
  </si>
  <si>
    <t>歳入総額</t>
  </si>
  <si>
    <t>Ａ</t>
  </si>
  <si>
    <t>基準財政需要額</t>
  </si>
  <si>
    <t>歳出総額</t>
  </si>
  <si>
    <t>Ｂ</t>
  </si>
  <si>
    <t>基準財政収入額</t>
  </si>
  <si>
    <t>歳入歳出差引額</t>
  </si>
  <si>
    <t>Ｃ</t>
  </si>
  <si>
    <t>標準財政規模</t>
  </si>
  <si>
    <t>（Ａ）－（Ｂ）</t>
  </si>
  <si>
    <t>翌年度に繰り</t>
    <phoneticPr fontId="6"/>
  </si>
  <si>
    <t>Ｄ</t>
  </si>
  <si>
    <t>臨時財政対策債
発行可能額</t>
    <rPh sb="0" eb="2">
      <t>リンジ</t>
    </rPh>
    <rPh sb="2" eb="4">
      <t>ザイセイ</t>
    </rPh>
    <rPh sb="4" eb="6">
      <t>タイサク</t>
    </rPh>
    <rPh sb="6" eb="7">
      <t>サイ</t>
    </rPh>
    <rPh sb="8" eb="10">
      <t>ハッコウ</t>
    </rPh>
    <rPh sb="10" eb="13">
      <t>カノウガク</t>
    </rPh>
    <phoneticPr fontId="6"/>
  </si>
  <si>
    <t>―</t>
    <phoneticPr fontId="17"/>
  </si>
  <si>
    <t>越すべき財源</t>
    <rPh sb="0" eb="1">
      <t>コ</t>
    </rPh>
    <phoneticPr fontId="6"/>
  </si>
  <si>
    <t>実質収支
（Ｃ）－（Ｄ）</t>
    <phoneticPr fontId="6"/>
  </si>
  <si>
    <t>Ｅ</t>
  </si>
  <si>
    <t>財政力指数</t>
  </si>
  <si>
    <t>単年度収支</t>
  </si>
  <si>
    <t>Ｆ</t>
  </si>
  <si>
    <t>実質収支比率</t>
  </si>
  <si>
    <t>Ｇ</t>
  </si>
  <si>
    <t>経常収支比率</t>
  </si>
  <si>
    <t>繰上償還金</t>
  </si>
  <si>
    <t>Ｈ</t>
  </si>
  <si>
    <t>地方債現在高</t>
  </si>
  <si>
    <t>積立金取崩額</t>
    <rPh sb="3" eb="5">
      <t>トリクズ</t>
    </rPh>
    <phoneticPr fontId="6"/>
  </si>
  <si>
    <t>Ｉ</t>
  </si>
  <si>
    <t>債務負担行為額</t>
  </si>
  <si>
    <t>実質単年度収支</t>
  </si>
  <si>
    <t>Ｊ</t>
  </si>
  <si>
    <t xml:space="preserve"> (F)+(G)+(H)-(I) </t>
  </si>
  <si>
    <t xml:space="preserve">　※〔　〕書きは、早期健全化基準 </t>
    <phoneticPr fontId="6"/>
  </si>
  <si>
    <t>区分</t>
    <phoneticPr fontId="6"/>
  </si>
  <si>
    <t>実質赤字比率</t>
    <phoneticPr fontId="6"/>
  </si>
  <si>
    <t>―</t>
  </si>
  <si>
    <t xml:space="preserve">実質公債費比率 </t>
    <rPh sb="0" eb="1">
      <t>ジツ</t>
    </rPh>
    <rPh sb="1" eb="2">
      <t>シツ</t>
    </rPh>
    <rPh sb="2" eb="3">
      <t>コウ</t>
    </rPh>
    <rPh sb="3" eb="4">
      <t>サイ</t>
    </rPh>
    <rPh sb="4" eb="5">
      <t>ヒ</t>
    </rPh>
    <rPh sb="5" eb="6">
      <t>ヒ</t>
    </rPh>
    <rPh sb="6" eb="7">
      <t>リツ</t>
    </rPh>
    <phoneticPr fontId="6"/>
  </si>
  <si>
    <t>％</t>
    <phoneticPr fontId="5"/>
  </si>
  <si>
    <t>〔</t>
    <phoneticPr fontId="6"/>
  </si>
  <si>
    <t>%〕</t>
    <phoneticPr fontId="6"/>
  </si>
  <si>
    <t>%〕</t>
    <phoneticPr fontId="5"/>
  </si>
  <si>
    <t xml:space="preserve">  〔　　</t>
    <phoneticPr fontId="5"/>
  </si>
  <si>
    <t>連結実質赤字比率</t>
    <rPh sb="0" eb="2">
      <t>レンケツ</t>
    </rPh>
    <phoneticPr fontId="6"/>
  </si>
  <si>
    <t xml:space="preserve">将来負担比率 </t>
    <rPh sb="0" eb="1">
      <t>ショウ</t>
    </rPh>
    <rPh sb="1" eb="2">
      <t>ライ</t>
    </rPh>
    <rPh sb="2" eb="3">
      <t>フ</t>
    </rPh>
    <rPh sb="3" eb="4">
      <t>タン</t>
    </rPh>
    <rPh sb="4" eb="5">
      <t>ヒ</t>
    </rPh>
    <rPh sb="5" eb="6">
      <t>リツ</t>
    </rPh>
    <phoneticPr fontId="6"/>
  </si>
  <si>
    <t>職員数等の状況</t>
  </si>
  <si>
    <t>積　　立　　金　　の　　状　　況</t>
  </si>
  <si>
    <t>財政調整基金</t>
    <rPh sb="0" eb="2">
      <t>ザイセイ</t>
    </rPh>
    <rPh sb="2" eb="4">
      <t>チョウセイ</t>
    </rPh>
    <phoneticPr fontId="6"/>
  </si>
  <si>
    <t>減債基金</t>
    <rPh sb="0" eb="1">
      <t>ゲンサイ</t>
    </rPh>
    <rPh sb="1" eb="2">
      <t>サイ</t>
    </rPh>
    <rPh sb="2" eb="4">
      <t>キキン</t>
    </rPh>
    <phoneticPr fontId="6"/>
  </si>
  <si>
    <t>その他特定
目的基金</t>
    <rPh sb="0" eb="3">
      <t>ソノタ</t>
    </rPh>
    <phoneticPr fontId="6"/>
  </si>
  <si>
    <t>職員数</t>
  </si>
  <si>
    <t>一人当り平均</t>
    <phoneticPr fontId="6"/>
  </si>
  <si>
    <t>新規採用</t>
  </si>
  <si>
    <t>一人当り平均</t>
  </si>
  <si>
    <t>給料月額</t>
    <rPh sb="0" eb="2">
      <t>キュウリョウ</t>
    </rPh>
    <phoneticPr fontId="6"/>
  </si>
  <si>
    <t>普 　通 　会 　計</t>
  </si>
  <si>
    <t>円</t>
    <phoneticPr fontId="6"/>
  </si>
  <si>
    <t>一般職員</t>
  </si>
  <si>
    <t>うち                    技能労務</t>
  </si>
  <si>
    <t>積立額</t>
    <rPh sb="2" eb="3">
      <t>ガク</t>
    </rPh>
    <phoneticPr fontId="6"/>
  </si>
  <si>
    <t>教育公務員</t>
  </si>
  <si>
    <t>取崩額</t>
  </si>
  <si>
    <t>臨時職員</t>
  </si>
  <si>
    <t>小計</t>
  </si>
  <si>
    <t>調整額</t>
    <rPh sb="0" eb="3">
      <t>チョウセイガク</t>
    </rPh>
    <phoneticPr fontId="6"/>
  </si>
  <si>
    <t>その他の会計</t>
  </si>
  <si>
    <t xml:space="preserve"> 3.4.1</t>
    <phoneticPr fontId="6"/>
  </si>
  <si>
    <t xml:space="preserve"> 2.4.1</t>
    <phoneticPr fontId="5"/>
  </si>
  <si>
    <t>令和２年度</t>
    <rPh sb="0" eb="2">
      <t>レイワ</t>
    </rPh>
    <phoneticPr fontId="6"/>
  </si>
  <si>
    <t>令和元年度</t>
    <rPh sb="0" eb="2">
      <t>レイワ</t>
    </rPh>
    <rPh sb="2" eb="4">
      <t>ガンネン</t>
    </rPh>
    <phoneticPr fontId="6"/>
  </si>
  <si>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6"/>
  </si>
  <si>
    <t>令和２年度</t>
    <phoneticPr fontId="6"/>
  </si>
  <si>
    <t>令和元年度</t>
    <phoneticPr fontId="6"/>
  </si>
  <si>
    <t>3.4.1</t>
    <phoneticPr fontId="6"/>
  </si>
  <si>
    <t>2.4.1</t>
    <phoneticPr fontId="6"/>
  </si>
  <si>
    <t>元年度末
現在高</t>
    <rPh sb="0" eb="2">
      <t>ガンネン</t>
    </rPh>
    <rPh sb="1" eb="4">
      <t>ネンドマツ</t>
    </rPh>
    <phoneticPr fontId="6"/>
  </si>
  <si>
    <t>２年度</t>
    <rPh sb="1" eb="3">
      <t>ネンド</t>
    </rPh>
    <phoneticPr fontId="6"/>
  </si>
  <si>
    <t>２年度末
現在高</t>
    <phoneticPr fontId="6"/>
  </si>
  <si>
    <t>特別区財政調整交付金</t>
    <rPh sb="0" eb="3">
      <t>トクベツク</t>
    </rPh>
    <phoneticPr fontId="5"/>
  </si>
  <si>
    <t>投資及び出資金</t>
    <rPh sb="2" eb="3">
      <t>オヨ</t>
    </rPh>
    <phoneticPr fontId="5"/>
  </si>
  <si>
    <t>前年度繰上充用金</t>
    <rPh sb="0" eb="3">
      <t>ゼンネンド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</si>
</sst>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quot;△ &quot;#,##0.0"/>
    <numFmt numFmtId="178" formatCode="0.0"/>
    <numFmt numFmtId="179" formatCode="#,##0.00;&quot;△ &quot;#,##0.00"/>
    <numFmt numFmtId="180" formatCode="0.0;&quot;△ &quot;0.0"/>
  </numFmts>
  <fonts count="3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6"/>
      <name val="游ゴシック"/>
      <family val="3"/>
      <charset val="128"/>
    </font>
    <font>
      <sz val="6"/>
      <name val="ＭＳ Ｐ明朝"/>
      <family val="1"/>
      <charset val="128"/>
    </font>
    <font>
      <sz val="11"/>
      <color theme="1"/>
      <name val="ＭＳ Ｐゴシック"/>
      <family val="3"/>
      <charset val="128"/>
      <scheme val="minor"/>
    </font>
    <font>
      <sz val="11"/>
      <name val="ＭＳ 明朝"/>
      <family val="1"/>
      <charset val="128"/>
    </font>
    <font>
      <sz val="12"/>
      <name val="ＭＳ 明朝"/>
      <family val="1"/>
      <charset val="128"/>
    </font>
    <font>
      <b/>
      <sz val="10.5"/>
      <name val="ＭＳ 明朝"/>
      <family val="1"/>
      <charset val="128"/>
    </font>
    <font>
      <b/>
      <i/>
      <sz val="10.5"/>
      <name val="ＭＳ 明朝"/>
      <family val="1"/>
      <charset val="128"/>
    </font>
    <font>
      <sz val="10.5"/>
      <color theme="1"/>
      <name val="ＭＳ 明朝"/>
      <family val="1"/>
      <charset val="128"/>
    </font>
    <font>
      <b/>
      <sz val="20"/>
      <name val="ＭＳ 明朝"/>
      <family val="1"/>
      <charset val="128"/>
    </font>
    <font>
      <sz val="20"/>
      <name val="ＭＳ 明朝"/>
      <family val="1"/>
      <charset val="128"/>
    </font>
    <font>
      <i/>
      <sz val="12"/>
      <name val="ＭＳ 明朝"/>
      <family val="1"/>
      <charset val="128"/>
    </font>
    <font>
      <b/>
      <sz val="11"/>
      <name val="ＭＳ 明朝"/>
      <family val="1"/>
      <charset val="128"/>
    </font>
    <font>
      <sz val="6"/>
      <name val="ＭＳ 明朝"/>
      <family val="1"/>
      <charset val="128"/>
    </font>
    <font>
      <b/>
      <sz val="10.5"/>
      <color theme="1"/>
      <name val="ＭＳ 明朝"/>
      <family val="1"/>
      <charset val="128"/>
    </font>
    <font>
      <sz val="11"/>
      <color theme="1"/>
      <name val="ＭＳ 明朝"/>
      <family val="1"/>
      <charset val="128"/>
    </font>
    <font>
      <b/>
      <sz val="11"/>
      <color theme="1"/>
      <name val="ＭＳ 明朝"/>
      <family val="1"/>
      <charset val="128"/>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
      <b/>
      <i/>
      <sz val="10.5"/>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bottom/>
      <diagonal/>
    </border>
    <border>
      <left/>
      <right style="double">
        <color indexed="64"/>
      </right>
      <top/>
      <bottom style="thin">
        <color indexed="64"/>
      </bottom>
      <diagonal/>
    </border>
    <border diagonalDown="1">
      <left/>
      <right style="double">
        <color indexed="64"/>
      </right>
      <top style="thin">
        <color indexed="64"/>
      </top>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s>
  <cellStyleXfs count="3">
    <xf numFmtId="0" fontId="0" fillId="0" borderId="0"/>
    <xf numFmtId="0" fontId="4" fillId="0" borderId="0"/>
    <xf numFmtId="0" fontId="7" fillId="0" borderId="0">
      <alignment vertical="center"/>
    </xf>
  </cellStyleXfs>
  <cellXfs count="684">
    <xf numFmtId="0" fontId="0" fillId="0" borderId="0" xfId="0"/>
    <xf numFmtId="0" fontId="4" fillId="0" borderId="0" xfId="1"/>
    <xf numFmtId="176" fontId="4" fillId="0" borderId="0" xfId="1" applyNumberFormat="1"/>
    <xf numFmtId="0" fontId="4" fillId="0" borderId="0" xfId="1" applyAlignment="1">
      <alignment horizontal="right"/>
    </xf>
    <xf numFmtId="0" fontId="4" fillId="0" borderId="0" xfId="1" quotePrefix="1"/>
    <xf numFmtId="0" fontId="4" fillId="0" borderId="0" xfId="1" applyAlignment="1">
      <alignment vertical="center"/>
    </xf>
    <xf numFmtId="0" fontId="4" fillId="0" borderId="0" xfId="1" applyAlignment="1">
      <alignment horizontal="distributed" vertical="center"/>
    </xf>
    <xf numFmtId="176" fontId="13" fillId="0" borderId="0" xfId="1" applyNumberFormat="1" applyFont="1"/>
    <xf numFmtId="176" fontId="14" fillId="0" borderId="0" xfId="1" applyNumberFormat="1" applyFont="1"/>
    <xf numFmtId="0" fontId="14" fillId="0" borderId="0" xfId="1" applyFont="1"/>
    <xf numFmtId="176" fontId="4" fillId="0" borderId="7" xfId="1" applyNumberFormat="1" applyBorder="1"/>
    <xf numFmtId="176" fontId="15" fillId="0" borderId="5" xfId="1" applyNumberFormat="1" applyFont="1" applyBorder="1"/>
    <xf numFmtId="0" fontId="15" fillId="0" borderId="0" xfId="1" applyFont="1" applyAlignment="1">
      <alignment horizontal="distributed" vertical="center"/>
    </xf>
    <xf numFmtId="0" fontId="15" fillId="0" borderId="0" xfId="1" applyFont="1"/>
    <xf numFmtId="176" fontId="4" fillId="0" borderId="5" xfId="1" applyNumberFormat="1" applyBorder="1" applyAlignment="1">
      <alignment vertical="center"/>
    </xf>
    <xf numFmtId="176" fontId="4" fillId="0" borderId="0" xfId="1" applyNumberFormat="1" applyAlignment="1">
      <alignment vertical="center"/>
    </xf>
    <xf numFmtId="176" fontId="10" fillId="0" borderId="88" xfId="1" applyNumberFormat="1" applyFont="1" applyBorder="1" applyAlignment="1">
      <alignment vertical="center"/>
    </xf>
    <xf numFmtId="176" fontId="4" fillId="0" borderId="88" xfId="1" applyNumberFormat="1" applyBorder="1" applyAlignment="1">
      <alignment vertical="center"/>
    </xf>
    <xf numFmtId="176" fontId="4" fillId="0" borderId="88" xfId="1" applyNumberFormat="1" applyBorder="1" applyAlignment="1">
      <alignment horizontal="right" vertical="center"/>
    </xf>
    <xf numFmtId="176" fontId="11" fillId="0" borderId="88" xfId="1" applyNumberFormat="1" applyFont="1" applyBorder="1" applyAlignment="1">
      <alignment vertical="center"/>
    </xf>
    <xf numFmtId="176" fontId="16" fillId="0" borderId="5" xfId="1" applyNumberFormat="1" applyFont="1" applyBorder="1"/>
    <xf numFmtId="0" fontId="4" fillId="0" borderId="3" xfId="1" applyBorder="1" applyAlignment="1">
      <alignment horizontal="distributed" vertical="center"/>
    </xf>
    <xf numFmtId="0" fontId="16" fillId="0" borderId="0" xfId="1" applyFont="1"/>
    <xf numFmtId="176" fontId="4" fillId="0" borderId="5" xfId="1" applyNumberFormat="1" applyBorder="1"/>
    <xf numFmtId="176" fontId="9" fillId="0" borderId="0" xfId="1" applyNumberFormat="1" applyFont="1"/>
    <xf numFmtId="0" fontId="9" fillId="0" borderId="0" xfId="1" applyFont="1" applyAlignment="1">
      <alignment horizontal="center" vertical="center"/>
    </xf>
    <xf numFmtId="176" fontId="9" fillId="0" borderId="0" xfId="1" applyNumberFormat="1" applyFont="1" applyAlignment="1">
      <alignment vertical="center"/>
    </xf>
    <xf numFmtId="176" fontId="9" fillId="0" borderId="0" xfId="1" applyNumberFormat="1" applyFont="1" applyAlignment="1">
      <alignment horizontal="center" vertical="center"/>
    </xf>
    <xf numFmtId="0" fontId="4" fillId="0" borderId="0" xfId="1" quotePrefix="1" applyAlignment="1">
      <alignment horizontal="right"/>
    </xf>
    <xf numFmtId="176" fontId="9" fillId="0" borderId="0" xfId="1" applyNumberFormat="1" applyFont="1" applyAlignment="1">
      <alignment horizontal="right" vertical="center"/>
    </xf>
    <xf numFmtId="176" fontId="9" fillId="0" borderId="88" xfId="1" applyNumberFormat="1" applyFont="1" applyBorder="1"/>
    <xf numFmtId="176" fontId="9" fillId="0" borderId="88" xfId="1" applyNumberFormat="1" applyFont="1" applyBorder="1" applyAlignment="1">
      <alignment horizontal="right"/>
    </xf>
    <xf numFmtId="176" fontId="9" fillId="0" borderId="88" xfId="1" applyNumberFormat="1" applyFont="1" applyBorder="1" applyAlignment="1">
      <alignment vertical="center"/>
    </xf>
    <xf numFmtId="176" fontId="9" fillId="0" borderId="88" xfId="1" quotePrefix="1" applyNumberFormat="1" applyFont="1" applyBorder="1" applyAlignment="1">
      <alignment vertical="center"/>
    </xf>
    <xf numFmtId="176" fontId="9" fillId="0" borderId="88" xfId="1" applyNumberFormat="1" applyFont="1" applyBorder="1" applyAlignment="1">
      <alignment horizontal="right" vertical="center"/>
    </xf>
    <xf numFmtId="176" fontId="9" fillId="0" borderId="17" xfId="1" applyNumberFormat="1" applyFont="1" applyBorder="1" applyAlignment="1">
      <alignment horizontal="distributed" vertical="center"/>
    </xf>
    <xf numFmtId="179" fontId="9" fillId="0" borderId="0" xfId="1" applyNumberFormat="1" applyFont="1" applyAlignment="1">
      <alignment horizontal="center" vertical="center"/>
    </xf>
    <xf numFmtId="0" fontId="4" fillId="0" borderId="17" xfId="1" applyBorder="1" applyAlignment="1">
      <alignment horizontal="center" vertical="center"/>
    </xf>
    <xf numFmtId="176" fontId="9" fillId="0" borderId="0" xfId="1" applyNumberFormat="1" applyFont="1" applyAlignment="1">
      <alignment horizontal="distributed" vertical="center" shrinkToFit="1"/>
    </xf>
    <xf numFmtId="180" fontId="9" fillId="0" borderId="0" xfId="1" applyNumberFormat="1" applyFont="1" applyAlignment="1">
      <alignment horizontal="center" vertical="center"/>
    </xf>
    <xf numFmtId="176" fontId="9" fillId="0" borderId="2" xfId="1" applyNumberFormat="1" applyFont="1" applyBorder="1"/>
    <xf numFmtId="176" fontId="8" fillId="0" borderId="0" xfId="1" quotePrefix="1" applyNumberFormat="1" applyFont="1"/>
    <xf numFmtId="176" fontId="8" fillId="0" borderId="0" xfId="1" applyNumberFormat="1" applyFont="1"/>
    <xf numFmtId="0" fontId="8" fillId="0" borderId="0" xfId="1" applyFont="1"/>
    <xf numFmtId="176" fontId="18" fillId="0" borderId="14" xfId="1" applyNumberFormat="1" applyFont="1" applyBorder="1" applyAlignment="1">
      <alignment horizontal="left" vertical="center"/>
    </xf>
    <xf numFmtId="176" fontId="18" fillId="0" borderId="19" xfId="1" applyNumberFormat="1" applyFont="1" applyBorder="1" applyAlignment="1">
      <alignment horizontal="left" vertical="center"/>
    </xf>
    <xf numFmtId="176" fontId="3" fillId="0" borderId="19" xfId="1" applyNumberFormat="1" applyFont="1" applyBorder="1" applyAlignment="1">
      <alignment horizontal="left" vertical="center"/>
    </xf>
    <xf numFmtId="176" fontId="12" fillId="0" borderId="19" xfId="1" applyNumberFormat="1" applyFont="1" applyFill="1" applyBorder="1" applyAlignment="1">
      <alignment vertical="center"/>
    </xf>
    <xf numFmtId="176" fontId="12" fillId="0" borderId="19" xfId="1" applyNumberFormat="1" applyFont="1" applyFill="1" applyBorder="1" applyAlignment="1">
      <alignment horizontal="right" vertical="center" shrinkToFit="1"/>
    </xf>
    <xf numFmtId="176" fontId="12" fillId="0" borderId="15" xfId="1" applyNumberFormat="1" applyFont="1" applyFill="1" applyBorder="1" applyAlignment="1">
      <alignment vertical="center"/>
    </xf>
    <xf numFmtId="176" fontId="3" fillId="0" borderId="54" xfId="1" applyNumberFormat="1" applyFont="1" applyBorder="1" applyAlignment="1">
      <alignment horizontal="left" vertical="center"/>
    </xf>
    <xf numFmtId="176" fontId="12" fillId="0" borderId="0" xfId="1" applyNumberFormat="1" applyFont="1" applyFill="1" applyAlignment="1">
      <alignment vertical="center"/>
    </xf>
    <xf numFmtId="176" fontId="12" fillId="0" borderId="23" xfId="1" applyNumberFormat="1" applyFont="1" applyFill="1" applyBorder="1" applyAlignment="1">
      <alignment horizontal="right" vertical="center" shrinkToFit="1"/>
    </xf>
    <xf numFmtId="176" fontId="12" fillId="0" borderId="49" xfId="1" applyNumberFormat="1" applyFont="1" applyFill="1" applyBorder="1" applyAlignment="1">
      <alignment vertical="center"/>
    </xf>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48" xfId="1" applyNumberFormat="1" applyFont="1" applyFill="1" applyBorder="1" applyAlignment="1">
      <alignment horizontal="right"/>
    </xf>
    <xf numFmtId="176" fontId="3" fillId="0" borderId="23" xfId="1" applyNumberFormat="1" applyFont="1" applyFill="1" applyBorder="1" applyAlignment="1">
      <alignment horizontal="right"/>
    </xf>
    <xf numFmtId="176" fontId="3" fillId="0" borderId="26" xfId="1" applyNumberFormat="1" applyFont="1" applyFill="1" applyBorder="1" applyAlignment="1">
      <alignment horizontal="right"/>
    </xf>
    <xf numFmtId="176" fontId="3" fillId="0" borderId="27" xfId="1" applyNumberFormat="1" applyFont="1" applyFill="1" applyBorder="1" applyAlignment="1">
      <alignment horizontal="right"/>
    </xf>
    <xf numFmtId="176" fontId="3" fillId="0" borderId="36" xfId="1" applyNumberFormat="1" applyFont="1" applyFill="1" applyBorder="1"/>
    <xf numFmtId="176" fontId="3" fillId="0" borderId="23"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6" xfId="1" quotePrefix="1" applyNumberFormat="1" applyFont="1" applyFill="1" applyBorder="1" applyAlignment="1">
      <alignment horizontal="right"/>
    </xf>
    <xf numFmtId="176" fontId="19" fillId="0" borderId="27" xfId="1" applyNumberFormat="1" applyFont="1" applyFill="1" applyBorder="1" applyAlignment="1">
      <alignment horizontal="right"/>
    </xf>
    <xf numFmtId="176" fontId="3" fillId="0" borderId="23" xfId="1" applyNumberFormat="1" applyFont="1" applyFill="1" applyBorder="1"/>
    <xf numFmtId="0" fontId="3" fillId="0" borderId="0" xfId="1" applyFont="1" applyFill="1" applyAlignment="1">
      <alignment horizontal="center" vertical="center"/>
    </xf>
    <xf numFmtId="0" fontId="3" fillId="0" borderId="49"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49"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17" xfId="1" applyFont="1" applyFill="1" applyBorder="1" applyAlignment="1">
      <alignment horizontal="center" vertical="center"/>
    </xf>
    <xf numFmtId="0" fontId="3" fillId="0" borderId="30" xfId="1" applyFont="1" applyFill="1" applyBorder="1" applyAlignment="1">
      <alignment horizontal="center" vertical="center"/>
    </xf>
    <xf numFmtId="176" fontId="3" fillId="0" borderId="17" xfId="1" applyNumberFormat="1" applyFont="1" applyFill="1" applyBorder="1" applyAlignment="1">
      <alignment vertical="center"/>
    </xf>
    <xf numFmtId="176" fontId="3" fillId="0" borderId="17" xfId="1" applyNumberFormat="1" applyFont="1" applyFill="1" applyBorder="1" applyAlignment="1">
      <alignment horizontal="center" vertical="top"/>
    </xf>
    <xf numFmtId="176" fontId="3" fillId="0" borderId="30" xfId="1" applyNumberFormat="1" applyFont="1" applyFill="1" applyBorder="1" applyAlignment="1">
      <alignment horizontal="center" vertical="top"/>
    </xf>
    <xf numFmtId="176" fontId="3" fillId="0" borderId="70" xfId="1" applyNumberFormat="1" applyFont="1" applyFill="1" applyBorder="1" applyAlignment="1">
      <alignment horizontal="center" vertical="top"/>
    </xf>
    <xf numFmtId="176" fontId="3" fillId="0" borderId="23" xfId="1" applyNumberFormat="1" applyFont="1" applyFill="1" applyBorder="1" applyAlignment="1">
      <alignment horizontal="right" vertical="center"/>
    </xf>
    <xf numFmtId="176" fontId="19" fillId="0" borderId="27" xfId="1" applyNumberFormat="1" applyFont="1" applyFill="1" applyBorder="1" applyAlignment="1">
      <alignment horizontal="right" vertical="center"/>
    </xf>
    <xf numFmtId="176" fontId="19" fillId="0" borderId="47" xfId="1" applyNumberFormat="1" applyFont="1" applyFill="1" applyBorder="1" applyAlignment="1">
      <alignment horizontal="right" vertical="center"/>
    </xf>
    <xf numFmtId="0" fontId="3" fillId="0" borderId="17" xfId="1" applyFont="1" applyFill="1" applyBorder="1" applyAlignment="1">
      <alignment horizontal="center" vertical="top"/>
    </xf>
    <xf numFmtId="0" fontId="3" fillId="0" borderId="30" xfId="1" applyFont="1" applyFill="1" applyBorder="1" applyAlignment="1">
      <alignment horizontal="center" vertical="top"/>
    </xf>
    <xf numFmtId="0" fontId="3" fillId="0" borderId="70" xfId="1" applyFont="1" applyFill="1" applyBorder="1" applyAlignment="1">
      <alignment horizontal="center" vertical="top"/>
    </xf>
    <xf numFmtId="176" fontId="3" fillId="0" borderId="23" xfId="1" applyNumberFormat="1" applyFont="1" applyFill="1" applyBorder="1" applyAlignment="1">
      <alignment vertical="center"/>
    </xf>
    <xf numFmtId="176" fontId="19" fillId="0" borderId="23" xfId="1" applyNumberFormat="1" applyFont="1" applyFill="1" applyBorder="1" applyAlignment="1">
      <alignment horizontal="right" vertical="center"/>
    </xf>
    <xf numFmtId="179" fontId="3" fillId="0" borderId="17" xfId="1" applyNumberFormat="1" applyFont="1" applyFill="1" applyBorder="1" applyAlignment="1">
      <alignment horizontal="right" vertical="center"/>
    </xf>
    <xf numFmtId="179" fontId="3" fillId="0" borderId="30" xfId="1" applyNumberFormat="1" applyFont="1" applyFill="1" applyBorder="1" applyAlignment="1">
      <alignment horizontal="right" vertical="center"/>
    </xf>
    <xf numFmtId="179" fontId="3" fillId="0" borderId="70" xfId="1" applyNumberFormat="1" applyFont="1" applyFill="1" applyBorder="1" applyAlignment="1">
      <alignment horizontal="right" vertical="center"/>
    </xf>
    <xf numFmtId="179" fontId="3" fillId="0" borderId="23" xfId="1" applyNumberFormat="1" applyFont="1" applyFill="1" applyBorder="1" applyAlignment="1">
      <alignment vertical="center"/>
    </xf>
    <xf numFmtId="179" fontId="3" fillId="0" borderId="27" xfId="1" applyNumberFormat="1" applyFont="1" applyFill="1" applyBorder="1" applyAlignment="1">
      <alignment vertical="center"/>
    </xf>
    <xf numFmtId="179" fontId="3" fillId="0" borderId="26" xfId="1" applyNumberFormat="1" applyFont="1" applyFill="1" applyBorder="1" applyAlignment="1">
      <alignment vertical="center"/>
    </xf>
    <xf numFmtId="179" fontId="3" fillId="0" borderId="47" xfId="1" applyNumberFormat="1" applyFont="1" applyFill="1" applyBorder="1" applyAlignment="1">
      <alignment vertical="center"/>
    </xf>
    <xf numFmtId="179" fontId="3" fillId="0" borderId="17" xfId="1" applyNumberFormat="1" applyFont="1" applyFill="1" applyBorder="1" applyAlignment="1">
      <alignment vertical="center"/>
    </xf>
    <xf numFmtId="179" fontId="3" fillId="0" borderId="30" xfId="1" applyNumberFormat="1" applyFont="1" applyFill="1" applyBorder="1" applyAlignment="1">
      <alignment vertical="center"/>
    </xf>
    <xf numFmtId="179" fontId="3" fillId="0" borderId="34" xfId="1" applyNumberFormat="1" applyFont="1" applyFill="1" applyBorder="1" applyAlignment="1">
      <alignment vertical="center"/>
    </xf>
    <xf numFmtId="179" fontId="3" fillId="0" borderId="70"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49" xfId="1" applyNumberFormat="1" applyFont="1" applyFill="1" applyBorder="1" applyAlignment="1">
      <alignment horizontal="right" vertical="center"/>
    </xf>
    <xf numFmtId="176" fontId="3" fillId="0" borderId="48" xfId="1" applyNumberFormat="1" applyFont="1" applyFill="1" applyBorder="1"/>
    <xf numFmtId="176" fontId="3" fillId="0" borderId="5" xfId="1" applyNumberFormat="1" applyFont="1" applyFill="1" applyBorder="1" applyAlignment="1">
      <alignment horizontal="right" vertical="center"/>
    </xf>
    <xf numFmtId="180" fontId="3" fillId="0" borderId="17" xfId="1" applyNumberFormat="1" applyFont="1" applyFill="1" applyBorder="1" applyAlignment="1">
      <alignment vertical="top"/>
    </xf>
    <xf numFmtId="176" fontId="3" fillId="0" borderId="30" xfId="1" applyNumberFormat="1" applyFont="1" applyFill="1" applyBorder="1" applyAlignment="1">
      <alignment horizontal="right" vertical="center"/>
    </xf>
    <xf numFmtId="176" fontId="3" fillId="0" borderId="34" xfId="1" applyNumberFormat="1" applyFont="1" applyFill="1" applyBorder="1" applyAlignment="1">
      <alignment vertical="center"/>
    </xf>
    <xf numFmtId="176" fontId="3" fillId="0" borderId="70" xfId="1" applyNumberFormat="1" applyFont="1" applyFill="1" applyBorder="1" applyAlignment="1">
      <alignment horizontal="right" vertical="center"/>
    </xf>
    <xf numFmtId="176" fontId="3" fillId="0" borderId="17"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49" xfId="1" applyFont="1" applyFill="1" applyBorder="1" applyAlignment="1">
      <alignment horizontal="center" vertical="top"/>
    </xf>
    <xf numFmtId="176" fontId="3" fillId="0" borderId="7" xfId="1" applyNumberFormat="1" applyFont="1" applyFill="1" applyBorder="1" applyAlignment="1">
      <alignment vertical="center"/>
    </xf>
    <xf numFmtId="180" fontId="3" fillId="0" borderId="23" xfId="1" applyNumberFormat="1" applyFont="1" applyFill="1" applyBorder="1" applyAlignment="1">
      <alignment vertical="center"/>
    </xf>
    <xf numFmtId="180" fontId="3" fillId="0" borderId="17" xfId="1" applyNumberFormat="1" applyFont="1" applyFill="1" applyBorder="1" applyAlignment="1">
      <alignment vertical="center"/>
    </xf>
    <xf numFmtId="180" fontId="3" fillId="0" borderId="7" xfId="1" applyNumberFormat="1" applyFont="1" applyFill="1" applyBorder="1" applyAlignment="1">
      <alignment vertical="center"/>
    </xf>
    <xf numFmtId="176" fontId="2" fillId="0" borderId="2" xfId="1" applyNumberFormat="1" applyFont="1" applyFill="1" applyBorder="1" applyAlignment="1">
      <alignment vertical="center"/>
    </xf>
    <xf numFmtId="176" fontId="2" fillId="0" borderId="17" xfId="1" applyNumberFormat="1" applyFont="1" applyFill="1" applyBorder="1" applyAlignment="1">
      <alignment horizontal="left" vertical="center"/>
    </xf>
    <xf numFmtId="176" fontId="3" fillId="0" borderId="48" xfId="1" applyNumberFormat="1" applyFont="1" applyFill="1" applyBorder="1" applyAlignment="1">
      <alignment vertical="center"/>
    </xf>
    <xf numFmtId="0" fontId="19" fillId="0" borderId="0" xfId="1" applyFont="1" applyFill="1" applyAlignment="1">
      <alignment horizontal="left" vertical="center"/>
    </xf>
    <xf numFmtId="0" fontId="12" fillId="0" borderId="26" xfId="1" applyFont="1" applyFill="1" applyBorder="1" applyAlignment="1">
      <alignment vertical="center"/>
    </xf>
    <xf numFmtId="0" fontId="19" fillId="0" borderId="102" xfId="1" applyFont="1" applyFill="1" applyBorder="1" applyAlignment="1">
      <alignment vertical="center"/>
    </xf>
    <xf numFmtId="180" fontId="19" fillId="0" borderId="0" xfId="1" applyNumberFormat="1" applyFont="1" applyFill="1" applyAlignment="1">
      <alignment horizontal="left" vertical="center"/>
    </xf>
    <xf numFmtId="176" fontId="19" fillId="0" borderId="5" xfId="1" applyNumberFormat="1" applyFont="1" applyFill="1" applyBorder="1" applyAlignment="1">
      <alignment horizontal="right" vertical="center"/>
    </xf>
    <xf numFmtId="176" fontId="19" fillId="0" borderId="34" xfId="1" applyNumberFormat="1" applyFont="1" applyFill="1" applyBorder="1" applyAlignment="1">
      <alignment horizontal="right" vertical="center"/>
    </xf>
    <xf numFmtId="0" fontId="19" fillId="0" borderId="17" xfId="1" applyFont="1" applyFill="1" applyBorder="1" applyAlignment="1">
      <alignment horizontal="center" vertical="center"/>
    </xf>
    <xf numFmtId="0" fontId="19" fillId="0" borderId="34" xfId="1" applyFont="1" applyFill="1" applyBorder="1" applyAlignment="1">
      <alignment vertical="center"/>
    </xf>
    <xf numFmtId="0" fontId="19" fillId="0" borderId="90" xfId="1" applyFont="1" applyFill="1" applyBorder="1" applyAlignment="1">
      <alignment vertical="center"/>
    </xf>
    <xf numFmtId="180" fontId="19" fillId="0" borderId="17" xfId="1" applyNumberFormat="1" applyFont="1" applyFill="1" applyBorder="1" applyAlignment="1">
      <alignment horizontal="left" vertical="center"/>
    </xf>
    <xf numFmtId="176" fontId="19" fillId="0" borderId="70" xfId="1" applyNumberFormat="1" applyFont="1" applyFill="1" applyBorder="1" applyAlignment="1">
      <alignment horizontal="right" vertical="center"/>
    </xf>
    <xf numFmtId="176" fontId="3" fillId="0" borderId="26" xfId="1" applyNumberFormat="1" applyFont="1" applyFill="1" applyBorder="1" applyAlignment="1">
      <alignment horizontal="right" vertical="center"/>
    </xf>
    <xf numFmtId="180" fontId="19" fillId="0" borderId="23" xfId="1" applyNumberFormat="1" applyFont="1" applyFill="1" applyBorder="1" applyAlignment="1">
      <alignment horizontal="left" vertical="center"/>
    </xf>
    <xf numFmtId="176" fontId="19" fillId="0" borderId="57" xfId="1" applyNumberFormat="1" applyFont="1" applyFill="1" applyBorder="1" applyAlignment="1">
      <alignment horizontal="right" vertical="center"/>
    </xf>
    <xf numFmtId="0" fontId="19" fillId="0" borderId="7" xfId="1" applyFont="1" applyFill="1" applyBorder="1" applyAlignment="1">
      <alignment horizontal="center" vertical="center"/>
    </xf>
    <xf numFmtId="0" fontId="3" fillId="0" borderId="79" xfId="1" applyFont="1" applyFill="1" applyBorder="1" applyAlignment="1">
      <alignment horizontal="center" vertical="center"/>
    </xf>
    <xf numFmtId="0" fontId="19" fillId="0" borderId="57" xfId="1" applyFont="1" applyFill="1" applyBorder="1" applyAlignment="1">
      <alignment vertical="center"/>
    </xf>
    <xf numFmtId="0" fontId="19" fillId="0" borderId="103" xfId="1" applyFont="1" applyFill="1" applyBorder="1" applyAlignment="1">
      <alignment vertical="center"/>
    </xf>
    <xf numFmtId="176" fontId="3" fillId="0" borderId="57" xfId="1" applyNumberFormat="1" applyFont="1" applyFill="1" applyBorder="1" applyAlignment="1">
      <alignment vertical="center"/>
    </xf>
    <xf numFmtId="180" fontId="19" fillId="0" borderId="7" xfId="1" applyNumberFormat="1" applyFont="1" applyFill="1" applyBorder="1" applyAlignment="1">
      <alignment horizontal="left" vertical="center"/>
    </xf>
    <xf numFmtId="176" fontId="19" fillId="0" borderId="8" xfId="1" applyNumberFormat="1" applyFont="1" applyFill="1" applyBorder="1" applyAlignment="1">
      <alignment horizontal="right" vertical="center"/>
    </xf>
    <xf numFmtId="176" fontId="3" fillId="0" borderId="26" xfId="1" applyNumberFormat="1" applyFont="1" applyFill="1" applyBorder="1" applyAlignment="1">
      <alignment horizontal="right" vertical="top"/>
    </xf>
    <xf numFmtId="176" fontId="3" fillId="0" borderId="23" xfId="1" applyNumberFormat="1" applyFont="1" applyFill="1" applyBorder="1" applyAlignment="1">
      <alignment horizontal="right" vertical="top"/>
    </xf>
    <xf numFmtId="176" fontId="3" fillId="0" borderId="27" xfId="1" applyNumberFormat="1" applyFont="1" applyFill="1" applyBorder="1" applyAlignment="1">
      <alignment horizontal="right" vertical="top"/>
    </xf>
    <xf numFmtId="176" fontId="3" fillId="0" borderId="47" xfId="1" applyNumberFormat="1" applyFont="1" applyFill="1" applyBorder="1" applyAlignment="1">
      <alignment horizontal="right" vertical="top"/>
    </xf>
    <xf numFmtId="176" fontId="3" fillId="0" borderId="26" xfId="1" quotePrefix="1" applyNumberFormat="1" applyFont="1" applyFill="1" applyBorder="1"/>
    <xf numFmtId="176" fontId="3" fillId="0" borderId="26" xfId="1" applyNumberFormat="1" applyFont="1" applyFill="1" applyBorder="1"/>
    <xf numFmtId="176" fontId="3" fillId="0" borderId="20" xfId="1" quotePrefix="1" applyNumberFormat="1" applyFont="1" applyFill="1" applyBorder="1"/>
    <xf numFmtId="176" fontId="3" fillId="0" borderId="20" xfId="1" applyNumberFormat="1" applyFont="1" applyFill="1" applyBorder="1" applyAlignment="1">
      <alignment horizontal="distributed" vertical="center"/>
    </xf>
    <xf numFmtId="0" fontId="3" fillId="0" borderId="27" xfId="1" applyFont="1" applyFill="1" applyBorder="1" applyAlignment="1">
      <alignment horizontal="center" vertical="center"/>
    </xf>
    <xf numFmtId="176" fontId="12" fillId="0" borderId="0" xfId="2" applyNumberFormat="1" applyFont="1" applyFill="1" applyAlignment="1">
      <alignment horizontal="right"/>
    </xf>
    <xf numFmtId="0" fontId="12" fillId="0" borderId="5" xfId="2" applyFont="1" applyFill="1" applyBorder="1" applyAlignment="1"/>
    <xf numFmtId="0" fontId="12" fillId="0" borderId="0" xfId="1" applyFont="1" applyFill="1"/>
    <xf numFmtId="0" fontId="21" fillId="0" borderId="7" xfId="1" applyFont="1" applyFill="1" applyBorder="1"/>
    <xf numFmtId="0" fontId="12" fillId="0" borderId="7" xfId="1" applyFont="1" applyFill="1" applyBorder="1"/>
    <xf numFmtId="0" fontId="23" fillId="0" borderId="5" xfId="1" applyFont="1" applyFill="1" applyBorder="1" applyAlignment="1">
      <alignment horizontal="left" vertical="center" indent="3"/>
    </xf>
    <xf numFmtId="0" fontId="23" fillId="0" borderId="0" xfId="1" applyFont="1" applyFill="1" applyAlignment="1">
      <alignment horizontal="center" vertical="center"/>
    </xf>
    <xf numFmtId="0" fontId="23" fillId="0" borderId="0" xfId="1" applyFont="1" applyFill="1" applyAlignment="1">
      <alignment horizontal="left" vertical="center" indent="3"/>
    </xf>
    <xf numFmtId="0" fontId="12" fillId="0" borderId="5" xfId="1" applyFont="1" applyFill="1" applyBorder="1"/>
    <xf numFmtId="0" fontId="12" fillId="0" borderId="16" xfId="1" applyFont="1" applyFill="1" applyBorder="1" applyAlignment="1">
      <alignment horizontal="distributed" vertical="center"/>
    </xf>
    <xf numFmtId="0" fontId="12" fillId="0" borderId="17" xfId="1" applyFont="1" applyFill="1" applyBorder="1" applyAlignment="1">
      <alignment horizontal="distributed" vertical="center"/>
    </xf>
    <xf numFmtId="0" fontId="25" fillId="0" borderId="21" xfId="1" applyFont="1" applyFill="1" applyBorder="1" applyAlignment="1">
      <alignment horizontal="center" vertical="center" wrapText="1"/>
    </xf>
    <xf numFmtId="0" fontId="26" fillId="0" borderId="0" xfId="1" applyFont="1" applyFill="1" applyAlignment="1">
      <alignment horizontal="center" vertical="center" wrapText="1"/>
    </xf>
    <xf numFmtId="0" fontId="27" fillId="0" borderId="5" xfId="1" applyFont="1" applyFill="1" applyBorder="1" applyAlignment="1">
      <alignment horizontal="right"/>
    </xf>
    <xf numFmtId="0" fontId="27" fillId="0" borderId="22" xfId="1" quotePrefix="1" applyFont="1" applyFill="1" applyBorder="1" applyAlignment="1">
      <alignment horizontal="right"/>
    </xf>
    <xf numFmtId="0" fontId="27" fillId="0" borderId="23" xfId="1" quotePrefix="1" applyFont="1" applyFill="1" applyBorder="1" applyAlignment="1">
      <alignment horizontal="right"/>
    </xf>
    <xf numFmtId="0" fontId="27" fillId="0" borderId="24" xfId="1" applyFont="1" applyFill="1" applyBorder="1" applyAlignment="1">
      <alignment horizontal="right"/>
    </xf>
    <xf numFmtId="0" fontId="27" fillId="0" borderId="23" xfId="1" applyFont="1" applyFill="1" applyBorder="1" applyAlignment="1">
      <alignment horizontal="right"/>
    </xf>
    <xf numFmtId="0" fontId="27" fillId="0" borderId="25" xfId="1" quotePrefix="1" applyFont="1" applyFill="1" applyBorder="1" applyAlignment="1">
      <alignment horizontal="right"/>
    </xf>
    <xf numFmtId="0" fontId="27" fillId="0" borderId="28" xfId="1" applyFont="1" applyFill="1" applyBorder="1" applyAlignment="1">
      <alignment horizontal="right"/>
    </xf>
    <xf numFmtId="0" fontId="27" fillId="0" borderId="0" xfId="1" applyFont="1" applyFill="1" applyAlignment="1">
      <alignment horizontal="right"/>
    </xf>
    <xf numFmtId="176" fontId="12" fillId="0" borderId="31" xfId="2" applyNumberFormat="1" applyFont="1" applyFill="1" applyBorder="1">
      <alignment vertical="center"/>
    </xf>
    <xf numFmtId="177" fontId="12" fillId="0" borderId="31" xfId="2" applyNumberFormat="1" applyFont="1" applyFill="1" applyBorder="1">
      <alignment vertical="center"/>
    </xf>
    <xf numFmtId="177" fontId="12" fillId="0" borderId="32" xfId="2" quotePrefix="1" applyNumberFormat="1" applyFont="1" applyFill="1" applyBorder="1" applyAlignment="1">
      <alignment horizontal="right" vertical="center" shrinkToFit="1"/>
    </xf>
    <xf numFmtId="177" fontId="12" fillId="0" borderId="34" xfId="2" applyNumberFormat="1" applyFont="1" applyFill="1" applyBorder="1">
      <alignment vertical="center"/>
    </xf>
    <xf numFmtId="177" fontId="12" fillId="0" borderId="35" xfId="2" applyNumberFormat="1" applyFont="1" applyFill="1" applyBorder="1">
      <alignment vertical="center"/>
    </xf>
    <xf numFmtId="177" fontId="12" fillId="0" borderId="16" xfId="2" quotePrefix="1" applyNumberFormat="1" applyFont="1" applyFill="1" applyBorder="1">
      <alignment vertical="center"/>
    </xf>
    <xf numFmtId="0" fontId="12" fillId="0" borderId="25" xfId="1" quotePrefix="1" applyFont="1" applyFill="1" applyBorder="1"/>
    <xf numFmtId="177" fontId="12" fillId="0" borderId="21" xfId="2" applyNumberFormat="1" applyFont="1" applyFill="1" applyBorder="1">
      <alignment vertical="center"/>
    </xf>
    <xf numFmtId="0" fontId="12" fillId="0" borderId="33" xfId="1" quotePrefix="1" applyFont="1" applyFill="1" applyBorder="1"/>
    <xf numFmtId="0" fontId="12" fillId="0" borderId="36" xfId="1" applyFont="1" applyFill="1" applyBorder="1"/>
    <xf numFmtId="177" fontId="12" fillId="0" borderId="16" xfId="2" applyNumberFormat="1" applyFont="1" applyFill="1" applyBorder="1">
      <alignment vertical="center"/>
    </xf>
    <xf numFmtId="177" fontId="12" fillId="0" borderId="31" xfId="2" quotePrefix="1" applyNumberFormat="1" applyFont="1" applyFill="1" applyBorder="1">
      <alignment vertical="center"/>
    </xf>
    <xf numFmtId="176" fontId="12" fillId="0" borderId="16" xfId="2" applyNumberFormat="1" applyFont="1" applyFill="1" applyBorder="1">
      <alignment vertical="center"/>
    </xf>
    <xf numFmtId="177" fontId="12" fillId="0" borderId="40" xfId="2" applyNumberFormat="1" applyFont="1" applyFill="1" applyBorder="1">
      <alignment vertical="center"/>
    </xf>
    <xf numFmtId="0" fontId="12" fillId="0" borderId="22" xfId="1" applyFont="1" applyFill="1" applyBorder="1" applyAlignment="1">
      <alignment horizontal="distributed" vertical="center" wrapText="1" shrinkToFit="1"/>
    </xf>
    <xf numFmtId="0" fontId="12" fillId="0" borderId="16" xfId="1" applyFont="1" applyFill="1" applyBorder="1" applyAlignment="1">
      <alignment vertical="center" wrapText="1" shrinkToFit="1"/>
    </xf>
    <xf numFmtId="0" fontId="12" fillId="0" borderId="29" xfId="1" applyFont="1" applyFill="1" applyBorder="1" applyAlignment="1">
      <alignment horizontal="distributed" vertical="center" wrapText="1" shrinkToFit="1"/>
    </xf>
    <xf numFmtId="0" fontId="12" fillId="0" borderId="5" xfId="1" quotePrefix="1" applyFont="1" applyFill="1" applyBorder="1"/>
    <xf numFmtId="176" fontId="12" fillId="0" borderId="16" xfId="2" quotePrefix="1" applyNumberFormat="1" applyFont="1" applyFill="1" applyBorder="1">
      <alignment vertical="center"/>
    </xf>
    <xf numFmtId="176" fontId="27" fillId="0" borderId="26" xfId="2" applyNumberFormat="1" applyFont="1" applyFill="1" applyBorder="1" applyAlignment="1"/>
    <xf numFmtId="176" fontId="12" fillId="0" borderId="23" xfId="2" applyNumberFormat="1" applyFont="1" applyFill="1" applyBorder="1" applyAlignment="1"/>
    <xf numFmtId="0" fontId="12" fillId="0" borderId="47" xfId="2" applyFont="1" applyFill="1" applyBorder="1" applyAlignment="1"/>
    <xf numFmtId="0" fontId="12" fillId="0" borderId="26" xfId="1" applyFont="1" applyFill="1" applyBorder="1"/>
    <xf numFmtId="0" fontId="12" fillId="0" borderId="16" xfId="1" applyFont="1" applyFill="1" applyBorder="1" applyAlignment="1">
      <alignment vertical="center"/>
    </xf>
    <xf numFmtId="0" fontId="12" fillId="0" borderId="34" xfId="1" applyFont="1" applyFill="1" applyBorder="1"/>
    <xf numFmtId="0" fontId="12" fillId="0" borderId="31" xfId="1" applyFont="1" applyFill="1" applyBorder="1" applyAlignment="1">
      <alignment vertical="center"/>
    </xf>
    <xf numFmtId="0" fontId="27" fillId="0" borderId="48" xfId="2" applyFont="1" applyFill="1" applyBorder="1" applyAlignment="1"/>
    <xf numFmtId="0" fontId="12" fillId="0" borderId="33" xfId="1" applyFont="1" applyFill="1" applyBorder="1" applyAlignment="1">
      <alignment horizontal="distributed" vertical="center"/>
    </xf>
    <xf numFmtId="0" fontId="12" fillId="0" borderId="20" xfId="1" applyFont="1" applyFill="1" applyBorder="1" applyAlignment="1">
      <alignment vertical="center"/>
    </xf>
    <xf numFmtId="0" fontId="12" fillId="0" borderId="15" xfId="1" applyFont="1" applyFill="1" applyBorder="1" applyAlignment="1">
      <alignment vertical="center"/>
    </xf>
    <xf numFmtId="176" fontId="12" fillId="0" borderId="0" xfId="1" applyNumberFormat="1" applyFont="1" applyFill="1"/>
    <xf numFmtId="0" fontId="12" fillId="0" borderId="0" xfId="1" applyFont="1" applyFill="1" applyAlignment="1">
      <alignment horizontal="right"/>
    </xf>
    <xf numFmtId="0" fontId="12" fillId="0" borderId="49" xfId="1" applyFont="1" applyFill="1" applyBorder="1"/>
    <xf numFmtId="0" fontId="12" fillId="0" borderId="5" xfId="2" applyFont="1" applyFill="1" applyBorder="1" applyAlignment="1">
      <alignment vertical="top"/>
    </xf>
    <xf numFmtId="176" fontId="12" fillId="0" borderId="0" xfId="1" applyNumberFormat="1" applyFont="1" applyFill="1" applyAlignment="1">
      <alignment horizontal="center"/>
    </xf>
    <xf numFmtId="0" fontId="12" fillId="0" borderId="30" xfId="1" applyFont="1" applyFill="1" applyBorder="1"/>
    <xf numFmtId="176" fontId="12" fillId="0" borderId="52" xfId="2" applyNumberFormat="1" applyFont="1" applyFill="1" applyBorder="1">
      <alignment vertical="center"/>
    </xf>
    <xf numFmtId="177" fontId="12" fillId="0" borderId="52" xfId="2" quotePrefix="1" applyNumberFormat="1" applyFont="1" applyFill="1" applyBorder="1">
      <alignment vertical="center"/>
    </xf>
    <xf numFmtId="177" fontId="12" fillId="0" borderId="55" xfId="2" applyNumberFormat="1" applyFont="1" applyFill="1" applyBorder="1">
      <alignment vertical="center"/>
    </xf>
    <xf numFmtId="176" fontId="12" fillId="0" borderId="56" xfId="2" applyNumberFormat="1" applyFont="1" applyFill="1" applyBorder="1">
      <alignment vertical="center"/>
    </xf>
    <xf numFmtId="0" fontId="27" fillId="0" borderId="8" xfId="1" applyFont="1" applyFill="1" applyBorder="1" applyAlignment="1">
      <alignment horizontal="right"/>
    </xf>
    <xf numFmtId="0" fontId="12" fillId="0" borderId="0" xfId="1" quotePrefix="1" applyFont="1" applyFill="1"/>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12" fillId="0" borderId="2" xfId="1" applyFont="1" applyFill="1" applyBorder="1" applyAlignment="1">
      <alignment horizontal="distributed" vertical="center"/>
    </xf>
    <xf numFmtId="0" fontId="12" fillId="0" borderId="2" xfId="1" applyFont="1" applyFill="1" applyBorder="1" applyAlignment="1">
      <alignment vertical="center"/>
    </xf>
    <xf numFmtId="0" fontId="12" fillId="0" borderId="0" xfId="1" applyFont="1" applyFill="1" applyAlignment="1">
      <alignment vertical="center"/>
    </xf>
    <xf numFmtId="0" fontId="3" fillId="0" borderId="0" xfId="1" applyFont="1" applyFill="1"/>
    <xf numFmtId="0" fontId="12" fillId="0" borderId="16" xfId="2" applyFont="1" applyFill="1" applyBorder="1" applyAlignment="1">
      <alignment horizontal="distributed" vertical="center"/>
    </xf>
    <xf numFmtId="0" fontId="12" fillId="0" borderId="58" xfId="2" applyFont="1" applyFill="1" applyBorder="1" applyAlignment="1">
      <alignment horizontal="distributed" vertical="center"/>
    </xf>
    <xf numFmtId="0" fontId="27" fillId="0" borderId="34" xfId="2" applyFont="1" applyFill="1" applyBorder="1" applyAlignment="1">
      <alignment horizontal="distributed" vertical="center"/>
    </xf>
    <xf numFmtId="0" fontId="29" fillId="0" borderId="5" xfId="1" applyFont="1" applyFill="1" applyBorder="1"/>
    <xf numFmtId="0" fontId="12" fillId="0" borderId="3" xfId="2" quotePrefix="1" applyFont="1" applyFill="1" applyBorder="1" applyAlignment="1">
      <alignment horizontal="distributed" vertical="center"/>
    </xf>
    <xf numFmtId="0" fontId="12" fillId="0" borderId="0" xfId="2" applyFont="1" applyFill="1" applyAlignment="1">
      <alignment horizontal="distributed" vertical="center"/>
    </xf>
    <xf numFmtId="0" fontId="27" fillId="0" borderId="24" xfId="2" applyFont="1" applyFill="1" applyBorder="1" applyAlignment="1">
      <alignment horizontal="right"/>
    </xf>
    <xf numFmtId="0" fontId="12" fillId="0" borderId="60" xfId="2" applyFont="1" applyFill="1" applyBorder="1" applyAlignment="1">
      <alignment horizontal="right"/>
    </xf>
    <xf numFmtId="0" fontId="12" fillId="0" borderId="0" xfId="2" applyFont="1" applyFill="1" applyAlignment="1"/>
    <xf numFmtId="0" fontId="27" fillId="0" borderId="27" xfId="2" applyFont="1" applyFill="1" applyBorder="1" applyAlignment="1">
      <alignment horizontal="right"/>
    </xf>
    <xf numFmtId="0" fontId="12" fillId="0" borderId="61" xfId="2" applyFont="1" applyFill="1" applyBorder="1" applyAlignment="1">
      <alignment horizontal="right"/>
    </xf>
    <xf numFmtId="177" fontId="12" fillId="0" borderId="20" xfId="2" applyNumberFormat="1" applyFont="1" applyFill="1" applyBorder="1">
      <alignment vertical="center"/>
    </xf>
    <xf numFmtId="0" fontId="29" fillId="0" borderId="0" xfId="1" applyFont="1" applyFill="1" applyAlignment="1">
      <alignment horizontal="center" vertical="center"/>
    </xf>
    <xf numFmtId="0" fontId="29" fillId="0" borderId="0" xfId="1" applyFont="1" applyFill="1"/>
    <xf numFmtId="176" fontId="12" fillId="0" borderId="60" xfId="2" applyNumberFormat="1" applyFont="1" applyFill="1" applyBorder="1">
      <alignment vertical="center"/>
    </xf>
    <xf numFmtId="177" fontId="12" fillId="0" borderId="31" xfId="2" applyNumberFormat="1" applyFont="1" applyFill="1" applyBorder="1" applyAlignment="1">
      <alignment horizontal="right" vertical="center"/>
    </xf>
    <xf numFmtId="177" fontId="12" fillId="0" borderId="61" xfId="2" applyNumberFormat="1" applyFont="1" applyFill="1" applyBorder="1">
      <alignment vertical="center"/>
    </xf>
    <xf numFmtId="0" fontId="12" fillId="0" borderId="0" xfId="1" applyFont="1" applyFill="1" applyAlignment="1">
      <alignment horizontal="distributed" vertical="center"/>
    </xf>
    <xf numFmtId="177" fontId="12" fillId="0" borderId="58" xfId="2" applyNumberFormat="1" applyFont="1" applyFill="1" applyBorder="1">
      <alignment vertical="center"/>
    </xf>
    <xf numFmtId="177" fontId="12" fillId="0" borderId="31" xfId="2" quotePrefix="1" applyNumberFormat="1" applyFont="1" applyFill="1" applyBorder="1" applyAlignment="1">
      <alignment horizontal="right" vertical="center"/>
    </xf>
    <xf numFmtId="0" fontId="18" fillId="0" borderId="0" xfId="1" applyFont="1" applyFill="1" applyAlignment="1">
      <alignment horizontal="distributed" vertical="center"/>
    </xf>
    <xf numFmtId="0" fontId="12" fillId="0" borderId="0" xfId="1" applyFont="1" applyFill="1" applyAlignment="1">
      <alignment horizontal="center" vertical="center"/>
    </xf>
    <xf numFmtId="0" fontId="30" fillId="0" borderId="0" xfId="1" applyFont="1" applyFill="1" applyAlignment="1">
      <alignment horizontal="distributed" vertical="center" wrapText="1"/>
    </xf>
    <xf numFmtId="0" fontId="12" fillId="0" borderId="71" xfId="2" applyFont="1" applyFill="1" applyBorder="1">
      <alignment vertical="center"/>
    </xf>
    <xf numFmtId="177" fontId="12" fillId="0" borderId="71" xfId="2" applyNumberFormat="1" applyFont="1" applyFill="1" applyBorder="1" applyAlignment="1">
      <alignment horizontal="right" vertical="center"/>
    </xf>
    <xf numFmtId="0" fontId="12" fillId="0" borderId="31" xfId="2" applyFont="1" applyFill="1" applyBorder="1">
      <alignment vertical="center"/>
    </xf>
    <xf numFmtId="0" fontId="25" fillId="0" borderId="2" xfId="2" applyFont="1" applyFill="1" applyBorder="1" applyAlignment="1"/>
    <xf numFmtId="0" fontId="12" fillId="0" borderId="4" xfId="2" applyFont="1" applyFill="1" applyBorder="1" applyAlignment="1"/>
    <xf numFmtId="177" fontId="12" fillId="0" borderId="81" xfId="2" applyNumberFormat="1" applyFont="1" applyFill="1" applyBorder="1" applyAlignment="1">
      <alignment horizontal="right" vertical="center"/>
    </xf>
    <xf numFmtId="177" fontId="12" fillId="0" borderId="71" xfId="2" quotePrefix="1" applyNumberFormat="1" applyFont="1" applyFill="1" applyBorder="1" applyAlignment="1">
      <alignment horizontal="right" vertical="center"/>
    </xf>
    <xf numFmtId="0" fontId="12" fillId="0" borderId="52" xfId="2" applyFont="1" applyFill="1" applyBorder="1">
      <alignment vertical="center"/>
    </xf>
    <xf numFmtId="177" fontId="12" fillId="0" borderId="84" xfId="2" quotePrefix="1" applyNumberFormat="1" applyFont="1" applyFill="1" applyBorder="1" applyAlignment="1">
      <alignment horizontal="right" vertical="center"/>
    </xf>
    <xf numFmtId="176" fontId="3" fillId="0" borderId="26"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79" xfId="1" applyNumberFormat="1" applyFont="1" applyFill="1" applyBorder="1" applyAlignment="1">
      <alignment horizontal="right" vertical="center"/>
    </xf>
    <xf numFmtId="176" fontId="3" fillId="0" borderId="26" xfId="1" applyNumberFormat="1" applyFont="1" applyFill="1" applyBorder="1" applyAlignment="1">
      <alignment horizontal="center" vertical="center"/>
    </xf>
    <xf numFmtId="176" fontId="3" fillId="0" borderId="23" xfId="1" applyNumberFormat="1" applyFont="1" applyFill="1" applyBorder="1" applyAlignment="1">
      <alignment horizontal="center" vertical="center"/>
    </xf>
    <xf numFmtId="176" fontId="3" fillId="0" borderId="27" xfId="1" applyNumberFormat="1" applyFont="1" applyFill="1" applyBorder="1" applyAlignment="1">
      <alignment horizontal="center" vertical="center"/>
    </xf>
    <xf numFmtId="176" fontId="3" fillId="0" borderId="57"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79" xfId="1" applyNumberFormat="1" applyFont="1" applyFill="1" applyBorder="1" applyAlignment="1">
      <alignment horizontal="center" vertical="center"/>
    </xf>
    <xf numFmtId="176" fontId="3" fillId="0" borderId="26" xfId="1" quotePrefix="1" applyNumberFormat="1" applyFont="1" applyFill="1" applyBorder="1" applyAlignment="1">
      <alignment horizontal="right" vertical="center"/>
    </xf>
    <xf numFmtId="176" fontId="3" fillId="0" borderId="23" xfId="1" quotePrefix="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57"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79" xfId="1" quotePrefix="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50" xfId="1" applyNumberFormat="1" applyFont="1" applyFill="1" applyBorder="1" applyAlignment="1">
      <alignment horizontal="distributed" vertical="center"/>
    </xf>
    <xf numFmtId="176" fontId="3" fillId="0" borderId="54" xfId="1" applyNumberFormat="1" applyFont="1" applyFill="1" applyBorder="1" applyAlignment="1">
      <alignment horizontal="distributed" vertical="center"/>
    </xf>
    <xf numFmtId="176" fontId="3" fillId="0" borderId="51" xfId="1" applyNumberFormat="1" applyFont="1" applyFill="1" applyBorder="1" applyAlignment="1">
      <alignment horizontal="distributed" vertical="center"/>
    </xf>
    <xf numFmtId="176" fontId="3" fillId="0" borderId="55"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55" xfId="1" applyNumberFormat="1" applyFont="1" applyFill="1" applyBorder="1" applyAlignment="1">
      <alignment horizontal="center" vertical="center"/>
    </xf>
    <xf numFmtId="176" fontId="3" fillId="0" borderId="54" xfId="1" applyNumberFormat="1" applyFont="1" applyFill="1" applyBorder="1" applyAlignment="1">
      <alignment horizontal="center" vertical="center"/>
    </xf>
    <xf numFmtId="176" fontId="3" fillId="0" borderId="51"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176" fontId="3" fillId="0" borderId="26" xfId="1" applyNumberFormat="1" applyFont="1" applyFill="1" applyBorder="1" applyAlignment="1">
      <alignment horizontal="center" vertical="center" textRotation="255" wrapText="1"/>
    </xf>
    <xf numFmtId="176" fontId="3" fillId="0" borderId="27" xfId="1" applyNumberFormat="1" applyFont="1" applyFill="1" applyBorder="1" applyAlignment="1">
      <alignment horizontal="center" vertical="center" textRotation="255" wrapText="1"/>
    </xf>
    <xf numFmtId="176" fontId="3" fillId="0" borderId="34" xfId="1" applyNumberFormat="1" applyFont="1" applyFill="1" applyBorder="1" applyAlignment="1">
      <alignment horizontal="center" vertical="center" textRotation="255" wrapText="1"/>
    </xf>
    <xf numFmtId="176" fontId="3" fillId="0" borderId="30" xfId="1" applyNumberFormat="1" applyFont="1" applyFill="1" applyBorder="1" applyAlignment="1">
      <alignment horizontal="center" vertical="center" textRotation="255" wrapText="1"/>
    </xf>
    <xf numFmtId="176" fontId="3" fillId="0" borderId="34" xfId="1" applyNumberFormat="1" applyFont="1" applyFill="1" applyBorder="1" applyAlignment="1">
      <alignment horizontal="right" vertical="center"/>
    </xf>
    <xf numFmtId="176" fontId="3" fillId="0" borderId="17"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34"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30" xfId="1" applyNumberFormat="1" applyFont="1" applyFill="1" applyBorder="1" applyAlignment="1">
      <alignment horizontal="center" vertical="center"/>
    </xf>
    <xf numFmtId="176" fontId="3" fillId="0" borderId="70" xfId="1" applyNumberFormat="1" applyFont="1" applyFill="1" applyBorder="1" applyAlignment="1">
      <alignment horizontal="right" vertical="center"/>
    </xf>
    <xf numFmtId="176" fontId="3" fillId="0" borderId="22" xfId="1" applyNumberFormat="1" applyFont="1" applyFill="1" applyBorder="1" applyAlignment="1">
      <alignment horizontal="distributed" vertical="center"/>
    </xf>
    <xf numFmtId="176" fontId="3" fillId="0" borderId="23" xfId="1" applyNumberFormat="1" applyFont="1" applyFill="1" applyBorder="1" applyAlignment="1">
      <alignment horizontal="distributed" vertical="center"/>
    </xf>
    <xf numFmtId="176" fontId="3" fillId="0" borderId="27"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30" xfId="1" applyNumberFormat="1" applyFont="1" applyFill="1" applyBorder="1" applyAlignment="1">
      <alignment horizontal="distributed" vertical="center"/>
    </xf>
    <xf numFmtId="176" fontId="3" fillId="0" borderId="20" xfId="1" applyNumberFormat="1" applyFont="1" applyFill="1" applyBorder="1" applyAlignment="1">
      <alignment horizontal="distributed" vertical="center"/>
    </xf>
    <xf numFmtId="176" fontId="3" fillId="0" borderId="15"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01" xfId="1" applyNumberFormat="1" applyFont="1" applyFill="1" applyBorder="1" applyAlignment="1">
      <alignment horizontal="center" vertical="center"/>
    </xf>
    <xf numFmtId="176" fontId="3" fillId="0" borderId="26" xfId="1" applyNumberFormat="1" applyFont="1" applyFill="1" applyBorder="1" applyAlignment="1">
      <alignment horizontal="center" vertical="center" textRotation="255"/>
    </xf>
    <xf numFmtId="176" fontId="3" fillId="0" borderId="27" xfId="1" applyNumberFormat="1" applyFont="1" applyFill="1" applyBorder="1" applyAlignment="1">
      <alignment horizontal="center" vertical="center" textRotation="255"/>
    </xf>
    <xf numFmtId="176" fontId="3" fillId="0" borderId="34" xfId="1" applyNumberFormat="1" applyFont="1" applyFill="1" applyBorder="1" applyAlignment="1">
      <alignment horizontal="center" vertical="center" textRotation="255"/>
    </xf>
    <xf numFmtId="176" fontId="3" fillId="0" borderId="30" xfId="1" applyNumberFormat="1" applyFont="1" applyFill="1" applyBorder="1" applyAlignment="1">
      <alignment horizontal="center" vertical="center" textRotation="255"/>
    </xf>
    <xf numFmtId="176" fontId="3" fillId="0" borderId="48"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49"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6"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4"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wrapText="1"/>
    </xf>
    <xf numFmtId="176" fontId="3" fillId="0" borderId="31" xfId="1" applyNumberFormat="1" applyFont="1" applyFill="1" applyBorder="1" applyAlignment="1">
      <alignment horizontal="center" vertical="center" wrapText="1"/>
    </xf>
    <xf numFmtId="176" fontId="3" fillId="0" borderId="102" xfId="1" applyNumberFormat="1" applyFont="1" applyFill="1" applyBorder="1" applyAlignment="1">
      <alignment horizontal="center" vertical="center"/>
    </xf>
    <xf numFmtId="176" fontId="3" fillId="0" borderId="90" xfId="1" applyNumberFormat="1" applyFont="1" applyFill="1" applyBorder="1" applyAlignment="1">
      <alignment horizontal="center" vertical="center"/>
    </xf>
    <xf numFmtId="176" fontId="19" fillId="0" borderId="26" xfId="1" applyNumberFormat="1" applyFont="1" applyFill="1" applyBorder="1" applyAlignment="1">
      <alignment vertical="center" wrapText="1"/>
    </xf>
    <xf numFmtId="176" fontId="19" fillId="0" borderId="23" xfId="1" applyNumberFormat="1" applyFont="1" applyFill="1" applyBorder="1" applyAlignment="1">
      <alignment vertical="center" wrapText="1"/>
    </xf>
    <xf numFmtId="176" fontId="19" fillId="0" borderId="27" xfId="1" applyNumberFormat="1" applyFont="1" applyFill="1" applyBorder="1" applyAlignment="1">
      <alignment vertical="center" wrapText="1"/>
    </xf>
    <xf numFmtId="176" fontId="19" fillId="0" borderId="57" xfId="1" applyNumberFormat="1" applyFont="1" applyFill="1" applyBorder="1" applyAlignment="1">
      <alignment vertical="center" wrapText="1"/>
    </xf>
    <xf numFmtId="176" fontId="19" fillId="0" borderId="7" xfId="1" applyNumberFormat="1" applyFont="1" applyFill="1" applyBorder="1" applyAlignment="1">
      <alignment vertical="center" wrapText="1"/>
    </xf>
    <xf numFmtId="176" fontId="19" fillId="0" borderId="79" xfId="1" applyNumberFormat="1" applyFont="1" applyFill="1" applyBorder="1" applyAlignment="1">
      <alignment vertical="center" wrapText="1"/>
    </xf>
    <xf numFmtId="176" fontId="3" fillId="0" borderId="48" xfId="1" applyNumberFormat="1" applyFont="1" applyFill="1" applyBorder="1" applyAlignment="1">
      <alignment horizontal="center" vertical="center"/>
    </xf>
    <xf numFmtId="176" fontId="3" fillId="0" borderId="0" xfId="1" applyNumberFormat="1" applyFont="1" applyFill="1" applyAlignment="1">
      <alignment horizontal="center" vertical="center"/>
    </xf>
    <xf numFmtId="176" fontId="3" fillId="0" borderId="49" xfId="1" applyNumberFormat="1" applyFont="1" applyFill="1" applyBorder="1" applyAlignment="1">
      <alignment horizontal="center" vertical="center"/>
    </xf>
    <xf numFmtId="176" fontId="3" fillId="0" borderId="48"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49"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17" xfId="1" quotePrefix="1" applyNumberFormat="1" applyFont="1" applyFill="1" applyBorder="1" applyAlignment="1">
      <alignment horizontal="right" vertical="center"/>
    </xf>
    <xf numFmtId="176" fontId="3" fillId="0" borderId="30" xfId="1" quotePrefix="1" applyNumberFormat="1" applyFont="1" applyFill="1" applyBorder="1" applyAlignment="1">
      <alignment horizontal="right" vertical="center"/>
    </xf>
    <xf numFmtId="176" fontId="20" fillId="0" borderId="106" xfId="1" applyNumberFormat="1" applyFont="1" applyFill="1" applyBorder="1" applyAlignment="1">
      <alignment horizontal="distributed" vertical="center"/>
    </xf>
    <xf numFmtId="176" fontId="20" fillId="0" borderId="2" xfId="1" applyNumberFormat="1" applyFont="1" applyFill="1" applyBorder="1" applyAlignment="1">
      <alignment horizontal="distributed" vertical="center"/>
    </xf>
    <xf numFmtId="176" fontId="20" fillId="0" borderId="4" xfId="1" applyNumberFormat="1" applyFont="1" applyFill="1" applyBorder="1" applyAlignment="1">
      <alignment horizontal="distributed" vertical="center"/>
    </xf>
    <xf numFmtId="176" fontId="20" fillId="0" borderId="48" xfId="1" applyNumberFormat="1" applyFont="1" applyFill="1" applyBorder="1" applyAlignment="1">
      <alignment horizontal="distributed" vertical="center"/>
    </xf>
    <xf numFmtId="176" fontId="20" fillId="0" borderId="0" xfId="1" applyNumberFormat="1" applyFont="1" applyFill="1" applyAlignment="1">
      <alignment horizontal="distributed" vertical="center"/>
    </xf>
    <xf numFmtId="176" fontId="20" fillId="0" borderId="5" xfId="1" applyNumberFormat="1" applyFont="1" applyFill="1" applyBorder="1" applyAlignment="1">
      <alignment horizontal="distributed" vertical="center"/>
    </xf>
    <xf numFmtId="176" fontId="20" fillId="0" borderId="34" xfId="1" applyNumberFormat="1" applyFont="1" applyFill="1" applyBorder="1" applyAlignment="1">
      <alignment horizontal="distributed" vertical="center"/>
    </xf>
    <xf numFmtId="176" fontId="20" fillId="0" borderId="17" xfId="1" applyNumberFormat="1" applyFont="1" applyFill="1" applyBorder="1" applyAlignment="1">
      <alignment horizontal="distributed" vertical="center"/>
    </xf>
    <xf numFmtId="176" fontId="20" fillId="0" borderId="70"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49" xfId="1" applyNumberFormat="1" applyFont="1" applyFill="1" applyBorder="1" applyAlignment="1">
      <alignment horizontal="distributed" vertical="center"/>
    </xf>
    <xf numFmtId="176" fontId="2" fillId="0" borderId="20" xfId="1" quotePrefix="1" applyNumberFormat="1" applyFont="1" applyFill="1" applyBorder="1" applyAlignment="1">
      <alignment horizontal="center" vertical="center"/>
    </xf>
    <xf numFmtId="176" fontId="2" fillId="0" borderId="19"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01" xfId="1" quotePrefix="1" applyNumberFormat="1" applyFont="1" applyFill="1" applyBorder="1" applyAlignment="1">
      <alignment horizontal="center" vertical="center"/>
    </xf>
    <xf numFmtId="176" fontId="19" fillId="0" borderId="26" xfId="1" applyNumberFormat="1" applyFont="1" applyFill="1" applyBorder="1" applyAlignment="1">
      <alignment horizontal="distributed" vertical="center"/>
    </xf>
    <xf numFmtId="176" fontId="19" fillId="0" borderId="23" xfId="1" applyNumberFormat="1" applyFont="1" applyFill="1" applyBorder="1" applyAlignment="1">
      <alignment horizontal="distributed" vertical="center"/>
    </xf>
    <xf numFmtId="176" fontId="19" fillId="0" borderId="27" xfId="1" applyNumberFormat="1" applyFont="1" applyFill="1" applyBorder="1" applyAlignment="1">
      <alignment horizontal="distributed" vertical="center"/>
    </xf>
    <xf numFmtId="176" fontId="3" fillId="0" borderId="102"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top"/>
    </xf>
    <xf numFmtId="176" fontId="3" fillId="0" borderId="17" xfId="1" applyNumberFormat="1" applyFont="1" applyFill="1" applyBorder="1" applyAlignment="1">
      <alignment horizontal="distributed" vertical="top"/>
    </xf>
    <xf numFmtId="176" fontId="3" fillId="0" borderId="30"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11" xfId="1" applyNumberFormat="1" applyFont="1" applyFill="1" applyBorder="1" applyAlignment="1">
      <alignment horizontal="distributed" vertical="center" justifyLastLine="1"/>
    </xf>
    <xf numFmtId="176" fontId="3" fillId="0" borderId="105" xfId="1" applyNumberFormat="1" applyFont="1" applyFill="1" applyBorder="1" applyAlignment="1">
      <alignment horizontal="center" vertical="center" textRotation="255"/>
    </xf>
    <xf numFmtId="176" fontId="3" fillId="0" borderId="108" xfId="1" applyNumberFormat="1" applyFont="1" applyFill="1" applyBorder="1" applyAlignment="1">
      <alignment horizontal="center" vertical="center" textRotation="255"/>
    </xf>
    <xf numFmtId="176" fontId="3" fillId="0" borderId="113" xfId="1" applyNumberFormat="1" applyFont="1" applyFill="1" applyBorder="1" applyAlignment="1">
      <alignment horizontal="center" vertical="center" textRotation="255"/>
    </xf>
    <xf numFmtId="176" fontId="2" fillId="0" borderId="106"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107" xfId="1" applyNumberFormat="1" applyFont="1" applyFill="1" applyBorder="1" applyAlignment="1">
      <alignment horizontal="distributed" vertical="center"/>
    </xf>
    <xf numFmtId="176" fontId="2" fillId="0" borderId="48"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49"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30" xfId="1" applyNumberFormat="1" applyFont="1" applyFill="1" applyBorder="1" applyAlignment="1">
      <alignment horizontal="distributed" vertical="center"/>
    </xf>
    <xf numFmtId="176" fontId="20" fillId="0" borderId="106" xfId="1" applyNumberFormat="1" applyFont="1" applyFill="1" applyBorder="1" applyAlignment="1">
      <alignment horizontal="distributed" vertical="center" wrapText="1"/>
    </xf>
    <xf numFmtId="176" fontId="20" fillId="0" borderId="2" xfId="1" applyNumberFormat="1" applyFont="1" applyFill="1" applyBorder="1" applyAlignment="1">
      <alignment horizontal="distributed" vertical="center" wrapText="1"/>
    </xf>
    <xf numFmtId="176" fontId="20" fillId="0" borderId="107" xfId="1" applyNumberFormat="1" applyFont="1" applyFill="1" applyBorder="1" applyAlignment="1">
      <alignment horizontal="distributed" vertical="center" wrapText="1"/>
    </xf>
    <xf numFmtId="176" fontId="20" fillId="0" borderId="48" xfId="1" applyNumberFormat="1" applyFont="1" applyFill="1" applyBorder="1" applyAlignment="1">
      <alignment horizontal="distributed" vertical="center" wrapText="1"/>
    </xf>
    <xf numFmtId="176" fontId="20" fillId="0" borderId="0" xfId="1" applyNumberFormat="1" applyFont="1" applyFill="1" applyAlignment="1">
      <alignment horizontal="distributed" vertical="center" wrapText="1"/>
    </xf>
    <xf numFmtId="176" fontId="20" fillId="0" borderId="49" xfId="1" applyNumberFormat="1" applyFont="1" applyFill="1" applyBorder="1" applyAlignment="1">
      <alignment horizontal="distributed" vertical="center" wrapText="1"/>
    </xf>
    <xf numFmtId="176" fontId="20" fillId="0" borderId="34" xfId="1" applyNumberFormat="1" applyFont="1" applyFill="1" applyBorder="1" applyAlignment="1">
      <alignment horizontal="distributed" vertical="center" wrapText="1"/>
    </xf>
    <xf numFmtId="176" fontId="20" fillId="0" borderId="17" xfId="1" applyNumberFormat="1" applyFont="1" applyFill="1" applyBorder="1" applyAlignment="1">
      <alignment horizontal="distributed" vertical="center" wrapText="1"/>
    </xf>
    <xf numFmtId="176" fontId="20" fillId="0" borderId="30" xfId="1" applyNumberFormat="1" applyFont="1" applyFill="1" applyBorder="1" applyAlignment="1">
      <alignment horizontal="distributed" vertical="center" wrapText="1"/>
    </xf>
    <xf numFmtId="176" fontId="20" fillId="0" borderId="107" xfId="1" applyNumberFormat="1" applyFont="1" applyFill="1" applyBorder="1" applyAlignment="1">
      <alignment horizontal="distributed" vertical="center"/>
    </xf>
    <xf numFmtId="176" fontId="20" fillId="0" borderId="49" xfId="1" applyNumberFormat="1" applyFont="1" applyFill="1" applyBorder="1" applyAlignment="1">
      <alignment horizontal="distributed" vertical="center"/>
    </xf>
    <xf numFmtId="176" fontId="20" fillId="0" borderId="30" xfId="1" applyNumberFormat="1" applyFont="1" applyFill="1" applyBorder="1" applyAlignment="1">
      <alignment horizontal="distributed" vertical="center"/>
    </xf>
    <xf numFmtId="176" fontId="19" fillId="0" borderId="34" xfId="1" applyNumberFormat="1" applyFont="1" applyFill="1" applyBorder="1" applyAlignment="1">
      <alignment horizontal="distributed" vertical="top"/>
    </xf>
    <xf numFmtId="176" fontId="19" fillId="0" borderId="17" xfId="1" applyNumberFormat="1" applyFont="1" applyFill="1" applyBorder="1" applyAlignment="1">
      <alignment horizontal="distributed" vertical="top"/>
    </xf>
    <xf numFmtId="176" fontId="19" fillId="0" borderId="30" xfId="1" applyNumberFormat="1" applyFont="1" applyFill="1" applyBorder="1" applyAlignment="1">
      <alignment horizontal="distributed" vertical="top"/>
    </xf>
    <xf numFmtId="176" fontId="3" fillId="0" borderId="90" xfId="1" applyNumberFormat="1" applyFont="1" applyFill="1" applyBorder="1" applyAlignment="1">
      <alignment horizontal="distributed" vertical="top"/>
    </xf>
    <xf numFmtId="176" fontId="19" fillId="0" borderId="48" xfId="1" applyNumberFormat="1" applyFont="1" applyFill="1" applyBorder="1" applyAlignment="1">
      <alignment vertical="center" wrapText="1"/>
    </xf>
    <xf numFmtId="176" fontId="19" fillId="0" borderId="0" xfId="1" applyNumberFormat="1" applyFont="1" applyFill="1" applyAlignment="1">
      <alignment vertical="center" wrapText="1"/>
    </xf>
    <xf numFmtId="176" fontId="19" fillId="0" borderId="34" xfId="1" applyNumberFormat="1" applyFont="1" applyFill="1" applyBorder="1" applyAlignment="1">
      <alignment vertical="center" wrapText="1"/>
    </xf>
    <xf numFmtId="176" fontId="19" fillId="0" borderId="17" xfId="1" applyNumberFormat="1" applyFont="1" applyFill="1" applyBorder="1" applyAlignment="1">
      <alignment vertical="center" wrapText="1"/>
    </xf>
    <xf numFmtId="176" fontId="3" fillId="0" borderId="109" xfId="1" applyNumberFormat="1" applyFont="1" applyFill="1" applyBorder="1" applyAlignment="1">
      <alignment horizontal="center" vertical="center" textRotation="255"/>
    </xf>
    <xf numFmtId="176" fontId="3" fillId="0" borderId="110" xfId="1" applyNumberFormat="1" applyFont="1" applyFill="1" applyBorder="1" applyAlignment="1">
      <alignment horizontal="center" vertical="center" textRotation="255"/>
    </xf>
    <xf numFmtId="176" fontId="3" fillId="0" borderId="111" xfId="1" applyNumberFormat="1" applyFont="1" applyFill="1" applyBorder="1" applyAlignment="1">
      <alignment horizontal="center" vertical="center" textRotation="255"/>
    </xf>
    <xf numFmtId="177" fontId="3" fillId="0" borderId="23" xfId="1" applyNumberFormat="1" applyFont="1" applyFill="1" applyBorder="1" applyAlignment="1">
      <alignment horizontal="center" vertical="center"/>
    </xf>
    <xf numFmtId="179" fontId="3" fillId="0" borderId="7"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6" fontId="19" fillId="0" borderId="7" xfId="1" applyNumberFormat="1" applyFont="1" applyFill="1" applyBorder="1" applyAlignment="1">
      <alignment horizontal="left" vertical="center"/>
    </xf>
    <xf numFmtId="176" fontId="19" fillId="0" borderId="79"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79" xfId="1" applyNumberFormat="1" applyFont="1" applyFill="1" applyBorder="1" applyAlignment="1">
      <alignment horizontal="distributed" vertical="center"/>
    </xf>
    <xf numFmtId="179" fontId="3" fillId="0" borderId="23" xfId="1" applyNumberFormat="1" applyFont="1" applyFill="1" applyBorder="1" applyAlignment="1">
      <alignment horizontal="center" vertical="center"/>
    </xf>
    <xf numFmtId="176" fontId="3" fillId="0" borderId="25" xfId="1" applyNumberFormat="1" applyFont="1" applyFill="1" applyBorder="1" applyAlignment="1">
      <alignment horizontal="distributed" vertical="center" shrinkToFit="1"/>
    </xf>
    <xf numFmtId="176" fontId="3" fillId="0" borderId="23" xfId="1" applyNumberFormat="1" applyFont="1" applyFill="1" applyBorder="1" applyAlignment="1">
      <alignment horizontal="distributed" vertical="center" shrinkToFit="1"/>
    </xf>
    <xf numFmtId="176" fontId="3" fillId="0" borderId="27" xfId="1" applyNumberFormat="1" applyFont="1" applyFill="1" applyBorder="1" applyAlignment="1">
      <alignment horizontal="distributed" vertical="center" shrinkToFit="1"/>
    </xf>
    <xf numFmtId="176" fontId="3" fillId="0" borderId="104"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79" xfId="1" applyNumberFormat="1" applyFont="1" applyFill="1" applyBorder="1" applyAlignment="1">
      <alignment horizontal="distributed" vertical="center" shrinkToFit="1"/>
    </xf>
    <xf numFmtId="177" fontId="3" fillId="0" borderId="23" xfId="2" applyNumberFormat="1" applyFont="1" applyFill="1" applyBorder="1" applyAlignment="1">
      <alignment horizontal="center" vertical="center"/>
    </xf>
    <xf numFmtId="176" fontId="19" fillId="0" borderId="23" xfId="1" applyNumberFormat="1" applyFont="1" applyFill="1" applyBorder="1" applyAlignment="1">
      <alignment horizontal="left" vertical="center"/>
    </xf>
    <xf numFmtId="176" fontId="19" fillId="0" borderId="27" xfId="1" applyNumberFormat="1" applyFont="1" applyFill="1" applyBorder="1" applyAlignment="1">
      <alignment horizontal="left" vertical="center"/>
    </xf>
    <xf numFmtId="179" fontId="3" fillId="0" borderId="17" xfId="1" applyNumberFormat="1" applyFont="1" applyFill="1" applyBorder="1" applyAlignment="1">
      <alignment horizontal="center" vertical="center"/>
    </xf>
    <xf numFmtId="179" fontId="3" fillId="0" borderId="0" xfId="1" applyNumberFormat="1" applyFont="1" applyFill="1" applyAlignment="1">
      <alignment horizontal="center" vertical="center"/>
    </xf>
    <xf numFmtId="177" fontId="3" fillId="0" borderId="17" xfId="1" applyNumberFormat="1" applyFont="1" applyFill="1" applyBorder="1" applyAlignment="1">
      <alignment horizontal="center" vertical="center"/>
    </xf>
    <xf numFmtId="176" fontId="19" fillId="0" borderId="17" xfId="1" applyNumberFormat="1" applyFont="1" applyFill="1" applyBorder="1" applyAlignment="1">
      <alignment horizontal="left" vertical="center"/>
    </xf>
    <xf numFmtId="176" fontId="19" fillId="0" borderId="30" xfId="1" applyNumberFormat="1" applyFont="1" applyFill="1" applyBorder="1" applyAlignment="1">
      <alignment horizontal="left" vertical="center"/>
    </xf>
    <xf numFmtId="176" fontId="3" fillId="0" borderId="33" xfId="1" applyNumberFormat="1" applyFont="1" applyFill="1" applyBorder="1" applyAlignment="1">
      <alignment horizontal="distributed" vertical="center" shrinkToFit="1"/>
    </xf>
    <xf numFmtId="176" fontId="3" fillId="0" borderId="17" xfId="1" applyNumberFormat="1" applyFont="1" applyFill="1" applyBorder="1" applyAlignment="1">
      <alignment horizontal="distributed" vertical="center" shrinkToFit="1"/>
    </xf>
    <xf numFmtId="176" fontId="3" fillId="0" borderId="30"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9" fillId="0" borderId="88" xfId="1" applyNumberFormat="1" applyFont="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29" xfId="1" applyNumberFormat="1" applyFont="1" applyFill="1" applyBorder="1" applyAlignment="1">
      <alignment horizontal="left" vertical="center"/>
    </xf>
    <xf numFmtId="176" fontId="2" fillId="0" borderId="17"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9"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20" xfId="1" applyNumberFormat="1" applyFont="1" applyFill="1" applyBorder="1" applyAlignment="1">
      <alignment horizontal="distributed" vertical="center"/>
    </xf>
    <xf numFmtId="176" fontId="2" fillId="0" borderId="20" xfId="1" applyNumberFormat="1" applyFont="1" applyFill="1" applyBorder="1" applyAlignment="1">
      <alignment horizontal="distributed" vertical="center" wrapText="1"/>
    </xf>
    <xf numFmtId="176" fontId="2" fillId="0" borderId="19" xfId="1" applyNumberFormat="1" applyFont="1" applyFill="1" applyBorder="1" applyAlignment="1">
      <alignment horizontal="distributed" vertical="center" wrapText="1"/>
    </xf>
    <xf numFmtId="176" fontId="2" fillId="0" borderId="101" xfId="1" applyNumberFormat="1" applyFont="1" applyFill="1" applyBorder="1" applyAlignment="1">
      <alignment horizontal="distributed" vertical="center" wrapText="1"/>
    </xf>
    <xf numFmtId="176" fontId="2" fillId="0" borderId="18" xfId="1" applyNumberFormat="1" applyFont="1" applyFill="1" applyBorder="1" applyAlignment="1">
      <alignment horizontal="distributed" vertical="center"/>
    </xf>
    <xf numFmtId="176" fontId="2" fillId="0" borderId="59" xfId="1" applyNumberFormat="1" applyFont="1" applyFill="1" applyBorder="1" applyAlignment="1">
      <alignment horizontal="distributed" vertical="center" wrapText="1"/>
    </xf>
    <xf numFmtId="176" fontId="3" fillId="0" borderId="26" xfId="1" applyNumberFormat="1" applyFont="1" applyFill="1" applyBorder="1" applyAlignment="1">
      <alignment horizontal="right" vertical="center" wrapText="1"/>
    </xf>
    <xf numFmtId="176" fontId="3" fillId="0" borderId="23"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17" xfId="1" applyNumberFormat="1" applyFont="1" applyFill="1" applyBorder="1" applyAlignment="1">
      <alignment horizontal="right" vertical="center" wrapText="1"/>
    </xf>
    <xf numFmtId="176" fontId="3" fillId="0" borderId="22" xfId="1" applyNumberFormat="1" applyFont="1" applyFill="1" applyBorder="1" applyAlignment="1">
      <alignment horizontal="distributed"/>
    </xf>
    <xf numFmtId="176" fontId="3" fillId="0" borderId="23" xfId="1" applyNumberFormat="1" applyFont="1" applyFill="1" applyBorder="1" applyAlignment="1">
      <alignment horizontal="distributed"/>
    </xf>
    <xf numFmtId="177" fontId="3" fillId="0" borderId="41" xfId="2" quotePrefix="1" applyNumberFormat="1" applyFont="1" applyFill="1" applyBorder="1" applyAlignment="1">
      <alignment horizontal="center" vertical="center"/>
    </xf>
    <xf numFmtId="177" fontId="3" fillId="0" borderId="91" xfId="2" quotePrefix="1" applyNumberFormat="1" applyFont="1" applyFill="1" applyBorder="1" applyAlignment="1">
      <alignment horizontal="center" vertical="center"/>
    </xf>
    <xf numFmtId="177" fontId="3" fillId="0" borderId="95" xfId="2" quotePrefix="1" applyNumberFormat="1" applyFont="1" applyFill="1" applyBorder="1" applyAlignment="1">
      <alignment horizontal="center" vertical="center"/>
    </xf>
    <xf numFmtId="177" fontId="3" fillId="0" borderId="96" xfId="2" quotePrefix="1" applyNumberFormat="1" applyFont="1" applyFill="1" applyBorder="1" applyAlignment="1">
      <alignment horizontal="center" vertical="center"/>
    </xf>
    <xf numFmtId="176" fontId="3" fillId="0" borderId="93" xfId="1" applyNumberFormat="1" applyFont="1" applyFill="1" applyBorder="1" applyAlignment="1">
      <alignment horizontal="distributed" vertical="center" wrapText="1"/>
    </xf>
    <xf numFmtId="176" fontId="3" fillId="0" borderId="42" xfId="1" applyNumberFormat="1" applyFont="1" applyFill="1" applyBorder="1" applyAlignment="1">
      <alignment horizontal="distributed" vertical="center" wrapText="1"/>
    </xf>
    <xf numFmtId="176" fontId="3" fillId="0" borderId="94" xfId="1" applyNumberFormat="1" applyFont="1" applyFill="1" applyBorder="1" applyAlignment="1">
      <alignment horizontal="distributed" vertical="center" wrapText="1"/>
    </xf>
    <xf numFmtId="176" fontId="3" fillId="0" borderId="97" xfId="1" applyNumberFormat="1" applyFont="1" applyFill="1" applyBorder="1" applyAlignment="1">
      <alignment horizontal="distributed" vertical="center" wrapText="1"/>
    </xf>
    <xf numFmtId="176" fontId="3" fillId="0" borderId="98" xfId="1" applyNumberFormat="1" applyFont="1" applyFill="1" applyBorder="1" applyAlignment="1">
      <alignment horizontal="distributed" vertical="center" wrapText="1"/>
    </xf>
    <xf numFmtId="176" fontId="3" fillId="0" borderId="99" xfId="1" applyNumberFormat="1" applyFont="1" applyFill="1" applyBorder="1" applyAlignment="1">
      <alignment horizontal="distributed" vertical="center" wrapText="1"/>
    </xf>
    <xf numFmtId="176" fontId="3" fillId="0" borderId="41" xfId="1" applyNumberFormat="1" applyFont="1" applyFill="1" applyBorder="1" applyAlignment="1">
      <alignment horizontal="center" vertical="center" wrapText="1"/>
    </xf>
    <xf numFmtId="176" fontId="3" fillId="0" borderId="42" xfId="1" applyNumberFormat="1" applyFont="1" applyFill="1" applyBorder="1" applyAlignment="1">
      <alignment horizontal="center" vertical="center" wrapText="1"/>
    </xf>
    <xf numFmtId="176" fontId="3" fillId="0" borderId="94" xfId="1" applyNumberFormat="1" applyFont="1" applyFill="1" applyBorder="1" applyAlignment="1">
      <alignment horizontal="center" vertical="center" wrapText="1"/>
    </xf>
    <xf numFmtId="176" fontId="3" fillId="0" borderId="95" xfId="1" applyNumberFormat="1" applyFont="1" applyFill="1" applyBorder="1" applyAlignment="1">
      <alignment horizontal="center" vertical="center" wrapText="1"/>
    </xf>
    <xf numFmtId="176" fontId="3" fillId="0" borderId="98" xfId="1" applyNumberFormat="1" applyFont="1" applyFill="1" applyBorder="1" applyAlignment="1">
      <alignment horizontal="center" vertical="center" wrapText="1"/>
    </xf>
    <xf numFmtId="176" fontId="3" fillId="0" borderId="99" xfId="1" applyNumberFormat="1" applyFont="1" applyFill="1" applyBorder="1" applyAlignment="1">
      <alignment horizontal="center" vertical="center" wrapText="1"/>
    </xf>
    <xf numFmtId="176" fontId="3" fillId="0" borderId="43" xfId="1" applyNumberFormat="1" applyFont="1" applyFill="1" applyBorder="1" applyAlignment="1">
      <alignment horizontal="center" vertical="center" wrapText="1"/>
    </xf>
    <xf numFmtId="176" fontId="3" fillId="0" borderId="100" xfId="1" applyNumberFormat="1" applyFont="1" applyFill="1" applyBorder="1" applyAlignment="1">
      <alignment horizontal="center" vertical="center" wrapText="1"/>
    </xf>
    <xf numFmtId="177" fontId="3" fillId="0" borderId="48" xfId="1" quotePrefix="1" applyNumberFormat="1" applyFont="1" applyFill="1" applyBorder="1" applyAlignment="1">
      <alignment horizontal="center" vertical="center"/>
    </xf>
    <xf numFmtId="177" fontId="3" fillId="0" borderId="89" xfId="1" quotePrefix="1" applyNumberFormat="1" applyFont="1" applyFill="1" applyBorder="1" applyAlignment="1">
      <alignment horizontal="center" vertical="center"/>
    </xf>
    <xf numFmtId="177" fontId="3" fillId="0" borderId="34" xfId="1" quotePrefix="1" applyNumberFormat="1" applyFont="1" applyFill="1" applyBorder="1" applyAlignment="1">
      <alignment horizontal="center" vertical="center"/>
    </xf>
    <xf numFmtId="177" fontId="3" fillId="0" borderId="90" xfId="1" quotePrefix="1" applyNumberFormat="1" applyFont="1" applyFill="1" applyBorder="1" applyAlignment="1">
      <alignment horizontal="center" vertical="center"/>
    </xf>
    <xf numFmtId="176" fontId="3" fillId="0" borderId="25" xfId="1" applyNumberFormat="1" applyFont="1" applyFill="1" applyBorder="1" applyAlignment="1">
      <alignment horizontal="distributed" vertical="center" wrapText="1"/>
    </xf>
    <xf numFmtId="176" fontId="3" fillId="0" borderId="23" xfId="1" applyNumberFormat="1" applyFont="1" applyFill="1" applyBorder="1" applyAlignment="1">
      <alignment horizontal="distributed" vertical="center" wrapText="1"/>
    </xf>
    <xf numFmtId="176" fontId="3" fillId="0" borderId="27"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17" xfId="1" applyNumberFormat="1" applyFont="1" applyFill="1" applyBorder="1" applyAlignment="1">
      <alignment horizontal="distributed" vertical="center" wrapText="1"/>
    </xf>
    <xf numFmtId="176" fontId="3" fillId="0" borderId="30" xfId="1" applyNumberFormat="1" applyFont="1" applyFill="1" applyBorder="1" applyAlignment="1">
      <alignment horizontal="distributed" vertical="center" wrapText="1"/>
    </xf>
    <xf numFmtId="177" fontId="3" fillId="0" borderId="2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80" fontId="3" fillId="0" borderId="23" xfId="1" applyNumberFormat="1" applyFont="1" applyFill="1" applyBorder="1" applyAlignment="1">
      <alignment horizontal="center" vertical="center" wrapText="1"/>
    </xf>
    <xf numFmtId="180" fontId="3" fillId="0" borderId="17" xfId="1" applyNumberFormat="1" applyFont="1" applyFill="1" applyBorder="1" applyAlignment="1">
      <alignment horizontal="center" vertical="center" wrapText="1"/>
    </xf>
    <xf numFmtId="179" fontId="3" fillId="0" borderId="26" xfId="1" applyNumberFormat="1" applyFont="1" applyFill="1" applyBorder="1" applyAlignment="1">
      <alignment horizontal="center" vertical="center"/>
    </xf>
    <xf numFmtId="179" fontId="3" fillId="0" borderId="34" xfId="1" applyNumberFormat="1" applyFont="1" applyFill="1" applyBorder="1" applyAlignment="1">
      <alignment horizontal="center" vertical="center"/>
    </xf>
    <xf numFmtId="177" fontId="3" fillId="0" borderId="44" xfId="2" quotePrefix="1" applyNumberFormat="1" applyFont="1" applyFill="1" applyBorder="1" applyAlignment="1">
      <alignment horizontal="center" vertical="center"/>
    </xf>
    <xf numFmtId="177" fontId="3" fillId="0" borderId="92" xfId="2" quotePrefix="1" applyNumberFormat="1" applyFont="1" applyFill="1" applyBorder="1" applyAlignment="1">
      <alignment horizontal="center" vertical="center"/>
    </xf>
    <xf numFmtId="177" fontId="3" fillId="0" borderId="23" xfId="1" applyNumberFormat="1" applyFont="1" applyFill="1" applyBorder="1" applyAlignment="1">
      <alignment horizontal="center" vertical="center" wrapText="1"/>
    </xf>
    <xf numFmtId="177" fontId="3" fillId="0" borderId="17" xfId="1" applyNumberFormat="1" applyFont="1" applyFill="1" applyBorder="1" applyAlignment="1">
      <alignment horizontal="center" vertical="center" wrapText="1"/>
    </xf>
    <xf numFmtId="176" fontId="3" fillId="0" borderId="29" xfId="1" applyNumberFormat="1" applyFont="1" applyFill="1" applyBorder="1" applyAlignment="1">
      <alignment horizontal="distributed" vertical="top"/>
    </xf>
    <xf numFmtId="176" fontId="3" fillId="0" borderId="22"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25"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2" fillId="0" borderId="86"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85" xfId="1" applyNumberFormat="1" applyFont="1" applyFill="1" applyBorder="1" applyAlignment="1">
      <alignment horizontal="distributed" vertical="center" wrapText="1"/>
    </xf>
    <xf numFmtId="176" fontId="19" fillId="0" borderId="23" xfId="1" applyNumberFormat="1" applyFont="1" applyFill="1" applyBorder="1" applyAlignment="1">
      <alignment horizontal="right"/>
    </xf>
    <xf numFmtId="176" fontId="19" fillId="0" borderId="47" xfId="1" applyNumberFormat="1" applyFont="1" applyFill="1" applyBorder="1" applyAlignment="1">
      <alignment horizontal="right"/>
    </xf>
    <xf numFmtId="176" fontId="3" fillId="0" borderId="0" xfId="1" applyNumberFormat="1" applyFont="1" applyFill="1" applyBorder="1" applyAlignment="1">
      <alignment horizontal="right" vertical="center"/>
    </xf>
    <xf numFmtId="176" fontId="3" fillId="0" borderId="36"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85" xfId="1" applyNumberFormat="1" applyFont="1" applyFill="1" applyBorder="1" applyAlignment="1">
      <alignment horizontal="distributed" vertical="center"/>
    </xf>
    <xf numFmtId="176" fontId="2" fillId="0" borderId="86"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wrapText="1"/>
    </xf>
    <xf numFmtId="176" fontId="2" fillId="0" borderId="12" xfId="1" applyNumberFormat="1" applyFont="1" applyFill="1" applyBorder="1" applyAlignment="1">
      <alignment horizontal="distributed" vertical="center"/>
    </xf>
    <xf numFmtId="176" fontId="12" fillId="0" borderId="19" xfId="1" applyNumberFormat="1" applyFont="1" applyBorder="1" applyAlignment="1">
      <alignment horizontal="left" vertical="center"/>
    </xf>
    <xf numFmtId="176" fontId="12" fillId="0" borderId="59" xfId="1" applyNumberFormat="1" applyFont="1" applyBorder="1" applyAlignment="1">
      <alignment horizontal="left" vertical="center"/>
    </xf>
    <xf numFmtId="179" fontId="3" fillId="0" borderId="55" xfId="1" applyNumberFormat="1" applyFont="1" applyFill="1" applyBorder="1" applyAlignment="1">
      <alignment vertical="center"/>
    </xf>
    <xf numFmtId="179" fontId="3" fillId="0" borderId="54" xfId="1" applyNumberFormat="1" applyFont="1" applyFill="1" applyBorder="1" applyAlignment="1">
      <alignment vertical="center"/>
    </xf>
    <xf numFmtId="176" fontId="3" fillId="0" borderId="55" xfId="1" applyNumberFormat="1" applyFont="1" applyFill="1" applyBorder="1" applyAlignment="1">
      <alignment vertical="center"/>
    </xf>
    <xf numFmtId="176" fontId="3" fillId="0" borderId="54" xfId="1" applyNumberFormat="1" applyFont="1" applyFill="1" applyBorder="1" applyAlignment="1">
      <alignment vertical="center"/>
    </xf>
    <xf numFmtId="176" fontId="18" fillId="0" borderId="20" xfId="1" quotePrefix="1" applyNumberFormat="1" applyFont="1" applyFill="1" applyBorder="1" applyAlignment="1">
      <alignment vertical="center"/>
    </xf>
    <xf numFmtId="176" fontId="18" fillId="0" borderId="19" xfId="1" quotePrefix="1" applyNumberFormat="1" applyFont="1" applyFill="1" applyBorder="1" applyAlignment="1">
      <alignment vertical="center"/>
    </xf>
    <xf numFmtId="176" fontId="3" fillId="0" borderId="19" xfId="1" applyNumberFormat="1" applyFont="1" applyFill="1" applyBorder="1" applyAlignment="1">
      <alignment vertical="center"/>
    </xf>
    <xf numFmtId="176" fontId="12" fillId="0" borderId="54" xfId="1" applyNumberFormat="1" applyFont="1" applyBorder="1" applyAlignment="1">
      <alignment horizontal="left" vertical="center"/>
    </xf>
    <xf numFmtId="176" fontId="12" fillId="0" borderId="87" xfId="1" applyNumberFormat="1" applyFont="1" applyBorder="1" applyAlignment="1">
      <alignment horizontal="left" vertical="center"/>
    </xf>
    <xf numFmtId="179" fontId="3" fillId="0" borderId="20" xfId="1" applyNumberFormat="1" applyFont="1" applyFill="1" applyBorder="1" applyAlignment="1">
      <alignment vertical="center"/>
    </xf>
    <xf numFmtId="179"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18" fillId="0" borderId="20" xfId="1" quotePrefix="1" applyNumberFormat="1" applyFont="1" applyFill="1" applyBorder="1" applyAlignment="1">
      <alignment horizontal="left" vertical="center"/>
    </xf>
    <xf numFmtId="176" fontId="18" fillId="0" borderId="19" xfId="1" quotePrefix="1" applyNumberFormat="1" applyFont="1" applyFill="1" applyBorder="1" applyAlignment="1">
      <alignment horizontal="left" vertical="center"/>
    </xf>
    <xf numFmtId="176" fontId="9" fillId="0" borderId="0" xfId="1" applyNumberFormat="1" applyFont="1" applyFill="1" applyAlignment="1">
      <alignment horizontal="distributed"/>
    </xf>
    <xf numFmtId="176" fontId="2" fillId="0" borderId="9" xfId="1" applyNumberFormat="1" applyFont="1" applyBorder="1" applyAlignment="1">
      <alignment horizontal="distributed" vertical="center"/>
    </xf>
    <xf numFmtId="176" fontId="2" fillId="0" borderId="10" xfId="1" applyNumberFormat="1" applyFont="1" applyBorder="1" applyAlignment="1">
      <alignment horizontal="distributed" vertical="center"/>
    </xf>
    <xf numFmtId="176" fontId="2" fillId="0" borderId="85" xfId="1" applyNumberFormat="1" applyFont="1" applyBorder="1" applyAlignment="1">
      <alignment horizontal="distributed" vertical="center"/>
    </xf>
    <xf numFmtId="176" fontId="2" fillId="0" borderId="86" xfId="1" applyNumberFormat="1" applyFont="1" applyBorder="1" applyAlignment="1">
      <alignment horizontal="distributed" vertical="center"/>
    </xf>
    <xf numFmtId="176" fontId="2" fillId="0" borderId="13" xfId="1" applyNumberFormat="1" applyFont="1" applyBorder="1" applyAlignment="1">
      <alignment horizontal="distributed" vertical="center"/>
    </xf>
    <xf numFmtId="0" fontId="12" fillId="0" borderId="6" xfId="2" applyFont="1" applyFill="1" applyBorder="1" applyAlignment="1">
      <alignment horizontal="distributed" vertical="center"/>
    </xf>
    <xf numFmtId="0" fontId="12" fillId="0" borderId="79" xfId="2" applyFont="1" applyFill="1" applyBorder="1" applyAlignment="1">
      <alignment horizontal="distributed" vertical="center"/>
    </xf>
    <xf numFmtId="176" fontId="12" fillId="0" borderId="82" xfId="2" quotePrefix="1" applyNumberFormat="1" applyFont="1" applyFill="1" applyBorder="1" applyAlignment="1">
      <alignment horizontal="right" vertical="center"/>
    </xf>
    <xf numFmtId="176" fontId="12" fillId="0" borderId="83" xfId="2" quotePrefix="1" applyNumberFormat="1" applyFont="1" applyFill="1" applyBorder="1" applyAlignment="1">
      <alignment horizontal="right" vertical="center"/>
    </xf>
    <xf numFmtId="176" fontId="12" fillId="0" borderId="57" xfId="2" quotePrefix="1" applyNumberFormat="1" applyFont="1" applyFill="1" applyBorder="1" applyAlignment="1">
      <alignment horizontal="right" vertical="center"/>
    </xf>
    <xf numFmtId="0" fontId="12" fillId="0" borderId="8" xfId="2" applyFont="1" applyFill="1" applyBorder="1" applyAlignment="1">
      <alignment horizontal="right" vertical="center"/>
    </xf>
    <xf numFmtId="0" fontId="26" fillId="0" borderId="29" xfId="2" applyFont="1" applyFill="1" applyBorder="1" applyAlignment="1">
      <alignment horizontal="distributed" vertical="center"/>
    </xf>
    <xf numFmtId="0" fontId="26" fillId="0" borderId="30" xfId="2" applyFont="1" applyFill="1" applyBorder="1" applyAlignment="1">
      <alignment horizontal="distributed" vertical="center"/>
    </xf>
    <xf numFmtId="176" fontId="12" fillId="0" borderId="34" xfId="2" quotePrefix="1" applyNumberFormat="1" applyFont="1" applyFill="1" applyBorder="1">
      <alignment vertical="center"/>
    </xf>
    <xf numFmtId="0" fontId="12" fillId="0" borderId="30" xfId="2" applyFont="1" applyFill="1" applyBorder="1">
      <alignment vertical="center"/>
    </xf>
    <xf numFmtId="0" fontId="12" fillId="0" borderId="70" xfId="2" applyFont="1" applyFill="1" applyBorder="1">
      <alignment vertical="center"/>
    </xf>
    <xf numFmtId="0" fontId="12" fillId="0" borderId="22" xfId="2" applyFont="1" applyFill="1" applyBorder="1" applyAlignment="1">
      <alignment horizontal="distributed" vertical="center"/>
    </xf>
    <xf numFmtId="0" fontId="12" fillId="0" borderId="27" xfId="2" applyFont="1" applyFill="1" applyBorder="1" applyAlignment="1">
      <alignment horizontal="distributed" vertical="center"/>
    </xf>
    <xf numFmtId="176" fontId="12" fillId="0" borderId="72" xfId="2" quotePrefix="1" applyNumberFormat="1" applyFont="1" applyFill="1" applyBorder="1" applyAlignment="1">
      <alignment horizontal="right" vertical="center"/>
    </xf>
    <xf numFmtId="176" fontId="12" fillId="0" borderId="73" xfId="2" quotePrefix="1" applyNumberFormat="1" applyFont="1" applyFill="1" applyBorder="1" applyAlignment="1">
      <alignment horizontal="right" vertical="center"/>
    </xf>
    <xf numFmtId="0" fontId="12" fillId="0" borderId="74" xfId="2" applyFont="1" applyFill="1" applyBorder="1" applyAlignment="1">
      <alignment horizontal="right" vertical="center"/>
    </xf>
    <xf numFmtId="176" fontId="12" fillId="0" borderId="72" xfId="2" quotePrefix="1" applyNumberFormat="1" applyFont="1" applyFill="1" applyBorder="1">
      <alignment vertical="center"/>
    </xf>
    <xf numFmtId="0" fontId="12" fillId="0" borderId="73" xfId="2" applyFont="1" applyFill="1" applyBorder="1">
      <alignment vertical="center"/>
    </xf>
    <xf numFmtId="0" fontId="12" fillId="0" borderId="74" xfId="2" applyFont="1" applyFill="1" applyBorder="1">
      <alignment vertical="center"/>
    </xf>
    <xf numFmtId="0" fontId="12" fillId="0" borderId="29" xfId="2" applyFont="1" applyFill="1" applyBorder="1" applyAlignment="1">
      <alignment horizontal="distributed" vertical="center"/>
    </xf>
    <xf numFmtId="0" fontId="12" fillId="0" borderId="30" xfId="2" applyFont="1" applyFill="1" applyBorder="1" applyAlignment="1">
      <alignment horizontal="distributed" vertical="center"/>
    </xf>
    <xf numFmtId="0" fontId="12" fillId="0" borderId="33" xfId="2" applyFont="1" applyFill="1" applyBorder="1" applyAlignment="1">
      <alignment horizontal="distributed" vertical="center"/>
    </xf>
    <xf numFmtId="176" fontId="12" fillId="0" borderId="76" xfId="2" quotePrefix="1" applyNumberFormat="1" applyFont="1" applyFill="1" applyBorder="1">
      <alignment vertical="center"/>
    </xf>
    <xf numFmtId="0" fontId="12" fillId="0" borderId="77" xfId="2" applyFont="1" applyFill="1" applyBorder="1">
      <alignment vertical="center"/>
    </xf>
    <xf numFmtId="0" fontId="12" fillId="0" borderId="78" xfId="2" applyFont="1" applyFill="1" applyBorder="1">
      <alignment vertical="center"/>
    </xf>
    <xf numFmtId="0" fontId="12" fillId="0" borderId="25" xfId="2" applyFont="1" applyFill="1" applyBorder="1" applyAlignment="1">
      <alignment horizontal="distributed" vertical="center"/>
    </xf>
    <xf numFmtId="0" fontId="19" fillId="0" borderId="22" xfId="2" applyFont="1" applyFill="1" applyBorder="1" applyAlignment="1">
      <alignment horizontal="distributed" vertical="center"/>
    </xf>
    <xf numFmtId="0" fontId="19" fillId="0" borderId="27" xfId="2" applyFont="1" applyFill="1" applyBorder="1" applyAlignment="1">
      <alignment horizontal="distributed" vertical="center"/>
    </xf>
    <xf numFmtId="0" fontId="19" fillId="0" borderId="6" xfId="2" applyFont="1" applyFill="1" applyBorder="1" applyAlignment="1">
      <alignment horizontal="distributed" vertical="center"/>
    </xf>
    <xf numFmtId="0" fontId="19" fillId="0" borderId="79" xfId="2" applyFont="1" applyFill="1" applyBorder="1" applyAlignment="1">
      <alignment horizontal="distributed" vertical="center"/>
    </xf>
    <xf numFmtId="176" fontId="12" fillId="0" borderId="24" xfId="2" applyNumberFormat="1" applyFont="1" applyFill="1" applyBorder="1">
      <alignment vertical="center"/>
    </xf>
    <xf numFmtId="0" fontId="12" fillId="0" borderId="52" xfId="2" applyFont="1" applyFill="1" applyBorder="1">
      <alignment vertical="center"/>
    </xf>
    <xf numFmtId="177" fontId="12" fillId="0" borderId="24" xfId="2" applyNumberFormat="1" applyFont="1" applyFill="1" applyBorder="1">
      <alignment vertical="center"/>
    </xf>
    <xf numFmtId="177" fontId="12" fillId="0" borderId="24" xfId="2" applyNumberFormat="1" applyFont="1" applyFill="1" applyBorder="1" applyAlignment="1">
      <alignment horizontal="right" vertical="center"/>
    </xf>
    <xf numFmtId="0" fontId="12" fillId="0" borderId="52" xfId="2" applyFont="1" applyFill="1" applyBorder="1" applyAlignment="1">
      <alignment horizontal="right" vertical="center"/>
    </xf>
    <xf numFmtId="176" fontId="12" fillId="0" borderId="26" xfId="2" applyNumberFormat="1" applyFont="1" applyFill="1" applyBorder="1">
      <alignment vertical="center"/>
    </xf>
    <xf numFmtId="0" fontId="12" fillId="0" borderId="23" xfId="2" applyFont="1" applyFill="1" applyBorder="1">
      <alignment vertical="center"/>
    </xf>
    <xf numFmtId="0" fontId="12" fillId="0" borderId="27" xfId="2" applyFont="1" applyFill="1" applyBorder="1">
      <alignment vertical="center"/>
    </xf>
    <xf numFmtId="0" fontId="12" fillId="0" borderId="57" xfId="2" applyFont="1" applyFill="1" applyBorder="1">
      <alignment vertical="center"/>
    </xf>
    <xf numFmtId="0" fontId="12" fillId="0" borderId="7" xfId="2" applyFont="1" applyFill="1" applyBorder="1">
      <alignment vertical="center"/>
    </xf>
    <xf numFmtId="0" fontId="12" fillId="0" borderId="79" xfId="2" applyFont="1" applyFill="1" applyBorder="1">
      <alignment vertical="center"/>
    </xf>
    <xf numFmtId="177" fontId="12" fillId="0" borderId="75" xfId="2" applyNumberFormat="1" applyFont="1" applyFill="1" applyBorder="1">
      <alignment vertical="center"/>
    </xf>
    <xf numFmtId="0" fontId="12" fillId="0" borderId="80" xfId="2" applyFont="1" applyFill="1" applyBorder="1">
      <alignment vertical="center"/>
    </xf>
    <xf numFmtId="176" fontId="12" fillId="0" borderId="20" xfId="2" applyNumberFormat="1" applyFont="1" applyFill="1" applyBorder="1">
      <alignment vertical="center"/>
    </xf>
    <xf numFmtId="0" fontId="12" fillId="0" borderId="19" xfId="2" applyFont="1" applyFill="1" applyBorder="1">
      <alignment vertical="center"/>
    </xf>
    <xf numFmtId="0" fontId="12" fillId="0" borderId="15" xfId="2" applyFont="1" applyFill="1" applyBorder="1">
      <alignment vertical="center"/>
    </xf>
    <xf numFmtId="0" fontId="27" fillId="0" borderId="34" xfId="2" applyFont="1" applyFill="1" applyBorder="1" applyAlignment="1">
      <alignment horizontal="distributed" vertical="center"/>
    </xf>
    <xf numFmtId="0" fontId="12" fillId="0" borderId="70" xfId="2" applyFont="1" applyFill="1" applyBorder="1" applyAlignment="1">
      <alignment horizontal="distributed" vertical="center"/>
    </xf>
    <xf numFmtId="0" fontId="12" fillId="0" borderId="14" xfId="2" applyFont="1" applyFill="1" applyBorder="1" applyAlignment="1">
      <alignment horizontal="distributed" vertical="center"/>
    </xf>
    <xf numFmtId="0" fontId="12" fillId="0" borderId="15" xfId="2" applyFont="1" applyFill="1" applyBorder="1" applyAlignment="1">
      <alignment horizontal="distributed" vertical="center"/>
    </xf>
    <xf numFmtId="0" fontId="18" fillId="0" borderId="67" xfId="2" applyFont="1" applyFill="1" applyBorder="1" applyAlignment="1">
      <alignment horizontal="distributed" vertical="center" wrapText="1" justifyLastLine="1"/>
    </xf>
    <xf numFmtId="0" fontId="18" fillId="0" borderId="68" xfId="2" applyFont="1" applyFill="1" applyBorder="1" applyAlignment="1">
      <alignment horizontal="distributed" vertical="center" wrapText="1" justifyLastLine="1"/>
    </xf>
    <xf numFmtId="0" fontId="18" fillId="0" borderId="69" xfId="2" applyFont="1" applyFill="1" applyBorder="1" applyAlignment="1">
      <alignment horizontal="distributed" vertical="center" wrapText="1" justifyLastLine="1"/>
    </xf>
    <xf numFmtId="0" fontId="12" fillId="0" borderId="23" xfId="2" applyFont="1" applyFill="1" applyBorder="1" applyAlignment="1">
      <alignment horizontal="distributed" vertical="center"/>
    </xf>
    <xf numFmtId="0" fontId="12" fillId="0" borderId="17" xfId="2" applyFont="1" applyFill="1" applyBorder="1" applyAlignment="1">
      <alignment horizontal="distributed" vertical="center"/>
    </xf>
    <xf numFmtId="0" fontId="12" fillId="0" borderId="26" xfId="2" applyFont="1" applyFill="1" applyBorder="1" applyAlignment="1">
      <alignment horizontal="center" vertical="center"/>
    </xf>
    <xf numFmtId="0" fontId="12" fillId="0" borderId="27" xfId="2" applyFont="1" applyFill="1" applyBorder="1" applyAlignment="1">
      <alignment horizontal="center" vertical="center"/>
    </xf>
    <xf numFmtId="0" fontId="12" fillId="0" borderId="34" xfId="2" applyFont="1" applyFill="1" applyBorder="1" applyAlignment="1">
      <alignment horizontal="center" vertical="center"/>
    </xf>
    <xf numFmtId="0" fontId="12" fillId="0" borderId="30" xfId="2" applyFont="1" applyFill="1" applyBorder="1" applyAlignment="1">
      <alignment horizontal="center" vertical="center"/>
    </xf>
    <xf numFmtId="0" fontId="27" fillId="0" borderId="24" xfId="2" applyFont="1" applyFill="1" applyBorder="1" applyAlignment="1">
      <alignment horizontal="distributed" vertical="center"/>
    </xf>
    <xf numFmtId="0" fontId="12" fillId="0" borderId="31" xfId="2" applyFont="1" applyFill="1" applyBorder="1" applyAlignment="1">
      <alignment horizontal="distributed" vertical="center"/>
    </xf>
    <xf numFmtId="0" fontId="27" fillId="0" borderId="26" xfId="2" applyFont="1" applyFill="1" applyBorder="1" applyAlignment="1">
      <alignment horizontal="distributed" vertical="center"/>
    </xf>
    <xf numFmtId="0" fontId="12" fillId="0" borderId="47" xfId="2" applyFont="1" applyFill="1" applyBorder="1" applyAlignment="1">
      <alignment horizontal="distributed" vertical="center"/>
    </xf>
    <xf numFmtId="0" fontId="12" fillId="0" borderId="18" xfId="2" applyFont="1" applyFill="1" applyBorder="1" applyAlignment="1">
      <alignment horizontal="distributed" vertical="center"/>
    </xf>
    <xf numFmtId="0" fontId="12" fillId="0" borderId="19" xfId="2" applyFont="1" applyFill="1" applyBorder="1" applyAlignment="1">
      <alignment horizontal="distributed" vertical="center"/>
    </xf>
    <xf numFmtId="0" fontId="12" fillId="0" borderId="20" xfId="2" applyFont="1" applyFill="1" applyBorder="1" applyAlignment="1">
      <alignment horizontal="distributed" vertical="center"/>
    </xf>
    <xf numFmtId="0" fontId="12" fillId="0" borderId="20" xfId="2" applyFont="1" applyFill="1" applyBorder="1" applyAlignment="1">
      <alignment horizontal="center" vertical="center"/>
    </xf>
    <xf numFmtId="0" fontId="12" fillId="0" borderId="19" xfId="2" applyFont="1" applyFill="1" applyBorder="1" applyAlignment="1">
      <alignment horizontal="center" vertical="center"/>
    </xf>
    <xf numFmtId="0" fontId="12" fillId="0" borderId="59" xfId="2" applyFont="1" applyFill="1" applyBorder="1" applyAlignment="1">
      <alignment horizontal="center" vertical="center"/>
    </xf>
    <xf numFmtId="178" fontId="12" fillId="0" borderId="62" xfId="2" applyNumberFormat="1" applyFont="1" applyFill="1" applyBorder="1">
      <alignment vertical="center"/>
    </xf>
    <xf numFmtId="178" fontId="12" fillId="0" borderId="63" xfId="2" applyNumberFormat="1" applyFont="1" applyFill="1" applyBorder="1">
      <alignment vertical="center"/>
    </xf>
    <xf numFmtId="178" fontId="12" fillId="0" borderId="64" xfId="2" applyNumberFormat="1" applyFont="1" applyFill="1" applyBorder="1">
      <alignment vertical="center"/>
    </xf>
    <xf numFmtId="178" fontId="12" fillId="0" borderId="65" xfId="2" applyNumberFormat="1" applyFont="1" applyFill="1" applyBorder="1">
      <alignment vertical="center"/>
    </xf>
    <xf numFmtId="178" fontId="12" fillId="0" borderId="66" xfId="2" applyNumberFormat="1" applyFont="1" applyFill="1" applyBorder="1">
      <alignment vertical="center"/>
    </xf>
    <xf numFmtId="176" fontId="12" fillId="0" borderId="15" xfId="2" applyNumberFormat="1" applyFont="1" applyFill="1" applyBorder="1">
      <alignment vertical="center"/>
    </xf>
    <xf numFmtId="177" fontId="12" fillId="0" borderId="20" xfId="2" applyNumberFormat="1" applyFont="1" applyFill="1" applyBorder="1" applyAlignment="1">
      <alignment horizontal="right" vertical="center"/>
    </xf>
    <xf numFmtId="177" fontId="12" fillId="0" borderId="59" xfId="2" applyNumberFormat="1" applyFont="1" applyFill="1" applyBorder="1" applyAlignment="1">
      <alignment horizontal="right" vertical="center"/>
    </xf>
    <xf numFmtId="0" fontId="18" fillId="0" borderId="18" xfId="2" applyFont="1" applyFill="1" applyBorder="1" applyAlignment="1">
      <alignment horizontal="distributed" vertical="center" justifyLastLine="1"/>
    </xf>
    <xf numFmtId="0" fontId="18" fillId="0" borderId="19" xfId="2" applyFont="1" applyFill="1" applyBorder="1" applyAlignment="1">
      <alignment horizontal="distributed" vertical="center" justifyLastLine="1"/>
    </xf>
    <xf numFmtId="0" fontId="18" fillId="0" borderId="59" xfId="2" applyFont="1" applyFill="1" applyBorder="1" applyAlignment="1">
      <alignment horizontal="distributed" vertical="center" justifyLastLine="1"/>
    </xf>
    <xf numFmtId="177" fontId="12" fillId="0" borderId="20" xfId="2" quotePrefix="1" applyNumberFormat="1" applyFont="1" applyFill="1" applyBorder="1" applyAlignment="1">
      <alignment horizontal="right" vertical="center"/>
    </xf>
    <xf numFmtId="176" fontId="12" fillId="0" borderId="34" xfId="2" applyNumberFormat="1" applyFont="1" applyFill="1" applyBorder="1">
      <alignment vertical="center"/>
    </xf>
    <xf numFmtId="0" fontId="12" fillId="0" borderId="17" xfId="2" applyFont="1" applyFill="1" applyBorder="1">
      <alignment vertical="center"/>
    </xf>
    <xf numFmtId="0" fontId="24" fillId="0" borderId="9"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11" xfId="2" applyFont="1" applyFill="1" applyBorder="1" applyAlignment="1">
      <alignment horizontal="center" vertical="center"/>
    </xf>
    <xf numFmtId="0" fontId="24" fillId="0" borderId="12" xfId="2" applyFont="1" applyFill="1" applyBorder="1" applyAlignment="1">
      <alignment horizontal="center" vertical="center"/>
    </xf>
    <xf numFmtId="0" fontId="24" fillId="0" borderId="10" xfId="2" applyFont="1" applyFill="1" applyBorder="1" applyAlignment="1">
      <alignment horizontal="center" vertical="center"/>
    </xf>
    <xf numFmtId="0" fontId="24" fillId="0" borderId="13" xfId="2" applyFont="1" applyFill="1" applyBorder="1" applyAlignment="1">
      <alignment horizontal="center" vertical="center"/>
    </xf>
    <xf numFmtId="0" fontId="27" fillId="0" borderId="20" xfId="2" applyFont="1" applyFill="1" applyBorder="1" applyAlignment="1">
      <alignment horizontal="distributed" vertical="center"/>
    </xf>
    <xf numFmtId="0" fontId="12" fillId="0" borderId="59" xfId="2" applyFont="1" applyFill="1" applyBorder="1" applyAlignment="1">
      <alignment horizontal="distributed" vertical="center"/>
    </xf>
    <xf numFmtId="0" fontId="12" fillId="0" borderId="14" xfId="1" applyFont="1" applyFill="1" applyBorder="1" applyAlignment="1">
      <alignment horizontal="distributed" vertical="center" wrapText="1" shrinkToFit="1"/>
    </xf>
    <xf numFmtId="0" fontId="12" fillId="0" borderId="15" xfId="1" applyFont="1" applyFill="1" applyBorder="1" applyAlignment="1">
      <alignment horizontal="distributed" vertical="center" wrapText="1" shrinkToFit="1"/>
    </xf>
    <xf numFmtId="176" fontId="12" fillId="0" borderId="48" xfId="1" applyNumberFormat="1" applyFont="1" applyFill="1" applyBorder="1" applyAlignment="1">
      <alignment horizontal="right"/>
    </xf>
    <xf numFmtId="0" fontId="12" fillId="0" borderId="0" xfId="1" applyFont="1" applyFill="1" applyAlignment="1">
      <alignment horizontal="right"/>
    </xf>
    <xf numFmtId="0" fontId="19" fillId="0" borderId="50" xfId="1" applyFont="1" applyFill="1" applyBorder="1" applyAlignment="1">
      <alignment horizontal="distributed" vertical="center" wrapText="1" shrinkToFit="1"/>
    </xf>
    <xf numFmtId="0" fontId="19" fillId="0" borderId="51" xfId="1" applyFont="1" applyFill="1" applyBorder="1" applyAlignment="1">
      <alignment horizontal="distributed" vertical="center" wrapText="1" shrinkToFit="1"/>
    </xf>
    <xf numFmtId="0" fontId="19" fillId="0" borderId="53" xfId="2" applyFont="1" applyFill="1" applyBorder="1" applyAlignment="1">
      <alignment horizontal="distributed" vertical="center"/>
    </xf>
    <xf numFmtId="0" fontId="12" fillId="0" borderId="54" xfId="2" applyFont="1" applyFill="1" applyBorder="1" applyAlignment="1">
      <alignment horizontal="distributed" vertical="center"/>
    </xf>
    <xf numFmtId="0" fontId="12" fillId="0" borderId="51" xfId="2" applyFont="1" applyFill="1" applyBorder="1" applyAlignment="1">
      <alignment horizontal="distributed" vertical="center"/>
    </xf>
    <xf numFmtId="176" fontId="12" fillId="0" borderId="55" xfId="2" applyNumberFormat="1" applyFont="1" applyFill="1" applyBorder="1">
      <alignment vertical="center"/>
    </xf>
    <xf numFmtId="0" fontId="12" fillId="0" borderId="51" xfId="2" applyFont="1" applyFill="1" applyBorder="1">
      <alignment vertical="center"/>
    </xf>
    <xf numFmtId="177" fontId="12" fillId="0" borderId="55" xfId="2" applyNumberFormat="1" applyFont="1" applyFill="1" applyBorder="1" applyAlignment="1">
      <alignment horizontal="right" vertical="center"/>
    </xf>
    <xf numFmtId="177" fontId="12" fillId="0" borderId="51" xfId="2" applyNumberFormat="1" applyFont="1" applyFill="1" applyBorder="1" applyAlignment="1">
      <alignment horizontal="right" vertical="center"/>
    </xf>
    <xf numFmtId="38" fontId="12" fillId="0" borderId="57" xfId="1" applyNumberFormat="1" applyFont="1" applyFill="1" applyBorder="1"/>
    <xf numFmtId="38" fontId="12" fillId="0" borderId="7" xfId="1" applyNumberFormat="1" applyFont="1" applyFill="1" applyBorder="1"/>
    <xf numFmtId="0" fontId="12" fillId="0" borderId="18" xfId="1" applyFont="1" applyFill="1" applyBorder="1" applyAlignment="1">
      <alignment horizontal="distributed" vertical="center"/>
    </xf>
    <xf numFmtId="0" fontId="12" fillId="0" borderId="19" xfId="1" applyFont="1" applyFill="1" applyBorder="1" applyAlignment="1">
      <alignment horizontal="distributed" vertical="center"/>
    </xf>
    <xf numFmtId="0" fontId="12" fillId="0" borderId="15" xfId="1" applyFont="1" applyFill="1" applyBorder="1" applyAlignment="1">
      <alignment horizontal="distributed" vertical="center"/>
    </xf>
    <xf numFmtId="177" fontId="12" fillId="0" borderId="15" xfId="2" applyNumberFormat="1" applyFont="1" applyFill="1" applyBorder="1" applyAlignment="1">
      <alignment horizontal="right" vertical="center"/>
    </xf>
    <xf numFmtId="177" fontId="12" fillId="0" borderId="48" xfId="2" applyNumberFormat="1" applyFont="1" applyFill="1" applyBorder="1" applyAlignment="1">
      <alignment horizontal="right" vertical="top"/>
    </xf>
    <xf numFmtId="177" fontId="12" fillId="0" borderId="0" xfId="2" applyNumberFormat="1" applyFont="1" applyFill="1" applyAlignment="1">
      <alignment horizontal="right" vertical="top"/>
    </xf>
    <xf numFmtId="176" fontId="12" fillId="0" borderId="48" xfId="2" applyNumberFormat="1" applyFont="1" applyFill="1" applyBorder="1" applyAlignment="1">
      <alignment horizontal="right"/>
    </xf>
    <xf numFmtId="176" fontId="12" fillId="0" borderId="0" xfId="2" applyNumberFormat="1" applyFont="1" applyFill="1" applyAlignment="1">
      <alignment horizontal="right"/>
    </xf>
    <xf numFmtId="0" fontId="26" fillId="0" borderId="48" xfId="2" quotePrefix="1" applyFont="1" applyFill="1" applyBorder="1" applyAlignment="1">
      <alignment horizontal="left" vertical="top" wrapText="1"/>
    </xf>
    <xf numFmtId="0" fontId="26" fillId="0" borderId="0" xfId="2" quotePrefix="1" applyFont="1" applyFill="1" applyAlignment="1">
      <alignment horizontal="left" vertical="top" wrapText="1"/>
    </xf>
    <xf numFmtId="0" fontId="26" fillId="0" borderId="5" xfId="2" quotePrefix="1" applyFont="1" applyFill="1" applyBorder="1" applyAlignment="1">
      <alignment horizontal="left" vertical="top" wrapText="1"/>
    </xf>
    <xf numFmtId="0" fontId="27" fillId="0" borderId="18" xfId="1" applyFont="1" applyFill="1" applyBorder="1" applyAlignment="1">
      <alignment horizontal="distributed" vertical="center"/>
    </xf>
    <xf numFmtId="0" fontId="27" fillId="0" borderId="19" xfId="1" applyFont="1" applyFill="1" applyBorder="1" applyAlignment="1">
      <alignment horizontal="distributed" vertical="center"/>
    </xf>
    <xf numFmtId="0" fontId="27" fillId="0" borderId="15" xfId="1" applyFont="1" applyFill="1" applyBorder="1" applyAlignment="1">
      <alignment horizontal="distributed" vertical="center"/>
    </xf>
    <xf numFmtId="0" fontId="27" fillId="0" borderId="14" xfId="1" applyFont="1" applyFill="1" applyBorder="1" applyAlignment="1">
      <alignment horizontal="distributed" vertical="center" wrapText="1" shrinkToFit="1"/>
    </xf>
    <xf numFmtId="0" fontId="27" fillId="0" borderId="15" xfId="1" applyFont="1" applyFill="1" applyBorder="1" applyAlignment="1">
      <alignment horizontal="distributed" vertical="center" wrapText="1" shrinkToFit="1"/>
    </xf>
    <xf numFmtId="176" fontId="12" fillId="0" borderId="41" xfId="2" applyNumberFormat="1" applyFont="1" applyFill="1" applyBorder="1" applyAlignment="1">
      <alignment horizontal="center" vertical="center"/>
    </xf>
    <xf numFmtId="176" fontId="12" fillId="0" borderId="42" xfId="2" applyNumberFormat="1" applyFont="1" applyFill="1" applyBorder="1" applyAlignment="1">
      <alignment horizontal="center" vertical="center"/>
    </xf>
    <xf numFmtId="176" fontId="12" fillId="0" borderId="43" xfId="2" applyNumberFormat="1" applyFont="1" applyFill="1" applyBorder="1" applyAlignment="1">
      <alignment horizontal="center" vertical="center"/>
    </xf>
    <xf numFmtId="176" fontId="12" fillId="0" borderId="44" xfId="2" applyNumberFormat="1" applyFont="1" applyFill="1" applyBorder="1" applyAlignment="1">
      <alignment horizontal="center" vertical="center"/>
    </xf>
    <xf numFmtId="176" fontId="12" fillId="0" borderId="45" xfId="2" applyNumberFormat="1" applyFont="1" applyFill="1" applyBorder="1" applyAlignment="1">
      <alignment horizontal="center" vertical="center"/>
    </xf>
    <xf numFmtId="176" fontId="12" fillId="0" borderId="46" xfId="2" applyNumberFormat="1" applyFont="1" applyFill="1" applyBorder="1" applyAlignment="1">
      <alignment horizontal="center" vertical="center"/>
    </xf>
    <xf numFmtId="0" fontId="27" fillId="0" borderId="14" xfId="1" applyFont="1" applyFill="1" applyBorder="1" applyAlignment="1">
      <alignment horizontal="distributed" vertical="center" shrinkToFit="1"/>
    </xf>
    <xf numFmtId="0" fontId="27" fillId="0" borderId="15" xfId="1" applyFont="1" applyFill="1" applyBorder="1" applyAlignment="1">
      <alignment horizontal="distributed" vertical="center" shrinkToFit="1"/>
    </xf>
    <xf numFmtId="0" fontId="26" fillId="0" borderId="14" xfId="1" applyFont="1" applyFill="1" applyBorder="1" applyAlignment="1">
      <alignment horizontal="distributed" vertical="center" shrinkToFit="1"/>
    </xf>
    <xf numFmtId="0" fontId="26" fillId="0" borderId="15" xfId="1" applyFont="1" applyFill="1" applyBorder="1" applyAlignment="1">
      <alignment horizontal="distributed" vertical="center" shrinkToFit="1"/>
    </xf>
    <xf numFmtId="177" fontId="12" fillId="0" borderId="34" xfId="2" applyNumberFormat="1" applyFont="1" applyFill="1" applyBorder="1" applyAlignment="1">
      <alignment horizontal="right" vertical="center"/>
    </xf>
    <xf numFmtId="177" fontId="12" fillId="0" borderId="30" xfId="2" applyNumberFormat="1" applyFont="1" applyFill="1" applyBorder="1" applyAlignment="1">
      <alignment horizontal="right"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9" xfId="1" applyFont="1" applyFill="1" applyBorder="1" applyAlignment="1">
      <alignment horizontal="center" vertical="center"/>
    </xf>
    <xf numFmtId="0" fontId="27" fillId="0" borderId="20" xfId="1" applyFont="1" applyFill="1" applyBorder="1" applyAlignment="1">
      <alignment vertical="center"/>
    </xf>
    <xf numFmtId="0" fontId="12" fillId="0" borderId="15" xfId="1" applyFont="1" applyFill="1" applyBorder="1" applyAlignment="1">
      <alignment vertical="center"/>
    </xf>
    <xf numFmtId="0" fontId="28" fillId="0" borderId="14" xfId="1" applyFont="1" applyFill="1" applyBorder="1" applyAlignment="1">
      <alignment horizontal="distributed" vertical="center" wrapText="1" shrinkToFit="1"/>
    </xf>
    <xf numFmtId="0" fontId="28" fillId="0" borderId="15" xfId="1" applyFont="1" applyFill="1" applyBorder="1" applyAlignment="1">
      <alignment horizontal="distributed" vertical="center" wrapText="1" shrinkToFit="1"/>
    </xf>
    <xf numFmtId="0" fontId="12" fillId="0" borderId="20" xfId="1" applyFont="1" applyFill="1" applyBorder="1" applyAlignment="1">
      <alignment vertical="center"/>
    </xf>
    <xf numFmtId="0" fontId="27" fillId="0" borderId="26" xfId="1" applyFont="1" applyFill="1" applyBorder="1" applyAlignment="1">
      <alignment horizontal="right"/>
    </xf>
    <xf numFmtId="0" fontId="12" fillId="0" borderId="27" xfId="1" applyFont="1" applyFill="1" applyBorder="1" applyAlignment="1">
      <alignment horizontal="right"/>
    </xf>
    <xf numFmtId="0" fontId="27" fillId="0" borderId="27" xfId="1" applyFont="1" applyFill="1" applyBorder="1" applyAlignment="1">
      <alignment horizontal="right"/>
    </xf>
    <xf numFmtId="0" fontId="12" fillId="0" borderId="29" xfId="1" applyFont="1" applyFill="1" applyBorder="1" applyAlignment="1">
      <alignment horizontal="distributed" vertical="center" wrapText="1" shrinkToFit="1"/>
    </xf>
    <xf numFmtId="0" fontId="12" fillId="0" borderId="30" xfId="1" applyFont="1" applyFill="1" applyBorder="1" applyAlignment="1">
      <alignment horizontal="distributed" vertical="center" wrapText="1" shrinkToFit="1"/>
    </xf>
    <xf numFmtId="0" fontId="12" fillId="0" borderId="33" xfId="1" applyFont="1" applyFill="1" applyBorder="1" applyAlignment="1">
      <alignment horizontal="distributed" vertical="center"/>
    </xf>
    <xf numFmtId="0" fontId="12" fillId="0" borderId="17" xfId="1" applyFont="1" applyFill="1" applyBorder="1" applyAlignment="1">
      <alignment horizontal="distributed" vertical="center"/>
    </xf>
    <xf numFmtId="0" fontId="12" fillId="0" borderId="30" xfId="1" applyFont="1" applyFill="1" applyBorder="1" applyAlignment="1">
      <alignment horizontal="distributed" vertical="center"/>
    </xf>
    <xf numFmtId="176" fontId="12" fillId="0" borderId="30" xfId="2" applyNumberFormat="1" applyFont="1" applyFill="1" applyBorder="1">
      <alignment vertical="center"/>
    </xf>
    <xf numFmtId="0" fontId="22" fillId="0" borderId="7" xfId="1" applyFont="1" applyFill="1" applyBorder="1" applyAlignment="1">
      <alignment horizontal="center"/>
    </xf>
    <xf numFmtId="0" fontId="12" fillId="0" borderId="7" xfId="1" applyFont="1" applyFill="1" applyBorder="1" applyAlignment="1">
      <alignment horizontal="center"/>
    </xf>
    <xf numFmtId="0" fontId="24" fillId="0" borderId="9" xfId="1" applyFont="1" applyFill="1" applyBorder="1" applyAlignment="1">
      <alignment horizontal="center" vertical="center"/>
    </xf>
    <xf numFmtId="0" fontId="24" fillId="0" borderId="10" xfId="1" applyFont="1" applyFill="1" applyBorder="1" applyAlignment="1">
      <alignment horizontal="center" vertical="center"/>
    </xf>
    <xf numFmtId="0" fontId="24" fillId="0" borderId="11" xfId="1" applyFont="1" applyFill="1" applyBorder="1" applyAlignment="1">
      <alignment horizontal="center" vertical="center"/>
    </xf>
    <xf numFmtId="0" fontId="24" fillId="0" borderId="12"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4" xfId="1" applyFont="1" applyFill="1" applyBorder="1" applyAlignment="1">
      <alignment horizontal="distributed" vertical="center"/>
    </xf>
    <xf numFmtId="0" fontId="12" fillId="0" borderId="20"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cols>
    <col min="1" max="1" width="1.77734375" style="2" customWidth="1"/>
    <col min="2" max="2" width="2.88671875" style="2" customWidth="1"/>
    <col min="3" max="3" width="1.21875" style="2" customWidth="1"/>
    <col min="4" max="4" width="10.5546875" style="2" customWidth="1"/>
    <col min="5" max="5" width="5.109375" style="2" customWidth="1"/>
    <col min="6" max="6" width="3.33203125" style="2" customWidth="1"/>
    <col min="7" max="7" width="2.21875" style="2" customWidth="1"/>
    <col min="8" max="9" width="4" style="2" customWidth="1"/>
    <col min="10" max="10" width="6.21875" style="2" customWidth="1"/>
    <col min="11" max="11" width="2.21875" style="2" customWidth="1"/>
    <col min="12" max="12" width="4" style="2" customWidth="1"/>
    <col min="13" max="13" width="3" style="2" customWidth="1"/>
    <col min="14" max="14" width="2.33203125" style="2" customWidth="1"/>
    <col min="15" max="15" width="7.109375" style="2" customWidth="1"/>
    <col min="16" max="16" width="2.21875" style="2" customWidth="1"/>
    <col min="17" max="17" width="6.109375" style="2" customWidth="1"/>
    <col min="18" max="18" width="5.109375" style="2" customWidth="1"/>
    <col min="19" max="19" width="2.88671875" style="2" customWidth="1"/>
    <col min="20" max="20" width="6.109375" style="2" customWidth="1"/>
    <col min="21" max="21" width="4" style="2" customWidth="1"/>
    <col min="22" max="22" width="2.88671875" style="2" customWidth="1"/>
    <col min="23" max="23" width="1.88671875" style="2" customWidth="1"/>
    <col min="24" max="24" width="4.33203125" style="2" customWidth="1"/>
    <col min="25" max="25" width="4.88671875" style="2" customWidth="1"/>
    <col min="26" max="26" width="4.6640625" style="2" customWidth="1"/>
    <col min="27" max="27" width="7.109375" style="2" customWidth="1"/>
    <col min="28" max="28" width="3.44140625" style="2" customWidth="1"/>
    <col min="29" max="31" width="3" style="2" customWidth="1"/>
    <col min="32" max="32" width="0.109375" style="2" customWidth="1"/>
    <col min="33" max="33" width="7.88671875" style="2" customWidth="1"/>
    <col min="34" max="34" width="2.21875" style="2" customWidth="1"/>
    <col min="35" max="35" width="10.6640625" style="2" customWidth="1"/>
    <col min="36" max="36" width="2.21875" style="2" customWidth="1"/>
    <col min="37" max="37" width="2.77734375" style="2" customWidth="1"/>
    <col min="38" max="38" width="1.21875" style="1" customWidth="1"/>
    <col min="39" max="39" width="11.21875" style="1" bestFit="1" customWidth="1"/>
    <col min="40" max="16384" width="7.109375" style="1"/>
  </cols>
  <sheetData>
    <row r="1" spans="1:38" ht="15" customHeight="1"/>
    <row r="2" spans="1:38" s="9" customFormat="1" ht="25.5" customHeight="1">
      <c r="A2" s="7"/>
      <c r="B2" s="517" t="s">
        <v>
115</v>
      </c>
      <c r="C2" s="517"/>
      <c r="D2" s="517"/>
      <c r="E2" s="517"/>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8" ht="19.5" customHeight="1" thickBo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8" s="13" customFormat="1" ht="26.25" customHeight="1">
      <c r="A4" s="11"/>
      <c r="B4" s="518" t="s">
        <v>
116</v>
      </c>
      <c r="C4" s="519"/>
      <c r="D4" s="519"/>
      <c r="E4" s="519"/>
      <c r="F4" s="519"/>
      <c r="G4" s="519"/>
      <c r="H4" s="519"/>
      <c r="I4" s="520"/>
      <c r="J4" s="521" t="s">
        <v>
117</v>
      </c>
      <c r="K4" s="519"/>
      <c r="L4" s="519"/>
      <c r="M4" s="519"/>
      <c r="N4" s="520"/>
      <c r="O4" s="521" t="s">
        <v>
118</v>
      </c>
      <c r="P4" s="519"/>
      <c r="Q4" s="519"/>
      <c r="R4" s="519"/>
      <c r="S4" s="519"/>
      <c r="T4" s="519"/>
      <c r="U4" s="520"/>
      <c r="V4" s="521" t="s">
        <v>
119</v>
      </c>
      <c r="W4" s="519"/>
      <c r="X4" s="519"/>
      <c r="Y4" s="519"/>
      <c r="Z4" s="519"/>
      <c r="AA4" s="519"/>
      <c r="AB4" s="520"/>
      <c r="AC4" s="521" t="s">
        <v>
120</v>
      </c>
      <c r="AD4" s="519"/>
      <c r="AE4" s="519"/>
      <c r="AF4" s="519"/>
      <c r="AG4" s="519"/>
      <c r="AH4" s="519"/>
      <c r="AI4" s="519"/>
      <c r="AJ4" s="519"/>
      <c r="AK4" s="522"/>
      <c r="AL4" s="12"/>
    </row>
    <row r="5" spans="1:38" s="5" customFormat="1" ht="28.5" customHeight="1">
      <c r="A5" s="14"/>
      <c r="B5" s="44" t="s">
        <v>
121</v>
      </c>
      <c r="C5" s="45"/>
      <c r="D5" s="46"/>
      <c r="E5" s="298">
        <v>
66680</v>
      </c>
      <c r="F5" s="298"/>
      <c r="G5" s="298"/>
      <c r="H5" s="298"/>
      <c r="I5" s="47" t="s">
        <v>
122</v>
      </c>
      <c r="J5" s="512">
        <v>
11.66</v>
      </c>
      <c r="K5" s="513"/>
      <c r="L5" s="513"/>
      <c r="M5" s="513"/>
      <c r="N5" s="48" t="s">
        <v>
123</v>
      </c>
      <c r="O5" s="514">
        <v>
5719</v>
      </c>
      <c r="P5" s="509"/>
      <c r="Q5" s="509"/>
      <c r="R5" s="509"/>
      <c r="S5" s="509"/>
      <c r="T5" s="509"/>
      <c r="U5" s="47" t="s">
        <v>
122</v>
      </c>
      <c r="V5" s="514">
        <v>
66680</v>
      </c>
      <c r="W5" s="509"/>
      <c r="X5" s="509"/>
      <c r="Y5" s="509"/>
      <c r="Z5" s="509"/>
      <c r="AA5" s="509"/>
      <c r="AB5" s="49" t="s">
        <v>
122</v>
      </c>
      <c r="AC5" s="515" t="s">
        <v>
193</v>
      </c>
      <c r="AD5" s="516"/>
      <c r="AE5" s="516"/>
      <c r="AF5" s="516"/>
      <c r="AG5" s="509">
        <v>
67140</v>
      </c>
      <c r="AH5" s="509"/>
      <c r="AI5" s="509"/>
      <c r="AJ5" s="501" t="s">
        <v>
122</v>
      </c>
      <c r="AK5" s="502"/>
    </row>
    <row r="6" spans="1:38" s="5" customFormat="1" ht="28.5" customHeight="1" thickBot="1">
      <c r="A6" s="14"/>
      <c r="B6" s="44" t="s">
        <v>
124</v>
      </c>
      <c r="C6" s="45"/>
      <c r="D6" s="50"/>
      <c r="E6" s="273">
        <v>
58406</v>
      </c>
      <c r="F6" s="273"/>
      <c r="G6" s="273"/>
      <c r="H6" s="273"/>
      <c r="I6" s="51" t="s">
        <v>
122</v>
      </c>
      <c r="J6" s="503">
        <v>
11.66</v>
      </c>
      <c r="K6" s="504"/>
      <c r="L6" s="504"/>
      <c r="M6" s="504"/>
      <c r="N6" s="52" t="s">
        <v>
123</v>
      </c>
      <c r="O6" s="505">
        <v>
5009</v>
      </c>
      <c r="P6" s="506"/>
      <c r="Q6" s="506"/>
      <c r="R6" s="506"/>
      <c r="S6" s="506"/>
      <c r="T6" s="506"/>
      <c r="U6" s="51" t="s">
        <v>
122</v>
      </c>
      <c r="V6" s="505">
        <v>
58406</v>
      </c>
      <c r="W6" s="506"/>
      <c r="X6" s="506"/>
      <c r="Y6" s="506"/>
      <c r="Z6" s="506"/>
      <c r="AA6" s="506"/>
      <c r="AB6" s="53" t="s">
        <v>
122</v>
      </c>
      <c r="AC6" s="507" t="s">
        <v>
194</v>
      </c>
      <c r="AD6" s="508"/>
      <c r="AE6" s="508"/>
      <c r="AF6" s="508"/>
      <c r="AG6" s="509">
        <v>
66467</v>
      </c>
      <c r="AH6" s="509"/>
      <c r="AI6" s="509"/>
      <c r="AJ6" s="510" t="s">
        <v>
122</v>
      </c>
      <c r="AK6" s="511"/>
    </row>
    <row r="7" spans="1:38" s="5" customFormat="1" ht="8.1" customHeight="1" thickBot="1">
      <c r="A7" s="15"/>
      <c r="B7" s="16"/>
      <c r="C7" s="16"/>
      <c r="D7" s="17"/>
      <c r="E7" s="17"/>
      <c r="F7" s="17"/>
      <c r="G7" s="17"/>
      <c r="H7" s="17"/>
      <c r="I7" s="17"/>
      <c r="J7" s="17"/>
      <c r="K7" s="17"/>
      <c r="L7" s="17"/>
      <c r="M7" s="17"/>
      <c r="N7" s="17"/>
      <c r="O7" s="17"/>
      <c r="P7" s="17"/>
      <c r="Q7" s="18"/>
      <c r="R7" s="18"/>
      <c r="S7" s="18"/>
      <c r="T7" s="18"/>
      <c r="U7" s="17"/>
      <c r="V7" s="17"/>
      <c r="W7" s="17"/>
      <c r="X7" s="17"/>
      <c r="Y7" s="17"/>
      <c r="Z7" s="17"/>
      <c r="AA7" s="17"/>
      <c r="AB7" s="17"/>
      <c r="AC7" s="17"/>
      <c r="AD7" s="18"/>
      <c r="AE7" s="18"/>
      <c r="AF7" s="19"/>
      <c r="AG7" s="16"/>
      <c r="AH7" s="17"/>
      <c r="AI7" s="17"/>
      <c r="AJ7" s="17"/>
      <c r="AK7" s="17"/>
    </row>
    <row r="8" spans="1:38" s="22" customFormat="1" ht="26.25" customHeight="1">
      <c r="A8" s="20"/>
      <c r="B8" s="495" t="s">
        <v>
5</v>
      </c>
      <c r="C8" s="496"/>
      <c r="D8" s="496"/>
      <c r="E8" s="496"/>
      <c r="F8" s="497"/>
      <c r="G8" s="498" t="s">
        <v>
195</v>
      </c>
      <c r="H8" s="496"/>
      <c r="I8" s="496"/>
      <c r="J8" s="496"/>
      <c r="K8" s="496"/>
      <c r="L8" s="496"/>
      <c r="M8" s="497"/>
      <c r="N8" s="488" t="s">
        <v>
196</v>
      </c>
      <c r="O8" s="489"/>
      <c r="P8" s="489"/>
      <c r="Q8" s="489"/>
      <c r="R8" s="490"/>
      <c r="S8" s="488" t="s">
        <v>
125</v>
      </c>
      <c r="T8" s="499"/>
      <c r="U8" s="500" t="s">
        <v>
126</v>
      </c>
      <c r="V8" s="496"/>
      <c r="W8" s="496"/>
      <c r="X8" s="496"/>
      <c r="Y8" s="497"/>
      <c r="Z8" s="498" t="s">
        <v>
195</v>
      </c>
      <c r="AA8" s="496"/>
      <c r="AB8" s="496"/>
      <c r="AC8" s="496"/>
      <c r="AD8" s="496"/>
      <c r="AE8" s="496"/>
      <c r="AF8" s="497"/>
      <c r="AG8" s="488" t="s">
        <v>
196</v>
      </c>
      <c r="AH8" s="489"/>
      <c r="AI8" s="489"/>
      <c r="AJ8" s="489"/>
      <c r="AK8" s="490"/>
      <c r="AL8" s="21"/>
    </row>
    <row r="9" spans="1:38" ht="14.25" customHeight="1">
      <c r="A9" s="23"/>
      <c r="B9" s="54" t="s">
        <v>
127</v>
      </c>
      <c r="C9" s="55"/>
      <c r="D9" s="56"/>
      <c r="E9" s="56"/>
      <c r="F9" s="57"/>
      <c r="G9" s="58"/>
      <c r="H9" s="57"/>
      <c r="I9" s="57"/>
      <c r="J9" s="57"/>
      <c r="K9" s="59"/>
      <c r="L9" s="59"/>
      <c r="M9" s="59" t="s">
        <v>
12</v>
      </c>
      <c r="N9" s="60"/>
      <c r="O9" s="59"/>
      <c r="P9" s="59"/>
      <c r="Q9" s="59"/>
      <c r="R9" s="61" t="s">
        <v>
14</v>
      </c>
      <c r="S9" s="60"/>
      <c r="T9" s="57" t="s">
        <v>
13</v>
      </c>
      <c r="U9" s="62"/>
      <c r="V9" s="63"/>
      <c r="W9" s="64"/>
      <c r="X9" s="63"/>
      <c r="Y9" s="63"/>
      <c r="Z9" s="65"/>
      <c r="AA9" s="64"/>
      <c r="AB9" s="59"/>
      <c r="AC9" s="59"/>
      <c r="AD9" s="59"/>
      <c r="AE9" s="66" t="s">
        <v>
14</v>
      </c>
      <c r="AF9" s="59"/>
      <c r="AG9" s="56"/>
      <c r="AH9" s="67"/>
      <c r="AI9" s="491" t="s">
        <v>
14</v>
      </c>
      <c r="AJ9" s="491"/>
      <c r="AK9" s="492"/>
      <c r="AL9" s="3"/>
    </row>
    <row r="10" spans="1:38" ht="25.5" customHeight="1">
      <c r="A10" s="23"/>
      <c r="B10" s="342" t="s">
        <v>
128</v>
      </c>
      <c r="C10" s="343"/>
      <c r="D10" s="343"/>
      <c r="E10" s="343"/>
      <c r="F10" s="344" t="s">
        <v>
129</v>
      </c>
      <c r="G10" s="307">
        <v>
79335941</v>
      </c>
      <c r="H10" s="308"/>
      <c r="I10" s="308"/>
      <c r="J10" s="308"/>
      <c r="K10" s="308"/>
      <c r="L10" s="68"/>
      <c r="M10" s="69"/>
      <c r="N10" s="307">
        <v>
59296029</v>
      </c>
      <c r="O10" s="493"/>
      <c r="P10" s="493"/>
      <c r="Q10" s="493"/>
      <c r="R10" s="70"/>
      <c r="S10" s="463">
        <f>
IF(N10=0,IF(G10&gt;0,"皆増",0),IF(G10=0,"皆減",ROUND((G10-N10)/N10*100,1)))</f>
        <v>
33.799999999999997</v>
      </c>
      <c r="T10" s="464"/>
      <c r="U10" s="494" t="s">
        <v>
130</v>
      </c>
      <c r="V10" s="343"/>
      <c r="W10" s="343"/>
      <c r="X10" s="343"/>
      <c r="Y10" s="344"/>
      <c r="Z10" s="307">
        <v>
27838363</v>
      </c>
      <c r="AA10" s="308"/>
      <c r="AB10" s="308"/>
      <c r="AC10" s="308"/>
      <c r="AD10" s="71"/>
      <c r="AE10" s="72"/>
      <c r="AF10" s="307">
        <v>
28440768</v>
      </c>
      <c r="AG10" s="493"/>
      <c r="AH10" s="493"/>
      <c r="AI10" s="493"/>
      <c r="AJ10" s="71"/>
      <c r="AK10" s="73"/>
    </row>
    <row r="11" spans="1:38" ht="25.5" customHeight="1">
      <c r="A11" s="23"/>
      <c r="B11" s="292"/>
      <c r="C11" s="293"/>
      <c r="D11" s="293"/>
      <c r="E11" s="293"/>
      <c r="F11" s="294"/>
      <c r="G11" s="282"/>
      <c r="H11" s="283"/>
      <c r="I11" s="283"/>
      <c r="J11" s="283"/>
      <c r="K11" s="283"/>
      <c r="L11" s="74"/>
      <c r="M11" s="75"/>
      <c r="N11" s="282"/>
      <c r="O11" s="283"/>
      <c r="P11" s="283"/>
      <c r="Q11" s="283"/>
      <c r="R11" s="76"/>
      <c r="S11" s="465"/>
      <c r="T11" s="466"/>
      <c r="U11" s="487"/>
      <c r="V11" s="293"/>
      <c r="W11" s="293"/>
      <c r="X11" s="293"/>
      <c r="Y11" s="294"/>
      <c r="Z11" s="282"/>
      <c r="AA11" s="283"/>
      <c r="AB11" s="283"/>
      <c r="AC11" s="283"/>
      <c r="AD11" s="77"/>
      <c r="AE11" s="78"/>
      <c r="AF11" s="282"/>
      <c r="AG11" s="283"/>
      <c r="AH11" s="283"/>
      <c r="AI11" s="283"/>
      <c r="AJ11" s="77"/>
      <c r="AK11" s="79"/>
    </row>
    <row r="12" spans="1:38" ht="25.5" customHeight="1">
      <c r="A12" s="23"/>
      <c r="B12" s="289" t="s">
        <v>
131</v>
      </c>
      <c r="C12" s="290"/>
      <c r="D12" s="290"/>
      <c r="E12" s="290"/>
      <c r="F12" s="291" t="s">
        <v>
132</v>
      </c>
      <c r="G12" s="249">
        <v>
76514678</v>
      </c>
      <c r="H12" s="250"/>
      <c r="I12" s="250"/>
      <c r="J12" s="250"/>
      <c r="K12" s="250"/>
      <c r="L12" s="68"/>
      <c r="M12" s="69"/>
      <c r="N12" s="249">
        <v>
55961131</v>
      </c>
      <c r="O12" s="250"/>
      <c r="P12" s="250"/>
      <c r="Q12" s="250"/>
      <c r="R12" s="70"/>
      <c r="S12" s="463">
        <f>
IF(N12=0,IF(G12&gt;0,"皆増",0),IF(G12=0,"皆減",ROUND((G12-N12)/N12*100,1)))</f>
        <v>
36.700000000000003</v>
      </c>
      <c r="T12" s="464"/>
      <c r="U12" s="486" t="s">
        <v>
133</v>
      </c>
      <c r="V12" s="290"/>
      <c r="W12" s="290"/>
      <c r="X12" s="290"/>
      <c r="Y12" s="291"/>
      <c r="Z12" s="307">
        <v>
26209559</v>
      </c>
      <c r="AA12" s="308"/>
      <c r="AB12" s="308"/>
      <c r="AC12" s="308"/>
      <c r="AD12" s="80"/>
      <c r="AE12" s="81" t="s">
        <v>
14</v>
      </c>
      <c r="AF12" s="307">
        <v>
24790308</v>
      </c>
      <c r="AG12" s="308"/>
      <c r="AH12" s="308"/>
      <c r="AI12" s="308"/>
      <c r="AJ12" s="80"/>
      <c r="AK12" s="82" t="s">
        <v>
14</v>
      </c>
      <c r="AL12" s="3"/>
    </row>
    <row r="13" spans="1:38" ht="25.5" customHeight="1">
      <c r="A13" s="23"/>
      <c r="B13" s="292"/>
      <c r="C13" s="293"/>
      <c r="D13" s="293"/>
      <c r="E13" s="293"/>
      <c r="F13" s="294"/>
      <c r="G13" s="282"/>
      <c r="H13" s="283"/>
      <c r="I13" s="283"/>
      <c r="J13" s="283"/>
      <c r="K13" s="283"/>
      <c r="L13" s="74"/>
      <c r="M13" s="75"/>
      <c r="N13" s="282"/>
      <c r="O13" s="283"/>
      <c r="P13" s="283"/>
      <c r="Q13" s="283"/>
      <c r="R13" s="76"/>
      <c r="S13" s="465"/>
      <c r="T13" s="466"/>
      <c r="U13" s="487"/>
      <c r="V13" s="293"/>
      <c r="W13" s="293"/>
      <c r="X13" s="293"/>
      <c r="Y13" s="294"/>
      <c r="Z13" s="282"/>
      <c r="AA13" s="283"/>
      <c r="AB13" s="283"/>
      <c r="AC13" s="283"/>
      <c r="AD13" s="83"/>
      <c r="AE13" s="84"/>
      <c r="AF13" s="282"/>
      <c r="AG13" s="283"/>
      <c r="AH13" s="283"/>
      <c r="AI13" s="283"/>
      <c r="AJ13" s="83"/>
      <c r="AK13" s="85"/>
    </row>
    <row r="14" spans="1:38" ht="25.5" customHeight="1">
      <c r="A14" s="23"/>
      <c r="B14" s="443" t="s">
        <v>
134</v>
      </c>
      <c r="C14" s="444"/>
      <c r="D14" s="444"/>
      <c r="E14" s="444"/>
      <c r="F14" s="291" t="s">
        <v>
135</v>
      </c>
      <c r="G14" s="249">
        <f>
G10-G12</f>
        <v>
2821263</v>
      </c>
      <c r="H14" s="250"/>
      <c r="I14" s="250"/>
      <c r="J14" s="250"/>
      <c r="K14" s="250"/>
      <c r="L14" s="68"/>
      <c r="M14" s="69"/>
      <c r="N14" s="249">
        <v>
3334898</v>
      </c>
      <c r="O14" s="250"/>
      <c r="P14" s="250"/>
      <c r="Q14" s="250"/>
      <c r="R14" s="86"/>
      <c r="S14" s="463">
        <f>
IF(N14=0,IF(G14&gt;0,"皆増",0),IF(G14=0,"皆減",ROUND((G14-N14)/N14*100,1)))</f>
        <v>
-15.4</v>
      </c>
      <c r="T14" s="464"/>
      <c r="U14" s="486" t="s">
        <v>
136</v>
      </c>
      <c r="V14" s="290"/>
      <c r="W14" s="290"/>
      <c r="X14" s="290"/>
      <c r="Y14" s="291"/>
      <c r="Z14" s="307">
        <v>
33349959</v>
      </c>
      <c r="AA14" s="308"/>
      <c r="AB14" s="308"/>
      <c r="AC14" s="308"/>
      <c r="AD14" s="87"/>
      <c r="AE14" s="81" t="s">
        <v>
14</v>
      </c>
      <c r="AF14" s="307">
        <v>
33800225</v>
      </c>
      <c r="AG14" s="308"/>
      <c r="AH14" s="308"/>
      <c r="AI14" s="308"/>
      <c r="AJ14" s="87"/>
      <c r="AK14" s="82" t="s">
        <v>
14</v>
      </c>
      <c r="AL14" s="3"/>
    </row>
    <row r="15" spans="1:38" ht="25.5" customHeight="1">
      <c r="A15" s="23"/>
      <c r="B15" s="483" t="s">
        <v>
137</v>
      </c>
      <c r="C15" s="354"/>
      <c r="D15" s="354"/>
      <c r="E15" s="354"/>
      <c r="F15" s="294"/>
      <c r="G15" s="282"/>
      <c r="H15" s="283"/>
      <c r="I15" s="283"/>
      <c r="J15" s="283"/>
      <c r="K15" s="283"/>
      <c r="L15" s="74"/>
      <c r="M15" s="75"/>
      <c r="N15" s="282"/>
      <c r="O15" s="283"/>
      <c r="P15" s="283"/>
      <c r="Q15" s="283"/>
      <c r="R15" s="76"/>
      <c r="S15" s="465"/>
      <c r="T15" s="466"/>
      <c r="U15" s="487"/>
      <c r="V15" s="293"/>
      <c r="W15" s="293"/>
      <c r="X15" s="293"/>
      <c r="Y15" s="294"/>
      <c r="Z15" s="282"/>
      <c r="AA15" s="283"/>
      <c r="AB15" s="283"/>
      <c r="AC15" s="283"/>
      <c r="AD15" s="83"/>
      <c r="AE15" s="84"/>
      <c r="AF15" s="282"/>
      <c r="AG15" s="283"/>
      <c r="AH15" s="283"/>
      <c r="AI15" s="283"/>
      <c r="AJ15" s="83"/>
      <c r="AK15" s="85"/>
      <c r="AL15" s="28"/>
    </row>
    <row r="16" spans="1:38" ht="25.5" customHeight="1">
      <c r="A16" s="23"/>
      <c r="B16" s="443" t="s">
        <v>
138</v>
      </c>
      <c r="C16" s="444"/>
      <c r="D16" s="444"/>
      <c r="E16" s="444"/>
      <c r="F16" s="291" t="s">
        <v>
139</v>
      </c>
      <c r="G16" s="307">
        <v>
1192716</v>
      </c>
      <c r="H16" s="308"/>
      <c r="I16" s="308"/>
      <c r="J16" s="308"/>
      <c r="K16" s="308"/>
      <c r="L16" s="68"/>
      <c r="M16" s="69"/>
      <c r="N16" s="249">
        <v>
1384364</v>
      </c>
      <c r="O16" s="250"/>
      <c r="P16" s="250"/>
      <c r="Q16" s="250"/>
      <c r="R16" s="70"/>
      <c r="S16" s="463">
        <f>
IF(N16=0,IF(G16&gt;0,"皆増",0),IF(G16=0,"皆減",ROUND((G16-N16)/N16*100,1)))</f>
        <v>
-13.8</v>
      </c>
      <c r="T16" s="464"/>
      <c r="U16" s="467" t="s">
        <v>
140</v>
      </c>
      <c r="V16" s="468"/>
      <c r="W16" s="468"/>
      <c r="X16" s="468"/>
      <c r="Y16" s="469"/>
      <c r="Z16" s="255" t="s">
        <v>
141</v>
      </c>
      <c r="AA16" s="256"/>
      <c r="AB16" s="256"/>
      <c r="AC16" s="256"/>
      <c r="AD16" s="87"/>
      <c r="AE16" s="81" t="s">
        <v>
14</v>
      </c>
      <c r="AF16" s="255" t="s">
        <v>
141</v>
      </c>
      <c r="AG16" s="256"/>
      <c r="AH16" s="256"/>
      <c r="AI16" s="256"/>
      <c r="AJ16" s="87"/>
      <c r="AK16" s="82" t="s">
        <v>
14</v>
      </c>
    </row>
    <row r="17" spans="1:38" ht="25.5" customHeight="1">
      <c r="A17" s="23"/>
      <c r="B17" s="483" t="s">
        <v>
142</v>
      </c>
      <c r="C17" s="354"/>
      <c r="D17" s="354"/>
      <c r="E17" s="354"/>
      <c r="F17" s="294"/>
      <c r="G17" s="282"/>
      <c r="H17" s="283"/>
      <c r="I17" s="283"/>
      <c r="J17" s="283"/>
      <c r="K17" s="283"/>
      <c r="L17" s="74"/>
      <c r="M17" s="75"/>
      <c r="N17" s="282"/>
      <c r="O17" s="283"/>
      <c r="P17" s="283"/>
      <c r="Q17" s="283"/>
      <c r="R17" s="76"/>
      <c r="S17" s="465"/>
      <c r="T17" s="466"/>
      <c r="U17" s="470"/>
      <c r="V17" s="471"/>
      <c r="W17" s="471"/>
      <c r="X17" s="471"/>
      <c r="Y17" s="472"/>
      <c r="Z17" s="285"/>
      <c r="AA17" s="286"/>
      <c r="AB17" s="286"/>
      <c r="AC17" s="286"/>
      <c r="AD17" s="88"/>
      <c r="AE17" s="89"/>
      <c r="AF17" s="285"/>
      <c r="AG17" s="286"/>
      <c r="AH17" s="286"/>
      <c r="AI17" s="286"/>
      <c r="AJ17" s="88"/>
      <c r="AK17" s="90"/>
    </row>
    <row r="18" spans="1:38" ht="25.5" customHeight="1">
      <c r="A18" s="23"/>
      <c r="B18" s="484" t="s">
        <v>
143</v>
      </c>
      <c r="C18" s="468"/>
      <c r="D18" s="468"/>
      <c r="E18" s="468"/>
      <c r="F18" s="291" t="s">
        <v>
144</v>
      </c>
      <c r="G18" s="249">
        <f>
G14-G16</f>
        <v>
1628547</v>
      </c>
      <c r="H18" s="250"/>
      <c r="I18" s="250"/>
      <c r="J18" s="250"/>
      <c r="K18" s="250"/>
      <c r="L18" s="68"/>
      <c r="M18" s="69"/>
      <c r="N18" s="249">
        <v>
1950534</v>
      </c>
      <c r="O18" s="250"/>
      <c r="P18" s="250"/>
      <c r="Q18" s="250"/>
      <c r="R18" s="86"/>
      <c r="S18" s="463">
        <f>
IF(N18=0,IF(G18&gt;0,"皆増",0),IF(G18=0,"皆減",ROUND((G18-N18)/N18*100,1)))</f>
        <v>
-16.5</v>
      </c>
      <c r="T18" s="464"/>
      <c r="U18" s="486" t="s">
        <v>
145</v>
      </c>
      <c r="V18" s="290"/>
      <c r="W18" s="290"/>
      <c r="X18" s="290"/>
      <c r="Y18" s="291"/>
      <c r="Z18" s="477">
        <v>
0.89</v>
      </c>
      <c r="AA18" s="402"/>
      <c r="AB18" s="402"/>
      <c r="AC18" s="402"/>
      <c r="AD18" s="91"/>
      <c r="AE18" s="92"/>
      <c r="AF18" s="93"/>
      <c r="AG18" s="402">
        <v>
0.89</v>
      </c>
      <c r="AH18" s="402"/>
      <c r="AI18" s="402"/>
      <c r="AJ18" s="91"/>
      <c r="AK18" s="94"/>
      <c r="AL18" s="3"/>
    </row>
    <row r="19" spans="1:38" ht="25.5" customHeight="1">
      <c r="A19" s="23"/>
      <c r="B19" s="485"/>
      <c r="C19" s="471"/>
      <c r="D19" s="471"/>
      <c r="E19" s="471"/>
      <c r="F19" s="294"/>
      <c r="G19" s="282"/>
      <c r="H19" s="283"/>
      <c r="I19" s="283"/>
      <c r="J19" s="283"/>
      <c r="K19" s="283"/>
      <c r="L19" s="74"/>
      <c r="M19" s="75"/>
      <c r="N19" s="282"/>
      <c r="O19" s="283"/>
      <c r="P19" s="283"/>
      <c r="Q19" s="283"/>
      <c r="R19" s="76"/>
      <c r="S19" s="465"/>
      <c r="T19" s="466"/>
      <c r="U19" s="487"/>
      <c r="V19" s="293"/>
      <c r="W19" s="293"/>
      <c r="X19" s="293"/>
      <c r="Y19" s="294"/>
      <c r="Z19" s="478"/>
      <c r="AA19" s="412"/>
      <c r="AB19" s="412"/>
      <c r="AC19" s="412"/>
      <c r="AD19" s="95"/>
      <c r="AE19" s="96"/>
      <c r="AF19" s="97"/>
      <c r="AG19" s="412"/>
      <c r="AH19" s="412"/>
      <c r="AI19" s="412"/>
      <c r="AJ19" s="95"/>
      <c r="AK19" s="98"/>
      <c r="AL19" s="28"/>
    </row>
    <row r="20" spans="1:38" ht="25.5" customHeight="1">
      <c r="A20" s="23"/>
      <c r="B20" s="289" t="s">
        <v>
146</v>
      </c>
      <c r="C20" s="290"/>
      <c r="D20" s="290"/>
      <c r="E20" s="290"/>
      <c r="F20" s="291" t="s">
        <v>
147</v>
      </c>
      <c r="G20" s="307">
        <v>
-321987</v>
      </c>
      <c r="H20" s="308"/>
      <c r="I20" s="308"/>
      <c r="J20" s="308"/>
      <c r="K20" s="308"/>
      <c r="L20" s="68"/>
      <c r="M20" s="69"/>
      <c r="N20" s="249">
        <v>
695208</v>
      </c>
      <c r="O20" s="250"/>
      <c r="P20" s="250"/>
      <c r="Q20" s="250"/>
      <c r="R20" s="70"/>
      <c r="S20" s="445"/>
      <c r="T20" s="446"/>
      <c r="U20" s="467" t="s">
        <v>
148</v>
      </c>
      <c r="V20" s="468"/>
      <c r="W20" s="468"/>
      <c r="X20" s="468"/>
      <c r="Y20" s="469"/>
      <c r="Z20" s="473">
        <v>
4.9000000000000004</v>
      </c>
      <c r="AA20" s="394"/>
      <c r="AB20" s="394"/>
      <c r="AC20" s="394"/>
      <c r="AD20" s="99"/>
      <c r="AE20" s="100" t="s">
        <v>
13</v>
      </c>
      <c r="AF20" s="101"/>
      <c r="AG20" s="481">
        <v>
5.8</v>
      </c>
      <c r="AH20" s="481"/>
      <c r="AI20" s="481"/>
      <c r="AJ20" s="99"/>
      <c r="AK20" s="102" t="s">
        <v>
13</v>
      </c>
      <c r="AL20" s="3"/>
    </row>
    <row r="21" spans="1:38" ht="25.5" customHeight="1">
      <c r="A21" s="23"/>
      <c r="B21" s="292"/>
      <c r="C21" s="293"/>
      <c r="D21" s="293"/>
      <c r="E21" s="293"/>
      <c r="F21" s="294"/>
      <c r="G21" s="282"/>
      <c r="H21" s="283"/>
      <c r="I21" s="283"/>
      <c r="J21" s="283"/>
      <c r="K21" s="283"/>
      <c r="L21" s="74"/>
      <c r="M21" s="75"/>
      <c r="N21" s="282"/>
      <c r="O21" s="283"/>
      <c r="P21" s="283"/>
      <c r="Q21" s="283"/>
      <c r="R21" s="76"/>
      <c r="S21" s="479"/>
      <c r="T21" s="480"/>
      <c r="U21" s="470"/>
      <c r="V21" s="471"/>
      <c r="W21" s="471"/>
      <c r="X21" s="471"/>
      <c r="Y21" s="472"/>
      <c r="Z21" s="474"/>
      <c r="AA21" s="414"/>
      <c r="AB21" s="414"/>
      <c r="AC21" s="414"/>
      <c r="AD21" s="103"/>
      <c r="AE21" s="104"/>
      <c r="AF21" s="105"/>
      <c r="AG21" s="482"/>
      <c r="AH21" s="482"/>
      <c r="AI21" s="482"/>
      <c r="AJ21" s="103"/>
      <c r="AK21" s="106"/>
    </row>
    <row r="22" spans="1:38" ht="25.5" customHeight="1">
      <c r="A22" s="23"/>
      <c r="B22" s="289" t="s">
        <v>
40</v>
      </c>
      <c r="C22" s="290"/>
      <c r="D22" s="290"/>
      <c r="E22" s="290"/>
      <c r="F22" s="291" t="s">
        <v>
149</v>
      </c>
      <c r="G22" s="307">
        <v>
1124299</v>
      </c>
      <c r="H22" s="308"/>
      <c r="I22" s="308"/>
      <c r="J22" s="308"/>
      <c r="K22" s="308"/>
      <c r="L22" s="68"/>
      <c r="M22" s="69"/>
      <c r="N22" s="249">
        <v>
2568345</v>
      </c>
      <c r="O22" s="250"/>
      <c r="P22" s="250"/>
      <c r="Q22" s="250"/>
      <c r="R22" s="70"/>
      <c r="S22" s="463">
        <f>
IF(N22=0,IF(G22&gt;0,"皆増",0),IF(G22=0,"皆減",ROUND((G22-N22)/N22*100,1)))</f>
        <v>
-56.2</v>
      </c>
      <c r="T22" s="464"/>
      <c r="U22" s="467" t="s">
        <v>
150</v>
      </c>
      <c r="V22" s="468"/>
      <c r="W22" s="468"/>
      <c r="X22" s="468"/>
      <c r="Y22" s="469"/>
      <c r="Z22" s="473">
        <v>
80.8</v>
      </c>
      <c r="AA22" s="394"/>
      <c r="AB22" s="394"/>
      <c r="AC22" s="394"/>
      <c r="AD22" s="99"/>
      <c r="AE22" s="100" t="s">
        <v>
13</v>
      </c>
      <c r="AF22" s="101"/>
      <c r="AG22" s="475">
        <v>
72.7</v>
      </c>
      <c r="AH22" s="475"/>
      <c r="AI22" s="475"/>
      <c r="AJ22" s="99"/>
      <c r="AK22" s="102" t="s">
        <v>
13</v>
      </c>
      <c r="AL22" s="4"/>
    </row>
    <row r="23" spans="1:38" ht="25.5" customHeight="1">
      <c r="A23" s="23"/>
      <c r="B23" s="292"/>
      <c r="C23" s="293"/>
      <c r="D23" s="293"/>
      <c r="E23" s="293"/>
      <c r="F23" s="294"/>
      <c r="G23" s="282"/>
      <c r="H23" s="283"/>
      <c r="I23" s="283"/>
      <c r="J23" s="283"/>
      <c r="K23" s="283"/>
      <c r="L23" s="74"/>
      <c r="M23" s="75"/>
      <c r="N23" s="282"/>
      <c r="O23" s="283"/>
      <c r="P23" s="283"/>
      <c r="Q23" s="283"/>
      <c r="R23" s="76"/>
      <c r="S23" s="465"/>
      <c r="T23" s="466"/>
      <c r="U23" s="470"/>
      <c r="V23" s="471"/>
      <c r="W23" s="471"/>
      <c r="X23" s="471"/>
      <c r="Y23" s="472"/>
      <c r="Z23" s="474"/>
      <c r="AA23" s="414"/>
      <c r="AB23" s="414"/>
      <c r="AC23" s="414"/>
      <c r="AD23" s="107"/>
      <c r="AE23" s="104"/>
      <c r="AF23" s="105"/>
      <c r="AG23" s="476"/>
      <c r="AH23" s="476"/>
      <c r="AI23" s="476"/>
      <c r="AJ23" s="107"/>
      <c r="AK23" s="106"/>
      <c r="AL23" s="4"/>
    </row>
    <row r="24" spans="1:38" ht="25.5" customHeight="1">
      <c r="A24" s="23"/>
      <c r="B24" s="289" t="s">
        <v>
151</v>
      </c>
      <c r="C24" s="290"/>
      <c r="D24" s="290"/>
      <c r="E24" s="290"/>
      <c r="F24" s="291" t="s">
        <v>
152</v>
      </c>
      <c r="G24" s="307">
        <v>
0</v>
      </c>
      <c r="H24" s="308"/>
      <c r="I24" s="308"/>
      <c r="J24" s="308"/>
      <c r="K24" s="308"/>
      <c r="L24" s="68"/>
      <c r="M24" s="69"/>
      <c r="N24" s="249">
        <v>
0</v>
      </c>
      <c r="O24" s="250"/>
      <c r="P24" s="250"/>
      <c r="Q24" s="250"/>
      <c r="R24" s="70"/>
      <c r="S24" s="463" t="s">
        <v>
29</v>
      </c>
      <c r="T24" s="464"/>
      <c r="U24" s="467" t="s">
        <v>
153</v>
      </c>
      <c r="V24" s="468"/>
      <c r="W24" s="468"/>
      <c r="X24" s="468"/>
      <c r="Y24" s="469"/>
      <c r="Z24" s="439">
        <v>
68115</v>
      </c>
      <c r="AA24" s="440"/>
      <c r="AB24" s="440"/>
      <c r="AC24" s="440"/>
      <c r="AD24" s="87"/>
      <c r="AE24" s="81" t="s">
        <v>
14</v>
      </c>
      <c r="AF24" s="439">
        <v>
134870</v>
      </c>
      <c r="AG24" s="440"/>
      <c r="AH24" s="440"/>
      <c r="AI24" s="440"/>
      <c r="AJ24" s="87"/>
      <c r="AK24" s="82" t="s">
        <v>
14</v>
      </c>
      <c r="AL24" s="3"/>
    </row>
    <row r="25" spans="1:38" ht="25.5" customHeight="1">
      <c r="A25" s="23"/>
      <c r="B25" s="292"/>
      <c r="C25" s="293"/>
      <c r="D25" s="293"/>
      <c r="E25" s="293"/>
      <c r="F25" s="294"/>
      <c r="G25" s="282"/>
      <c r="H25" s="283"/>
      <c r="I25" s="283"/>
      <c r="J25" s="283"/>
      <c r="K25" s="283"/>
      <c r="L25" s="74"/>
      <c r="M25" s="75"/>
      <c r="N25" s="282"/>
      <c r="O25" s="283"/>
      <c r="P25" s="283"/>
      <c r="Q25" s="283"/>
      <c r="R25" s="76"/>
      <c r="S25" s="465"/>
      <c r="T25" s="466"/>
      <c r="U25" s="470"/>
      <c r="V25" s="471"/>
      <c r="W25" s="471"/>
      <c r="X25" s="471"/>
      <c r="Y25" s="472"/>
      <c r="Z25" s="441"/>
      <c r="AA25" s="442"/>
      <c r="AB25" s="442"/>
      <c r="AC25" s="442"/>
      <c r="AD25" s="83"/>
      <c r="AE25" s="84"/>
      <c r="AF25" s="441"/>
      <c r="AG25" s="442"/>
      <c r="AH25" s="442"/>
      <c r="AI25" s="442"/>
      <c r="AJ25" s="83"/>
      <c r="AK25" s="85"/>
    </row>
    <row r="26" spans="1:38" ht="25.5" customHeight="1">
      <c r="A26" s="23"/>
      <c r="B26" s="289" t="s">
        <v>
154</v>
      </c>
      <c r="C26" s="290"/>
      <c r="D26" s="290"/>
      <c r="E26" s="290"/>
      <c r="F26" s="291" t="s">
        <v>
155</v>
      </c>
      <c r="G26" s="307">
        <v>
7666543</v>
      </c>
      <c r="H26" s="308"/>
      <c r="I26" s="308"/>
      <c r="J26" s="308"/>
      <c r="K26" s="308"/>
      <c r="L26" s="68"/>
      <c r="M26" s="69"/>
      <c r="N26" s="249">
        <v>
135704</v>
      </c>
      <c r="O26" s="250"/>
      <c r="P26" s="250"/>
      <c r="Q26" s="250"/>
      <c r="R26" s="70"/>
      <c r="S26" s="463">
        <f>
IF(N26=0,IF(G26&gt;0,"皆増",0),IF(G26=0,"皆減",ROUND((G26-N26)/N26*100,1)))</f>
        <v>
5549.5</v>
      </c>
      <c r="T26" s="464"/>
      <c r="U26" s="467" t="s">
        <v>
156</v>
      </c>
      <c r="V26" s="468"/>
      <c r="W26" s="468"/>
      <c r="X26" s="468"/>
      <c r="Y26" s="469"/>
      <c r="Z26" s="439">
        <v>
33246486</v>
      </c>
      <c r="AA26" s="440"/>
      <c r="AB26" s="440"/>
      <c r="AC26" s="440"/>
      <c r="AD26" s="87"/>
      <c r="AE26" s="81" t="s">
        <v>
14</v>
      </c>
      <c r="AF26" s="439">
        <v>
37461264</v>
      </c>
      <c r="AG26" s="440"/>
      <c r="AH26" s="440"/>
      <c r="AI26" s="440"/>
      <c r="AJ26" s="87"/>
      <c r="AK26" s="82" t="s">
        <v>
14</v>
      </c>
      <c r="AL26" s="3"/>
    </row>
    <row r="27" spans="1:38" ht="25.5" customHeight="1">
      <c r="A27" s="23"/>
      <c r="B27" s="292"/>
      <c r="C27" s="293"/>
      <c r="D27" s="293"/>
      <c r="E27" s="293"/>
      <c r="F27" s="294"/>
      <c r="G27" s="282"/>
      <c r="H27" s="283"/>
      <c r="I27" s="283"/>
      <c r="J27" s="283"/>
      <c r="K27" s="283"/>
      <c r="L27" s="74"/>
      <c r="M27" s="75"/>
      <c r="N27" s="282"/>
      <c r="O27" s="283"/>
      <c r="P27" s="283"/>
      <c r="Q27" s="283"/>
      <c r="R27" s="76"/>
      <c r="S27" s="465"/>
      <c r="T27" s="466"/>
      <c r="U27" s="470"/>
      <c r="V27" s="471"/>
      <c r="W27" s="471"/>
      <c r="X27" s="471"/>
      <c r="Y27" s="472"/>
      <c r="Z27" s="441"/>
      <c r="AA27" s="442"/>
      <c r="AB27" s="442"/>
      <c r="AC27" s="442"/>
      <c r="AD27" s="108"/>
      <c r="AE27" s="109"/>
      <c r="AF27" s="441"/>
      <c r="AG27" s="442"/>
      <c r="AH27" s="442"/>
      <c r="AI27" s="442"/>
      <c r="AJ27" s="83"/>
      <c r="AK27" s="85"/>
    </row>
    <row r="28" spans="1:38" ht="25.5" customHeight="1">
      <c r="A28" s="23"/>
      <c r="B28" s="443" t="s">
        <v>
157</v>
      </c>
      <c r="C28" s="444"/>
      <c r="D28" s="444"/>
      <c r="E28" s="444"/>
      <c r="F28" s="291" t="s">
        <v>
158</v>
      </c>
      <c r="G28" s="249">
        <f>
G20+G22+G24-G26</f>
        <v>
-6864231</v>
      </c>
      <c r="H28" s="250"/>
      <c r="I28" s="250"/>
      <c r="J28" s="250"/>
      <c r="K28" s="250"/>
      <c r="L28" s="68"/>
      <c r="M28" s="69"/>
      <c r="N28" s="249">
        <v>
3127849</v>
      </c>
      <c r="O28" s="250"/>
      <c r="P28" s="250"/>
      <c r="Q28" s="250"/>
      <c r="R28" s="86"/>
      <c r="S28" s="445"/>
      <c r="T28" s="446"/>
      <c r="U28" s="449"/>
      <c r="V28" s="450"/>
      <c r="W28" s="450"/>
      <c r="X28" s="450"/>
      <c r="Y28" s="451"/>
      <c r="Z28" s="455"/>
      <c r="AA28" s="456"/>
      <c r="AB28" s="456"/>
      <c r="AC28" s="456"/>
      <c r="AD28" s="456"/>
      <c r="AE28" s="457"/>
      <c r="AF28" s="455"/>
      <c r="AG28" s="456"/>
      <c r="AH28" s="456"/>
      <c r="AI28" s="456"/>
      <c r="AJ28" s="456"/>
      <c r="AK28" s="461"/>
      <c r="AL28" s="3"/>
    </row>
    <row r="29" spans="1:38" ht="25.5" customHeight="1" thickBot="1">
      <c r="A29" s="23"/>
      <c r="B29" s="420" t="s">
        <v>
159</v>
      </c>
      <c r="C29" s="259"/>
      <c r="D29" s="259"/>
      <c r="E29" s="259"/>
      <c r="F29" s="401"/>
      <c r="G29" s="252"/>
      <c r="H29" s="253"/>
      <c r="I29" s="253"/>
      <c r="J29" s="253"/>
      <c r="K29" s="253"/>
      <c r="L29" s="74"/>
      <c r="M29" s="75"/>
      <c r="N29" s="252"/>
      <c r="O29" s="253"/>
      <c r="P29" s="253"/>
      <c r="Q29" s="253"/>
      <c r="R29" s="110"/>
      <c r="S29" s="447"/>
      <c r="T29" s="448"/>
      <c r="U29" s="452"/>
      <c r="V29" s="453"/>
      <c r="W29" s="453"/>
      <c r="X29" s="453"/>
      <c r="Y29" s="454"/>
      <c r="Z29" s="458"/>
      <c r="AA29" s="459"/>
      <c r="AB29" s="459"/>
      <c r="AC29" s="459"/>
      <c r="AD29" s="459"/>
      <c r="AE29" s="460"/>
      <c r="AF29" s="458"/>
      <c r="AG29" s="459"/>
      <c r="AH29" s="459"/>
      <c r="AI29" s="459"/>
      <c r="AJ29" s="459"/>
      <c r="AK29" s="462"/>
    </row>
    <row r="30" spans="1:38" ht="7.5" customHeight="1" thickBot="1">
      <c r="B30" s="30"/>
      <c r="C30" s="30"/>
      <c r="D30" s="30"/>
      <c r="E30" s="30"/>
      <c r="F30" s="31"/>
      <c r="G30" s="32"/>
      <c r="H30" s="32"/>
      <c r="I30" s="32"/>
      <c r="J30" s="32"/>
      <c r="K30" s="32"/>
      <c r="L30" s="32"/>
      <c r="M30" s="32"/>
      <c r="N30" s="32"/>
      <c r="O30" s="32"/>
      <c r="P30" s="32"/>
      <c r="Q30" s="32"/>
      <c r="R30" s="33"/>
      <c r="S30" s="33"/>
      <c r="T30" s="30"/>
      <c r="U30" s="30"/>
      <c r="V30" s="30"/>
      <c r="W30" s="30"/>
      <c r="X30" s="30"/>
      <c r="Y30" s="30"/>
      <c r="Z30" s="30"/>
      <c r="AA30" s="30"/>
      <c r="AB30" s="30"/>
      <c r="AC30" s="34"/>
      <c r="AD30" s="34"/>
      <c r="AE30" s="34"/>
      <c r="AF30" s="34"/>
      <c r="AG30" s="34"/>
      <c r="AH30" s="421"/>
      <c r="AI30" s="421"/>
      <c r="AJ30" s="34"/>
      <c r="AK30" s="34"/>
    </row>
    <row r="31" spans="1:38" s="22" customFormat="1" ht="13.5" customHeight="1">
      <c r="A31" s="20"/>
      <c r="B31" s="422" t="s">
        <v>
197</v>
      </c>
      <c r="C31" s="423"/>
      <c r="D31" s="423"/>
      <c r="E31" s="423"/>
      <c r="F31" s="423"/>
      <c r="G31" s="423"/>
      <c r="H31" s="423"/>
      <c r="I31" s="423"/>
      <c r="J31" s="423"/>
      <c r="K31" s="423"/>
      <c r="L31" s="423"/>
      <c r="M31" s="423"/>
      <c r="N31" s="423"/>
      <c r="O31" s="423"/>
      <c r="P31" s="423"/>
      <c r="Q31" s="423"/>
      <c r="R31" s="423"/>
      <c r="S31" s="423"/>
      <c r="T31" s="423"/>
      <c r="U31" s="423"/>
      <c r="V31" s="423"/>
      <c r="W31" s="423"/>
      <c r="X31" s="114"/>
      <c r="Y31" s="114"/>
      <c r="Z31" s="426" t="s">
        <v>
160</v>
      </c>
      <c r="AA31" s="426"/>
      <c r="AB31" s="426"/>
      <c r="AC31" s="426"/>
      <c r="AD31" s="426"/>
      <c r="AE31" s="426"/>
      <c r="AF31" s="426"/>
      <c r="AG31" s="426"/>
      <c r="AH31" s="426"/>
      <c r="AI31" s="426"/>
      <c r="AJ31" s="426"/>
      <c r="AK31" s="427"/>
      <c r="AL31" s="6"/>
    </row>
    <row r="32" spans="1:38" s="22" customFormat="1" ht="13.5" customHeight="1">
      <c r="A32" s="20"/>
      <c r="B32" s="424"/>
      <c r="C32" s="425"/>
      <c r="D32" s="425"/>
      <c r="E32" s="425"/>
      <c r="F32" s="425"/>
      <c r="G32" s="425"/>
      <c r="H32" s="425"/>
      <c r="I32" s="425"/>
      <c r="J32" s="425"/>
      <c r="K32" s="425"/>
      <c r="L32" s="425"/>
      <c r="M32" s="425"/>
      <c r="N32" s="425"/>
      <c r="O32" s="425"/>
      <c r="P32" s="425"/>
      <c r="Q32" s="425"/>
      <c r="R32" s="425"/>
      <c r="S32" s="425"/>
      <c r="T32" s="425"/>
      <c r="U32" s="425"/>
      <c r="V32" s="425"/>
      <c r="W32" s="425"/>
      <c r="X32" s="115"/>
      <c r="Y32" s="115"/>
      <c r="Z32" s="428"/>
      <c r="AA32" s="428"/>
      <c r="AB32" s="428"/>
      <c r="AC32" s="428"/>
      <c r="AD32" s="428"/>
      <c r="AE32" s="428"/>
      <c r="AF32" s="428"/>
      <c r="AG32" s="428"/>
      <c r="AH32" s="428"/>
      <c r="AI32" s="428"/>
      <c r="AJ32" s="428"/>
      <c r="AK32" s="429"/>
      <c r="AL32" s="6"/>
    </row>
    <row r="33" spans="1:40" s="22" customFormat="1" ht="23.25" customHeight="1">
      <c r="A33" s="20"/>
      <c r="B33" s="430" t="s">
        <v>
5</v>
      </c>
      <c r="C33" s="431"/>
      <c r="D33" s="431"/>
      <c r="E33" s="431"/>
      <c r="F33" s="432"/>
      <c r="G33" s="433" t="s">
        <v>
195</v>
      </c>
      <c r="H33" s="431"/>
      <c r="I33" s="431"/>
      <c r="J33" s="431"/>
      <c r="K33" s="431"/>
      <c r="L33" s="431"/>
      <c r="M33" s="432"/>
      <c r="N33" s="434" t="s">
        <v>
196</v>
      </c>
      <c r="O33" s="435"/>
      <c r="P33" s="435"/>
      <c r="Q33" s="435"/>
      <c r="R33" s="436"/>
      <c r="S33" s="437" t="s">
        <v>
161</v>
      </c>
      <c r="T33" s="431"/>
      <c r="U33" s="431"/>
      <c r="V33" s="431"/>
      <c r="W33" s="431"/>
      <c r="X33" s="431"/>
      <c r="Y33" s="432"/>
      <c r="Z33" s="433" t="s">
        <v>
198</v>
      </c>
      <c r="AA33" s="431"/>
      <c r="AB33" s="431"/>
      <c r="AC33" s="431"/>
      <c r="AD33" s="431"/>
      <c r="AE33" s="431"/>
      <c r="AF33" s="432"/>
      <c r="AG33" s="434" t="s">
        <v>
199</v>
      </c>
      <c r="AH33" s="435"/>
      <c r="AI33" s="435"/>
      <c r="AJ33" s="435"/>
      <c r="AK33" s="438"/>
      <c r="AL33" s="6"/>
    </row>
    <row r="34" spans="1:40" ht="26.25" customHeight="1">
      <c r="A34" s="23"/>
      <c r="B34" s="289" t="s">
        <v>
162</v>
      </c>
      <c r="C34" s="290"/>
      <c r="D34" s="290"/>
      <c r="E34" s="290"/>
      <c r="F34" s="291"/>
      <c r="G34" s="116"/>
      <c r="H34" s="402" t="s">
        <v>
163</v>
      </c>
      <c r="I34" s="402"/>
      <c r="J34" s="402"/>
      <c r="K34" s="402"/>
      <c r="L34" s="117" t="s">
        <v>
69</v>
      </c>
      <c r="M34" s="69"/>
      <c r="N34" s="118"/>
      <c r="O34" s="402" t="s">
        <v>
163</v>
      </c>
      <c r="P34" s="402"/>
      <c r="Q34" s="402"/>
      <c r="R34" s="119" t="s">
        <v>
69</v>
      </c>
      <c r="S34" s="403" t="s">
        <v>
164</v>
      </c>
      <c r="T34" s="404"/>
      <c r="U34" s="404"/>
      <c r="V34" s="404"/>
      <c r="W34" s="404"/>
      <c r="X34" s="404"/>
      <c r="Y34" s="405"/>
      <c r="Z34" s="101"/>
      <c r="AA34" s="394">
        <v>
-0.2</v>
      </c>
      <c r="AB34" s="394"/>
      <c r="AC34" s="394"/>
      <c r="AD34" s="410" t="s">
        <v>
165</v>
      </c>
      <c r="AE34" s="411"/>
      <c r="AF34" s="99"/>
      <c r="AG34" s="111"/>
      <c r="AH34" s="394">
        <v>
0</v>
      </c>
      <c r="AI34" s="394"/>
      <c r="AJ34" s="120" t="s">
        <v>
69</v>
      </c>
      <c r="AK34" s="121"/>
      <c r="AL34" s="3"/>
    </row>
    <row r="35" spans="1:40" ht="26.25" customHeight="1">
      <c r="A35" s="23"/>
      <c r="B35" s="292"/>
      <c r="C35" s="293"/>
      <c r="D35" s="293"/>
      <c r="E35" s="293"/>
      <c r="F35" s="294"/>
      <c r="G35" s="122" t="s">
        <v>
166</v>
      </c>
      <c r="H35" s="412">
        <v>
11.67</v>
      </c>
      <c r="I35" s="412"/>
      <c r="J35" s="412"/>
      <c r="K35" s="412"/>
      <c r="L35" s="123" t="s">
        <v>
167</v>
      </c>
      <c r="M35" s="75"/>
      <c r="N35" s="124" t="s">
        <v>
166</v>
      </c>
      <c r="O35" s="413">
        <v>
11.65</v>
      </c>
      <c r="P35" s="413"/>
      <c r="Q35" s="413"/>
      <c r="R35" s="125" t="s">
        <v>
167</v>
      </c>
      <c r="S35" s="417"/>
      <c r="T35" s="418"/>
      <c r="U35" s="418"/>
      <c r="V35" s="418"/>
      <c r="W35" s="418"/>
      <c r="X35" s="418"/>
      <c r="Y35" s="419"/>
      <c r="Z35" s="105" t="s">
        <v>
166</v>
      </c>
      <c r="AA35" s="414">
        <v>
25</v>
      </c>
      <c r="AB35" s="414"/>
      <c r="AC35" s="414"/>
      <c r="AD35" s="415" t="s">
        <v>
168</v>
      </c>
      <c r="AE35" s="416"/>
      <c r="AF35" s="105" t="s">
        <v>
166</v>
      </c>
      <c r="AG35" s="112" t="s">
        <v>
169</v>
      </c>
      <c r="AH35" s="414">
        <v>
25</v>
      </c>
      <c r="AI35" s="414"/>
      <c r="AJ35" s="126" t="s">
        <v>
167</v>
      </c>
      <c r="AK35" s="127"/>
    </row>
    <row r="36" spans="1:40" ht="26.25" customHeight="1">
      <c r="A36" s="23"/>
      <c r="B36" s="289" t="s">
        <v>
170</v>
      </c>
      <c r="C36" s="290"/>
      <c r="D36" s="290"/>
      <c r="E36" s="290"/>
      <c r="F36" s="291"/>
      <c r="G36" s="116"/>
      <c r="H36" s="402" t="s">
        <v>
163</v>
      </c>
      <c r="I36" s="402"/>
      <c r="J36" s="402"/>
      <c r="K36" s="402"/>
      <c r="L36" s="117" t="s">
        <v>
69</v>
      </c>
      <c r="M36" s="69"/>
      <c r="N36" s="118"/>
      <c r="O36" s="402" t="s">
        <v>
163</v>
      </c>
      <c r="P36" s="402"/>
      <c r="Q36" s="402"/>
      <c r="R36" s="119" t="s">
        <v>
69</v>
      </c>
      <c r="S36" s="403" t="s">
        <v>
171</v>
      </c>
      <c r="T36" s="404"/>
      <c r="U36" s="404"/>
      <c r="V36" s="404"/>
      <c r="W36" s="404"/>
      <c r="X36" s="404"/>
      <c r="Y36" s="405"/>
      <c r="Z36" s="101"/>
      <c r="AA36" s="409" t="s">
        <v>
163</v>
      </c>
      <c r="AB36" s="409"/>
      <c r="AC36" s="409"/>
      <c r="AD36" s="410" t="s">
        <v>
165</v>
      </c>
      <c r="AE36" s="411"/>
      <c r="AF36" s="128"/>
      <c r="AG36" s="111"/>
      <c r="AH36" s="394" t="s">
        <v>
163</v>
      </c>
      <c r="AI36" s="394"/>
      <c r="AJ36" s="129" t="s">
        <v>
69</v>
      </c>
      <c r="AK36" s="82"/>
      <c r="AL36" s="3"/>
    </row>
    <row r="37" spans="1:40" ht="26.25" customHeight="1" thickBot="1">
      <c r="A37" s="23"/>
      <c r="B37" s="399"/>
      <c r="C37" s="400"/>
      <c r="D37" s="400"/>
      <c r="E37" s="400"/>
      <c r="F37" s="401"/>
      <c r="G37" s="130" t="s">
        <v>
166</v>
      </c>
      <c r="H37" s="395">
        <v>
16.670000000000002</v>
      </c>
      <c r="I37" s="395"/>
      <c r="J37" s="395"/>
      <c r="K37" s="395"/>
      <c r="L37" s="131" t="s">
        <v>
167</v>
      </c>
      <c r="M37" s="132"/>
      <c r="N37" s="133" t="s">
        <v>
166</v>
      </c>
      <c r="O37" s="395">
        <v>
16.649999999999999</v>
      </c>
      <c r="P37" s="395"/>
      <c r="Q37" s="395"/>
      <c r="R37" s="134" t="s">
        <v>
167</v>
      </c>
      <c r="S37" s="406"/>
      <c r="T37" s="407"/>
      <c r="U37" s="407"/>
      <c r="V37" s="407"/>
      <c r="W37" s="407"/>
      <c r="X37" s="407"/>
      <c r="Y37" s="408"/>
      <c r="Z37" s="135" t="s">
        <v>
166</v>
      </c>
      <c r="AA37" s="396">
        <v>
350</v>
      </c>
      <c r="AB37" s="396"/>
      <c r="AC37" s="396"/>
      <c r="AD37" s="397" t="s">
        <v>
168</v>
      </c>
      <c r="AE37" s="398"/>
      <c r="AF37" s="135" t="s">
        <v>
166</v>
      </c>
      <c r="AG37" s="113" t="s">
        <v>
169</v>
      </c>
      <c r="AH37" s="396">
        <v>
350</v>
      </c>
      <c r="AI37" s="396"/>
      <c r="AJ37" s="136" t="s">
        <v>
167</v>
      </c>
      <c r="AK37" s="137"/>
    </row>
    <row r="38" spans="1:40" ht="8.25" customHeight="1" thickBot="1">
      <c r="B38" s="35"/>
      <c r="C38" s="35"/>
      <c r="D38" s="35"/>
      <c r="E38" s="35"/>
      <c r="F38" s="35"/>
      <c r="G38" s="26"/>
      <c r="H38" s="26"/>
      <c r="I38" s="36"/>
      <c r="J38" s="36"/>
      <c r="K38" s="26"/>
      <c r="L38" s="25"/>
      <c r="M38" s="25"/>
      <c r="N38" s="37"/>
      <c r="O38" s="37"/>
      <c r="P38" s="37"/>
      <c r="Q38" s="37"/>
      <c r="R38" s="37"/>
      <c r="S38" s="38"/>
      <c r="T38" s="38"/>
      <c r="U38" s="38"/>
      <c r="V38" s="38"/>
      <c r="W38" s="38"/>
      <c r="X38" s="38"/>
      <c r="Y38" s="38"/>
      <c r="Z38" s="26"/>
      <c r="AA38" s="39"/>
      <c r="AB38" s="39"/>
      <c r="AC38" s="39"/>
      <c r="AD38" s="29"/>
      <c r="AE38" s="29"/>
      <c r="AF38" s="27"/>
      <c r="AG38" s="27"/>
      <c r="AH38" s="27"/>
      <c r="AI38" s="27"/>
      <c r="AJ38" s="27"/>
      <c r="AK38" s="27"/>
    </row>
    <row r="39" spans="1:40" ht="27" customHeight="1">
      <c r="A39" s="23"/>
      <c r="B39" s="356" t="s">
        <v>
172</v>
      </c>
      <c r="C39" s="357"/>
      <c r="D39" s="357"/>
      <c r="E39" s="357"/>
      <c r="F39" s="357"/>
      <c r="G39" s="357"/>
      <c r="H39" s="357"/>
      <c r="I39" s="357"/>
      <c r="J39" s="357"/>
      <c r="K39" s="357"/>
      <c r="L39" s="357"/>
      <c r="M39" s="357"/>
      <c r="N39" s="357"/>
      <c r="O39" s="357"/>
      <c r="P39" s="357"/>
      <c r="Q39" s="357"/>
      <c r="R39" s="357"/>
      <c r="S39" s="358"/>
      <c r="T39" s="359" t="s">
        <v>
173</v>
      </c>
      <c r="U39" s="362" t="s">
        <v>
5</v>
      </c>
      <c r="V39" s="363"/>
      <c r="W39" s="364"/>
      <c r="X39" s="371" t="s">
        <v>
174</v>
      </c>
      <c r="Y39" s="372"/>
      <c r="Z39" s="373"/>
      <c r="AA39" s="371" t="s">
        <v>
175</v>
      </c>
      <c r="AB39" s="372"/>
      <c r="AC39" s="373"/>
      <c r="AD39" s="371" t="s">
        <v>
176</v>
      </c>
      <c r="AE39" s="334"/>
      <c r="AF39" s="334"/>
      <c r="AG39" s="380"/>
      <c r="AH39" s="333" t="s">
        <v>
71</v>
      </c>
      <c r="AI39" s="334"/>
      <c r="AJ39" s="334"/>
      <c r="AK39" s="335"/>
    </row>
    <row r="40" spans="1:40" ht="23.25" customHeight="1">
      <c r="A40" s="23"/>
      <c r="B40" s="289" t="s">
        <v>
5</v>
      </c>
      <c r="C40" s="290"/>
      <c r="D40" s="291"/>
      <c r="E40" s="345" t="s">
        <v>
200</v>
      </c>
      <c r="F40" s="346"/>
      <c r="G40" s="346"/>
      <c r="H40" s="346"/>
      <c r="I40" s="346"/>
      <c r="J40" s="346"/>
      <c r="K40" s="346"/>
      <c r="L40" s="346"/>
      <c r="M40" s="346"/>
      <c r="N40" s="347"/>
      <c r="O40" s="345" t="s">
        <v>
201</v>
      </c>
      <c r="P40" s="346"/>
      <c r="Q40" s="346"/>
      <c r="R40" s="346"/>
      <c r="S40" s="348"/>
      <c r="T40" s="360"/>
      <c r="U40" s="365"/>
      <c r="V40" s="366"/>
      <c r="W40" s="367"/>
      <c r="X40" s="374"/>
      <c r="Y40" s="375"/>
      <c r="Z40" s="376"/>
      <c r="AA40" s="374"/>
      <c r="AB40" s="375"/>
      <c r="AC40" s="376"/>
      <c r="AD40" s="336"/>
      <c r="AE40" s="337"/>
      <c r="AF40" s="337"/>
      <c r="AG40" s="381"/>
      <c r="AH40" s="336"/>
      <c r="AI40" s="337"/>
      <c r="AJ40" s="337"/>
      <c r="AK40" s="338"/>
    </row>
    <row r="41" spans="1:40" ht="18" customHeight="1">
      <c r="A41" s="23"/>
      <c r="B41" s="342"/>
      <c r="C41" s="343"/>
      <c r="D41" s="344"/>
      <c r="E41" s="311" t="s">
        <v>
177</v>
      </c>
      <c r="F41" s="290"/>
      <c r="G41" s="291"/>
      <c r="H41" s="311" t="s">
        <v>
178</v>
      </c>
      <c r="I41" s="290"/>
      <c r="J41" s="290"/>
      <c r="K41" s="291"/>
      <c r="L41" s="349" t="s">
        <v>
179</v>
      </c>
      <c r="M41" s="350"/>
      <c r="N41" s="351"/>
      <c r="O41" s="311" t="s">
        <v>
177</v>
      </c>
      <c r="P41" s="291"/>
      <c r="Q41" s="311" t="s">
        <v>
180</v>
      </c>
      <c r="R41" s="290"/>
      <c r="S41" s="352"/>
      <c r="T41" s="360"/>
      <c r="U41" s="368"/>
      <c r="V41" s="369"/>
      <c r="W41" s="370"/>
      <c r="X41" s="377"/>
      <c r="Y41" s="378"/>
      <c r="Z41" s="379"/>
      <c r="AA41" s="377"/>
      <c r="AB41" s="378"/>
      <c r="AC41" s="379"/>
      <c r="AD41" s="339"/>
      <c r="AE41" s="340"/>
      <c r="AF41" s="340"/>
      <c r="AG41" s="382"/>
      <c r="AH41" s="339"/>
      <c r="AI41" s="340"/>
      <c r="AJ41" s="340"/>
      <c r="AK41" s="341"/>
    </row>
    <row r="42" spans="1:40" ht="18" customHeight="1">
      <c r="A42" s="23"/>
      <c r="B42" s="292"/>
      <c r="C42" s="293"/>
      <c r="D42" s="294"/>
      <c r="E42" s="312"/>
      <c r="F42" s="293"/>
      <c r="G42" s="294"/>
      <c r="H42" s="353" t="s">
        <v>
181</v>
      </c>
      <c r="I42" s="354"/>
      <c r="J42" s="354"/>
      <c r="K42" s="355"/>
      <c r="L42" s="383" t="s">
        <v>
177</v>
      </c>
      <c r="M42" s="384"/>
      <c r="N42" s="385"/>
      <c r="O42" s="312"/>
      <c r="P42" s="294"/>
      <c r="Q42" s="353" t="s">
        <v>
181</v>
      </c>
      <c r="R42" s="354"/>
      <c r="S42" s="386"/>
      <c r="T42" s="360"/>
      <c r="U42" s="318" t="s">
        <v>
202</v>
      </c>
      <c r="V42" s="319"/>
      <c r="W42" s="319"/>
      <c r="X42" s="138"/>
      <c r="Y42" s="139"/>
      <c r="Z42" s="140" t="s">
        <v>
14</v>
      </c>
      <c r="AA42" s="138"/>
      <c r="AB42" s="139"/>
      <c r="AC42" s="140" t="s">
        <v>
14</v>
      </c>
      <c r="AD42" s="128"/>
      <c r="AE42" s="80"/>
      <c r="AF42" s="80"/>
      <c r="AG42" s="140" t="s">
        <v>
14</v>
      </c>
      <c r="AH42" s="138"/>
      <c r="AI42" s="67"/>
      <c r="AJ42" s="67"/>
      <c r="AK42" s="141" t="s">
        <v>
14</v>
      </c>
    </row>
    <row r="43" spans="1:40" ht="12.6" customHeight="1">
      <c r="A43" s="23"/>
      <c r="B43" s="391" t="s">
        <v>
182</v>
      </c>
      <c r="C43" s="142"/>
      <c r="D43" s="67"/>
      <c r="E43" s="143"/>
      <c r="F43" s="67"/>
      <c r="G43" s="61" t="s">
        <v>
122</v>
      </c>
      <c r="H43" s="60"/>
      <c r="I43" s="59"/>
      <c r="J43" s="59"/>
      <c r="K43" s="61" t="s">
        <v>
183</v>
      </c>
      <c r="L43" s="59"/>
      <c r="M43" s="59"/>
      <c r="N43" s="61" t="s">
        <v>
122</v>
      </c>
      <c r="O43" s="60"/>
      <c r="P43" s="61" t="s">
        <v>
122</v>
      </c>
      <c r="Q43" s="60"/>
      <c r="R43" s="59"/>
      <c r="S43" s="59" t="s">
        <v>
183</v>
      </c>
      <c r="T43" s="360"/>
      <c r="U43" s="387"/>
      <c r="V43" s="388"/>
      <c r="W43" s="388"/>
      <c r="X43" s="307">
        <v>
48148458</v>
      </c>
      <c r="Y43" s="308"/>
      <c r="Z43" s="309"/>
      <c r="AA43" s="324" t="s">
        <v>
29</v>
      </c>
      <c r="AB43" s="325"/>
      <c r="AC43" s="326"/>
      <c r="AD43" s="327">
        <v>
70204608</v>
      </c>
      <c r="AE43" s="328"/>
      <c r="AF43" s="328"/>
      <c r="AG43" s="329"/>
      <c r="AH43" s="307">
        <v>
118353066</v>
      </c>
      <c r="AI43" s="308"/>
      <c r="AJ43" s="308"/>
      <c r="AK43" s="310"/>
    </row>
    <row r="44" spans="1:40" ht="39" customHeight="1">
      <c r="A44" s="23"/>
      <c r="B44" s="392"/>
      <c r="C44" s="312" t="s">
        <v>
184</v>
      </c>
      <c r="D44" s="294"/>
      <c r="E44" s="282">
        <v>
1027</v>
      </c>
      <c r="F44" s="283"/>
      <c r="G44" s="75"/>
      <c r="H44" s="285">
        <v>
287471</v>
      </c>
      <c r="I44" s="286"/>
      <c r="J44" s="286"/>
      <c r="K44" s="287"/>
      <c r="L44" s="282">
        <v>
56</v>
      </c>
      <c r="M44" s="283"/>
      <c r="N44" s="75"/>
      <c r="O44" s="285">
        <v>
1020</v>
      </c>
      <c r="P44" s="287"/>
      <c r="Q44" s="285">
        <v>
290533</v>
      </c>
      <c r="R44" s="286"/>
      <c r="S44" s="317"/>
      <c r="T44" s="360"/>
      <c r="U44" s="389"/>
      <c r="V44" s="390"/>
      <c r="W44" s="390"/>
      <c r="X44" s="282"/>
      <c r="Y44" s="283"/>
      <c r="Z44" s="284"/>
      <c r="AA44" s="285"/>
      <c r="AB44" s="286"/>
      <c r="AC44" s="287"/>
      <c r="AD44" s="330"/>
      <c r="AE44" s="331"/>
      <c r="AF44" s="331"/>
      <c r="AG44" s="332"/>
      <c r="AH44" s="282"/>
      <c r="AI44" s="283"/>
      <c r="AJ44" s="283"/>
      <c r="AK44" s="288"/>
      <c r="AM44" s="2"/>
      <c r="AN44" s="2"/>
    </row>
    <row r="45" spans="1:40" ht="39" customHeight="1">
      <c r="A45" s="23"/>
      <c r="B45" s="392"/>
      <c r="C45" s="144"/>
      <c r="D45" s="145" t="s">
        <v>
185</v>
      </c>
      <c r="E45" s="297">
        <v>
87</v>
      </c>
      <c r="F45" s="298"/>
      <c r="G45" s="75"/>
      <c r="H45" s="299">
        <v>
274508</v>
      </c>
      <c r="I45" s="300"/>
      <c r="J45" s="300"/>
      <c r="K45" s="301"/>
      <c r="L45" s="297">
        <v>
2</v>
      </c>
      <c r="M45" s="298"/>
      <c r="N45" s="75"/>
      <c r="O45" s="299">
        <v>
90</v>
      </c>
      <c r="P45" s="301"/>
      <c r="Q45" s="299">
        <v>
281123</v>
      </c>
      <c r="R45" s="300"/>
      <c r="S45" s="302"/>
      <c r="T45" s="360"/>
      <c r="U45" s="313" t="s">
        <v>
203</v>
      </c>
      <c r="V45" s="303" t="s">
        <v>
186</v>
      </c>
      <c r="W45" s="304"/>
      <c r="X45" s="307">
        <v>
1124299</v>
      </c>
      <c r="Y45" s="308"/>
      <c r="Z45" s="309"/>
      <c r="AA45" s="255" t="s">
        <v>
29</v>
      </c>
      <c r="AB45" s="256"/>
      <c r="AC45" s="257"/>
      <c r="AD45" s="307">
        <v>
5229525</v>
      </c>
      <c r="AE45" s="308"/>
      <c r="AF45" s="308"/>
      <c r="AG45" s="309"/>
      <c r="AH45" s="307">
        <v>
6353824</v>
      </c>
      <c r="AI45" s="308"/>
      <c r="AJ45" s="308"/>
      <c r="AK45" s="310"/>
    </row>
    <row r="46" spans="1:40" ht="18.75" customHeight="1">
      <c r="A46" s="23"/>
      <c r="B46" s="392"/>
      <c r="C46" s="311" t="s">
        <v>
187</v>
      </c>
      <c r="D46" s="291"/>
      <c r="E46" s="249">
        <v>
96</v>
      </c>
      <c r="F46" s="250"/>
      <c r="G46" s="146"/>
      <c r="H46" s="255">
        <v>
313944</v>
      </c>
      <c r="I46" s="256"/>
      <c r="J46" s="256"/>
      <c r="K46" s="257"/>
      <c r="L46" s="249">
        <v>
2</v>
      </c>
      <c r="M46" s="250"/>
      <c r="N46" s="146"/>
      <c r="O46" s="255">
        <v>
94</v>
      </c>
      <c r="P46" s="257"/>
      <c r="Q46" s="255">
        <v>
318388</v>
      </c>
      <c r="R46" s="256"/>
      <c r="S46" s="316"/>
      <c r="T46" s="360"/>
      <c r="U46" s="314"/>
      <c r="V46" s="305"/>
      <c r="W46" s="306"/>
      <c r="X46" s="282"/>
      <c r="Y46" s="283"/>
      <c r="Z46" s="284"/>
      <c r="AA46" s="285"/>
      <c r="AB46" s="286"/>
      <c r="AC46" s="287"/>
      <c r="AD46" s="282"/>
      <c r="AE46" s="283"/>
      <c r="AF46" s="283"/>
      <c r="AG46" s="284"/>
      <c r="AH46" s="282"/>
      <c r="AI46" s="283"/>
      <c r="AJ46" s="283"/>
      <c r="AK46" s="288"/>
    </row>
    <row r="47" spans="1:40" ht="18.75" customHeight="1">
      <c r="A47" s="23"/>
      <c r="B47" s="392"/>
      <c r="C47" s="312"/>
      <c r="D47" s="294"/>
      <c r="E47" s="282"/>
      <c r="F47" s="283"/>
      <c r="G47" s="75"/>
      <c r="H47" s="285"/>
      <c r="I47" s="286"/>
      <c r="J47" s="286"/>
      <c r="K47" s="287"/>
      <c r="L47" s="282"/>
      <c r="M47" s="283"/>
      <c r="N47" s="75"/>
      <c r="O47" s="285"/>
      <c r="P47" s="287"/>
      <c r="Q47" s="285"/>
      <c r="R47" s="286"/>
      <c r="S47" s="317"/>
      <c r="T47" s="360"/>
      <c r="U47" s="314"/>
      <c r="V47" s="303" t="s">
        <v>
188</v>
      </c>
      <c r="W47" s="304"/>
      <c r="X47" s="249">
        <v>
7666543</v>
      </c>
      <c r="Y47" s="250"/>
      <c r="Z47" s="251"/>
      <c r="AA47" s="255" t="s">
        <v>
29</v>
      </c>
      <c r="AB47" s="256"/>
      <c r="AC47" s="257"/>
      <c r="AD47" s="249">
        <v>
3334755</v>
      </c>
      <c r="AE47" s="250"/>
      <c r="AF47" s="250"/>
      <c r="AG47" s="251"/>
      <c r="AH47" s="249">
        <v>
11001298</v>
      </c>
      <c r="AI47" s="250"/>
      <c r="AJ47" s="250"/>
      <c r="AK47" s="267"/>
    </row>
    <row r="48" spans="1:40" ht="39" customHeight="1">
      <c r="A48" s="23"/>
      <c r="B48" s="392"/>
      <c r="C48" s="295" t="s">
        <v>
189</v>
      </c>
      <c r="D48" s="296"/>
      <c r="E48" s="297">
        <v>
0</v>
      </c>
      <c r="F48" s="298"/>
      <c r="G48" s="75"/>
      <c r="H48" s="299">
        <v>
0</v>
      </c>
      <c r="I48" s="300"/>
      <c r="J48" s="300"/>
      <c r="K48" s="301"/>
      <c r="L48" s="297">
        <v>
0</v>
      </c>
      <c r="M48" s="298"/>
      <c r="N48" s="75"/>
      <c r="O48" s="299">
        <v>
0</v>
      </c>
      <c r="P48" s="301"/>
      <c r="Q48" s="299" t="s">
        <v>
29</v>
      </c>
      <c r="R48" s="300"/>
      <c r="S48" s="302"/>
      <c r="T48" s="360"/>
      <c r="U48" s="314"/>
      <c r="V48" s="305"/>
      <c r="W48" s="306"/>
      <c r="X48" s="282"/>
      <c r="Y48" s="283"/>
      <c r="Z48" s="284"/>
      <c r="AA48" s="285"/>
      <c r="AB48" s="286"/>
      <c r="AC48" s="287"/>
      <c r="AD48" s="282"/>
      <c r="AE48" s="283"/>
      <c r="AF48" s="283"/>
      <c r="AG48" s="284"/>
      <c r="AH48" s="282"/>
      <c r="AI48" s="283"/>
      <c r="AJ48" s="283"/>
      <c r="AK48" s="288"/>
    </row>
    <row r="49" spans="1:40" ht="39" customHeight="1">
      <c r="A49" s="23"/>
      <c r="B49" s="393"/>
      <c r="C49" s="295" t="s">
        <v>
190</v>
      </c>
      <c r="D49" s="296"/>
      <c r="E49" s="297">
        <f>
E44+E46+E48</f>
        <v>
1123</v>
      </c>
      <c r="F49" s="298"/>
      <c r="G49" s="75"/>
      <c r="H49" s="299">
        <v>
289734</v>
      </c>
      <c r="I49" s="300"/>
      <c r="J49" s="300"/>
      <c r="K49" s="301"/>
      <c r="L49" s="297">
        <f>
L44+L46+L48</f>
        <v>
58</v>
      </c>
      <c r="M49" s="298"/>
      <c r="N49" s="75"/>
      <c r="O49" s="299">
        <v>
1114</v>
      </c>
      <c r="P49" s="301"/>
      <c r="Q49" s="299">
        <v>
292884</v>
      </c>
      <c r="R49" s="300"/>
      <c r="S49" s="302"/>
      <c r="T49" s="360"/>
      <c r="U49" s="314"/>
      <c r="V49" s="278" t="s">
        <v>
191</v>
      </c>
      <c r="W49" s="279"/>
      <c r="X49" s="249">
        <v>
13</v>
      </c>
      <c r="Y49" s="250"/>
      <c r="Z49" s="251"/>
      <c r="AA49" s="255" t="s">
        <v>
29</v>
      </c>
      <c r="AB49" s="256"/>
      <c r="AC49" s="257"/>
      <c r="AD49" s="249">
        <v>
0</v>
      </c>
      <c r="AE49" s="250"/>
      <c r="AF49" s="250"/>
      <c r="AG49" s="251"/>
      <c r="AH49" s="249">
        <v>
13</v>
      </c>
      <c r="AI49" s="250"/>
      <c r="AJ49" s="250"/>
      <c r="AK49" s="267"/>
    </row>
    <row r="50" spans="1:40" ht="18.75" customHeight="1">
      <c r="A50" s="23"/>
      <c r="B50" s="289" t="s">
        <v>
192</v>
      </c>
      <c r="C50" s="290"/>
      <c r="D50" s="291"/>
      <c r="E50" s="249">
        <v>
40</v>
      </c>
      <c r="F50" s="250"/>
      <c r="G50" s="146"/>
      <c r="H50" s="255">
        <v>
278105</v>
      </c>
      <c r="I50" s="256"/>
      <c r="J50" s="256"/>
      <c r="K50" s="257"/>
      <c r="L50" s="249">
        <v>
3</v>
      </c>
      <c r="M50" s="250"/>
      <c r="N50" s="146"/>
      <c r="O50" s="255">
        <v>
40</v>
      </c>
      <c r="P50" s="257"/>
      <c r="Q50" s="255">
        <v>
276255</v>
      </c>
      <c r="R50" s="256"/>
      <c r="S50" s="316"/>
      <c r="T50" s="360"/>
      <c r="U50" s="315"/>
      <c r="V50" s="280"/>
      <c r="W50" s="281"/>
      <c r="X50" s="282"/>
      <c r="Y50" s="283"/>
      <c r="Z50" s="284"/>
      <c r="AA50" s="285"/>
      <c r="AB50" s="286"/>
      <c r="AC50" s="287"/>
      <c r="AD50" s="282"/>
      <c r="AE50" s="283"/>
      <c r="AF50" s="283"/>
      <c r="AG50" s="284"/>
      <c r="AH50" s="282"/>
      <c r="AI50" s="283"/>
      <c r="AJ50" s="283"/>
      <c r="AK50" s="288"/>
    </row>
    <row r="51" spans="1:40" ht="18.75" customHeight="1">
      <c r="A51" s="23"/>
      <c r="B51" s="292"/>
      <c r="C51" s="293"/>
      <c r="D51" s="294"/>
      <c r="E51" s="282"/>
      <c r="F51" s="283"/>
      <c r="G51" s="75"/>
      <c r="H51" s="285"/>
      <c r="I51" s="286"/>
      <c r="J51" s="286"/>
      <c r="K51" s="287"/>
      <c r="L51" s="282"/>
      <c r="M51" s="283"/>
      <c r="N51" s="75"/>
      <c r="O51" s="285"/>
      <c r="P51" s="287"/>
      <c r="Q51" s="285"/>
      <c r="R51" s="286"/>
      <c r="S51" s="317"/>
      <c r="T51" s="360"/>
      <c r="U51" s="318" t="s">
        <v>
204</v>
      </c>
      <c r="V51" s="319"/>
      <c r="W51" s="320"/>
      <c r="X51" s="249">
        <f>
X43+X45-X47+X49</f>
        <v>
41606227</v>
      </c>
      <c r="Y51" s="250"/>
      <c r="Z51" s="251"/>
      <c r="AA51" s="255" t="s">
        <v>
29</v>
      </c>
      <c r="AB51" s="256"/>
      <c r="AC51" s="257"/>
      <c r="AD51" s="261">
        <f>
AD43+AD45-AD47+AD49</f>
        <v>
72099378</v>
      </c>
      <c r="AE51" s="262"/>
      <c r="AF51" s="262"/>
      <c r="AG51" s="263"/>
      <c r="AH51" s="249">
        <f>
AH43+AH45-AH47+AH49</f>
        <v>
113705605</v>
      </c>
      <c r="AI51" s="250"/>
      <c r="AJ51" s="250"/>
      <c r="AK51" s="267"/>
      <c r="AM51" s="2"/>
      <c r="AN51" s="2"/>
    </row>
    <row r="52" spans="1:40" ht="39.75" customHeight="1" thickBot="1">
      <c r="A52" s="23"/>
      <c r="B52" s="269" t="s">
        <v>
71</v>
      </c>
      <c r="C52" s="270"/>
      <c r="D52" s="271"/>
      <c r="E52" s="272">
        <f>
E49+E50</f>
        <v>
1163</v>
      </c>
      <c r="F52" s="273"/>
      <c r="G52" s="132"/>
      <c r="H52" s="274">
        <v>
289334</v>
      </c>
      <c r="I52" s="275"/>
      <c r="J52" s="275"/>
      <c r="K52" s="276"/>
      <c r="L52" s="272">
        <f>
L49+L50</f>
        <v>
61</v>
      </c>
      <c r="M52" s="273"/>
      <c r="N52" s="132"/>
      <c r="O52" s="274">
        <v>
1154</v>
      </c>
      <c r="P52" s="276"/>
      <c r="Q52" s="274">
        <v>
292307</v>
      </c>
      <c r="R52" s="275"/>
      <c r="S52" s="277"/>
      <c r="T52" s="361"/>
      <c r="U52" s="321"/>
      <c r="V52" s="322"/>
      <c r="W52" s="323"/>
      <c r="X52" s="252"/>
      <c r="Y52" s="253"/>
      <c r="Z52" s="254"/>
      <c r="AA52" s="258"/>
      <c r="AB52" s="259"/>
      <c r="AC52" s="260"/>
      <c r="AD52" s="264"/>
      <c r="AE52" s="265"/>
      <c r="AF52" s="265"/>
      <c r="AG52" s="266"/>
      <c r="AH52" s="252"/>
      <c r="AI52" s="253"/>
      <c r="AJ52" s="253"/>
      <c r="AK52" s="268"/>
    </row>
    <row r="53" spans="1:40" ht="14.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row>
    <row r="54" spans="1:40" ht="14.4">
      <c r="A54" s="41"/>
      <c r="B54" s="42"/>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spans="1:40" ht="14.4">
      <c r="A55" s="4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row r="56" spans="1:40" ht="14.4">
      <c r="A56" s="41"/>
      <c r="B56" s="24"/>
      <c r="C56" s="24"/>
      <c r="D56" s="42"/>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1:40" s="43" customFormat="1">
      <c r="A57" s="4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spans="1:40" ht="14.4">
      <c r="A58" s="41"/>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U24" sqref="U24:Y25"/>
      <selection pane="topRight" activeCell="U24" sqref="U24:Y25"/>
      <selection pane="bottomLeft" activeCell="U24" sqref="U24:Y25"/>
      <selection pane="bottomRight"/>
    </sheetView>
  </sheetViews>
  <sheetFormatPr defaultColWidth="9" defaultRowHeight="13.2"/>
  <cols>
    <col min="1" max="1" width="1" style="149" customWidth="1"/>
    <col min="2" max="2" width="1.33203125" style="149" customWidth="1"/>
    <col min="3" max="3" width="17.44140625" style="149" customWidth="1"/>
    <col min="4" max="4" width="15" style="149" customWidth="1"/>
    <col min="5" max="5" width="9.109375" style="149" customWidth="1"/>
    <col min="6" max="6" width="7.88671875" style="149" customWidth="1"/>
    <col min="7" max="8" width="1.33203125" style="149" customWidth="1"/>
    <col min="9" max="9" width="14.109375" style="149" customWidth="1"/>
    <col min="10" max="10" width="8.44140625" style="149" customWidth="1"/>
    <col min="11" max="11" width="7.109375" style="149" customWidth="1"/>
    <col min="12" max="12" width="9.6640625" style="149" customWidth="1"/>
    <col min="13" max="14" width="5.6640625" style="149" customWidth="1"/>
    <col min="15" max="15" width="14.88671875" style="149" customWidth="1"/>
    <col min="16" max="16" width="10.77734375" style="149" customWidth="1"/>
    <col min="17" max="17" width="4.6640625" style="149" customWidth="1"/>
    <col min="18" max="18" width="9" style="149" customWidth="1"/>
    <col min="19" max="19" width="1.109375" style="149" customWidth="1"/>
    <col min="20" max="20" width="6" style="149" customWidth="1"/>
    <col min="21" max="16384" width="9" style="149"/>
  </cols>
  <sheetData>
    <row r="1" spans="1:20" ht="24" customHeight="1" thickBot="1">
      <c r="A1" s="149" t="s">
        <v>
0</v>
      </c>
      <c r="N1" s="150" t="s">
        <v>
1</v>
      </c>
      <c r="O1" s="151"/>
      <c r="P1" s="674" t="s">
        <v>
2</v>
      </c>
      <c r="Q1" s="675"/>
      <c r="R1" s="675"/>
    </row>
    <row r="2" spans="1:20" ht="6" customHeight="1" thickBot="1">
      <c r="B2" s="151"/>
      <c r="C2" s="151"/>
      <c r="D2" s="151"/>
      <c r="E2" s="151"/>
      <c r="F2" s="151"/>
      <c r="G2" s="151"/>
      <c r="H2" s="151"/>
      <c r="I2" s="151"/>
      <c r="J2" s="151"/>
      <c r="K2" s="151"/>
      <c r="L2" s="151"/>
      <c r="M2" s="151"/>
      <c r="N2" s="151"/>
      <c r="O2" s="151"/>
      <c r="P2" s="151"/>
      <c r="Q2" s="151"/>
      <c r="R2" s="151"/>
    </row>
    <row r="3" spans="1:20" s="154" customFormat="1" ht="27" customHeight="1">
      <c r="A3" s="152"/>
      <c r="B3" s="676" t="s">
        <v>
3</v>
      </c>
      <c r="C3" s="677"/>
      <c r="D3" s="677"/>
      <c r="E3" s="677"/>
      <c r="F3" s="678"/>
      <c r="G3" s="679" t="s">
        <v>
4</v>
      </c>
      <c r="H3" s="680"/>
      <c r="I3" s="680"/>
      <c r="J3" s="680"/>
      <c r="K3" s="680"/>
      <c r="L3" s="680"/>
      <c r="M3" s="680"/>
      <c r="N3" s="680"/>
      <c r="O3" s="680"/>
      <c r="P3" s="680"/>
      <c r="Q3" s="680"/>
      <c r="R3" s="681"/>
      <c r="S3" s="153"/>
      <c r="T3" s="153"/>
    </row>
    <row r="4" spans="1:20" ht="26.25" customHeight="1">
      <c r="A4" s="155"/>
      <c r="B4" s="682" t="s">
        <v>
5</v>
      </c>
      <c r="C4" s="631"/>
      <c r="D4" s="156" t="s">
        <v>
6</v>
      </c>
      <c r="E4" s="156" t="s">
        <v>
7</v>
      </c>
      <c r="F4" s="157" t="s">
        <v>
8</v>
      </c>
      <c r="G4" s="629" t="s">
        <v>
5</v>
      </c>
      <c r="H4" s="630"/>
      <c r="I4" s="631"/>
      <c r="J4" s="683" t="s">
        <v>
6</v>
      </c>
      <c r="K4" s="631"/>
      <c r="L4" s="156" t="s">
        <v>
7</v>
      </c>
      <c r="M4" s="683" t="s">
        <v>
8</v>
      </c>
      <c r="N4" s="631"/>
      <c r="O4" s="156" t="s">
        <v>
9</v>
      </c>
      <c r="P4" s="683" t="s">
        <v>
10</v>
      </c>
      <c r="Q4" s="631"/>
      <c r="R4" s="158" t="s">
        <v>
11</v>
      </c>
      <c r="S4" s="159"/>
      <c r="T4" s="159"/>
    </row>
    <row r="5" spans="1:20" s="167" customFormat="1" ht="12" customHeight="1">
      <c r="A5" s="160"/>
      <c r="B5" s="161"/>
      <c r="C5" s="162"/>
      <c r="D5" s="163" t="s">
        <v>
12</v>
      </c>
      <c r="E5" s="163" t="s">
        <v>
13</v>
      </c>
      <c r="F5" s="164" t="s">
        <v>
13</v>
      </c>
      <c r="G5" s="165"/>
      <c r="H5" s="162"/>
      <c r="I5" s="164"/>
      <c r="J5" s="665" t="s">
        <v>
14</v>
      </c>
      <c r="K5" s="666"/>
      <c r="L5" s="163" t="s">
        <v>
13</v>
      </c>
      <c r="M5" s="665" t="s">
        <v>
13</v>
      </c>
      <c r="N5" s="667"/>
      <c r="O5" s="163" t="s">
        <v>
12</v>
      </c>
      <c r="P5" s="665" t="s">
        <v>
14</v>
      </c>
      <c r="Q5" s="667"/>
      <c r="R5" s="166" t="s">
        <v>
13</v>
      </c>
    </row>
    <row r="6" spans="1:20" ht="21" customHeight="1">
      <c r="A6" s="155"/>
      <c r="B6" s="668" t="s">
        <v>
15</v>
      </c>
      <c r="C6" s="669"/>
      <c r="D6" s="168">
        <v>
20573851</v>
      </c>
      <c r="E6" s="169">
        <f t="shared" ref="E6:E33" si="0">
ROUND(D6/$D$33*100,1)</f>
        <v>
25.9</v>
      </c>
      <c r="F6" s="170">
        <v>
-5</v>
      </c>
      <c r="G6" s="670" t="s">
        <v>
16</v>
      </c>
      <c r="H6" s="671"/>
      <c r="I6" s="672"/>
      <c r="J6" s="604">
        <v>
11467833</v>
      </c>
      <c r="K6" s="673"/>
      <c r="L6" s="171">
        <f t="shared" ref="L6:L13" si="1">
ROUND(J6/$J$33*100,1)</f>
        <v>
15</v>
      </c>
      <c r="M6" s="655">
        <v>
6.1</v>
      </c>
      <c r="N6" s="656"/>
      <c r="O6" s="168">
        <v>
11057178</v>
      </c>
      <c r="P6" s="604">
        <v>
10910172</v>
      </c>
      <c r="Q6" s="673"/>
      <c r="R6" s="172">
        <f t="shared" ref="R6:R13" si="2">
ROUND(P6/$P$27*100,1)</f>
        <v>
29.2</v>
      </c>
    </row>
    <row r="7" spans="1:20" ht="21.9" customHeight="1">
      <c r="A7" s="155"/>
      <c r="B7" s="614" t="s">
        <v>
17</v>
      </c>
      <c r="C7" s="615"/>
      <c r="D7" s="168">
        <v>
306606</v>
      </c>
      <c r="E7" s="173">
        <f t="shared" si="0"/>
        <v>
0.4</v>
      </c>
      <c r="F7" s="170">
        <v>
1.4</v>
      </c>
      <c r="G7" s="174" t="s">
        <v>
18</v>
      </c>
      <c r="H7" s="664" t="s">
        <v>
19</v>
      </c>
      <c r="I7" s="661"/>
      <c r="J7" s="566">
        <v>
7020865</v>
      </c>
      <c r="K7" s="597"/>
      <c r="L7" s="171">
        <f t="shared" si="1"/>
        <v>
9.1999999999999993</v>
      </c>
      <c r="M7" s="655">
        <v>
0.1</v>
      </c>
      <c r="N7" s="656"/>
      <c r="O7" s="168">
        <v>
6694343</v>
      </c>
      <c r="P7" s="566">
        <v>
6685027</v>
      </c>
      <c r="Q7" s="597"/>
      <c r="R7" s="175">
        <f t="shared" si="2"/>
        <v>
17.899999999999999</v>
      </c>
    </row>
    <row r="8" spans="1:20" ht="21.9" customHeight="1">
      <c r="A8" s="155"/>
      <c r="B8" s="614" t="s">
        <v>
20</v>
      </c>
      <c r="C8" s="615"/>
      <c r="D8" s="168">
        <v>
50394</v>
      </c>
      <c r="E8" s="173">
        <f t="shared" si="0"/>
        <v>
0.1</v>
      </c>
      <c r="F8" s="170">
        <v>
-0.6</v>
      </c>
      <c r="G8" s="176"/>
      <c r="H8" s="664" t="s">
        <v>
21</v>
      </c>
      <c r="I8" s="661"/>
      <c r="J8" s="566">
        <v>
1171379</v>
      </c>
      <c r="K8" s="597"/>
      <c r="L8" s="171">
        <f t="shared" si="1"/>
        <v>
1.5</v>
      </c>
      <c r="M8" s="655">
        <v>
49.9</v>
      </c>
      <c r="N8" s="656"/>
      <c r="O8" s="168">
        <v>
1171379</v>
      </c>
      <c r="P8" s="566">
        <v>
1035536</v>
      </c>
      <c r="Q8" s="597"/>
      <c r="R8" s="175">
        <f t="shared" si="2"/>
        <v>
2.8</v>
      </c>
    </row>
    <row r="9" spans="1:20" ht="21.9" customHeight="1">
      <c r="A9" s="155"/>
      <c r="B9" s="614" t="s">
        <v>
22</v>
      </c>
      <c r="C9" s="615"/>
      <c r="D9" s="168">
        <v>
245593</v>
      </c>
      <c r="E9" s="173">
        <f t="shared" si="0"/>
        <v>
0.3</v>
      </c>
      <c r="F9" s="170">
        <v>
-3.2</v>
      </c>
      <c r="G9" s="629" t="s">
        <v>
23</v>
      </c>
      <c r="H9" s="630"/>
      <c r="I9" s="631"/>
      <c r="J9" s="566">
        <v>
8505801</v>
      </c>
      <c r="K9" s="597"/>
      <c r="L9" s="171">
        <f t="shared" si="1"/>
        <v>
11.1</v>
      </c>
      <c r="M9" s="655">
        <v>
9.1999999999999993</v>
      </c>
      <c r="N9" s="656"/>
      <c r="O9" s="168">
        <v>
3551566</v>
      </c>
      <c r="P9" s="566">
        <v>
3548618</v>
      </c>
      <c r="Q9" s="597"/>
      <c r="R9" s="175">
        <f t="shared" si="2"/>
        <v>
9.5</v>
      </c>
    </row>
    <row r="10" spans="1:20" ht="28.5" customHeight="1">
      <c r="A10" s="155"/>
      <c r="B10" s="643" t="s">
        <v>
24</v>
      </c>
      <c r="C10" s="644"/>
      <c r="D10" s="168">
        <v>
289925</v>
      </c>
      <c r="E10" s="173">
        <f t="shared" si="0"/>
        <v>
0.4</v>
      </c>
      <c r="F10" s="170">
        <v>
83.2</v>
      </c>
      <c r="G10" s="629" t="s">
        <v>
25</v>
      </c>
      <c r="H10" s="630"/>
      <c r="I10" s="631"/>
      <c r="J10" s="566">
        <v>
69690</v>
      </c>
      <c r="K10" s="597"/>
      <c r="L10" s="171">
        <f t="shared" si="1"/>
        <v>
0.1</v>
      </c>
      <c r="M10" s="655">
        <v>
-1.6</v>
      </c>
      <c r="N10" s="656"/>
      <c r="O10" s="168">
        <v>
57956</v>
      </c>
      <c r="P10" s="566">
        <v>
57956</v>
      </c>
      <c r="Q10" s="597"/>
      <c r="R10" s="175">
        <f t="shared" si="2"/>
        <v>
0.2</v>
      </c>
    </row>
    <row r="11" spans="1:20" ht="21.9" customHeight="1">
      <c r="A11" s="155"/>
      <c r="B11" s="643" t="s">
        <v>
26</v>
      </c>
      <c r="C11" s="644"/>
      <c r="D11" s="168">
        <v>
9360065</v>
      </c>
      <c r="E11" s="173">
        <f t="shared" si="0"/>
        <v>
11.8</v>
      </c>
      <c r="F11" s="170">
        <v>
1.5</v>
      </c>
      <c r="G11" s="177"/>
      <c r="H11" s="660" t="s">
        <v>
27</v>
      </c>
      <c r="I11" s="661"/>
      <c r="J11" s="566">
        <v>
69677</v>
      </c>
      <c r="K11" s="597"/>
      <c r="L11" s="171">
        <f t="shared" si="1"/>
        <v>
0.1</v>
      </c>
      <c r="M11" s="655">
        <v>
-1.6</v>
      </c>
      <c r="N11" s="656"/>
      <c r="O11" s="168">
        <v>
57943</v>
      </c>
      <c r="P11" s="566">
        <v>
57943</v>
      </c>
      <c r="Q11" s="597"/>
      <c r="R11" s="175">
        <f t="shared" si="2"/>
        <v>
0.2</v>
      </c>
    </row>
    <row r="12" spans="1:20" ht="21.9" customHeight="1">
      <c r="A12" s="155"/>
      <c r="B12" s="662" t="s">
        <v>
28</v>
      </c>
      <c r="C12" s="663"/>
      <c r="D12" s="168">
        <v>
0</v>
      </c>
      <c r="E12" s="178">
        <f t="shared" si="0"/>
        <v>
0</v>
      </c>
      <c r="F12" s="170" t="s">
        <v>
29</v>
      </c>
      <c r="G12" s="176" t="s">
        <v>
18</v>
      </c>
      <c r="H12" s="660" t="s">
        <v>
30</v>
      </c>
      <c r="I12" s="661"/>
      <c r="J12" s="566">
        <v>
13</v>
      </c>
      <c r="K12" s="597"/>
      <c r="L12" s="171">
        <f t="shared" si="1"/>
        <v>
0</v>
      </c>
      <c r="M12" s="655">
        <v>
30</v>
      </c>
      <c r="N12" s="656"/>
      <c r="O12" s="168">
        <v>
13</v>
      </c>
      <c r="P12" s="566">
        <v>
13</v>
      </c>
      <c r="Q12" s="597"/>
      <c r="R12" s="175">
        <f t="shared" si="2"/>
        <v>
0</v>
      </c>
    </row>
    <row r="13" spans="1:20" ht="21.9" customHeight="1">
      <c r="A13" s="155"/>
      <c r="B13" s="643" t="s">
        <v>
31</v>
      </c>
      <c r="C13" s="644"/>
      <c r="D13" s="168">
        <v>
26</v>
      </c>
      <c r="E13" s="179">
        <f t="shared" si="0"/>
        <v>
0</v>
      </c>
      <c r="F13" s="170">
        <v>
-100</v>
      </c>
      <c r="G13" s="629" t="s">
        <v>
32</v>
      </c>
      <c r="H13" s="630"/>
      <c r="I13" s="631"/>
      <c r="J13" s="566">
        <f>
J6+J9+J10</f>
        <v>
20043324</v>
      </c>
      <c r="K13" s="597"/>
      <c r="L13" s="171">
        <f t="shared" si="1"/>
        <v>
26.2</v>
      </c>
      <c r="M13" s="655">
        <v>
7.4</v>
      </c>
      <c r="N13" s="656"/>
      <c r="O13" s="180">
        <f>
O6+O9+O10</f>
        <v>
14666700</v>
      </c>
      <c r="P13" s="566">
        <f>
P6+P9+P10</f>
        <v>
14516746</v>
      </c>
      <c r="Q13" s="597"/>
      <c r="R13" s="175">
        <f t="shared" si="2"/>
        <v>
38.799999999999997</v>
      </c>
    </row>
    <row r="14" spans="1:20" ht="27.75" customHeight="1">
      <c r="A14" s="155"/>
      <c r="B14" s="643" t="s">
        <v>
33</v>
      </c>
      <c r="C14" s="644"/>
      <c r="D14" s="168">
        <v>
54611</v>
      </c>
      <c r="E14" s="179">
        <f t="shared" si="0"/>
        <v>
0.1</v>
      </c>
      <c r="F14" s="170">
        <v>
71.5</v>
      </c>
      <c r="G14" s="657"/>
      <c r="H14" s="658"/>
      <c r="I14" s="658"/>
      <c r="J14" s="658"/>
      <c r="K14" s="658"/>
      <c r="L14" s="658"/>
      <c r="M14" s="658"/>
      <c r="N14" s="658"/>
      <c r="O14" s="658"/>
      <c r="P14" s="658"/>
      <c r="Q14" s="658"/>
      <c r="R14" s="659"/>
    </row>
    <row r="15" spans="1:20" ht="21.9" customHeight="1">
      <c r="A15" s="155"/>
      <c r="B15" s="651" t="s">
        <v>
34</v>
      </c>
      <c r="C15" s="652"/>
      <c r="D15" s="168">
        <v>
46146</v>
      </c>
      <c r="E15" s="178">
        <f t="shared" si="0"/>
        <v>
0.1</v>
      </c>
      <c r="F15" s="170">
        <v>
-80.900000000000006</v>
      </c>
      <c r="G15" s="629" t="s">
        <v>
35</v>
      </c>
      <c r="H15" s="630"/>
      <c r="I15" s="631"/>
      <c r="J15" s="566">
        <v>
14891875</v>
      </c>
      <c r="K15" s="597"/>
      <c r="L15" s="171">
        <f t="shared" ref="L15:L30" si="3">
ROUND(J15/$J$33*100,1)</f>
        <v>
19.5</v>
      </c>
      <c r="M15" s="598">
        <v>
14.8</v>
      </c>
      <c r="N15" s="632"/>
      <c r="O15" s="168">
        <v>
12754064</v>
      </c>
      <c r="P15" s="566">
        <v>
9688584</v>
      </c>
      <c r="Q15" s="597"/>
      <c r="R15" s="181">
        <f>
ROUND(P15/$P$27*100,1)</f>
        <v>
25.9</v>
      </c>
    </row>
    <row r="16" spans="1:20" ht="21.9" customHeight="1">
      <c r="A16" s="155"/>
      <c r="B16" s="653" t="s">
        <v>
205</v>
      </c>
      <c r="C16" s="654"/>
      <c r="D16" s="168">
        <v>
4669387</v>
      </c>
      <c r="E16" s="173">
        <f t="shared" si="0"/>
        <v>
5.9</v>
      </c>
      <c r="F16" s="170">
        <v>
-27.2</v>
      </c>
      <c r="G16" s="629" t="s">
        <v>
36</v>
      </c>
      <c r="H16" s="630"/>
      <c r="I16" s="631"/>
      <c r="J16" s="566">
        <v>
1060200</v>
      </c>
      <c r="K16" s="597"/>
      <c r="L16" s="171">
        <f t="shared" si="3"/>
        <v>
1.4</v>
      </c>
      <c r="M16" s="598">
        <v>
-6.6</v>
      </c>
      <c r="N16" s="632"/>
      <c r="O16" s="168">
        <v>
879342</v>
      </c>
      <c r="P16" s="566">
        <v>
879342</v>
      </c>
      <c r="Q16" s="597"/>
      <c r="R16" s="175">
        <f>
ROUND(P16/$P$27*100,1)</f>
        <v>
2.4</v>
      </c>
    </row>
    <row r="17" spans="1:21" ht="21.9" customHeight="1">
      <c r="A17" s="155"/>
      <c r="B17" s="182"/>
      <c r="C17" s="183" t="s">
        <v>
37</v>
      </c>
      <c r="D17" s="168">
        <v>
1628804</v>
      </c>
      <c r="E17" s="173">
        <f t="shared" si="0"/>
        <v>
2.1</v>
      </c>
      <c r="F17" s="170">
        <v>
-55.4</v>
      </c>
      <c r="G17" s="629" t="s">
        <v>
38</v>
      </c>
      <c r="H17" s="630"/>
      <c r="I17" s="631"/>
      <c r="J17" s="566">
        <v>
20688318</v>
      </c>
      <c r="K17" s="597"/>
      <c r="L17" s="171">
        <f t="shared" si="3"/>
        <v>
27</v>
      </c>
      <c r="M17" s="598">
        <v>
256.89999999999998</v>
      </c>
      <c r="N17" s="632"/>
      <c r="O17" s="168">
        <v>
12830759</v>
      </c>
      <c r="P17" s="566">
        <v>
3629627</v>
      </c>
      <c r="Q17" s="597"/>
      <c r="R17" s="175">
        <f>
ROUND(P17/$P$27*100,1)</f>
        <v>
9.6999999999999993</v>
      </c>
    </row>
    <row r="18" spans="1:21" ht="21.9" customHeight="1">
      <c r="A18" s="155"/>
      <c r="B18" s="184"/>
      <c r="C18" s="183" t="s">
        <v>
39</v>
      </c>
      <c r="D18" s="168">
        <v>
3040583</v>
      </c>
      <c r="E18" s="173">
        <f t="shared" si="0"/>
        <v>
3.8</v>
      </c>
      <c r="F18" s="170">
        <v>
10.1</v>
      </c>
      <c r="G18" s="629" t="s">
        <v>
40</v>
      </c>
      <c r="H18" s="630"/>
      <c r="I18" s="631"/>
      <c r="J18" s="566">
        <v>
6353824</v>
      </c>
      <c r="K18" s="597"/>
      <c r="L18" s="171">
        <f t="shared" si="3"/>
        <v>
8.3000000000000007</v>
      </c>
      <c r="M18" s="598">
        <v>
16.3</v>
      </c>
      <c r="N18" s="632"/>
      <c r="O18" s="168">
        <v>
6199296</v>
      </c>
      <c r="P18" s="645"/>
      <c r="Q18" s="646"/>
      <c r="R18" s="647"/>
    </row>
    <row r="19" spans="1:21" ht="28.5" customHeight="1">
      <c r="A19" s="155"/>
      <c r="B19" s="643" t="s">
        <v>
41</v>
      </c>
      <c r="C19" s="644"/>
      <c r="D19" s="168">
        <v>
20590</v>
      </c>
      <c r="E19" s="173">
        <f t="shared" si="0"/>
        <v>
0</v>
      </c>
      <c r="F19" s="170">
        <v>
7.2</v>
      </c>
      <c r="G19" s="629" t="s">
        <v>
206</v>
      </c>
      <c r="H19" s="630"/>
      <c r="I19" s="631"/>
      <c r="J19" s="566">
        <v>
0</v>
      </c>
      <c r="K19" s="597"/>
      <c r="L19" s="171">
        <f t="shared" si="3"/>
        <v>
0</v>
      </c>
      <c r="M19" s="603" t="s">
        <v>
42</v>
      </c>
      <c r="N19" s="632"/>
      <c r="O19" s="168">
        <v>
0</v>
      </c>
      <c r="P19" s="648"/>
      <c r="Q19" s="649"/>
      <c r="R19" s="650"/>
    </row>
    <row r="20" spans="1:21" ht="21.9" customHeight="1">
      <c r="A20" s="185" t="s">
        <v>
43</v>
      </c>
      <c r="B20" s="614" t="s">
        <v>
44</v>
      </c>
      <c r="C20" s="615"/>
      <c r="D20" s="180">
        <f>
SUM(D6:D16)+D19</f>
        <v>
35617194</v>
      </c>
      <c r="E20" s="173">
        <f t="shared" si="0"/>
        <v>
44.9</v>
      </c>
      <c r="F20" s="170">
        <v>
-7.3</v>
      </c>
      <c r="G20" s="629" t="s">
        <v>
45</v>
      </c>
      <c r="H20" s="630"/>
      <c r="I20" s="631"/>
      <c r="J20" s="566">
        <v>
1002069</v>
      </c>
      <c r="K20" s="597"/>
      <c r="L20" s="171">
        <f t="shared" si="3"/>
        <v>
1.3</v>
      </c>
      <c r="M20" s="598">
        <v>
0</v>
      </c>
      <c r="N20" s="632"/>
      <c r="O20" s="168">
        <v>
78</v>
      </c>
      <c r="P20" s="566">
        <v>
0</v>
      </c>
      <c r="Q20" s="597"/>
      <c r="R20" s="175">
        <f>
ROUND(P20/$P$27*100,1)</f>
        <v>
0</v>
      </c>
    </row>
    <row r="21" spans="1:21" ht="21.9" customHeight="1">
      <c r="A21" s="155"/>
      <c r="B21" s="614" t="s">
        <v>
46</v>
      </c>
      <c r="C21" s="615"/>
      <c r="D21" s="168">
        <v>
606826</v>
      </c>
      <c r="E21" s="178">
        <f t="shared" si="0"/>
        <v>
0.8</v>
      </c>
      <c r="F21" s="170">
        <v>
-27.2</v>
      </c>
      <c r="G21" s="629" t="s">
        <v>
47</v>
      </c>
      <c r="H21" s="630"/>
      <c r="I21" s="631"/>
      <c r="J21" s="566">
        <v>
2102279</v>
      </c>
      <c r="K21" s="597"/>
      <c r="L21" s="171">
        <f t="shared" si="3"/>
        <v>
2.7</v>
      </c>
      <c r="M21" s="598">
        <v>
-3.4</v>
      </c>
      <c r="N21" s="632"/>
      <c r="O21" s="168">
        <v>
1884732</v>
      </c>
      <c r="P21" s="566">
        <v>
1518414</v>
      </c>
      <c r="Q21" s="597"/>
      <c r="R21" s="175">
        <f>
ROUND(P21/$P$27*100,1)</f>
        <v>
4.0999999999999996</v>
      </c>
    </row>
    <row r="22" spans="1:21" ht="21.9" customHeight="1">
      <c r="A22" s="155"/>
      <c r="B22" s="614" t="s">
        <v>
48</v>
      </c>
      <c r="C22" s="615"/>
      <c r="D22" s="168">
        <v>
5582400</v>
      </c>
      <c r="E22" s="173">
        <f t="shared" si="0"/>
        <v>
7</v>
      </c>
      <c r="F22" s="170">
        <v>
-3.9</v>
      </c>
      <c r="G22" s="640" t="s">
        <v>
207</v>
      </c>
      <c r="H22" s="641"/>
      <c r="I22" s="642"/>
      <c r="J22" s="566">
        <v>
0</v>
      </c>
      <c r="K22" s="597"/>
      <c r="L22" s="171">
        <f t="shared" si="3"/>
        <v>
0</v>
      </c>
      <c r="M22" s="603" t="s">
        <v>
29</v>
      </c>
      <c r="N22" s="632"/>
      <c r="O22" s="168">
        <v>
0</v>
      </c>
      <c r="P22" s="566">
        <v>
0</v>
      </c>
      <c r="Q22" s="597"/>
      <c r="R22" s="175">
        <f>
ROUND(P22/$P$27*100,1)</f>
        <v>
0</v>
      </c>
    </row>
    <row r="23" spans="1:21" ht="21.9" customHeight="1">
      <c r="A23" s="155"/>
      <c r="B23" s="614" t="s">
        <v>
49</v>
      </c>
      <c r="C23" s="615"/>
      <c r="D23" s="168">
        <v>
510260</v>
      </c>
      <c r="E23" s="173">
        <f t="shared" si="0"/>
        <v>
0.6</v>
      </c>
      <c r="F23" s="170">
        <v>
-10.7</v>
      </c>
      <c r="G23" s="629" t="s">
        <v>
50</v>
      </c>
      <c r="H23" s="630"/>
      <c r="I23" s="631"/>
      <c r="J23" s="566">
        <f>
SUM(J15:K22)</f>
        <v>
46098565</v>
      </c>
      <c r="K23" s="597"/>
      <c r="L23" s="171">
        <f t="shared" si="3"/>
        <v>
60.2</v>
      </c>
      <c r="M23" s="598">
        <v>
60.9</v>
      </c>
      <c r="N23" s="632"/>
      <c r="O23" s="186">
        <f>
SUM(O15:O22)</f>
        <v>
34548271</v>
      </c>
      <c r="P23" s="566">
        <f>
SUM(P15:Q22)</f>
        <v>
15715967</v>
      </c>
      <c r="Q23" s="597"/>
      <c r="R23" s="175">
        <f>
ROUND(P23/$P$27*100,1)</f>
        <v>
42</v>
      </c>
    </row>
    <row r="24" spans="1:21" ht="21.9" customHeight="1">
      <c r="A24" s="155"/>
      <c r="B24" s="614" t="s">
        <v>
51</v>
      </c>
      <c r="C24" s="615"/>
      <c r="D24" s="168">
        <v>
10875842</v>
      </c>
      <c r="E24" s="173">
        <f t="shared" si="0"/>
        <v>
13.7</v>
      </c>
      <c r="F24" s="170">
        <v>
187.7</v>
      </c>
      <c r="G24" s="629" t="s">
        <v>
52</v>
      </c>
      <c r="H24" s="630"/>
      <c r="I24" s="631"/>
      <c r="J24" s="566">
        <v>
10372789</v>
      </c>
      <c r="K24" s="597"/>
      <c r="L24" s="171">
        <f t="shared" si="3"/>
        <v>
13.6</v>
      </c>
      <c r="M24" s="598">
        <v>
19.899999999999999</v>
      </c>
      <c r="N24" s="632"/>
      <c r="O24" s="168">
        <v>
5580222</v>
      </c>
      <c r="P24" s="187" t="s">
        <v>
53</v>
      </c>
      <c r="Q24" s="188"/>
      <c r="R24" s="189"/>
    </row>
    <row r="25" spans="1:21" ht="21.9" customHeight="1">
      <c r="A25" s="155"/>
      <c r="B25" s="614" t="s">
        <v>
54</v>
      </c>
      <c r="C25" s="615"/>
      <c r="D25" s="168">
        <v>
4105540</v>
      </c>
      <c r="E25" s="173">
        <f t="shared" si="0"/>
        <v>
5.2</v>
      </c>
      <c r="F25" s="170">
        <v>
11.4</v>
      </c>
      <c r="G25" s="174"/>
      <c r="H25" s="190"/>
      <c r="I25" s="191" t="s">
        <v>
55</v>
      </c>
      <c r="J25" s="566">
        <v>
733902</v>
      </c>
      <c r="K25" s="597"/>
      <c r="L25" s="171">
        <f t="shared" si="3"/>
        <v>
1</v>
      </c>
      <c r="M25" s="598">
        <v>
-39.200000000000003</v>
      </c>
      <c r="N25" s="632"/>
      <c r="O25" s="168">
        <v>
255549</v>
      </c>
      <c r="P25" s="635">
        <v>
30232713</v>
      </c>
      <c r="Q25" s="636"/>
      <c r="R25" s="148" t="s">
        <v>
12</v>
      </c>
    </row>
    <row r="26" spans="1:21" ht="21.9" customHeight="1">
      <c r="A26" s="155"/>
      <c r="B26" s="614" t="s">
        <v>
56</v>
      </c>
      <c r="C26" s="615"/>
      <c r="D26" s="168">
        <v>
5939773</v>
      </c>
      <c r="E26" s="173">
        <f t="shared" si="0"/>
        <v>
7.5</v>
      </c>
      <c r="F26" s="170">
        <v>
690.2</v>
      </c>
      <c r="G26" s="177"/>
      <c r="H26" s="192"/>
      <c r="I26" s="193" t="s">
        <v>
57</v>
      </c>
      <c r="J26" s="566">
        <v>
9638887</v>
      </c>
      <c r="K26" s="597"/>
      <c r="L26" s="171">
        <f t="shared" si="3"/>
        <v>
12.6</v>
      </c>
      <c r="M26" s="598">
        <v>
29.5</v>
      </c>
      <c r="N26" s="632"/>
      <c r="O26" s="168">
        <v>
5324673</v>
      </c>
      <c r="P26" s="194" t="s">
        <v>
58</v>
      </c>
      <c r="Q26" s="147"/>
      <c r="R26" s="148"/>
    </row>
    <row r="27" spans="1:21" ht="21.9" customHeight="1">
      <c r="A27" s="155"/>
      <c r="B27" s="614" t="s">
        <v>
59</v>
      </c>
      <c r="C27" s="615"/>
      <c r="D27" s="168">
        <v>
151391</v>
      </c>
      <c r="E27" s="173">
        <f t="shared" si="0"/>
        <v>
0.2</v>
      </c>
      <c r="F27" s="170">
        <v>
13.6</v>
      </c>
      <c r="G27" s="195"/>
      <c r="H27" s="196" t="s">
        <v>
60</v>
      </c>
      <c r="I27" s="197"/>
      <c r="J27" s="566">
        <v>
446948</v>
      </c>
      <c r="K27" s="597"/>
      <c r="L27" s="171">
        <f t="shared" si="3"/>
        <v>
0.6</v>
      </c>
      <c r="M27" s="598">
        <v>
25.1</v>
      </c>
      <c r="N27" s="632"/>
      <c r="O27" s="168">
        <v>
446948</v>
      </c>
      <c r="P27" s="635">
        <v>
37395101</v>
      </c>
      <c r="Q27" s="636"/>
      <c r="R27" s="148" t="s">
        <v>
12</v>
      </c>
      <c r="U27" s="198"/>
    </row>
    <row r="28" spans="1:21" ht="21.9" customHeight="1">
      <c r="A28" s="155"/>
      <c r="B28" s="614" t="s">
        <v>
61</v>
      </c>
      <c r="C28" s="615"/>
      <c r="D28" s="168">
        <v>
11138853</v>
      </c>
      <c r="E28" s="179">
        <f t="shared" si="0"/>
        <v>
14</v>
      </c>
      <c r="F28" s="170">
        <v>
459.2</v>
      </c>
      <c r="G28" s="629" t="s">
        <v>
62</v>
      </c>
      <c r="H28" s="630"/>
      <c r="I28" s="631"/>
      <c r="J28" s="566">
        <v>
0</v>
      </c>
      <c r="K28" s="597"/>
      <c r="L28" s="171">
        <f t="shared" si="3"/>
        <v>
0</v>
      </c>
      <c r="M28" s="603" t="s">
        <v>
29</v>
      </c>
      <c r="N28" s="632"/>
      <c r="O28" s="168">
        <v>
0</v>
      </c>
      <c r="P28" s="635"/>
      <c r="Q28" s="636"/>
      <c r="R28" s="148"/>
      <c r="U28" s="199"/>
    </row>
    <row r="29" spans="1:21" ht="21.9" customHeight="1">
      <c r="A29" s="155"/>
      <c r="B29" s="614" t="s">
        <v>
63</v>
      </c>
      <c r="C29" s="615"/>
      <c r="D29" s="168">
        <v>
3334898</v>
      </c>
      <c r="E29" s="173">
        <f t="shared" si="0"/>
        <v>
4.2</v>
      </c>
      <c r="F29" s="170">
        <v>
89.6</v>
      </c>
      <c r="G29" s="629" t="s">
        <v>
64</v>
      </c>
      <c r="H29" s="630"/>
      <c r="I29" s="631"/>
      <c r="J29" s="566">
        <v>
0</v>
      </c>
      <c r="K29" s="597"/>
      <c r="L29" s="171">
        <f t="shared" si="3"/>
        <v>
0</v>
      </c>
      <c r="M29" s="603" t="s">
        <v>
29</v>
      </c>
      <c r="N29" s="632"/>
      <c r="O29" s="168">
        <v>
0</v>
      </c>
      <c r="P29" s="637" t="s">
        <v>
65</v>
      </c>
      <c r="Q29" s="638"/>
      <c r="R29" s="639"/>
      <c r="U29" s="198"/>
    </row>
    <row r="30" spans="1:21" ht="21.9" customHeight="1">
      <c r="A30" s="155"/>
      <c r="B30" s="614" t="s">
        <v>
66</v>
      </c>
      <c r="C30" s="615"/>
      <c r="D30" s="168">
        <v>
1472964</v>
      </c>
      <c r="E30" s="173">
        <f t="shared" si="0"/>
        <v>
1.9</v>
      </c>
      <c r="F30" s="170">
        <v>
-4.7</v>
      </c>
      <c r="G30" s="629" t="s">
        <v>
67</v>
      </c>
      <c r="H30" s="630"/>
      <c r="I30" s="631"/>
      <c r="J30" s="566">
        <f>
J24+J28+J29</f>
        <v>
10372789</v>
      </c>
      <c r="K30" s="597"/>
      <c r="L30" s="171">
        <f t="shared" si="3"/>
        <v>
13.6</v>
      </c>
      <c r="M30" s="598">
        <v>
19.899999999999999</v>
      </c>
      <c r="N30" s="632"/>
      <c r="O30" s="186">
        <f>
O24+O28+O29</f>
        <v>
5580222</v>
      </c>
      <c r="P30" s="637"/>
      <c r="Q30" s="638"/>
      <c r="R30" s="639"/>
      <c r="U30" s="198"/>
    </row>
    <row r="31" spans="1:21" ht="21.9" customHeight="1">
      <c r="A31" s="155"/>
      <c r="B31" s="614" t="s">
        <v>
68</v>
      </c>
      <c r="C31" s="615"/>
      <c r="D31" s="168">
        <v>
0</v>
      </c>
      <c r="E31" s="173">
        <f t="shared" si="0"/>
        <v>
0</v>
      </c>
      <c r="F31" s="170" t="s">
        <v>
29</v>
      </c>
      <c r="M31" s="199"/>
      <c r="N31" s="199"/>
      <c r="O31" s="200"/>
      <c r="P31" s="633">
        <v>
80.8</v>
      </c>
      <c r="Q31" s="634"/>
      <c r="R31" s="201" t="s">
        <v>
69</v>
      </c>
      <c r="U31" s="202"/>
    </row>
    <row r="32" spans="1:21" ht="21.9" customHeight="1">
      <c r="A32" s="155"/>
      <c r="B32" s="614" t="s">
        <v>
70</v>
      </c>
      <c r="C32" s="615"/>
      <c r="D32" s="168">
        <f>
SUM(D21:D31)</f>
        <v>
43718747</v>
      </c>
      <c r="E32" s="179">
        <f t="shared" si="0"/>
        <v>
55.1</v>
      </c>
      <c r="F32" s="170">
        <v>
109.5</v>
      </c>
      <c r="M32" s="199"/>
      <c r="N32" s="199"/>
      <c r="O32" s="203"/>
      <c r="P32" s="616"/>
      <c r="Q32" s="617"/>
      <c r="R32" s="155"/>
    </row>
    <row r="33" spans="1:20" ht="21.9" customHeight="1" thickBot="1">
      <c r="A33" s="155"/>
      <c r="B33" s="618" t="s">
        <v>
71</v>
      </c>
      <c r="C33" s="619"/>
      <c r="D33" s="204">
        <f>
D20+D32</f>
        <v>
79335941</v>
      </c>
      <c r="E33" s="205">
        <f t="shared" si="0"/>
        <v>
100</v>
      </c>
      <c r="F33" s="170">
        <v>
33.799999999999997</v>
      </c>
      <c r="G33" s="620" t="s">
        <v>
72</v>
      </c>
      <c r="H33" s="621"/>
      <c r="I33" s="622"/>
      <c r="J33" s="623">
        <f>
J13+J23+J30</f>
        <v>
76514678</v>
      </c>
      <c r="K33" s="624"/>
      <c r="L33" s="206">
        <f>
ROUND(J33/$J$33*100,1)</f>
        <v>
100</v>
      </c>
      <c r="M33" s="625">
        <v>
36.700000000000003</v>
      </c>
      <c r="N33" s="626"/>
      <c r="O33" s="207">
        <f>
O13+O23+O30</f>
        <v>
54795193</v>
      </c>
      <c r="P33" s="627"/>
      <c r="Q33" s="628"/>
      <c r="R33" s="208"/>
    </row>
    <row r="34" spans="1:20" ht="12.75" customHeight="1" thickBot="1">
      <c r="A34" s="209"/>
      <c r="B34" s="210"/>
      <c r="C34" s="210"/>
      <c r="D34" s="211"/>
      <c r="E34" s="212"/>
      <c r="F34" s="212"/>
      <c r="G34" s="213"/>
      <c r="H34" s="213"/>
      <c r="I34" s="213"/>
      <c r="J34" s="214"/>
      <c r="K34" s="215"/>
      <c r="L34" s="216"/>
      <c r="M34" s="167"/>
      <c r="N34" s="167"/>
      <c r="O34" s="216"/>
      <c r="P34" s="216"/>
      <c r="Q34" s="216"/>
      <c r="R34" s="216"/>
    </row>
    <row r="35" spans="1:20" s="216" customFormat="1" ht="23.1" customHeight="1">
      <c r="B35" s="606" t="s">
        <v>
73</v>
      </c>
      <c r="C35" s="607"/>
      <c r="D35" s="607"/>
      <c r="E35" s="607"/>
      <c r="F35" s="607"/>
      <c r="G35" s="607"/>
      <c r="H35" s="607"/>
      <c r="I35" s="607"/>
      <c r="J35" s="608"/>
      <c r="K35" s="609" t="s">
        <v>
74</v>
      </c>
      <c r="L35" s="610"/>
      <c r="M35" s="610"/>
      <c r="N35" s="610"/>
      <c r="O35" s="610"/>
      <c r="P35" s="610"/>
      <c r="Q35" s="610"/>
      <c r="R35" s="611"/>
    </row>
    <row r="36" spans="1:20" s="216" customFormat="1" ht="20.100000000000001" customHeight="1">
      <c r="B36" s="571" t="s">
        <v>
5</v>
      </c>
      <c r="C36" s="572"/>
      <c r="D36" s="217" t="s">
        <v>
6</v>
      </c>
      <c r="E36" s="217" t="s">
        <v>
7</v>
      </c>
      <c r="F36" s="217" t="s">
        <v>
8</v>
      </c>
      <c r="G36" s="588" t="s">
        <v>
9</v>
      </c>
      <c r="H36" s="587"/>
      <c r="I36" s="572"/>
      <c r="J36" s="218" t="s">
        <v>
7</v>
      </c>
      <c r="K36" s="586" t="s">
        <v>
5</v>
      </c>
      <c r="L36" s="587"/>
      <c r="M36" s="572"/>
      <c r="N36" s="588" t="s">
        <v>
75</v>
      </c>
      <c r="O36" s="572"/>
      <c r="P36" s="219" t="s">
        <v>
76</v>
      </c>
      <c r="Q36" s="612" t="s">
        <v>
77</v>
      </c>
      <c r="R36" s="613"/>
    </row>
    <row r="37" spans="1:20" s="230" customFormat="1" ht="20.100000000000001" customHeight="1">
      <c r="A37" s="220"/>
      <c r="B37" s="221"/>
      <c r="C37" s="222"/>
      <c r="D37" s="223" t="s">
        <v>
12</v>
      </c>
      <c r="E37" s="224" t="s">
        <v>
13</v>
      </c>
      <c r="F37" s="224" t="s">
        <v>
13</v>
      </c>
      <c r="G37" s="225"/>
      <c r="H37" s="225"/>
      <c r="I37" s="226" t="s">
        <v>
12</v>
      </c>
      <c r="J37" s="227" t="s">
        <v>
13</v>
      </c>
      <c r="K37" s="586" t="s">
        <v>
78</v>
      </c>
      <c r="L37" s="587"/>
      <c r="M37" s="572"/>
      <c r="N37" s="566">
        <v>
18004459</v>
      </c>
      <c r="O37" s="597"/>
      <c r="P37" s="228">
        <f t="shared" ref="P37:P43" si="4">
ROUND(N37/$N$43*100,1)</f>
        <v>
87.5</v>
      </c>
      <c r="Q37" s="598">
        <v>
0.9</v>
      </c>
      <c r="R37" s="599"/>
      <c r="S37" s="229"/>
      <c r="T37" s="229"/>
    </row>
    <row r="38" spans="1:20" ht="20.100000000000001" customHeight="1">
      <c r="A38" s="155"/>
      <c r="B38" s="542" t="s">
        <v>
79</v>
      </c>
      <c r="C38" s="543"/>
      <c r="D38" s="231">
        <v>
646170</v>
      </c>
      <c r="E38" s="169">
        <f t="shared" ref="E38:E51" si="5">
ROUND(D38/$D$51*100,1)</f>
        <v>
0.8</v>
      </c>
      <c r="F38" s="232">
        <v>
19.5</v>
      </c>
      <c r="G38" s="604">
        <v>
646158</v>
      </c>
      <c r="H38" s="605"/>
      <c r="I38" s="532"/>
      <c r="J38" s="233">
        <f t="shared" ref="J38:J51" si="6">
ROUND(G38/$G$51*100,1)</f>
        <v>
1.2</v>
      </c>
      <c r="K38" s="586" t="s">
        <v>
80</v>
      </c>
      <c r="L38" s="587"/>
      <c r="M38" s="572"/>
      <c r="N38" s="566">
        <v>
32834</v>
      </c>
      <c r="O38" s="597"/>
      <c r="P38" s="228">
        <f t="shared" si="4"/>
        <v>
0.2</v>
      </c>
      <c r="Q38" s="598">
        <v>
5.3</v>
      </c>
      <c r="R38" s="599"/>
      <c r="S38" s="234"/>
      <c r="T38" s="234"/>
    </row>
    <row r="39" spans="1:20" ht="20.100000000000001" customHeight="1">
      <c r="A39" s="155"/>
      <c r="B39" s="571" t="s">
        <v>
81</v>
      </c>
      <c r="C39" s="572"/>
      <c r="D39" s="180">
        <v>
27801030</v>
      </c>
      <c r="E39" s="169">
        <f t="shared" si="5"/>
        <v>
36.299999999999997</v>
      </c>
      <c r="F39" s="232">
        <v>
152</v>
      </c>
      <c r="G39" s="566">
        <v>
19886321</v>
      </c>
      <c r="H39" s="567"/>
      <c r="I39" s="568"/>
      <c r="J39" s="235">
        <f t="shared" si="6"/>
        <v>
36.299999999999997</v>
      </c>
      <c r="K39" s="586" t="s">
        <v>
82</v>
      </c>
      <c r="L39" s="587"/>
      <c r="M39" s="572"/>
      <c r="N39" s="566">
        <v>
2533254</v>
      </c>
      <c r="O39" s="597"/>
      <c r="P39" s="228">
        <f t="shared" si="4"/>
        <v>
12.3</v>
      </c>
      <c r="Q39" s="598">
        <v>
-32.6</v>
      </c>
      <c r="R39" s="599"/>
    </row>
    <row r="40" spans="1:20" ht="20.100000000000001" customHeight="1">
      <c r="A40" s="155"/>
      <c r="B40" s="571" t="s">
        <v>
83</v>
      </c>
      <c r="C40" s="572"/>
      <c r="D40" s="180">
        <v>
21390004</v>
      </c>
      <c r="E40" s="169">
        <f t="shared" si="5"/>
        <v>
28</v>
      </c>
      <c r="F40" s="232">
        <v>
11.2</v>
      </c>
      <c r="G40" s="566">
        <v>
13697229</v>
      </c>
      <c r="H40" s="567"/>
      <c r="I40" s="568"/>
      <c r="J40" s="235">
        <f t="shared" si="6"/>
        <v>
25</v>
      </c>
      <c r="K40" s="586" t="s">
        <v>
84</v>
      </c>
      <c r="L40" s="587"/>
      <c r="M40" s="572"/>
      <c r="N40" s="566">
        <v>
0</v>
      </c>
      <c r="O40" s="597"/>
      <c r="P40" s="228">
        <f t="shared" si="4"/>
        <v>
0</v>
      </c>
      <c r="Q40" s="603" t="s">
        <v>
29</v>
      </c>
      <c r="R40" s="599"/>
    </row>
    <row r="41" spans="1:20" ht="20.100000000000001" customHeight="1">
      <c r="A41" s="155"/>
      <c r="B41" s="571" t="s">
        <v>
85</v>
      </c>
      <c r="C41" s="572"/>
      <c r="D41" s="231">
        <v>
5944549</v>
      </c>
      <c r="E41" s="169">
        <f t="shared" si="5"/>
        <v>
7.8</v>
      </c>
      <c r="F41" s="232">
        <v>
24.5</v>
      </c>
      <c r="G41" s="566">
        <v>
4904522</v>
      </c>
      <c r="H41" s="567"/>
      <c r="I41" s="568"/>
      <c r="J41" s="235">
        <f t="shared" si="6"/>
        <v>
9</v>
      </c>
      <c r="K41" s="586" t="s">
        <v>
86</v>
      </c>
      <c r="L41" s="587"/>
      <c r="M41" s="572"/>
      <c r="N41" s="566">
        <v>
3304</v>
      </c>
      <c r="O41" s="597"/>
      <c r="P41" s="228">
        <f t="shared" si="4"/>
        <v>
0</v>
      </c>
      <c r="Q41" s="598">
        <v>
-59.6</v>
      </c>
      <c r="R41" s="599"/>
    </row>
    <row r="42" spans="1:20" ht="20.100000000000001" customHeight="1">
      <c r="A42" s="155"/>
      <c r="B42" s="571" t="s">
        <v>
87</v>
      </c>
      <c r="C42" s="572"/>
      <c r="D42" s="180">
        <v>
109583</v>
      </c>
      <c r="E42" s="169">
        <f t="shared" si="5"/>
        <v>
0.1</v>
      </c>
      <c r="F42" s="232">
        <v>
5.5</v>
      </c>
      <c r="G42" s="566">
        <v>
84856</v>
      </c>
      <c r="H42" s="567"/>
      <c r="I42" s="568"/>
      <c r="J42" s="235">
        <f t="shared" si="6"/>
        <v>
0.2</v>
      </c>
      <c r="K42" s="586" t="s">
        <v>
88</v>
      </c>
      <c r="L42" s="587"/>
      <c r="M42" s="572"/>
      <c r="N42" s="566">
        <v>
0</v>
      </c>
      <c r="O42" s="597"/>
      <c r="P42" s="179">
        <f t="shared" si="4"/>
        <v>
0</v>
      </c>
      <c r="Q42" s="603" t="s">
        <v>
29</v>
      </c>
      <c r="R42" s="599"/>
    </row>
    <row r="43" spans="1:20" ht="20.100000000000001" customHeight="1">
      <c r="A43" s="155"/>
      <c r="B43" s="571" t="s">
        <v>
89</v>
      </c>
      <c r="C43" s="572"/>
      <c r="D43" s="180">
        <v>
0</v>
      </c>
      <c r="E43" s="169">
        <f t="shared" si="5"/>
        <v>
0</v>
      </c>
      <c r="F43" s="236" t="s">
        <v>
29</v>
      </c>
      <c r="G43" s="566">
        <v>
0</v>
      </c>
      <c r="H43" s="567"/>
      <c r="I43" s="568"/>
      <c r="J43" s="235">
        <f t="shared" si="6"/>
        <v>
0</v>
      </c>
      <c r="K43" s="586" t="s">
        <v>
71</v>
      </c>
      <c r="L43" s="587"/>
      <c r="M43" s="572"/>
      <c r="N43" s="566">
        <f>
SUM(N37:O42)</f>
        <v>
20573851</v>
      </c>
      <c r="O43" s="597"/>
      <c r="P43" s="179">
        <f t="shared" si="4"/>
        <v>
100</v>
      </c>
      <c r="Q43" s="598">
        <v>
-5</v>
      </c>
      <c r="R43" s="599"/>
    </row>
    <row r="44" spans="1:20" ht="20.100000000000001" customHeight="1">
      <c r="A44" s="155"/>
      <c r="B44" s="571" t="s">
        <v>
90</v>
      </c>
      <c r="C44" s="572"/>
      <c r="D44" s="231">
        <v>
1786468</v>
      </c>
      <c r="E44" s="169">
        <f t="shared" si="5"/>
        <v>
2.2999999999999998</v>
      </c>
      <c r="F44" s="232">
        <v>
5.2</v>
      </c>
      <c r="G44" s="566">
        <v>
731787</v>
      </c>
      <c r="H44" s="567"/>
      <c r="I44" s="568"/>
      <c r="J44" s="235">
        <f t="shared" si="6"/>
        <v>
1.3</v>
      </c>
      <c r="K44" s="600" t="s">
        <v>
91</v>
      </c>
      <c r="L44" s="601"/>
      <c r="M44" s="601"/>
      <c r="N44" s="601"/>
      <c r="O44" s="601"/>
      <c r="P44" s="601"/>
      <c r="Q44" s="601"/>
      <c r="R44" s="602"/>
    </row>
    <row r="45" spans="1:20" ht="20.100000000000001" customHeight="1">
      <c r="A45" s="155"/>
      <c r="B45" s="571" t="s">
        <v>
92</v>
      </c>
      <c r="C45" s="572"/>
      <c r="D45" s="180">
        <v>
8759045</v>
      </c>
      <c r="E45" s="169">
        <f t="shared" si="5"/>
        <v>
11.4</v>
      </c>
      <c r="F45" s="232">
        <v>
-8.6</v>
      </c>
      <c r="G45" s="566">
        <v>
5100954</v>
      </c>
      <c r="H45" s="567"/>
      <c r="I45" s="568"/>
      <c r="J45" s="235">
        <f t="shared" si="6"/>
        <v>
9.3000000000000007</v>
      </c>
      <c r="K45" s="586" t="s">
        <v>
93</v>
      </c>
      <c r="L45" s="587"/>
      <c r="M45" s="572"/>
      <c r="N45" s="588" t="s">
        <v>
94</v>
      </c>
      <c r="O45" s="572"/>
      <c r="P45" s="589" t="s">
        <v>
95</v>
      </c>
      <c r="Q45" s="590"/>
      <c r="R45" s="591"/>
      <c r="S45" s="237"/>
      <c r="T45" s="237"/>
    </row>
    <row r="46" spans="1:20" ht="20.100000000000001" customHeight="1" thickBot="1">
      <c r="A46" s="155"/>
      <c r="B46" s="571" t="s">
        <v>
96</v>
      </c>
      <c r="C46" s="572"/>
      <c r="D46" s="180">
        <v>
503971</v>
      </c>
      <c r="E46" s="169">
        <f t="shared" si="5"/>
        <v>
0.7</v>
      </c>
      <c r="F46" s="232">
        <v>
45.8</v>
      </c>
      <c r="G46" s="566">
        <v>
503637</v>
      </c>
      <c r="H46" s="567"/>
      <c r="I46" s="568"/>
      <c r="J46" s="235">
        <f t="shared" si="6"/>
        <v>
0.9</v>
      </c>
      <c r="K46" s="592">
        <v>
98.8</v>
      </c>
      <c r="L46" s="593"/>
      <c r="M46" s="594"/>
      <c r="N46" s="595">
        <v>
34.9</v>
      </c>
      <c r="O46" s="594"/>
      <c r="P46" s="595">
        <v>
97.7</v>
      </c>
      <c r="Q46" s="593"/>
      <c r="R46" s="596"/>
      <c r="S46" s="238"/>
      <c r="T46" s="238"/>
    </row>
    <row r="47" spans="1:20" ht="20.100000000000001" customHeight="1" thickTop="1">
      <c r="A47" s="155"/>
      <c r="B47" s="571" t="s">
        <v>
97</v>
      </c>
      <c r="C47" s="572"/>
      <c r="D47" s="231">
        <v>
9504168</v>
      </c>
      <c r="E47" s="169">
        <f t="shared" si="5"/>
        <v>
12.4</v>
      </c>
      <c r="F47" s="232">
        <v>
10.9</v>
      </c>
      <c r="G47" s="566">
        <v>
9181773</v>
      </c>
      <c r="H47" s="567"/>
      <c r="I47" s="568"/>
      <c r="J47" s="235">
        <f t="shared" si="6"/>
        <v>
16.8</v>
      </c>
      <c r="K47" s="573" t="s">
        <v>
98</v>
      </c>
      <c r="L47" s="574"/>
      <c r="M47" s="574"/>
      <c r="N47" s="574"/>
      <c r="O47" s="574"/>
      <c r="P47" s="574"/>
      <c r="Q47" s="574"/>
      <c r="R47" s="575"/>
    </row>
    <row r="48" spans="1:20" ht="20.100000000000001" customHeight="1">
      <c r="A48" s="155"/>
      <c r="B48" s="571" t="s">
        <v>
99</v>
      </c>
      <c r="C48" s="572"/>
      <c r="D48" s="180">
        <v>
0</v>
      </c>
      <c r="E48" s="169">
        <f t="shared" si="5"/>
        <v>
0</v>
      </c>
      <c r="F48" s="236" t="s">
        <v>
29</v>
      </c>
      <c r="G48" s="566">
        <v>
0</v>
      </c>
      <c r="H48" s="567"/>
      <c r="I48" s="568"/>
      <c r="J48" s="235">
        <f t="shared" si="6"/>
        <v>
0</v>
      </c>
      <c r="K48" s="548" t="s">
        <v>
5</v>
      </c>
      <c r="L48" s="576"/>
      <c r="M48" s="535"/>
      <c r="N48" s="578" t="s">
        <v>
100</v>
      </c>
      <c r="O48" s="579"/>
      <c r="P48" s="582" t="s">
        <v>
77</v>
      </c>
      <c r="Q48" s="584" t="s">
        <v>
101</v>
      </c>
      <c r="R48" s="585"/>
      <c r="S48" s="239"/>
      <c r="T48" s="239"/>
    </row>
    <row r="49" spans="1:20" ht="20.100000000000001" customHeight="1">
      <c r="A49" s="155"/>
      <c r="B49" s="571" t="s">
        <v>
25</v>
      </c>
      <c r="C49" s="572"/>
      <c r="D49" s="180">
        <v>
69690</v>
      </c>
      <c r="E49" s="169">
        <f t="shared" si="5"/>
        <v>
0.1</v>
      </c>
      <c r="F49" s="232">
        <v>
-1.6</v>
      </c>
      <c r="G49" s="566">
        <v>
57956</v>
      </c>
      <c r="H49" s="567"/>
      <c r="I49" s="568"/>
      <c r="J49" s="235">
        <f t="shared" si="6"/>
        <v>
0.1</v>
      </c>
      <c r="K49" s="544"/>
      <c r="L49" s="577"/>
      <c r="M49" s="543"/>
      <c r="N49" s="580"/>
      <c r="O49" s="581"/>
      <c r="P49" s="583"/>
      <c r="Q49" s="569" t="s">
        <v>
102</v>
      </c>
      <c r="R49" s="570"/>
      <c r="S49" s="234"/>
      <c r="T49" s="234"/>
    </row>
    <row r="50" spans="1:20" ht="20.100000000000001" customHeight="1">
      <c r="A50" s="155"/>
      <c r="B50" s="571" t="s">
        <v>
103</v>
      </c>
      <c r="C50" s="572"/>
      <c r="D50" s="231">
        <v>
0</v>
      </c>
      <c r="E50" s="169">
        <f t="shared" si="5"/>
        <v>
0</v>
      </c>
      <c r="F50" s="236" t="s">
        <v>
29</v>
      </c>
      <c r="G50" s="566">
        <v>
0</v>
      </c>
      <c r="H50" s="567"/>
      <c r="I50" s="568"/>
      <c r="J50" s="235">
        <f t="shared" si="6"/>
        <v>
0</v>
      </c>
      <c r="K50" s="548" t="s">
        <v>
104</v>
      </c>
      <c r="L50" s="535"/>
      <c r="M50" s="240" t="s">
        <v>
105</v>
      </c>
      <c r="N50" s="539">
        <v>
6584060</v>
      </c>
      <c r="O50" s="540"/>
      <c r="P50" s="241">
        <v>
3.5</v>
      </c>
      <c r="Q50" s="539">
        <v>
605457</v>
      </c>
      <c r="R50" s="541"/>
      <c r="S50" s="215"/>
      <c r="T50" s="215"/>
    </row>
    <row r="51" spans="1:20" ht="20.100000000000001" customHeight="1">
      <c r="A51" s="155"/>
      <c r="B51" s="549" t="s">
        <v>
71</v>
      </c>
      <c r="C51" s="550"/>
      <c r="D51" s="553">
        <f>
SUM(D38:D50)</f>
        <v>
76514678</v>
      </c>
      <c r="E51" s="555">
        <f t="shared" si="5"/>
        <v>
100</v>
      </c>
      <c r="F51" s="556">
        <v>
36.700000000000003</v>
      </c>
      <c r="G51" s="558">
        <f>
SUM(G38:I50)</f>
        <v>
54795193</v>
      </c>
      <c r="H51" s="559"/>
      <c r="I51" s="560"/>
      <c r="J51" s="564">
        <f t="shared" si="6"/>
        <v>
100</v>
      </c>
      <c r="K51" s="544" t="s">
        <v>
106</v>
      </c>
      <c r="L51" s="543"/>
      <c r="M51" s="242" t="s">
        <v>
107</v>
      </c>
      <c r="N51" s="545">
        <v>
5223813</v>
      </c>
      <c r="O51" s="546"/>
      <c r="P51" s="232">
        <v>
2</v>
      </c>
      <c r="Q51" s="545">
        <v>
104669</v>
      </c>
      <c r="R51" s="547"/>
      <c r="S51" s="215"/>
      <c r="T51" s="215"/>
    </row>
    <row r="52" spans="1:20" ht="20.100000000000001" customHeight="1" thickBot="1">
      <c r="A52" s="155"/>
      <c r="B52" s="551"/>
      <c r="C52" s="552"/>
      <c r="D52" s="554"/>
      <c r="E52" s="554">
        <f>
ROUND(D52/$D$51*100,1)</f>
        <v>
0</v>
      </c>
      <c r="F52" s="557"/>
      <c r="G52" s="561"/>
      <c r="H52" s="562"/>
      <c r="I52" s="563"/>
      <c r="J52" s="565">
        <f>
ROUND(G52/$G$51*100,1)</f>
        <v>
0</v>
      </c>
      <c r="K52" s="548" t="s">
        <v>
108</v>
      </c>
      <c r="L52" s="535"/>
      <c r="M52" s="240" t="s">
        <v>
105</v>
      </c>
      <c r="N52" s="539">
        <v>
1429049</v>
      </c>
      <c r="O52" s="540"/>
      <c r="P52" s="241">
        <v>
1.1000000000000001</v>
      </c>
      <c r="Q52" s="539">
        <v>
143426</v>
      </c>
      <c r="R52" s="541"/>
      <c r="S52" s="215"/>
      <c r="T52" s="215"/>
    </row>
    <row r="53" spans="1:20" ht="20.100000000000001" customHeight="1">
      <c r="B53" s="243" t="s">
        <v>
109</v>
      </c>
      <c r="C53" s="225"/>
      <c r="D53" s="225"/>
      <c r="E53" s="225"/>
      <c r="F53" s="225"/>
      <c r="G53" s="225"/>
      <c r="H53" s="225"/>
      <c r="I53" s="225"/>
      <c r="J53" s="244"/>
      <c r="K53" s="542" t="s">
        <v>
106</v>
      </c>
      <c r="L53" s="543"/>
      <c r="M53" s="242" t="s">
        <v>
107</v>
      </c>
      <c r="N53" s="531">
        <v>
1327846</v>
      </c>
      <c r="O53" s="532"/>
      <c r="P53" s="245">
        <v>
-0.5</v>
      </c>
      <c r="Q53" s="531">
        <v>
20952</v>
      </c>
      <c r="R53" s="533"/>
      <c r="S53" s="215"/>
      <c r="T53" s="215"/>
    </row>
    <row r="54" spans="1:20" ht="20.100000000000001" customHeight="1">
      <c r="B54" s="225"/>
      <c r="C54" s="225"/>
      <c r="D54" s="225"/>
      <c r="E54" s="225"/>
      <c r="F54" s="225"/>
      <c r="G54" s="225"/>
      <c r="H54" s="225"/>
      <c r="I54" s="225"/>
      <c r="J54" s="225"/>
      <c r="K54" s="534" t="s">
        <v>
110</v>
      </c>
      <c r="L54" s="535"/>
      <c r="M54" s="240" t="s">
        <v>
105</v>
      </c>
      <c r="N54" s="539">
        <v>
4206369</v>
      </c>
      <c r="O54" s="540"/>
      <c r="P54" s="241">
        <v>
2.4</v>
      </c>
      <c r="Q54" s="539">
        <v>
702524</v>
      </c>
      <c r="R54" s="541"/>
      <c r="S54" s="215"/>
      <c r="T54" s="215"/>
    </row>
    <row r="55" spans="1:20" ht="20.100000000000001" customHeight="1">
      <c r="B55" s="225"/>
      <c r="C55" s="225"/>
      <c r="D55" s="225"/>
      <c r="E55" s="225"/>
      <c r="F55" s="225"/>
      <c r="G55" s="225"/>
      <c r="H55" s="225"/>
      <c r="I55" s="225"/>
      <c r="J55" s="225"/>
      <c r="K55" s="542" t="s">
        <v>
111</v>
      </c>
      <c r="L55" s="543"/>
      <c r="M55" s="242" t="s">
        <v>
107</v>
      </c>
      <c r="N55" s="531">
        <v>
3841476</v>
      </c>
      <c r="O55" s="532"/>
      <c r="P55" s="232">
        <v>
-0.6</v>
      </c>
      <c r="Q55" s="531">
        <v>
11934</v>
      </c>
      <c r="R55" s="533"/>
      <c r="S55" s="215"/>
      <c r="T55" s="215"/>
    </row>
    <row r="56" spans="1:20" ht="20.100000000000001" customHeight="1">
      <c r="B56" s="225"/>
      <c r="C56" s="225"/>
      <c r="D56" s="225"/>
      <c r="E56" s="225"/>
      <c r="F56" s="225"/>
      <c r="G56" s="225"/>
      <c r="H56" s="225"/>
      <c r="I56" s="225"/>
      <c r="J56" s="225"/>
      <c r="K56" s="534" t="s">
        <v>
110</v>
      </c>
      <c r="L56" s="535"/>
      <c r="M56" s="240" t="s">
        <v>
105</v>
      </c>
      <c r="N56" s="539">
        <v>
70332</v>
      </c>
      <c r="O56" s="540"/>
      <c r="P56" s="241">
        <v>
-44.3</v>
      </c>
      <c r="Q56" s="539">
        <v>
64622</v>
      </c>
      <c r="R56" s="541"/>
    </row>
    <row r="57" spans="1:20" ht="20.100000000000001" customHeight="1">
      <c r="B57" s="225"/>
      <c r="C57" s="225"/>
      <c r="D57" s="225"/>
      <c r="E57" s="225"/>
      <c r="F57" s="225"/>
      <c r="G57" s="225"/>
      <c r="H57" s="225"/>
      <c r="I57" s="225"/>
      <c r="J57" s="225"/>
      <c r="K57" s="529" t="s">
        <v>
112</v>
      </c>
      <c r="L57" s="530"/>
      <c r="M57" s="242" t="s">
        <v>
107</v>
      </c>
      <c r="N57" s="531">
        <v>
70332</v>
      </c>
      <c r="O57" s="532"/>
      <c r="P57" s="245">
        <v>
-44.3</v>
      </c>
      <c r="Q57" s="531">
        <v>
0</v>
      </c>
      <c r="R57" s="533"/>
    </row>
    <row r="58" spans="1:20" ht="20.100000000000001" customHeight="1">
      <c r="B58" s="225"/>
      <c r="C58" s="225"/>
      <c r="D58" s="225"/>
      <c r="E58" s="225"/>
      <c r="F58" s="225"/>
      <c r="G58" s="225"/>
      <c r="H58" s="225"/>
      <c r="I58" s="225"/>
      <c r="J58" s="225"/>
      <c r="K58" s="534" t="s">
        <v>
113</v>
      </c>
      <c r="L58" s="535"/>
      <c r="M58" s="240" t="s">
        <v>
105</v>
      </c>
      <c r="N58" s="539">
        <v>
256880</v>
      </c>
      <c r="O58" s="540"/>
      <c r="P58" s="241">
        <v>
-1.5</v>
      </c>
      <c r="Q58" s="539">
        <v>
248412</v>
      </c>
      <c r="R58" s="541"/>
    </row>
    <row r="59" spans="1:20" ht="20.100000000000001" customHeight="1">
      <c r="B59" s="225"/>
      <c r="C59" s="225"/>
      <c r="D59" s="225"/>
      <c r="E59" s="225"/>
      <c r="F59" s="225"/>
      <c r="G59" s="225"/>
      <c r="H59" s="225"/>
      <c r="I59" s="225"/>
      <c r="J59" s="225"/>
      <c r="K59" s="529" t="s">
        <v>
112</v>
      </c>
      <c r="L59" s="530"/>
      <c r="M59" s="242" t="s">
        <v>
107</v>
      </c>
      <c r="N59" s="531">
        <v>
256880</v>
      </c>
      <c r="O59" s="532"/>
      <c r="P59" s="232">
        <v>
-1.5</v>
      </c>
      <c r="Q59" s="531">
        <v>
0</v>
      </c>
      <c r="R59" s="533"/>
    </row>
    <row r="60" spans="1:20" ht="20.100000000000001" customHeight="1">
      <c r="B60" s="225"/>
      <c r="C60" s="225"/>
      <c r="D60" s="225"/>
      <c r="E60" s="225"/>
      <c r="F60" s="225"/>
      <c r="G60" s="225"/>
      <c r="H60" s="225"/>
      <c r="I60" s="225"/>
      <c r="J60" s="225"/>
      <c r="K60" s="534" t="s">
        <v>
113</v>
      </c>
      <c r="L60" s="535"/>
      <c r="M60" s="240" t="s">
        <v>
105</v>
      </c>
      <c r="N60" s="536" t="s">
        <v>
29</v>
      </c>
      <c r="O60" s="537"/>
      <c r="P60" s="246" t="s">
        <v>
29</v>
      </c>
      <c r="Q60" s="536" t="s">
        <v>
29</v>
      </c>
      <c r="R60" s="538"/>
    </row>
    <row r="61" spans="1:20" ht="20.100000000000001" customHeight="1" thickBot="1">
      <c r="B61" s="225"/>
      <c r="C61" s="225"/>
      <c r="D61" s="225"/>
      <c r="E61" s="225"/>
      <c r="F61" s="225"/>
      <c r="G61" s="225"/>
      <c r="H61" s="225"/>
      <c r="I61" s="225"/>
      <c r="J61" s="225"/>
      <c r="K61" s="523" t="s">
        <v>
114</v>
      </c>
      <c r="L61" s="524"/>
      <c r="M61" s="247" t="s">
        <v>
107</v>
      </c>
      <c r="N61" s="525" t="s">
        <v>
29</v>
      </c>
      <c r="O61" s="526"/>
      <c r="P61" s="248" t="s">
        <v>
29</v>
      </c>
      <c r="Q61" s="527" t="s">
        <v>
29</v>
      </c>
      <c r="R61" s="528"/>
    </row>
    <row r="62" spans="1:20" ht="19.5" customHeight="1"/>
    <row r="63" spans="1:20" ht="19.5" customHeight="1"/>
    <row r="64" spans="1:20" ht="24" customHeight="1"/>
    <row r="65" ht="19.5" customHeight="1"/>
    <row r="66" ht="19.5" customHeight="1"/>
    <row r="67" ht="19.5" customHeight="1"/>
    <row r="68" ht="6.6" customHeight="1"/>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千代田・左</vt:lpstr>
      <vt:lpstr>千代田・右</vt:lpstr>
      <vt:lpstr>千代田・右!Print_Area</vt:lpstr>
      <vt:lpstr>千代田・左!Print_Area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2021-12-16T00:31:53Z</dcterms:modified>
</cp:coreProperties>
</file>