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千代田区・左" sheetId="31" r:id="rId2"/>
    <sheet name="千代田区・右" sheetId="32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千代田区・右!$A$1:$S$61</definedName>
    <definedName name="_xlnm.Print_Area" localSheetId="1">千代田区・左!$A$1:$AL$52</definedName>
  </definedNames>
  <calcPr calcId="162913"/>
</workbook>
</file>

<file path=xl/calcChain.xml><?xml version="1.0" encoding="utf-8"?>
<calcChain xmlns="http://schemas.openxmlformats.org/spreadsheetml/2006/main">
  <c r="G51" i="32" l="1"/>
  <c r="J51" i="32"/>
  <c r="D51" i="32"/>
  <c r="E51" i="32"/>
  <c r="J50" i="32"/>
  <c r="E50" i="32"/>
  <c r="E49" i="32"/>
  <c r="J48" i="32"/>
  <c r="E48" i="32"/>
  <c r="E47" i="32"/>
  <c r="E46" i="32"/>
  <c r="E45" i="32"/>
  <c r="E44" i="32"/>
  <c r="N43" i="32"/>
  <c r="P43" i="32"/>
  <c r="J43" i="32"/>
  <c r="E43" i="32"/>
  <c r="P42" i="32"/>
  <c r="J42" i="32"/>
  <c r="P41" i="32"/>
  <c r="E41" i="32"/>
  <c r="P40" i="32"/>
  <c r="J40" i="32"/>
  <c r="P39" i="32"/>
  <c r="E39" i="32"/>
  <c r="J38" i="32"/>
  <c r="P37" i="32"/>
  <c r="D32" i="32"/>
  <c r="E31" i="32"/>
  <c r="L28" i="32"/>
  <c r="L27" i="32"/>
  <c r="O22" i="32"/>
  <c r="J22" i="32"/>
  <c r="R21" i="32"/>
  <c r="L21" i="32"/>
  <c r="R20" i="32"/>
  <c r="D20" i="32"/>
  <c r="R19" i="32"/>
  <c r="R16" i="32"/>
  <c r="R15" i="32"/>
  <c r="R14" i="32"/>
  <c r="R13" i="32"/>
  <c r="P13" i="32"/>
  <c r="O13" i="32"/>
  <c r="O29" i="32"/>
  <c r="J13" i="32"/>
  <c r="J29" i="32"/>
  <c r="R12" i="32"/>
  <c r="E12" i="32"/>
  <c r="R11" i="32"/>
  <c r="R10" i="32"/>
  <c r="R9" i="32"/>
  <c r="R8" i="32"/>
  <c r="R7" i="32"/>
  <c r="R6" i="32"/>
  <c r="AH51" i="31"/>
  <c r="AD51" i="31"/>
  <c r="AA51" i="31"/>
  <c r="X51" i="31"/>
  <c r="L49" i="31"/>
  <c r="L52" i="31"/>
  <c r="E49" i="31"/>
  <c r="E52" i="31"/>
  <c r="G28" i="31"/>
  <c r="S26" i="31"/>
  <c r="S24" i="31"/>
  <c r="S22" i="31"/>
  <c r="S16" i="31"/>
  <c r="G14" i="31"/>
  <c r="G18" i="31"/>
  <c r="S18" i="31"/>
  <c r="S12" i="31"/>
  <c r="S10" i="31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2"/>
  <c r="L25" i="32"/>
  <c r="L24" i="32"/>
  <c r="L23" i="32"/>
  <c r="L20" i="32"/>
  <c r="L19" i="32"/>
  <c r="L18" i="32"/>
  <c r="L17" i="32"/>
  <c r="L15" i="32"/>
  <c r="L12" i="32"/>
  <c r="L10" i="32"/>
  <c r="L8" i="32"/>
  <c r="L6" i="32"/>
  <c r="L29" i="32"/>
  <c r="L22" i="32"/>
  <c r="L16" i="32"/>
  <c r="L14" i="32"/>
  <c r="L11" i="32"/>
  <c r="L9" i="32"/>
  <c r="L7" i="32"/>
  <c r="D33" i="32"/>
  <c r="L13" i="32"/>
  <c r="E38" i="32"/>
  <c r="P38" i="32"/>
  <c r="J39" i="32"/>
  <c r="E40" i="32"/>
  <c r="J41" i="32"/>
  <c r="E42" i="32"/>
  <c r="J44" i="32"/>
  <c r="J45" i="32"/>
  <c r="J46" i="32"/>
  <c r="J47" i="32"/>
  <c r="J49" i="32"/>
  <c r="S14" i="31"/>
  <c r="E33" i="32"/>
  <c r="E21" i="32"/>
  <c r="E16" i="32"/>
  <c r="E14" i="32"/>
  <c r="E13" i="32"/>
  <c r="E11" i="32"/>
  <c r="E9" i="32"/>
  <c r="E7" i="32"/>
  <c r="E30" i="32"/>
  <c r="E29" i="32"/>
  <c r="E28" i="32"/>
  <c r="E27" i="32"/>
  <c r="E26" i="32"/>
  <c r="E25" i="32"/>
  <c r="E24" i="32"/>
  <c r="E23" i="32"/>
  <c r="E22" i="32"/>
  <c r="E20" i="32"/>
  <c r="E19" i="32"/>
  <c r="E18" i="32"/>
  <c r="E17" i="32"/>
  <c r="E15" i="32"/>
  <c r="E10" i="32"/>
  <c r="E8" i="32"/>
  <c r="E6" i="32"/>
  <c r="E32" i="32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<sst xmlns="http://schemas.openxmlformats.org/spreadsheetml/2006/main" count="1597" uniqueCount="240">
  <si>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</si>
  <si>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</si>
  <si>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</si>
  <si>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</si>
  <si>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</si>
  <si>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</si>
  <si>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</si>
  <si>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</si>
  <si>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</si>
  <si>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</si>
  <si>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</si>
  <si>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</si>
  <si>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</si>
  <si>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</si>
  <si>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</si>
  <si>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</si>
  <si>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</si>
  <si>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</si>
  <si>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</si>
  <si>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</si>
  <si>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</si>
  <si>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</si>
  <si>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</si>
  <si>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</si>
  <si>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</si>
  <si>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</si>
  <si>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</si>
  <si>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</si>
  <si>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</si>
  <si>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</si>
  <si>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</si>
  <si>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</si>
  <si>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</si>
  <si>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</si>
  <si>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</si>
  <si>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</si>
  <si>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</si>
  <si>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</si>
  <si>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</si>
  <si>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</si>
  <si>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</si>
  <si>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</si>
  <si>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</si>
  <si>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</si>
  <si>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</si>
  <si>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</si>
  <si>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</si>
  <si>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</si>
  <si>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</si>
  <si>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</si>
  <si>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</si>
  <si>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</si>
  <si>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</si>
  <si>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</si>
  <si>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</si>
  <si>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</si>
  <si>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</si>
  <si>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</si>
  <si>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</si>
  <si>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</si>
  <si>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</si>
  <si>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</si>
  <si>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</si>
  <si>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</si>
  <si>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</si>
  <si>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</si>
  <si>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</si>
  <si>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</si>
  <si>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</si>
  <si>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</si>
  <si>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</si>
  <si>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</si>
  <si>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</si>
  <si>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</si>
  <si>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</si>
  <si>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</si>
  <si>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</si>
  <si>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</si>
  <si>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</si>
  <si>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</si>
  <si>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</si>
  <si>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</si>
  <si>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</si>
  <si>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</si>
  <si>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</si>
  <si>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</si>
  <si>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</si>
  <si>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</si>
  <si>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</si>
  <si>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</si>
  <si>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</si>
  <si>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</si>
  <si>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</si>
  <si>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</si>
  <si>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</si>
  <si>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</si>
  <si>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</si>
  <si>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</si>
  <si>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</si>
  <si>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</si>
  <si>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</si>
  <si>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</si>
  <si>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</si>
  <si>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</si>
  <si>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</si>
  <si>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</si>
  <si>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</si>
  <si>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</si>
  <si>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</si>
  <si>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</si>
  <si>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</si>
  <si>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</si>
  <si>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</si>
  <si>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（千代田区）</t>
    <rPh sb="1" eb="5">
      <t>チヨダク</t>
    </rPh>
    <phoneticPr fontId="5"/>
  </si>
  <si>
    <t>－</t>
    <phoneticPr fontId="13"/>
  </si>
  <si>
    <t>－</t>
    <phoneticPr fontId="2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</si>
  <si>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</si>
  <si>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</si>
  <si>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</si>
  <si>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</si>
  <si>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千代田区</t>
    <rPh sb="0" eb="4">
      <t>チヨダク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</si>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</sst>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8" fillId="0" borderId="0" xfId="6" applyNumberFormat="1" applyFont="1" applyFill="1" applyBorder="1" applyAlignment="1">
      <alignment horizontal="right"/>
    </xf>
    <xf numFmtId="0" fontId="28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8" fillId="0" borderId="26" xfId="6" applyNumberFormat="1" applyFont="1" applyFill="1" applyBorder="1" applyAlignment="1">
      <alignment horizontal="right" vertical="center"/>
    </xf>
    <xf numFmtId="176" fontId="1" fillId="0" borderId="42" xfId="6" applyNumberFormat="1" applyFont="1" applyFill="1" applyBorder="1">
      <alignment vertical="center"/>
    </xf>
    <xf numFmtId="178" fontId="28" fillId="0" borderId="35" xfId="6" applyNumberFormat="1" applyFont="1" applyFill="1" applyBorder="1" applyAlignment="1">
      <alignment horizontal="right"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8" fillId="0" borderId="43" xfId="6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8" fillId="0" borderId="41" xfId="6" applyNumberFormat="1" applyFont="1" applyFill="1" applyBorder="1" applyAlignment="1">
      <alignment horizontal="right" vertical="center"/>
    </xf>
    <xf numFmtId="178" fontId="28" fillId="0" borderId="35" xfId="6" quotePrefix="1" applyNumberFormat="1" applyFont="1" applyFill="1" applyBorder="1" applyAlignment="1">
      <alignment horizontal="right" vertical="center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0" fontId="23" fillId="0" borderId="1" xfId="3" applyFont="1" applyFill="1" applyBorder="1"/>
    <xf numFmtId="0" fontId="1" fillId="0" borderId="1" xfId="3" applyFill="1" applyBorder="1"/>
    <xf numFmtId="0" fontId="25" fillId="0" borderId="0" xfId="3" applyFont="1" applyFill="1" applyBorder="1" applyAlignment="1">
      <alignment horizontal="left" vertical="center" indent="3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7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8" fillId="0" borderId="18" xfId="6" quotePrefix="1" applyNumberFormat="1" applyFont="1" applyFill="1" applyBorder="1" applyAlignment="1">
      <alignment horizontal="right" vertical="center" shrinkToFit="1"/>
    </xf>
    <xf numFmtId="178" fontId="28" fillId="0" borderId="18" xfId="6" applyNumberFormat="1" applyFont="1" applyFill="1" applyBorder="1" applyAlignment="1">
      <alignment horizontal="right" vertical="center"/>
    </xf>
    <xf numFmtId="178" fontId="28" fillId="0" borderId="36" xfId="6" applyNumberFormat="1" applyFont="1" applyFill="1" applyBorder="1" applyAlignment="1">
      <alignment horizontal="right" vertical="center"/>
    </xf>
    <xf numFmtId="178" fontId="28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8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8" fillId="0" borderId="38" xfId="6" quotePrefix="1" applyNumberFormat="1" applyFont="1" applyFill="1" applyBorder="1" applyAlignment="1">
      <alignment horizontal="right" vertical="center" shrinkToFit="1"/>
    </xf>
    <xf numFmtId="178" fontId="28" fillId="0" borderId="29" xfId="6" applyNumberFormat="1" applyFont="1" applyFill="1" applyBorder="1" applyAlignment="1">
      <alignment horizontal="right" vertical="center"/>
    </xf>
    <xf numFmtId="178" fontId="28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9" fillId="0" borderId="11" xfId="6" applyNumberFormat="1" applyFont="1" applyFill="1" applyBorder="1" applyAlignment="1"/>
    <xf numFmtId="176" fontId="28" fillId="0" borderId="6" xfId="6" applyNumberFormat="1" applyFont="1" applyFill="1" applyBorder="1" applyAlignment="1"/>
    <xf numFmtId="0" fontId="28" fillId="0" borderId="17" xfId="6" applyFont="1" applyFill="1" applyBorder="1" applyAlignment="1"/>
    <xf numFmtId="0" fontId="1" fillId="0" borderId="37" xfId="3" applyFill="1" applyBorder="1"/>
    <xf numFmtId="0" fontId="29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8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8" fillId="0" borderId="40" xfId="6" quotePrefix="1" applyNumberFormat="1" applyFont="1" applyFill="1" applyBorder="1" applyAlignment="1">
      <alignment horizontal="right" vertical="center"/>
    </xf>
    <xf numFmtId="178" fontId="28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6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30" fillId="0" borderId="2" xfId="3" applyFont="1" applyFill="1" applyBorder="1"/>
    <xf numFmtId="0" fontId="30" fillId="0" borderId="0" xfId="3" applyFont="1" applyFill="1" applyAlignment="1">
      <alignment horizontal="center" vertical="center"/>
    </xf>
    <xf numFmtId="0" fontId="30" fillId="0" borderId="0" xfId="3" applyFont="1" applyFill="1"/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7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55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" fillId="0" borderId="0" xfId="3" applyNumberFormat="1" applyAlignment="1">
      <alignment horizont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13" fillId="0" borderId="0" xfId="3" applyNumberFormat="1" applyFont="1" applyAlignment="1">
      <alignment horizont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8" fillId="0" borderId="18" xfId="6" applyNumberFormat="1" applyFont="1" applyFill="1" applyBorder="1" applyAlignment="1">
      <alignment horizontal="right" vertical="center"/>
    </xf>
    <xf numFmtId="178" fontId="28" fillId="0" borderId="15" xfId="6" applyNumberFormat="1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6" fillId="0" borderId="73" xfId="3" applyFont="1" applyFill="1" applyBorder="1" applyAlignment="1">
      <alignment horizontal="center" vertical="center"/>
    </xf>
    <xf numFmtId="0" fontId="26" fillId="0" borderId="74" xfId="3" applyFont="1" applyFill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/>
    </xf>
    <xf numFmtId="0" fontId="26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8" fillId="0" borderId="26" xfId="6" applyNumberFormat="1" applyFont="1" applyFill="1" applyBorder="1" applyAlignment="1">
      <alignment horizontal="right" vertical="center"/>
    </xf>
    <xf numFmtId="178" fontId="28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176" fontId="28" fillId="0" borderId="10" xfId="6" applyNumberFormat="1" applyFont="1" applyFill="1" applyBorder="1" applyAlignment="1">
      <alignment horizontal="right"/>
    </xf>
    <xf numFmtId="176" fontId="28" fillId="0" borderId="0" xfId="6" applyNumberFormat="1" applyFont="1" applyFill="1" applyBorder="1" applyAlignment="1">
      <alignment horizontal="right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8" fillId="0" borderId="11" xfId="6" applyNumberFormat="1" applyFont="1" applyFill="1" applyBorder="1" applyAlignment="1">
      <alignment horizontal="right" vertical="center"/>
    </xf>
    <xf numFmtId="178" fontId="28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1" fillId="0" borderId="83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26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6" fillId="0" borderId="37" xfId="6" applyFont="1" applyFill="1" applyBorder="1" applyAlignment="1">
      <alignment horizontal="center" vertical="center"/>
    </xf>
    <xf numFmtId="0" fontId="26" fillId="0" borderId="14" xfId="6" applyFont="1" applyFill="1" applyBorder="1" applyAlignment="1">
      <alignment horizontal="center" vertical="center"/>
    </xf>
    <xf numFmtId="0" fontId="26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7" fillId="0" borderId="11" xfId="6" applyFont="1" applyFill="1" applyBorder="1" applyAlignment="1">
      <alignment horizontal="distributed" vertical="center"/>
    </xf>
    <xf numFmtId="0" fontId="27" fillId="0" borderId="17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8" fillId="0" borderId="32" xfId="6" applyNumberFormat="1" applyFont="1" applyFill="1" applyBorder="1" applyAlignment="1">
      <alignment horizontal="right" vertical="center"/>
    </xf>
    <xf numFmtId="178" fontId="28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8" fillId="0" borderId="113" xfId="6" applyNumberFormat="1" applyFont="1" applyFill="1" applyBorder="1" applyAlignment="1">
      <alignment horizontal="right" vertical="center"/>
    </xf>
    <xf numFmtId="178" fontId="28" fillId="0" borderId="114" xfId="6" applyNumberFormat="1" applyFont="1" applyFill="1" applyBorder="1" applyAlignment="1">
      <alignment horizontal="right" vertical="center"/>
    </xf>
    <xf numFmtId="0" fontId="27" fillId="0" borderId="18" xfId="6" applyFont="1" applyFill="1" applyBorder="1" applyAlignment="1">
      <alignment horizontal="distributed" vertical="center"/>
    </xf>
    <xf numFmtId="0" fontId="27" fillId="0" borderId="16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0" fontId="4" fillId="0" borderId="1" xfId="5" applyFont="1" applyBorder="1" applyAlignment="1">
      <alignment horizontal="center"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 wrapText="1"/>
    </xf>
    <xf numFmtId="176" fontId="39" fillId="0" borderId="74" xfId="3" applyNumberFormat="1" applyFont="1" applyBorder="1" applyAlignment="1">
      <alignment horizontal="distributed" vertical="center" wrapText="1"/>
    </xf>
    <xf numFmtId="176" fontId="39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/>
    </xf>
    <xf numFmtId="176" fontId="39" fillId="0" borderId="74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6" fontId="39" fillId="0" borderId="82" xfId="3" applyNumberFormat="1" applyFont="1" applyBorder="1" applyAlignment="1">
      <alignment horizontal="left" vertical="center"/>
    </xf>
    <xf numFmtId="176" fontId="39" fillId="0" borderId="19" xfId="3" applyNumberFormat="1" applyFont="1" applyBorder="1" applyAlignment="1">
      <alignment horizontal="left" vertical="center"/>
    </xf>
    <xf numFmtId="176" fontId="39" fillId="0" borderId="55" xfId="3" applyNumberFormat="1" applyFont="1" applyBorder="1" applyAlignment="1">
      <alignment horizontal="left" vertical="center"/>
    </xf>
    <xf numFmtId="176" fontId="39" fillId="0" borderId="14" xfId="3" applyNumberFormat="1" applyFont="1" applyBorder="1" applyAlignment="1">
      <alignment horizontal="left" vertical="center"/>
    </xf>
    <xf numFmtId="176" fontId="39" fillId="0" borderId="26" xfId="3" applyNumberFormat="1" applyFont="1" applyBorder="1" applyAlignment="1">
      <alignment horizontal="distributed" vertical="center"/>
    </xf>
    <xf numFmtId="176" fontId="39" fillId="0" borderId="3" xfId="3" applyNumberFormat="1" applyFont="1" applyBorder="1" applyAlignment="1">
      <alignment horizontal="distributed" vertical="center"/>
    </xf>
    <xf numFmtId="176" fontId="39" fillId="0" borderId="4" xfId="3" applyNumberFormat="1" applyFont="1" applyBorder="1" applyAlignment="1">
      <alignment horizontal="distributed" vertical="center"/>
    </xf>
    <xf numFmtId="176" fontId="39" fillId="0" borderId="26" xfId="3" applyNumberFormat="1" applyFont="1" applyBorder="1" applyAlignment="1">
      <alignment horizontal="distributed" vertical="center" wrapText="1"/>
    </xf>
    <xf numFmtId="176" fontId="39" fillId="0" borderId="3" xfId="3" applyNumberFormat="1" applyFont="1" applyBorder="1" applyAlignment="1">
      <alignment horizontal="distributed" vertical="center" wrapText="1"/>
    </xf>
    <xf numFmtId="176" fontId="39" fillId="0" borderId="72" xfId="3" applyNumberFormat="1" applyFont="1" applyBorder="1" applyAlignment="1">
      <alignment horizontal="distributed" vertical="center" wrapText="1"/>
    </xf>
    <xf numFmtId="176" fontId="39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9" fillId="0" borderId="26" xfId="3" quotePrefix="1" applyNumberFormat="1" applyFont="1" applyBorder="1" applyAlignment="1">
      <alignment horizontal="center" vertical="center"/>
    </xf>
    <xf numFmtId="176" fontId="39" fillId="0" borderId="3" xfId="3" quotePrefix="1" applyNumberFormat="1" applyFont="1" applyBorder="1" applyAlignment="1">
      <alignment horizontal="center" vertical="center"/>
    </xf>
    <xf numFmtId="176" fontId="39" fillId="0" borderId="4" xfId="3" quotePrefix="1" applyNumberFormat="1" applyFont="1" applyBorder="1" applyAlignment="1">
      <alignment horizontal="center" vertical="center"/>
    </xf>
    <xf numFmtId="176" fontId="39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6" fontId="38" fillId="0" borderId="11" xfId="3" applyNumberFormat="1" applyFont="1" applyBorder="1" applyAlignment="1">
      <alignment horizontal="center" vertical="center" textRotation="255"/>
    </xf>
    <xf numFmtId="176" fontId="38" fillId="0" borderId="12" xfId="3" applyNumberFormat="1" applyFont="1" applyBorder="1" applyAlignment="1">
      <alignment horizontal="center" vertical="center" textRotation="255"/>
    </xf>
    <xf numFmtId="176" fontId="38" fillId="0" borderId="18" xfId="3" applyNumberFormat="1" applyFont="1" applyBorder="1" applyAlignment="1">
      <alignment horizontal="center" vertical="center" textRotation="255"/>
    </xf>
    <xf numFmtId="176" fontId="38" fillId="0" borderId="15" xfId="3" applyNumberFormat="1" applyFont="1" applyBorder="1" applyAlignment="1">
      <alignment horizontal="center" vertical="center" textRotation="255"/>
    </xf>
    <xf numFmtId="176" fontId="37" fillId="0" borderId="11" xfId="3" applyNumberFormat="1" applyFont="1" applyBorder="1" applyAlignment="1">
      <alignment vertical="center" wrapText="1"/>
    </xf>
    <xf numFmtId="176" fontId="37" fillId="0" borderId="6" xfId="3" applyNumberFormat="1" applyFont="1" applyBorder="1" applyAlignment="1">
      <alignment vertical="center" wrapText="1"/>
    </xf>
    <xf numFmtId="176" fontId="37" fillId="0" borderId="12" xfId="3" applyNumberFormat="1" applyFont="1" applyBorder="1" applyAlignment="1">
      <alignment vertical="center" wrapText="1"/>
    </xf>
    <xf numFmtId="176" fontId="37" fillId="0" borderId="10" xfId="3" applyNumberFormat="1" applyFont="1" applyBorder="1" applyAlignment="1">
      <alignment vertical="center" wrapText="1"/>
    </xf>
    <xf numFmtId="176" fontId="37" fillId="0" borderId="0" xfId="3" applyNumberFormat="1" applyFont="1" applyAlignment="1">
      <alignment vertical="center" wrapText="1"/>
    </xf>
    <xf numFmtId="176" fontId="37" fillId="0" borderId="7" xfId="3" applyNumberFormat="1" applyFont="1" applyBorder="1" applyAlignment="1">
      <alignment vertical="center" wrapText="1"/>
    </xf>
    <xf numFmtId="176" fontId="37" fillId="0" borderId="18" xfId="3" applyNumberFormat="1" applyFont="1" applyBorder="1" applyAlignment="1">
      <alignment vertical="center" wrapText="1"/>
    </xf>
    <xf numFmtId="176" fontId="37" fillId="0" borderId="14" xfId="3" applyNumberFormat="1" applyFont="1" applyBorder="1" applyAlignment="1">
      <alignment vertical="center" wrapText="1"/>
    </xf>
    <xf numFmtId="176" fontId="37" fillId="0" borderId="15" xfId="3" applyNumberFormat="1" applyFont="1" applyBorder="1" applyAlignment="1">
      <alignment vertical="center" wrapText="1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32" xfId="3" applyNumberFormat="1" applyFont="1" applyBorder="1" applyAlignment="1">
      <alignment horizontal="center" vertical="center" wrapText="1"/>
    </xf>
    <xf numFmtId="176" fontId="38" fillId="0" borderId="42" xfId="3" applyNumberFormat="1" applyFont="1" applyBorder="1" applyAlignment="1">
      <alignment horizontal="center" vertical="center" wrapText="1"/>
    </xf>
    <xf numFmtId="176" fontId="38" fillId="0" borderId="35" xfId="3" applyNumberFormat="1" applyFont="1" applyBorder="1" applyAlignment="1">
      <alignment horizontal="center" vertical="center" wrapText="1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horizontal="center" vertical="center" textRotation="255" wrapText="1"/>
    </xf>
    <xf numFmtId="176" fontId="38" fillId="0" borderId="12" xfId="3" applyNumberFormat="1" applyFont="1" applyBorder="1" applyAlignment="1">
      <alignment horizontal="center" vertical="center" textRotation="255" wrapText="1"/>
    </xf>
    <xf numFmtId="176" fontId="38" fillId="0" borderId="18" xfId="3" applyNumberFormat="1" applyFont="1" applyBorder="1" applyAlignment="1">
      <alignment horizontal="center" vertical="center" textRotation="255" wrapText="1"/>
    </xf>
    <xf numFmtId="176" fontId="38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7" fillId="0" borderId="22" xfId="3" applyNumberFormat="1" applyFont="1" applyBorder="1" applyAlignment="1">
      <alignment vertical="center" wrapText="1"/>
    </xf>
    <xf numFmtId="176" fontId="37" fillId="0" borderId="1" xfId="3" applyNumberFormat="1" applyFont="1" applyBorder="1" applyAlignment="1">
      <alignment vertical="center" wrapText="1"/>
    </xf>
    <xf numFmtId="176" fontId="37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73" xfId="3" applyNumberFormat="1" applyFont="1" applyFill="1" applyBorder="1" applyAlignment="1">
      <alignment horizontal="distributed" vertical="center"/>
    </xf>
    <xf numFmtId="176" fontId="43" fillId="0" borderId="74" xfId="3" applyNumberFormat="1" applyFont="1" applyFill="1" applyBorder="1" applyAlignment="1">
      <alignment horizontal="distributed" vertical="center"/>
    </xf>
    <xf numFmtId="176" fontId="43" fillId="0" borderId="98" xfId="3" applyNumberFormat="1" applyFont="1" applyFill="1" applyBorder="1" applyAlignment="1">
      <alignment horizontal="distributed" vertical="center"/>
    </xf>
    <xf numFmtId="176" fontId="43" fillId="0" borderId="99" xfId="3" applyNumberFormat="1" applyFont="1" applyFill="1" applyBorder="1" applyAlignment="1">
      <alignment horizontal="distributed" vertical="center"/>
    </xf>
    <xf numFmtId="176" fontId="43" fillId="0" borderId="10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0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0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99" xfId="3" applyNumberFormat="1" applyFont="1" applyFill="1" applyBorder="1" applyAlignment="1">
      <alignment horizontal="distributed" vertical="center" wrapText="1"/>
    </xf>
    <xf numFmtId="176" fontId="43" fillId="0" borderId="74" xfId="3" applyNumberFormat="1" applyFont="1" applyFill="1" applyBorder="1" applyAlignment="1">
      <alignment horizontal="distributed" vertical="center" wrapText="1"/>
    </xf>
    <xf numFmtId="176" fontId="43" fillId="0" borderId="98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101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5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5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5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84" xfId="6" quotePrefix="1" applyNumberFormat="1" applyFont="1" applyFill="1" applyBorder="1" applyAlignment="1">
      <alignment horizontal="center" vertical="center" shrinkToFit="1"/>
    </xf>
    <xf numFmtId="178" fontId="36" fillId="0" borderId="85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96" xfId="6" quotePrefix="1" applyNumberFormat="1" applyFont="1" applyFill="1" applyBorder="1" applyAlignment="1">
      <alignment horizontal="center" vertical="center" shrinkToFit="1"/>
    </xf>
    <xf numFmtId="178" fontId="36" fillId="0" borderId="97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84" xfId="6" quotePrefix="1" applyNumberFormat="1" applyFont="1" applyFill="1" applyBorder="1" applyAlignment="1">
      <alignment horizontal="center" vertical="center"/>
    </xf>
    <xf numFmtId="178" fontId="36" fillId="0" borderId="85" xfId="6" quotePrefix="1" applyNumberFormat="1" applyFont="1" applyFill="1" applyBorder="1" applyAlignment="1">
      <alignment horizontal="center" vertical="center"/>
    </xf>
    <xf numFmtId="176" fontId="36" fillId="0" borderId="88" xfId="3" applyNumberFormat="1" applyFont="1" applyFill="1" applyBorder="1" applyAlignment="1">
      <alignment horizontal="center" vertical="center" wrapText="1"/>
    </xf>
    <xf numFmtId="176" fontId="36" fillId="0" borderId="89" xfId="3" applyNumberFormat="1" applyFont="1" applyFill="1" applyBorder="1" applyAlignment="1">
      <alignment horizontal="center" vertical="center" wrapText="1"/>
    </xf>
    <xf numFmtId="176" fontId="36" fillId="0" borderId="94" xfId="3" applyNumberFormat="1" applyFont="1" applyFill="1" applyBorder="1" applyAlignment="1">
      <alignment horizontal="center" vertical="center" wrapText="1"/>
    </xf>
    <xf numFmtId="176" fontId="36" fillId="0" borderId="80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86" xfId="6" quotePrefix="1" applyNumberFormat="1" applyFont="1" applyFill="1" applyBorder="1" applyAlignment="1">
      <alignment horizontal="center" vertical="center"/>
    </xf>
    <xf numFmtId="178" fontId="36" fillId="0" borderId="87" xfId="6" quotePrefix="1" applyNumberFormat="1" applyFont="1" applyFill="1" applyBorder="1" applyAlignment="1">
      <alignment horizontal="center" vertical="center"/>
    </xf>
    <xf numFmtId="176" fontId="36" fillId="0" borderId="91" xfId="3" applyNumberFormat="1" applyFont="1" applyFill="1" applyBorder="1" applyAlignment="1">
      <alignment horizontal="center" vertical="center" wrapText="1"/>
    </xf>
    <xf numFmtId="176" fontId="36" fillId="0" borderId="92" xfId="3" applyNumberFormat="1" applyFont="1" applyFill="1" applyBorder="1" applyAlignment="1">
      <alignment horizontal="center" vertical="center" wrapText="1"/>
    </xf>
    <xf numFmtId="176" fontId="36" fillId="0" borderId="95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82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5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2" xfId="3" applyNumberFormat="1" applyFont="1" applyFill="1" applyBorder="1" applyAlignment="1">
      <alignment horizontal="distributed" vertical="center" wrapText="1"/>
    </xf>
    <xf numFmtId="176" fontId="43" fillId="0" borderId="83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80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81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73" xfId="3" applyNumberFormat="1" applyFont="1" applyFill="1" applyBorder="1" applyAlignment="1">
      <alignment horizontal="distributed" vertical="center" justifyLastLine="1"/>
    </xf>
    <xf numFmtId="176" fontId="43" fillId="0" borderId="74" xfId="3" applyNumberFormat="1" applyFont="1" applyFill="1" applyBorder="1" applyAlignment="1">
      <alignment horizontal="distributed" vertical="center" justifyLastLine="1"/>
    </xf>
    <xf numFmtId="176" fontId="43" fillId="0" borderId="75" xfId="3" applyNumberFormat="1" applyFont="1" applyFill="1" applyBorder="1" applyAlignment="1">
      <alignment horizontal="distributed" vertical="center" justifyLastLine="1"/>
    </xf>
    <xf numFmtId="176" fontId="36" fillId="0" borderId="76" xfId="3" applyNumberFormat="1" applyFont="1" applyFill="1" applyBorder="1" applyAlignment="1">
      <alignment horizontal="center" vertical="center" textRotation="255"/>
    </xf>
    <xf numFmtId="176" fontId="43" fillId="0" borderId="7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79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2" xfId="3" quotePrefix="1" applyNumberFormat="1" applyFont="1" applyFill="1" applyBorder="1" applyAlignment="1">
      <alignment horizontal="center" vertical="center"/>
    </xf>
    <xf numFmtId="176" fontId="36" fillId="0" borderId="77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2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65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66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48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49" xfId="3" applyNumberFormat="1" applyFont="1" applyFill="1" applyBorder="1" applyAlignment="1">
      <alignment horizontal="distributed" vertical="center"/>
    </xf>
    <xf numFmtId="176" fontId="36" fillId="0" borderId="50" xfId="3" applyNumberFormat="1" applyFont="1" applyFill="1" applyBorder="1" applyAlignment="1">
      <alignment horizontal="right" vertical="center"/>
    </xf>
    <xf numFmtId="176" fontId="36" fillId="0" borderId="49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8375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288">
        <v>626.70000000000005</v>
      </c>
      <c r="K5" s="289"/>
      <c r="L5" s="289"/>
      <c r="M5" s="289"/>
      <c r="N5" s="12" t="s">
        <v>7</v>
      </c>
      <c r="O5" s="290">
        <v>14796</v>
      </c>
      <c r="P5" s="285"/>
      <c r="Q5" s="285"/>
      <c r="R5" s="285"/>
      <c r="S5" s="285"/>
      <c r="T5" s="285"/>
      <c r="U5" s="11" t="s">
        <v>6</v>
      </c>
      <c r="V5" s="290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300">
        <v>9599593</v>
      </c>
      <c r="AH5" s="300"/>
      <c r="AI5" s="300"/>
      <c r="AJ5" s="14"/>
      <c r="AK5" s="15" t="s">
        <v>6</v>
      </c>
    </row>
    <row r="6" spans="1:38" s="16" customFormat="1" ht="28.5" customHeight="1" thickBot="1">
      <c r="A6" s="10"/>
      <c r="B6" s="301" t="s">
        <v>9</v>
      </c>
      <c r="C6" s="302"/>
      <c r="D6" s="303">
        <v>8945695</v>
      </c>
      <c r="E6" s="303"/>
      <c r="F6" s="303"/>
      <c r="G6" s="303"/>
      <c r="H6" s="303"/>
      <c r="I6" s="17" t="s">
        <v>6</v>
      </c>
      <c r="J6" s="304">
        <v>621.83000000000004</v>
      </c>
      <c r="K6" s="305"/>
      <c r="L6" s="305"/>
      <c r="M6" s="305"/>
      <c r="N6" s="18" t="s">
        <v>7</v>
      </c>
      <c r="O6" s="306">
        <v>14386</v>
      </c>
      <c r="P6" s="303"/>
      <c r="Q6" s="303"/>
      <c r="R6" s="303"/>
      <c r="S6" s="303"/>
      <c r="T6" s="303"/>
      <c r="U6" s="17" t="s">
        <v>6</v>
      </c>
      <c r="V6" s="306">
        <v>8945695</v>
      </c>
      <c r="W6" s="303"/>
      <c r="X6" s="303"/>
      <c r="Y6" s="303"/>
      <c r="Z6" s="303"/>
      <c r="AA6" s="303"/>
      <c r="AB6" s="19" t="s">
        <v>6</v>
      </c>
      <c r="AC6" s="307" t="s">
        <v>10</v>
      </c>
      <c r="AD6" s="308"/>
      <c r="AE6" s="308"/>
      <c r="AF6" s="308"/>
      <c r="AG6" s="309">
        <v>9514625</v>
      </c>
      <c r="AH6" s="309"/>
      <c r="AI6" s="30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95" t="s">
        <v>13</v>
      </c>
      <c r="O8" s="296"/>
      <c r="P8" s="296"/>
      <c r="Q8" s="296"/>
      <c r="R8" s="297"/>
      <c r="S8" s="295" t="s">
        <v>14</v>
      </c>
      <c r="T8" s="314"/>
      <c r="U8" s="315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95" t="s">
        <v>13</v>
      </c>
      <c r="AH8" s="296"/>
      <c r="AI8" s="296"/>
      <c r="AJ8" s="296"/>
      <c r="AK8" s="297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291">
        <v>4071060682</v>
      </c>
      <c r="H10" s="292"/>
      <c r="I10" s="292"/>
      <c r="J10" s="292"/>
      <c r="K10" s="292"/>
      <c r="L10" s="44"/>
      <c r="M10" s="45"/>
      <c r="N10" s="322">
        <v>3884864451</v>
      </c>
      <c r="O10" s="323"/>
      <c r="P10" s="323"/>
      <c r="Q10" s="323"/>
      <c r="R10" s="20"/>
      <c r="S10" s="326">
        <f>IF(N10=0,IF(G10&gt;0,"皆増",0),IF(G10=0,"皆減",ROUND((G10-N10)/N10*100,1)))</f>
        <v>4.8</v>
      </c>
      <c r="T10" s="327"/>
      <c r="U10" s="330" t="s">
        <v>22</v>
      </c>
      <c r="V10" s="317"/>
      <c r="W10" s="317"/>
      <c r="X10" s="317"/>
      <c r="Y10" s="320"/>
      <c r="Z10" s="291">
        <v>2195351911</v>
      </c>
      <c r="AA10" s="292"/>
      <c r="AB10" s="292"/>
      <c r="AC10" s="292"/>
      <c r="AD10" s="46"/>
      <c r="AE10" s="47"/>
      <c r="AF10" s="310">
        <v>2129833229</v>
      </c>
      <c r="AG10" s="311"/>
      <c r="AH10" s="311"/>
      <c r="AI10" s="311"/>
      <c r="AJ10" s="46"/>
      <c r="AK10" s="48"/>
    </row>
    <row r="11" spans="1:38" ht="25.5" customHeight="1">
      <c r="A11" s="28"/>
      <c r="B11" s="318"/>
      <c r="C11" s="319"/>
      <c r="D11" s="319"/>
      <c r="E11" s="319"/>
      <c r="F11" s="321"/>
      <c r="G11" s="293"/>
      <c r="H11" s="294"/>
      <c r="I11" s="294"/>
      <c r="J11" s="294"/>
      <c r="K11" s="294"/>
      <c r="L11" s="49"/>
      <c r="M11" s="50"/>
      <c r="N11" s="324"/>
      <c r="O11" s="325"/>
      <c r="P11" s="325"/>
      <c r="Q11" s="325"/>
      <c r="R11" s="51"/>
      <c r="S11" s="328"/>
      <c r="T11" s="329"/>
      <c r="U11" s="331"/>
      <c r="V11" s="319"/>
      <c r="W11" s="319"/>
      <c r="X11" s="319"/>
      <c r="Y11" s="321"/>
      <c r="Z11" s="293"/>
      <c r="AA11" s="294"/>
      <c r="AB11" s="294"/>
      <c r="AC11" s="294"/>
      <c r="AD11" s="52"/>
      <c r="AE11" s="53"/>
      <c r="AF11" s="312"/>
      <c r="AG11" s="313"/>
      <c r="AH11" s="313"/>
      <c r="AI11" s="313"/>
      <c r="AJ11" s="52"/>
      <c r="AK11" s="54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335">
        <v>3916271750</v>
      </c>
      <c r="H12" s="336"/>
      <c r="I12" s="336"/>
      <c r="J12" s="336"/>
      <c r="K12" s="336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1" t="s">
        <v>25</v>
      </c>
      <c r="V12" s="333"/>
      <c r="W12" s="333"/>
      <c r="X12" s="333"/>
      <c r="Y12" s="334"/>
      <c r="Z12" s="291">
        <v>1166287261</v>
      </c>
      <c r="AA12" s="292"/>
      <c r="AB12" s="292"/>
      <c r="AC12" s="292"/>
      <c r="AD12" s="55"/>
      <c r="AE12" s="56" t="s">
        <v>18</v>
      </c>
      <c r="AF12" s="310">
        <v>1131526104</v>
      </c>
      <c r="AG12" s="311"/>
      <c r="AH12" s="311"/>
      <c r="AI12" s="311"/>
      <c r="AJ12" s="55"/>
      <c r="AK12" s="57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293"/>
      <c r="H13" s="294"/>
      <c r="I13" s="294"/>
      <c r="J13" s="294"/>
      <c r="K13" s="294"/>
      <c r="L13" s="49"/>
      <c r="M13" s="50"/>
      <c r="N13" s="324"/>
      <c r="O13" s="325"/>
      <c r="P13" s="325"/>
      <c r="Q13" s="325"/>
      <c r="R13" s="51"/>
      <c r="S13" s="328"/>
      <c r="T13" s="329"/>
      <c r="U13" s="331"/>
      <c r="V13" s="319"/>
      <c r="W13" s="319"/>
      <c r="X13" s="319"/>
      <c r="Y13" s="321"/>
      <c r="Z13" s="293"/>
      <c r="AA13" s="294"/>
      <c r="AB13" s="294"/>
      <c r="AC13" s="294"/>
      <c r="AD13" s="58"/>
      <c r="AE13" s="59"/>
      <c r="AF13" s="312"/>
      <c r="AG13" s="313"/>
      <c r="AH13" s="313"/>
      <c r="AI13" s="313"/>
      <c r="AJ13" s="58"/>
      <c r="AK13" s="60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335">
        <v>154788932</v>
      </c>
      <c r="H14" s="336"/>
      <c r="I14" s="336"/>
      <c r="J14" s="336"/>
      <c r="K14" s="336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1" t="s">
        <v>28</v>
      </c>
      <c r="V14" s="333"/>
      <c r="W14" s="333"/>
      <c r="X14" s="333"/>
      <c r="Y14" s="334"/>
      <c r="Z14" s="291">
        <v>2409578416</v>
      </c>
      <c r="AA14" s="292"/>
      <c r="AB14" s="292"/>
      <c r="AC14" s="292"/>
      <c r="AD14" s="62"/>
      <c r="AE14" s="56" t="s">
        <v>18</v>
      </c>
      <c r="AF14" s="310">
        <v>2335349760</v>
      </c>
      <c r="AG14" s="311"/>
      <c r="AH14" s="311"/>
      <c r="AI14" s="311"/>
      <c r="AJ14" s="62"/>
      <c r="AK14" s="57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293"/>
      <c r="H15" s="294"/>
      <c r="I15" s="294"/>
      <c r="J15" s="294"/>
      <c r="K15" s="294"/>
      <c r="L15" s="49"/>
      <c r="M15" s="50"/>
      <c r="N15" s="324"/>
      <c r="O15" s="325"/>
      <c r="P15" s="325"/>
      <c r="Q15" s="325"/>
      <c r="R15" s="51"/>
      <c r="S15" s="328"/>
      <c r="T15" s="329"/>
      <c r="U15" s="331"/>
      <c r="V15" s="319"/>
      <c r="W15" s="319"/>
      <c r="X15" s="319"/>
      <c r="Y15" s="321"/>
      <c r="Z15" s="293"/>
      <c r="AA15" s="294"/>
      <c r="AB15" s="294"/>
      <c r="AC15" s="294"/>
      <c r="AD15" s="58"/>
      <c r="AE15" s="59"/>
      <c r="AF15" s="312"/>
      <c r="AG15" s="313"/>
      <c r="AH15" s="313"/>
      <c r="AI15" s="313"/>
      <c r="AJ15" s="58"/>
      <c r="AK15" s="60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291">
        <v>24675272</v>
      </c>
      <c r="H16" s="292"/>
      <c r="I16" s="292"/>
      <c r="J16" s="292"/>
      <c r="K16" s="292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293"/>
      <c r="H17" s="294"/>
      <c r="I17" s="294"/>
      <c r="J17" s="294"/>
      <c r="K17" s="294"/>
      <c r="L17" s="49"/>
      <c r="M17" s="50"/>
      <c r="N17" s="324"/>
      <c r="O17" s="325"/>
      <c r="P17" s="325"/>
      <c r="Q17" s="325"/>
      <c r="R17" s="51"/>
      <c r="S17" s="328"/>
      <c r="T17" s="32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335">
        <v>130113660</v>
      </c>
      <c r="H18" s="336"/>
      <c r="I18" s="336"/>
      <c r="J18" s="336"/>
      <c r="K18" s="336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1" t="s">
        <v>37</v>
      </c>
      <c r="V18" s="333"/>
      <c r="W18" s="333"/>
      <c r="X18" s="333"/>
      <c r="Y18" s="334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293"/>
      <c r="H19" s="294"/>
      <c r="I19" s="294"/>
      <c r="J19" s="294"/>
      <c r="K19" s="294"/>
      <c r="L19" s="49"/>
      <c r="M19" s="50"/>
      <c r="N19" s="324"/>
      <c r="O19" s="325"/>
      <c r="P19" s="325"/>
      <c r="Q19" s="325"/>
      <c r="R19" s="51"/>
      <c r="S19" s="328"/>
      <c r="T19" s="329"/>
      <c r="U19" s="331"/>
      <c r="V19" s="319"/>
      <c r="W19" s="319"/>
      <c r="X19" s="319"/>
      <c r="Y19" s="321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291">
        <v>8021065</v>
      </c>
      <c r="H20" s="292"/>
      <c r="I20" s="292"/>
      <c r="J20" s="292"/>
      <c r="K20" s="292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293"/>
      <c r="H21" s="294"/>
      <c r="I21" s="294"/>
      <c r="J21" s="294"/>
      <c r="K21" s="294"/>
      <c r="L21" s="49"/>
      <c r="M21" s="50"/>
      <c r="N21" s="324"/>
      <c r="O21" s="325"/>
      <c r="P21" s="325"/>
      <c r="Q21" s="325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291">
        <v>42615980</v>
      </c>
      <c r="H22" s="292"/>
      <c r="I22" s="292"/>
      <c r="J22" s="292"/>
      <c r="K22" s="292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293"/>
      <c r="H23" s="294"/>
      <c r="I23" s="294"/>
      <c r="J23" s="294"/>
      <c r="K23" s="294"/>
      <c r="L23" s="49"/>
      <c r="M23" s="50"/>
      <c r="N23" s="324"/>
      <c r="O23" s="325"/>
      <c r="P23" s="325"/>
      <c r="Q23" s="325"/>
      <c r="R23" s="51"/>
      <c r="S23" s="328"/>
      <c r="T23" s="329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291">
        <v>11166555</v>
      </c>
      <c r="H24" s="292"/>
      <c r="I24" s="292"/>
      <c r="J24" s="292"/>
      <c r="K24" s="292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293"/>
      <c r="H25" s="294"/>
      <c r="I25" s="294"/>
      <c r="J25" s="294"/>
      <c r="K25" s="294"/>
      <c r="L25" s="49"/>
      <c r="M25" s="50"/>
      <c r="N25" s="324"/>
      <c r="O25" s="325"/>
      <c r="P25" s="325"/>
      <c r="Q25" s="325"/>
      <c r="R25" s="51"/>
      <c r="S25" s="328"/>
      <c r="T25" s="329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291">
        <v>37136262</v>
      </c>
      <c r="H26" s="292"/>
      <c r="I26" s="292"/>
      <c r="J26" s="292"/>
      <c r="K26" s="292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293"/>
      <c r="H27" s="294"/>
      <c r="I27" s="294"/>
      <c r="J27" s="294"/>
      <c r="K27" s="294"/>
      <c r="L27" s="49"/>
      <c r="M27" s="50"/>
      <c r="N27" s="324"/>
      <c r="O27" s="325"/>
      <c r="P27" s="325"/>
      <c r="Q27" s="325"/>
      <c r="R27" s="51"/>
      <c r="S27" s="328"/>
      <c r="T27" s="329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335">
        <v>24667338</v>
      </c>
      <c r="H28" s="336"/>
      <c r="I28" s="336"/>
      <c r="J28" s="336"/>
      <c r="K28" s="336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438" t="s">
        <v>54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87"/>
      <c r="Y31" s="87"/>
      <c r="Z31" s="442"/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440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449" t="s">
        <v>12</v>
      </c>
      <c r="H33" s="447"/>
      <c r="I33" s="447"/>
      <c r="J33" s="447"/>
      <c r="K33" s="447"/>
      <c r="L33" s="447"/>
      <c r="M33" s="448"/>
      <c r="N33" s="450" t="s">
        <v>13</v>
      </c>
      <c r="O33" s="451"/>
      <c r="P33" s="451"/>
      <c r="Q33" s="451"/>
      <c r="R33" s="452"/>
      <c r="S33" s="453" t="s">
        <v>56</v>
      </c>
      <c r="T33" s="447"/>
      <c r="U33" s="447"/>
      <c r="V33" s="447"/>
      <c r="W33" s="447"/>
      <c r="X33" s="447"/>
      <c r="Y33" s="448"/>
      <c r="Z33" s="449" t="s">
        <v>12</v>
      </c>
      <c r="AA33" s="447"/>
      <c r="AB33" s="447"/>
      <c r="AC33" s="447"/>
      <c r="AD33" s="447"/>
      <c r="AE33" s="447"/>
      <c r="AF33" s="448"/>
      <c r="AG33" s="450" t="s">
        <v>13</v>
      </c>
      <c r="AH33" s="451"/>
      <c r="AI33" s="451"/>
      <c r="AJ33" s="451"/>
      <c r="AK33" s="454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419" t="s">
        <v>46</v>
      </c>
      <c r="I34" s="419"/>
      <c r="J34" s="419"/>
      <c r="K34" s="419"/>
      <c r="L34" s="421" t="s">
        <v>58</v>
      </c>
      <c r="M34" s="422"/>
      <c r="N34" s="91"/>
      <c r="O34" s="425" t="s">
        <v>33</v>
      </c>
      <c r="P34" s="425"/>
      <c r="Q34" s="425"/>
      <c r="R34" s="427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463">
        <v>-3.5</v>
      </c>
      <c r="AB34" s="463"/>
      <c r="AC34" s="463"/>
      <c r="AD34" s="68"/>
      <c r="AE34" s="465" t="s">
        <v>19</v>
      </c>
      <c r="AF34" s="68"/>
      <c r="AG34" s="413">
        <v>-3.4</v>
      </c>
      <c r="AH34" s="413"/>
      <c r="AI34" s="413"/>
      <c r="AJ34" s="413" t="s">
        <v>58</v>
      </c>
      <c r="AK34" s="414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/>
      <c r="H35" s="455"/>
      <c r="I35" s="455"/>
      <c r="J35" s="455"/>
      <c r="K35" s="455"/>
      <c r="L35" s="456"/>
      <c r="M35" s="457"/>
      <c r="N35" s="94"/>
      <c r="O35" s="458"/>
      <c r="P35" s="458"/>
      <c r="Q35" s="458"/>
      <c r="R35" s="459"/>
      <c r="S35" s="460"/>
      <c r="T35" s="461"/>
      <c r="U35" s="461"/>
      <c r="V35" s="461"/>
      <c r="W35" s="461"/>
      <c r="X35" s="461"/>
      <c r="Y35" s="462"/>
      <c r="Z35" s="75"/>
      <c r="AA35" s="464"/>
      <c r="AB35" s="464"/>
      <c r="AC35" s="464"/>
      <c r="AD35" s="78"/>
      <c r="AE35" s="466"/>
      <c r="AF35" s="75" t="s">
        <v>60</v>
      </c>
      <c r="AG35" s="415"/>
      <c r="AH35" s="415"/>
      <c r="AI35" s="415"/>
      <c r="AJ35" s="415"/>
      <c r="AK35" s="41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419" t="s">
        <v>46</v>
      </c>
      <c r="I36" s="419"/>
      <c r="J36" s="419"/>
      <c r="K36" s="419"/>
      <c r="L36" s="421" t="s">
        <v>58</v>
      </c>
      <c r="M36" s="422"/>
      <c r="N36" s="91"/>
      <c r="O36" s="425" t="s">
        <v>46</v>
      </c>
      <c r="P36" s="425"/>
      <c r="Q36" s="425"/>
      <c r="R36" s="427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467" t="s">
        <v>46</v>
      </c>
      <c r="AB36" s="467"/>
      <c r="AC36" s="467"/>
      <c r="AD36" s="68"/>
      <c r="AE36" s="465" t="s">
        <v>19</v>
      </c>
      <c r="AF36" s="97"/>
      <c r="AG36" s="413" t="s">
        <v>33</v>
      </c>
      <c r="AH36" s="413"/>
      <c r="AI36" s="413"/>
      <c r="AJ36" s="413" t="s">
        <v>58</v>
      </c>
      <c r="AK36" s="414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/>
      <c r="H37" s="420"/>
      <c r="I37" s="420"/>
      <c r="J37" s="420"/>
      <c r="K37" s="420"/>
      <c r="L37" s="423"/>
      <c r="M37" s="424"/>
      <c r="N37" s="103"/>
      <c r="O37" s="426"/>
      <c r="P37" s="426"/>
      <c r="Q37" s="426"/>
      <c r="R37" s="428"/>
      <c r="S37" s="432"/>
      <c r="T37" s="433"/>
      <c r="U37" s="433"/>
      <c r="V37" s="433"/>
      <c r="W37" s="433"/>
      <c r="X37" s="433"/>
      <c r="Y37" s="434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</row>
    <row r="40" spans="1:40" ht="23.25" customHeight="1">
      <c r="A40" s="28"/>
      <c r="B40" s="332" t="s">
        <v>11</v>
      </c>
      <c r="C40" s="333"/>
      <c r="D40" s="334"/>
      <c r="E40" s="518" t="s">
        <v>69</v>
      </c>
      <c r="F40" s="519"/>
      <c r="G40" s="519"/>
      <c r="H40" s="519"/>
      <c r="I40" s="519"/>
      <c r="J40" s="519"/>
      <c r="K40" s="519"/>
      <c r="L40" s="519"/>
      <c r="M40" s="519"/>
      <c r="N40" s="520"/>
      <c r="O40" s="518" t="s">
        <v>10</v>
      </c>
      <c r="P40" s="519"/>
      <c r="Q40" s="519"/>
      <c r="R40" s="519"/>
      <c r="S40" s="52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533" t="s">
        <v>75</v>
      </c>
      <c r="V42" s="534"/>
      <c r="W42" s="53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35"/>
      <c r="V43" s="536"/>
      <c r="W43" s="536"/>
      <c r="X43" s="310">
        <v>678336065</v>
      </c>
      <c r="Y43" s="311"/>
      <c r="Z43" s="539"/>
      <c r="AA43" s="310">
        <v>63552777</v>
      </c>
      <c r="AB43" s="311"/>
      <c r="AC43" s="539"/>
      <c r="AD43" s="554">
        <v>1254426346</v>
      </c>
      <c r="AE43" s="555"/>
      <c r="AF43" s="555"/>
      <c r="AG43" s="556"/>
      <c r="AH43" s="310">
        <v>1996315188</v>
      </c>
      <c r="AI43" s="311"/>
      <c r="AJ43" s="311"/>
      <c r="AK43" s="560"/>
    </row>
    <row r="44" spans="1:40" ht="39" customHeight="1">
      <c r="A44" s="28"/>
      <c r="B44" s="586"/>
      <c r="C44" s="504" t="s">
        <v>78</v>
      </c>
      <c r="D44" s="321"/>
      <c r="E44" s="505">
        <v>59251</v>
      </c>
      <c r="F44" s="506"/>
      <c r="G44" s="50"/>
      <c r="H44" s="507"/>
      <c r="I44" s="508"/>
      <c r="J44" s="508"/>
      <c r="K44" s="509"/>
      <c r="L44" s="505">
        <v>2885</v>
      </c>
      <c r="M44" s="506"/>
      <c r="N44" s="50"/>
      <c r="O44" s="510">
        <v>58511</v>
      </c>
      <c r="P44" s="455"/>
      <c r="Q44" s="511"/>
      <c r="R44" s="512"/>
      <c r="S44" s="513"/>
      <c r="T44" s="476"/>
      <c r="U44" s="537"/>
      <c r="V44" s="538"/>
      <c r="W44" s="538"/>
      <c r="X44" s="312"/>
      <c r="Y44" s="313"/>
      <c r="Z44" s="540"/>
      <c r="AA44" s="312"/>
      <c r="AB44" s="313"/>
      <c r="AC44" s="540"/>
      <c r="AD44" s="557"/>
      <c r="AE44" s="558"/>
      <c r="AF44" s="558"/>
      <c r="AG44" s="559"/>
      <c r="AH44" s="312"/>
      <c r="AI44" s="313"/>
      <c r="AJ44" s="313"/>
      <c r="AK44" s="561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568">
        <v>6259</v>
      </c>
      <c r="F45" s="569"/>
      <c r="G45" s="50"/>
      <c r="H45" s="570"/>
      <c r="I45" s="571"/>
      <c r="J45" s="571"/>
      <c r="K45" s="572"/>
      <c r="L45" s="568">
        <v>38</v>
      </c>
      <c r="M45" s="569"/>
      <c r="N45" s="50"/>
      <c r="O45" s="573">
        <v>6463</v>
      </c>
      <c r="P45" s="574"/>
      <c r="Q45" s="575"/>
      <c r="R45" s="576"/>
      <c r="S45" s="577"/>
      <c r="T45" s="476"/>
      <c r="U45" s="588" t="s">
        <v>80</v>
      </c>
      <c r="V45" s="548" t="s">
        <v>81</v>
      </c>
      <c r="W45" s="549"/>
      <c r="X45" s="545">
        <v>61590019</v>
      </c>
      <c r="Y45" s="546"/>
      <c r="Z45" s="578"/>
      <c r="AA45" s="541">
        <v>627643</v>
      </c>
      <c r="AB45" s="542"/>
      <c r="AC45" s="552"/>
      <c r="AD45" s="545">
        <v>179885974</v>
      </c>
      <c r="AE45" s="546"/>
      <c r="AF45" s="546"/>
      <c r="AG45" s="578"/>
      <c r="AH45" s="545">
        <v>242103636</v>
      </c>
      <c r="AI45" s="546"/>
      <c r="AJ45" s="546"/>
      <c r="AK45" s="547"/>
    </row>
    <row r="46" spans="1:40" ht="18.75" customHeight="1">
      <c r="A46" s="28"/>
      <c r="B46" s="586"/>
      <c r="C46" s="522" t="s">
        <v>82</v>
      </c>
      <c r="D46" s="334"/>
      <c r="E46" s="541">
        <v>1103</v>
      </c>
      <c r="F46" s="542"/>
      <c r="G46" s="121"/>
      <c r="H46" s="593"/>
      <c r="I46" s="594"/>
      <c r="J46" s="594"/>
      <c r="K46" s="595"/>
      <c r="L46" s="541">
        <v>67</v>
      </c>
      <c r="M46" s="542"/>
      <c r="N46" s="121"/>
      <c r="O46" s="562">
        <v>1104</v>
      </c>
      <c r="P46" s="419"/>
      <c r="Q46" s="563"/>
      <c r="R46" s="564"/>
      <c r="S46" s="565"/>
      <c r="T46" s="476"/>
      <c r="U46" s="589"/>
      <c r="V46" s="550"/>
      <c r="W46" s="551"/>
      <c r="X46" s="505"/>
      <c r="Y46" s="506"/>
      <c r="Z46" s="553"/>
      <c r="AA46" s="505"/>
      <c r="AB46" s="506"/>
      <c r="AC46" s="553"/>
      <c r="AD46" s="505"/>
      <c r="AE46" s="506"/>
      <c r="AF46" s="506"/>
      <c r="AG46" s="553"/>
      <c r="AH46" s="505"/>
      <c r="AI46" s="506"/>
      <c r="AJ46" s="506"/>
      <c r="AK46" s="544"/>
    </row>
    <row r="47" spans="1:40" ht="18.75" customHeight="1">
      <c r="A47" s="28"/>
      <c r="B47" s="586"/>
      <c r="C47" s="504"/>
      <c r="D47" s="321"/>
      <c r="E47" s="505"/>
      <c r="F47" s="506"/>
      <c r="G47" s="50"/>
      <c r="H47" s="507"/>
      <c r="I47" s="508"/>
      <c r="J47" s="508"/>
      <c r="K47" s="509"/>
      <c r="L47" s="505"/>
      <c r="M47" s="506"/>
      <c r="N47" s="50"/>
      <c r="O47" s="510"/>
      <c r="P47" s="455"/>
      <c r="Q47" s="511"/>
      <c r="R47" s="512"/>
      <c r="S47" s="513"/>
      <c r="T47" s="476"/>
      <c r="U47" s="589"/>
      <c r="V47" s="548" t="s">
        <v>83</v>
      </c>
      <c r="W47" s="549"/>
      <c r="X47" s="541">
        <v>37136262</v>
      </c>
      <c r="Y47" s="542"/>
      <c r="Z47" s="552"/>
      <c r="AA47" s="541">
        <v>8472803</v>
      </c>
      <c r="AB47" s="542"/>
      <c r="AC47" s="552"/>
      <c r="AD47" s="541">
        <v>94356910</v>
      </c>
      <c r="AE47" s="542"/>
      <c r="AF47" s="542"/>
      <c r="AG47" s="552"/>
      <c r="AH47" s="541">
        <v>139965975</v>
      </c>
      <c r="AI47" s="542"/>
      <c r="AJ47" s="542"/>
      <c r="AK47" s="543"/>
    </row>
    <row r="48" spans="1:40" ht="39" customHeight="1">
      <c r="A48" s="28"/>
      <c r="B48" s="586"/>
      <c r="C48" s="566" t="s">
        <v>84</v>
      </c>
      <c r="D48" s="567"/>
      <c r="E48" s="568">
        <v>0</v>
      </c>
      <c r="F48" s="569"/>
      <c r="G48" s="50"/>
      <c r="H48" s="570"/>
      <c r="I48" s="571"/>
      <c r="J48" s="571"/>
      <c r="K48" s="572"/>
      <c r="L48" s="568">
        <v>0</v>
      </c>
      <c r="M48" s="569"/>
      <c r="N48" s="50"/>
      <c r="O48" s="573">
        <v>0</v>
      </c>
      <c r="P48" s="574"/>
      <c r="Q48" s="575"/>
      <c r="R48" s="576"/>
      <c r="S48" s="577"/>
      <c r="T48" s="476"/>
      <c r="U48" s="589"/>
      <c r="V48" s="550"/>
      <c r="W48" s="551"/>
      <c r="X48" s="505"/>
      <c r="Y48" s="506"/>
      <c r="Z48" s="553"/>
      <c r="AA48" s="505"/>
      <c r="AB48" s="506"/>
      <c r="AC48" s="553"/>
      <c r="AD48" s="505"/>
      <c r="AE48" s="506"/>
      <c r="AF48" s="506"/>
      <c r="AG48" s="553"/>
      <c r="AH48" s="505"/>
      <c r="AI48" s="506"/>
      <c r="AJ48" s="506"/>
      <c r="AK48" s="544"/>
    </row>
    <row r="49" spans="1:40" ht="39" customHeight="1">
      <c r="A49" s="28"/>
      <c r="B49" s="587"/>
      <c r="C49" s="566" t="s">
        <v>85</v>
      </c>
      <c r="D49" s="567"/>
      <c r="E49" s="591">
        <f>E44+E46+E48</f>
        <v>60354</v>
      </c>
      <c r="F49" s="592"/>
      <c r="G49" s="50"/>
      <c r="H49" s="570"/>
      <c r="I49" s="571"/>
      <c r="J49" s="571"/>
      <c r="K49" s="572"/>
      <c r="L49" s="591">
        <f>L44+L46+L48</f>
        <v>2952</v>
      </c>
      <c r="M49" s="592"/>
      <c r="N49" s="50"/>
      <c r="O49" s="573">
        <v>59615</v>
      </c>
      <c r="P49" s="574"/>
      <c r="Q49" s="575"/>
      <c r="R49" s="576"/>
      <c r="S49" s="577"/>
      <c r="T49" s="476"/>
      <c r="U49" s="589"/>
      <c r="V49" s="606" t="s">
        <v>86</v>
      </c>
      <c r="W49" s="607"/>
      <c r="X49" s="541">
        <v>-14877</v>
      </c>
      <c r="Y49" s="542"/>
      <c r="Z49" s="552"/>
      <c r="AA49" s="541">
        <v>2</v>
      </c>
      <c r="AB49" s="542"/>
      <c r="AC49" s="552"/>
      <c r="AD49" s="579">
        <v>-1916610</v>
      </c>
      <c r="AE49" s="580"/>
      <c r="AF49" s="580"/>
      <c r="AG49" s="581"/>
      <c r="AH49" s="541">
        <v>-1931485</v>
      </c>
      <c r="AI49" s="542"/>
      <c r="AJ49" s="542"/>
      <c r="AK49" s="543"/>
    </row>
    <row r="50" spans="1:40" ht="18.75" customHeight="1">
      <c r="A50" s="28"/>
      <c r="B50" s="332" t="s">
        <v>87</v>
      </c>
      <c r="C50" s="333"/>
      <c r="D50" s="334"/>
      <c r="E50" s="541">
        <v>2661</v>
      </c>
      <c r="F50" s="542"/>
      <c r="G50" s="121"/>
      <c r="H50" s="593"/>
      <c r="I50" s="594"/>
      <c r="J50" s="594"/>
      <c r="K50" s="595"/>
      <c r="L50" s="541">
        <v>146</v>
      </c>
      <c r="M50" s="542"/>
      <c r="N50" s="121"/>
      <c r="O50" s="562">
        <v>2644</v>
      </c>
      <c r="P50" s="419"/>
      <c r="Q50" s="563"/>
      <c r="R50" s="564"/>
      <c r="S50" s="565"/>
      <c r="T50" s="476"/>
      <c r="U50" s="590"/>
      <c r="V50" s="608"/>
      <c r="W50" s="609"/>
      <c r="X50" s="505"/>
      <c r="Y50" s="506"/>
      <c r="Z50" s="553"/>
      <c r="AA50" s="505"/>
      <c r="AB50" s="506"/>
      <c r="AC50" s="553"/>
      <c r="AD50" s="582"/>
      <c r="AE50" s="583"/>
      <c r="AF50" s="583"/>
      <c r="AG50" s="584"/>
      <c r="AH50" s="505"/>
      <c r="AI50" s="506"/>
      <c r="AJ50" s="506"/>
      <c r="AK50" s="544"/>
    </row>
    <row r="51" spans="1:40" ht="18.75" customHeight="1">
      <c r="A51" s="28"/>
      <c r="B51" s="318"/>
      <c r="C51" s="319"/>
      <c r="D51" s="321"/>
      <c r="E51" s="505"/>
      <c r="F51" s="506"/>
      <c r="G51" s="50"/>
      <c r="H51" s="507"/>
      <c r="I51" s="508"/>
      <c r="J51" s="508"/>
      <c r="K51" s="509"/>
      <c r="L51" s="505"/>
      <c r="M51" s="506"/>
      <c r="N51" s="50"/>
      <c r="O51" s="510"/>
      <c r="P51" s="455"/>
      <c r="Q51" s="511"/>
      <c r="R51" s="512"/>
      <c r="S51" s="513"/>
      <c r="T51" s="476"/>
      <c r="U51" s="533" t="s">
        <v>88</v>
      </c>
      <c r="V51" s="534"/>
      <c r="W51" s="596"/>
      <c r="X51" s="600">
        <v>702774945</v>
      </c>
      <c r="Y51" s="601"/>
      <c r="Z51" s="602"/>
      <c r="AA51" s="600">
        <v>55707619</v>
      </c>
      <c r="AB51" s="601"/>
      <c r="AC51" s="602"/>
      <c r="AD51" s="611">
        <v>1338038800</v>
      </c>
      <c r="AE51" s="612"/>
      <c r="AF51" s="612"/>
      <c r="AG51" s="613"/>
      <c r="AH51" s="600">
        <v>2096521364</v>
      </c>
      <c r="AI51" s="601"/>
      <c r="AJ51" s="601"/>
      <c r="AK51" s="617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622">
        <f>E49+E50</f>
        <v>63015</v>
      </c>
      <c r="F52" s="623"/>
      <c r="G52" s="102"/>
      <c r="H52" s="624"/>
      <c r="I52" s="625"/>
      <c r="J52" s="625"/>
      <c r="K52" s="626"/>
      <c r="L52" s="622">
        <f>L49+L50</f>
        <v>3098</v>
      </c>
      <c r="M52" s="623"/>
      <c r="N52" s="102"/>
      <c r="O52" s="627">
        <v>62259</v>
      </c>
      <c r="P52" s="628"/>
      <c r="Q52" s="629"/>
      <c r="R52" s="630"/>
      <c r="S52" s="631"/>
      <c r="T52" s="477"/>
      <c r="U52" s="597"/>
      <c r="V52" s="598"/>
      <c r="W52" s="599"/>
      <c r="X52" s="603"/>
      <c r="Y52" s="604"/>
      <c r="Z52" s="605"/>
      <c r="AA52" s="603"/>
      <c r="AB52" s="604"/>
      <c r="AC52" s="605"/>
      <c r="AD52" s="614"/>
      <c r="AE52" s="615"/>
      <c r="AF52" s="615"/>
      <c r="AG52" s="616"/>
      <c r="AH52" s="603"/>
      <c r="AI52" s="604"/>
      <c r="AJ52" s="604"/>
      <c r="AK52" s="61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610"/>
      <c r="Z60" s="610"/>
      <c r="AA60" s="610"/>
      <c r="AB60" s="632"/>
      <c r="AC60" s="632"/>
      <c r="AD60" s="632"/>
      <c r="AE60" s="632"/>
      <c r="AF60" s="632"/>
      <c r="AG60" s="632"/>
      <c r="AH60" s="610"/>
      <c r="AI60" s="610"/>
      <c r="AJ60" s="610"/>
      <c r="AK60" s="610"/>
      <c r="AL60" s="610"/>
      <c r="AM60" s="610"/>
    </row>
    <row r="61" spans="1:40">
      <c r="Y61" s="610"/>
      <c r="Z61" s="610"/>
      <c r="AA61" s="610"/>
      <c r="AB61" s="632"/>
      <c r="AC61" s="632"/>
      <c r="AD61" s="632"/>
      <c r="AE61" s="632"/>
      <c r="AF61" s="632"/>
      <c r="AG61" s="632"/>
      <c r="AH61" s="610"/>
      <c r="AI61" s="610"/>
      <c r="AJ61" s="610"/>
      <c r="AK61" s="610"/>
      <c r="AL61" s="610"/>
      <c r="AM61" s="610"/>
    </row>
    <row r="62" spans="1:40">
      <c r="Y62" s="610"/>
      <c r="Z62" s="610"/>
      <c r="AA62" s="610"/>
      <c r="AB62" s="632"/>
      <c r="AC62" s="632"/>
      <c r="AD62" s="632"/>
      <c r="AE62" s="632"/>
      <c r="AF62" s="632"/>
      <c r="AG62" s="632"/>
      <c r="AH62" s="610"/>
      <c r="AI62" s="610"/>
      <c r="AJ62" s="610"/>
      <c r="AK62" s="610"/>
      <c r="AL62" s="610"/>
      <c r="AM62" s="610"/>
    </row>
    <row r="63" spans="1:40">
      <c r="Y63" s="610"/>
      <c r="Z63" s="610"/>
      <c r="AA63" s="610"/>
      <c r="AB63" s="632"/>
      <c r="AC63" s="632"/>
      <c r="AD63" s="632"/>
      <c r="AE63" s="632"/>
      <c r="AF63" s="632"/>
      <c r="AG63" s="632"/>
      <c r="AH63" s="610"/>
      <c r="AI63" s="610"/>
      <c r="AJ63" s="610"/>
      <c r="AK63" s="610"/>
      <c r="AL63" s="610"/>
      <c r="AM63" s="610"/>
    </row>
    <row r="64" spans="1:40">
      <c r="Y64" s="610"/>
      <c r="Z64" s="610"/>
      <c r="AA64" s="610"/>
      <c r="AB64" s="632"/>
      <c r="AC64" s="632"/>
      <c r="AD64" s="632"/>
      <c r="AE64" s="632"/>
      <c r="AF64" s="632"/>
      <c r="AG64" s="632"/>
      <c r="AH64" s="610"/>
      <c r="AI64" s="610"/>
      <c r="AJ64" s="610"/>
      <c r="AK64" s="610"/>
      <c r="AL64" s="610"/>
      <c r="AM64" s="610"/>
    </row>
    <row r="65" spans="25:39">
      <c r="Y65" s="610"/>
      <c r="Z65" s="610"/>
      <c r="AA65" s="610"/>
      <c r="AB65" s="632"/>
      <c r="AC65" s="632"/>
      <c r="AD65" s="632"/>
      <c r="AE65" s="632"/>
      <c r="AF65" s="632"/>
      <c r="AG65" s="632"/>
      <c r="AH65" s="610"/>
      <c r="AI65" s="610"/>
      <c r="AJ65" s="610"/>
      <c r="AK65" s="610"/>
      <c r="AL65" s="610"/>
      <c r="AM65" s="610"/>
    </row>
    <row r="66" spans="25:39">
      <c r="Y66" s="610"/>
      <c r="Z66" s="610"/>
      <c r="AA66" s="610"/>
      <c r="AB66" s="632"/>
      <c r="AC66" s="632"/>
      <c r="AD66" s="632"/>
      <c r="AE66" s="632"/>
      <c r="AF66" s="632"/>
      <c r="AG66" s="632"/>
      <c r="AH66" s="610"/>
      <c r="AI66" s="610"/>
      <c r="AJ66" s="610"/>
      <c r="AK66" s="610"/>
      <c r="AL66" s="610"/>
      <c r="AM66" s="610"/>
    </row>
  </sheetData>
  <mergeCells count="231"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AD45:AG46"/>
    <mergeCell ref="AD47:AG48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AG34:AI35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113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66680</v>
      </c>
      <c r="F5" s="1151"/>
      <c r="G5" s="1151"/>
      <c r="H5" s="1151"/>
      <c r="I5" s="1152" t="s">
        <v>6</v>
      </c>
      <c r="J5" s="1153">
        <v>11.66</v>
      </c>
      <c r="K5" s="1154"/>
      <c r="L5" s="1154"/>
      <c r="M5" s="1154"/>
      <c r="N5" s="1155" t="s">
        <v>7</v>
      </c>
      <c r="O5" s="1156">
        <v>5719</v>
      </c>
      <c r="P5" s="1157"/>
      <c r="Q5" s="1157"/>
      <c r="R5" s="1157"/>
      <c r="S5" s="1157"/>
      <c r="T5" s="1157"/>
      <c r="U5" s="1152" t="s">
        <v>6</v>
      </c>
      <c r="V5" s="1156">
        <v>66680</v>
      </c>
      <c r="W5" s="1157"/>
      <c r="X5" s="1157"/>
      <c r="Y5" s="1157"/>
      <c r="Z5" s="1157"/>
      <c r="AA5" s="1157"/>
      <c r="AB5" s="1158" t="s">
        <v>6</v>
      </c>
      <c r="AC5" s="1159" t="s">
        <v>228</v>
      </c>
      <c r="AD5" s="1160"/>
      <c r="AE5" s="1160"/>
      <c r="AF5" s="1160"/>
      <c r="AG5" s="1157">
        <v>68296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58406</v>
      </c>
      <c r="F6" s="1165"/>
      <c r="G6" s="1165"/>
      <c r="H6" s="1165"/>
      <c r="I6" s="1166" t="s">
        <v>6</v>
      </c>
      <c r="J6" s="1167">
        <v>11.66</v>
      </c>
      <c r="K6" s="1168"/>
      <c r="L6" s="1168"/>
      <c r="M6" s="1168"/>
      <c r="N6" s="1169" t="s">
        <v>7</v>
      </c>
      <c r="O6" s="1170">
        <v>5009</v>
      </c>
      <c r="P6" s="1171"/>
      <c r="Q6" s="1171"/>
      <c r="R6" s="1171"/>
      <c r="S6" s="1171"/>
      <c r="T6" s="1171"/>
      <c r="U6" s="1166" t="s">
        <v>6</v>
      </c>
      <c r="V6" s="1170">
        <v>58406</v>
      </c>
      <c r="W6" s="1171"/>
      <c r="X6" s="1171"/>
      <c r="Y6" s="1171"/>
      <c r="Z6" s="1171"/>
      <c r="AA6" s="1171"/>
      <c r="AB6" s="1172" t="s">
        <v>6</v>
      </c>
      <c r="AC6" s="1173" t="s">
        <v>229</v>
      </c>
      <c r="AD6" s="1174"/>
      <c r="AE6" s="1174"/>
      <c r="AF6" s="1174"/>
      <c r="AG6" s="1157">
        <v>67276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230</v>
      </c>
      <c r="H8" s="1141"/>
      <c r="I8" s="1141"/>
      <c r="J8" s="1141"/>
      <c r="K8" s="1141"/>
      <c r="L8" s="1141"/>
      <c r="M8" s="1142"/>
      <c r="N8" s="1182" t="s">
        <v>231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230</v>
      </c>
      <c r="AA8" s="1141"/>
      <c r="AB8" s="1141"/>
      <c r="AC8" s="1141"/>
      <c r="AD8" s="1141"/>
      <c r="AE8" s="1141"/>
      <c r="AF8" s="1142"/>
      <c r="AG8" s="1182" t="s">
        <v>231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68549008</v>
      </c>
      <c r="H10" s="1211"/>
      <c r="I10" s="1211"/>
      <c r="J10" s="1211"/>
      <c r="K10" s="1211"/>
      <c r="L10" s="1212"/>
      <c r="M10" s="1213"/>
      <c r="N10" s="1210">
        <v>65665269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4.4000000000000004</v>
      </c>
      <c r="T10" s="1216"/>
      <c r="U10" s="1217" t="s">
        <v>22</v>
      </c>
      <c r="V10" s="1208"/>
      <c r="W10" s="1208"/>
      <c r="X10" s="1208"/>
      <c r="Y10" s="1209"/>
      <c r="Z10" s="1210">
        <v>30215278</v>
      </c>
      <c r="AA10" s="1211"/>
      <c r="AB10" s="1211"/>
      <c r="AC10" s="1211"/>
      <c r="AD10" s="1218"/>
      <c r="AE10" s="1219"/>
      <c r="AF10" s="1210">
        <v>31761933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66236416</v>
      </c>
      <c r="H12" s="1239"/>
      <c r="I12" s="1239"/>
      <c r="J12" s="1239"/>
      <c r="K12" s="1239"/>
      <c r="L12" s="1212"/>
      <c r="M12" s="1213"/>
      <c r="N12" s="1238">
        <v>63455924</v>
      </c>
      <c r="O12" s="1239"/>
      <c r="P12" s="1239"/>
      <c r="Q12" s="1239"/>
      <c r="R12" s="1214"/>
      <c r="S12" s="1215">
        <f t="shared" si="0"/>
        <v>4.4000000000000004</v>
      </c>
      <c r="T12" s="1216"/>
      <c r="U12" s="1240" t="s">
        <v>25</v>
      </c>
      <c r="V12" s="1236"/>
      <c r="W12" s="1236"/>
      <c r="X12" s="1236"/>
      <c r="Y12" s="1237"/>
      <c r="Z12" s="1210">
        <v>25921673</v>
      </c>
      <c r="AA12" s="1211"/>
      <c r="AB12" s="1211"/>
      <c r="AC12" s="1211"/>
      <c r="AD12" s="1241"/>
      <c r="AE12" s="1242" t="s">
        <v>18</v>
      </c>
      <c r="AF12" s="1210">
        <v>25829078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2312592</v>
      </c>
      <c r="H14" s="1239"/>
      <c r="I14" s="1239"/>
      <c r="J14" s="1239"/>
      <c r="K14" s="1239"/>
      <c r="L14" s="1212"/>
      <c r="M14" s="1213"/>
      <c r="N14" s="1238">
        <v>2209345</v>
      </c>
      <c r="O14" s="1239"/>
      <c r="P14" s="1239"/>
      <c r="Q14" s="1239"/>
      <c r="R14" s="1249"/>
      <c r="S14" s="1215">
        <f t="shared" si="0"/>
        <v>4.7</v>
      </c>
      <c r="T14" s="1216"/>
      <c r="U14" s="1240" t="s">
        <v>28</v>
      </c>
      <c r="V14" s="1236"/>
      <c r="W14" s="1236"/>
      <c r="X14" s="1236"/>
      <c r="Y14" s="1237"/>
      <c r="Z14" s="1210">
        <v>35567322</v>
      </c>
      <c r="AA14" s="1211"/>
      <c r="AB14" s="1211"/>
      <c r="AC14" s="1211"/>
      <c r="AD14" s="1250"/>
      <c r="AE14" s="1242" t="s">
        <v>18</v>
      </c>
      <c r="AF14" s="1210">
        <v>36931411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1201703</v>
      </c>
      <c r="H16" s="1211"/>
      <c r="I16" s="1211"/>
      <c r="J16" s="1211"/>
      <c r="K16" s="1211"/>
      <c r="L16" s="1212"/>
      <c r="M16" s="1213"/>
      <c r="N16" s="1210">
        <v>736400</v>
      </c>
      <c r="O16" s="1211"/>
      <c r="P16" s="1211"/>
      <c r="Q16" s="1211"/>
      <c r="R16" s="1214"/>
      <c r="S16" s="1215">
        <f t="shared" si="0"/>
        <v>63.2</v>
      </c>
      <c r="T16" s="1216"/>
      <c r="U16" s="1254" t="s">
        <v>32</v>
      </c>
      <c r="V16" s="1255"/>
      <c r="W16" s="1255"/>
      <c r="X16" s="1255"/>
      <c r="Y16" s="1256"/>
      <c r="Z16" s="1257" t="s">
        <v>114</v>
      </c>
      <c r="AA16" s="1258"/>
      <c r="AB16" s="1258"/>
      <c r="AC16" s="1258"/>
      <c r="AD16" s="1250"/>
      <c r="AE16" s="1242" t="s">
        <v>18</v>
      </c>
      <c r="AF16" s="1257" t="s">
        <v>114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1110889</v>
      </c>
      <c r="H18" s="1239"/>
      <c r="I18" s="1239"/>
      <c r="J18" s="1239"/>
      <c r="K18" s="1239"/>
      <c r="L18" s="1212"/>
      <c r="M18" s="1213"/>
      <c r="N18" s="1238">
        <v>1472945</v>
      </c>
      <c r="O18" s="1239"/>
      <c r="P18" s="1239"/>
      <c r="Q18" s="1239"/>
      <c r="R18" s="1249"/>
      <c r="S18" s="1215">
        <f t="shared" si="0"/>
        <v>-24.6</v>
      </c>
      <c r="T18" s="1216"/>
      <c r="U18" s="1240" t="s">
        <v>37</v>
      </c>
      <c r="V18" s="1236"/>
      <c r="W18" s="1236"/>
      <c r="X18" s="1236"/>
      <c r="Y18" s="1237"/>
      <c r="Z18" s="1268">
        <v>0.87</v>
      </c>
      <c r="AA18" s="1269"/>
      <c r="AB18" s="1269"/>
      <c r="AC18" s="1269"/>
      <c r="AD18" s="1270"/>
      <c r="AE18" s="1271"/>
      <c r="AF18" s="1272"/>
      <c r="AG18" s="1269">
        <v>0.87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-362056</v>
      </c>
      <c r="H20" s="1211"/>
      <c r="I20" s="1211"/>
      <c r="J20" s="1211"/>
      <c r="K20" s="1211"/>
      <c r="L20" s="1212"/>
      <c r="M20" s="1213"/>
      <c r="N20" s="1210">
        <v>-155602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3.1</v>
      </c>
      <c r="AA20" s="1284"/>
      <c r="AB20" s="1284"/>
      <c r="AC20" s="1284"/>
      <c r="AD20" s="1285"/>
      <c r="AE20" s="1286" t="s">
        <v>19</v>
      </c>
      <c r="AF20" s="1194"/>
      <c r="AG20" s="1287">
        <v>4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880653</v>
      </c>
      <c r="H22" s="1211"/>
      <c r="I22" s="1211"/>
      <c r="J22" s="1211"/>
      <c r="K22" s="1211"/>
      <c r="L22" s="1212"/>
      <c r="M22" s="1213"/>
      <c r="N22" s="1210">
        <v>1002371</v>
      </c>
      <c r="O22" s="1211"/>
      <c r="P22" s="1211"/>
      <c r="Q22" s="1211"/>
      <c r="R22" s="1214"/>
      <c r="S22" s="1215">
        <f>IF(N22=0,IF(G22&gt;0,"皆増","－"),IF(G22=0,"皆減",ROUND((G22-N22)/N22*100,1)))</f>
        <v>-12.1</v>
      </c>
      <c r="T22" s="1216"/>
      <c r="U22" s="1254" t="s">
        <v>43</v>
      </c>
      <c r="V22" s="1255"/>
      <c r="W22" s="1255"/>
      <c r="X22" s="1255"/>
      <c r="Y22" s="1256"/>
      <c r="Z22" s="1283">
        <v>74.2</v>
      </c>
      <c r="AA22" s="1284"/>
      <c r="AB22" s="1284"/>
      <c r="AC22" s="1284"/>
      <c r="AD22" s="1285"/>
      <c r="AE22" s="1286" t="s">
        <v>19</v>
      </c>
      <c r="AF22" s="1194"/>
      <c r="AG22" s="1287">
        <v>73.400000000000006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0</v>
      </c>
      <c r="AA24" s="1300"/>
      <c r="AB24" s="1300"/>
      <c r="AC24" s="1300"/>
      <c r="AD24" s="1250"/>
      <c r="AE24" s="1242" t="s">
        <v>18</v>
      </c>
      <c r="AF24" s="1299">
        <v>15005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738571</v>
      </c>
      <c r="H26" s="1211"/>
      <c r="I26" s="1211"/>
      <c r="J26" s="1211"/>
      <c r="K26" s="1211"/>
      <c r="L26" s="1212"/>
      <c r="M26" s="1213"/>
      <c r="N26" s="1210">
        <v>529774</v>
      </c>
      <c r="O26" s="1211"/>
      <c r="P26" s="1211"/>
      <c r="Q26" s="1211"/>
      <c r="R26" s="1214"/>
      <c r="S26" s="1215">
        <f>IF(N26=0,IF(G26&gt;0,"皆増","－"),IF(G26=0,"皆減",ROUND((G26-N26)/N26*100,1)))</f>
        <v>39.4</v>
      </c>
      <c r="T26" s="1216"/>
      <c r="U26" s="1254" t="s">
        <v>50</v>
      </c>
      <c r="V26" s="1255"/>
      <c r="W26" s="1255"/>
      <c r="X26" s="1255"/>
      <c r="Y26" s="1256"/>
      <c r="Z26" s="1299">
        <v>29025503</v>
      </c>
      <c r="AA26" s="1300"/>
      <c r="AB26" s="1300"/>
      <c r="AC26" s="1300"/>
      <c r="AD26" s="1250"/>
      <c r="AE26" s="1242" t="s">
        <v>18</v>
      </c>
      <c r="AF26" s="1299">
        <v>32445926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-219974</v>
      </c>
      <c r="H28" s="1239"/>
      <c r="I28" s="1239"/>
      <c r="J28" s="1239"/>
      <c r="K28" s="1239"/>
      <c r="L28" s="1212"/>
      <c r="M28" s="1213"/>
      <c r="N28" s="1238">
        <v>316995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232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230</v>
      </c>
      <c r="H33" s="1339"/>
      <c r="I33" s="1339"/>
      <c r="J33" s="1339"/>
      <c r="K33" s="1339"/>
      <c r="L33" s="1339"/>
      <c r="M33" s="1340"/>
      <c r="N33" s="1342" t="s">
        <v>231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233</v>
      </c>
      <c r="AA33" s="1339"/>
      <c r="AB33" s="1339"/>
      <c r="AC33" s="1339"/>
      <c r="AD33" s="1339"/>
      <c r="AE33" s="1339"/>
      <c r="AF33" s="1340"/>
      <c r="AG33" s="1342" t="s">
        <v>234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116</v>
      </c>
      <c r="I34" s="1348"/>
      <c r="J34" s="1348"/>
      <c r="K34" s="1348"/>
      <c r="L34" s="1349" t="s">
        <v>58</v>
      </c>
      <c r="M34" s="1213"/>
      <c r="N34" s="1350"/>
      <c r="O34" s="1348" t="s">
        <v>116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-0.9</v>
      </c>
      <c r="AB34" s="1356"/>
      <c r="AC34" s="1356"/>
      <c r="AD34" s="1357" t="s">
        <v>109</v>
      </c>
      <c r="AE34" s="1358"/>
      <c r="AF34" s="1285"/>
      <c r="AG34" s="1359"/>
      <c r="AH34" s="1356">
        <v>-0.6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11.59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11.54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117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117</v>
      </c>
      <c r="AB36" s="1378"/>
      <c r="AC36" s="1378"/>
      <c r="AD36" s="1357" t="s">
        <v>109</v>
      </c>
      <c r="AE36" s="1358"/>
      <c r="AF36" s="1272"/>
      <c r="AG36" s="1359"/>
      <c r="AH36" s="1356" t="s">
        <v>116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16.59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16.54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235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236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237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42078835</v>
      </c>
      <c r="Y43" s="1211"/>
      <c r="Z43" s="1465"/>
      <c r="AA43" s="1210">
        <v>0</v>
      </c>
      <c r="AB43" s="1211"/>
      <c r="AC43" s="1465"/>
      <c r="AD43" s="1466">
        <v>75066426</v>
      </c>
      <c r="AE43" s="1467"/>
      <c r="AF43" s="1467"/>
      <c r="AG43" s="1468"/>
      <c r="AH43" s="1210">
        <v>117145261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1064</v>
      </c>
      <c r="F44" s="1225"/>
      <c r="G44" s="1472"/>
      <c r="H44" s="1224">
        <v>284804</v>
      </c>
      <c r="I44" s="1225"/>
      <c r="J44" s="1225"/>
      <c r="K44" s="1472"/>
      <c r="L44" s="1224">
        <v>63</v>
      </c>
      <c r="M44" s="1225"/>
      <c r="N44" s="1472"/>
      <c r="O44" s="1224">
        <v>1059</v>
      </c>
      <c r="P44" s="1225"/>
      <c r="Q44" s="1224">
        <v>285851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88</v>
      </c>
      <c r="F45" s="1151"/>
      <c r="G45" s="1482"/>
      <c r="H45" s="1483">
        <v>266938</v>
      </c>
      <c r="I45" s="1151"/>
      <c r="J45" s="1151"/>
      <c r="K45" s="1482"/>
      <c r="L45" s="1483">
        <v>0</v>
      </c>
      <c r="M45" s="1151"/>
      <c r="N45" s="1482"/>
      <c r="O45" s="1483">
        <v>93</v>
      </c>
      <c r="P45" s="1151"/>
      <c r="Q45" s="1483">
        <v>264319</v>
      </c>
      <c r="R45" s="1151"/>
      <c r="S45" s="1484"/>
      <c r="T45" s="1421"/>
      <c r="U45" s="1485" t="s">
        <v>238</v>
      </c>
      <c r="V45" s="1486" t="s">
        <v>81</v>
      </c>
      <c r="W45" s="1487"/>
      <c r="X45" s="1210">
        <v>880653</v>
      </c>
      <c r="Y45" s="1211"/>
      <c r="Z45" s="1465"/>
      <c r="AA45" s="1210">
        <v>0</v>
      </c>
      <c r="AB45" s="1211"/>
      <c r="AC45" s="1465"/>
      <c r="AD45" s="1210">
        <v>4788628</v>
      </c>
      <c r="AE45" s="1211"/>
      <c r="AF45" s="1211"/>
      <c r="AG45" s="1465"/>
      <c r="AH45" s="1210">
        <v>5669281</v>
      </c>
      <c r="AI45" s="1211"/>
      <c r="AJ45" s="1211"/>
      <c r="AK45" s="1469"/>
    </row>
    <row r="46" spans="1:40" ht="18.75" customHeight="1">
      <c r="A46" s="1189"/>
      <c r="B46" s="1488"/>
      <c r="C46" s="1471" t="s">
        <v>82</v>
      </c>
      <c r="D46" s="1209"/>
      <c r="E46" s="1238">
        <v>96</v>
      </c>
      <c r="F46" s="1239"/>
      <c r="G46" s="1489"/>
      <c r="H46" s="1238">
        <v>314651</v>
      </c>
      <c r="I46" s="1239"/>
      <c r="J46" s="1239"/>
      <c r="K46" s="1489"/>
      <c r="L46" s="1238">
        <v>3</v>
      </c>
      <c r="M46" s="1239"/>
      <c r="N46" s="1489"/>
      <c r="O46" s="1238">
        <v>96</v>
      </c>
      <c r="P46" s="1239"/>
      <c r="Q46" s="1238">
        <v>315601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8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738571</v>
      </c>
      <c r="Y47" s="1239"/>
      <c r="Z47" s="1489"/>
      <c r="AA47" s="1210">
        <v>0</v>
      </c>
      <c r="AB47" s="1211"/>
      <c r="AC47" s="1465"/>
      <c r="AD47" s="1238">
        <v>3448991</v>
      </c>
      <c r="AE47" s="1239"/>
      <c r="AF47" s="1239"/>
      <c r="AG47" s="1489"/>
      <c r="AH47" s="1238">
        <v>4187562</v>
      </c>
      <c r="AI47" s="1239"/>
      <c r="AJ47" s="1239"/>
      <c r="AK47" s="1494"/>
    </row>
    <row r="48" spans="1:40" ht="39" customHeight="1">
      <c r="A48" s="1189"/>
      <c r="B48" s="1488"/>
      <c r="C48" s="1495" t="s">
        <v>84</v>
      </c>
      <c r="D48" s="1496"/>
      <c r="E48" s="1483">
        <v>0</v>
      </c>
      <c r="F48" s="1151"/>
      <c r="G48" s="1482"/>
      <c r="H48" s="1483" t="s">
        <v>117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116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1160</v>
      </c>
      <c r="F49" s="1151"/>
      <c r="G49" s="1482"/>
      <c r="H49" s="1483">
        <v>287274</v>
      </c>
      <c r="I49" s="1151"/>
      <c r="J49" s="1151"/>
      <c r="K49" s="1482"/>
      <c r="L49" s="1483">
        <f>L44+L46+L48</f>
        <v>66</v>
      </c>
      <c r="M49" s="1151"/>
      <c r="N49" s="1482"/>
      <c r="O49" s="1483">
        <v>1155</v>
      </c>
      <c r="P49" s="1151"/>
      <c r="Q49" s="1483">
        <v>288323</v>
      </c>
      <c r="R49" s="1151"/>
      <c r="S49" s="1484"/>
      <c r="T49" s="1421"/>
      <c r="U49" s="1491"/>
      <c r="V49" s="1498" t="s">
        <v>86</v>
      </c>
      <c r="W49" s="1499"/>
      <c r="X49" s="1238">
        <v>12</v>
      </c>
      <c r="Y49" s="1239"/>
      <c r="Z49" s="1489"/>
      <c r="AA49" s="1210">
        <v>0</v>
      </c>
      <c r="AB49" s="1211"/>
      <c r="AC49" s="1465"/>
      <c r="AD49" s="1238">
        <v>1</v>
      </c>
      <c r="AE49" s="1239"/>
      <c r="AF49" s="1239"/>
      <c r="AG49" s="1489"/>
      <c r="AH49" s="1238">
        <v>13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42</v>
      </c>
      <c r="F50" s="1239"/>
      <c r="G50" s="1489"/>
      <c r="H50" s="1238">
        <v>266171</v>
      </c>
      <c r="I50" s="1239"/>
      <c r="J50" s="1239"/>
      <c r="K50" s="1489"/>
      <c r="L50" s="1238">
        <v>2</v>
      </c>
      <c r="M50" s="1239"/>
      <c r="N50" s="1489"/>
      <c r="O50" s="1238">
        <v>42</v>
      </c>
      <c r="P50" s="1239"/>
      <c r="Q50" s="1238">
        <v>276076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239</v>
      </c>
      <c r="V51" s="1455"/>
      <c r="W51" s="1503"/>
      <c r="X51" s="1238">
        <f>X43+X45-X47+X49</f>
        <v>42220929</v>
      </c>
      <c r="Y51" s="1239"/>
      <c r="Z51" s="1489"/>
      <c r="AA51" s="1238">
        <f>AA43+AA45-AA47+AA49</f>
        <v>0</v>
      </c>
      <c r="AB51" s="1239"/>
      <c r="AC51" s="1489"/>
      <c r="AD51" s="1504">
        <f>AD43+AD45-AD47+AD49</f>
        <v>76406064</v>
      </c>
      <c r="AE51" s="1505"/>
      <c r="AF51" s="1505"/>
      <c r="AG51" s="1506"/>
      <c r="AH51" s="1238">
        <f>AH43+AH45-AH47+AH49</f>
        <v>118626993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1202</v>
      </c>
      <c r="F52" s="1165"/>
      <c r="G52" s="1511"/>
      <c r="H52" s="1510">
        <v>286537</v>
      </c>
      <c r="I52" s="1165"/>
      <c r="J52" s="1165"/>
      <c r="K52" s="1511"/>
      <c r="L52" s="1510">
        <f>L49+L50</f>
        <v>68</v>
      </c>
      <c r="M52" s="1165"/>
      <c r="N52" s="1511"/>
      <c r="O52" s="1510">
        <v>1197</v>
      </c>
      <c r="P52" s="1165"/>
      <c r="Q52" s="1510">
        <v>287894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E52:G52"/>
    <mergeCell ref="H52:K52"/>
    <mergeCell ref="L52:N52"/>
    <mergeCell ref="O52:P52"/>
    <mergeCell ref="Q52:S52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</mergeCells>
  <phoneticPr fontId="22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118</v>
      </c>
      <c r="N1" s="217" t="s">
        <v>119</v>
      </c>
      <c r="O1" s="218"/>
      <c r="P1" s="646" t="s">
        <v>120</v>
      </c>
      <c r="Q1" s="647"/>
      <c r="R1" s="647"/>
    </row>
    <row r="2" spans="1:20" ht="6" customHeight="1" thickBo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1:20" s="221" customFormat="1" ht="27" customHeight="1">
      <c r="A3" s="219"/>
      <c r="B3" s="648" t="s">
        <v>121</v>
      </c>
      <c r="C3" s="649"/>
      <c r="D3" s="649"/>
      <c r="E3" s="649"/>
      <c r="F3" s="650"/>
      <c r="G3" s="651" t="s">
        <v>122</v>
      </c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3"/>
      <c r="S3" s="220"/>
      <c r="T3" s="220"/>
    </row>
    <row r="4" spans="1:20" ht="26.25" customHeight="1">
      <c r="A4" s="222"/>
      <c r="B4" s="654" t="s">
        <v>11</v>
      </c>
      <c r="C4" s="655"/>
      <c r="D4" s="223" t="s">
        <v>123</v>
      </c>
      <c r="E4" s="223" t="s">
        <v>124</v>
      </c>
      <c r="F4" s="224" t="s">
        <v>125</v>
      </c>
      <c r="G4" s="656" t="s">
        <v>11</v>
      </c>
      <c r="H4" s="657"/>
      <c r="I4" s="655"/>
      <c r="J4" s="658" t="s">
        <v>123</v>
      </c>
      <c r="K4" s="655"/>
      <c r="L4" s="223" t="s">
        <v>124</v>
      </c>
      <c r="M4" s="658" t="s">
        <v>125</v>
      </c>
      <c r="N4" s="655"/>
      <c r="O4" s="223" t="s">
        <v>126</v>
      </c>
      <c r="P4" s="658" t="s">
        <v>127</v>
      </c>
      <c r="Q4" s="655"/>
      <c r="R4" s="225" t="s">
        <v>128</v>
      </c>
      <c r="S4" s="226"/>
      <c r="T4" s="226"/>
    </row>
    <row r="5" spans="1:20" s="235" customFormat="1" ht="12" customHeight="1">
      <c r="A5" s="227"/>
      <c r="B5" s="228"/>
      <c r="C5" s="229"/>
      <c r="D5" s="230" t="s">
        <v>17</v>
      </c>
      <c r="E5" s="230" t="s">
        <v>19</v>
      </c>
      <c r="F5" s="231" t="s">
        <v>19</v>
      </c>
      <c r="G5" s="232"/>
      <c r="H5" s="229"/>
      <c r="I5" s="233"/>
      <c r="J5" s="633" t="s">
        <v>18</v>
      </c>
      <c r="K5" s="634"/>
      <c r="L5" s="230" t="s">
        <v>19</v>
      </c>
      <c r="M5" s="635" t="s">
        <v>19</v>
      </c>
      <c r="N5" s="636"/>
      <c r="O5" s="230" t="s">
        <v>17</v>
      </c>
      <c r="P5" s="635" t="s">
        <v>18</v>
      </c>
      <c r="Q5" s="636"/>
      <c r="R5" s="234" t="s">
        <v>19</v>
      </c>
    </row>
    <row r="6" spans="1:20" ht="23.25" customHeight="1">
      <c r="A6" s="222"/>
      <c r="B6" s="637" t="s">
        <v>129</v>
      </c>
      <c r="C6" s="638"/>
      <c r="D6" s="236">
        <v>22504047</v>
      </c>
      <c r="E6" s="202">
        <f t="shared" ref="E6:E33" si="0">IF(D6=0,"－",ROUND(D6/$D$33*100,1))</f>
        <v>32.799999999999997</v>
      </c>
      <c r="F6" s="237">
        <v>8.6</v>
      </c>
      <c r="G6" s="639" t="s">
        <v>130</v>
      </c>
      <c r="H6" s="640"/>
      <c r="I6" s="641"/>
      <c r="J6" s="642">
        <v>11523178</v>
      </c>
      <c r="K6" s="643"/>
      <c r="L6" s="238">
        <f t="shared" ref="L6:L29" si="1">IF(J6=0,"－",ROUND(J6/$J$29*100,1))</f>
        <v>17.399999999999999</v>
      </c>
      <c r="M6" s="644">
        <v>2.2000000000000002</v>
      </c>
      <c r="N6" s="645"/>
      <c r="O6" s="236">
        <v>11169905</v>
      </c>
      <c r="P6" s="642">
        <v>11020628</v>
      </c>
      <c r="Q6" s="643"/>
      <c r="R6" s="239">
        <f t="shared" ref="R6:R16" si="2">IF(P6=0,"－",ROUND(P6/$P$25*100,1))</f>
        <v>24.6</v>
      </c>
    </row>
    <row r="7" spans="1:20" ht="23.25" customHeight="1">
      <c r="A7" s="222"/>
      <c r="B7" s="659" t="s">
        <v>131</v>
      </c>
      <c r="C7" s="660"/>
      <c r="D7" s="236">
        <v>318830</v>
      </c>
      <c r="E7" s="240">
        <f t="shared" si="0"/>
        <v>0.5</v>
      </c>
      <c r="F7" s="237">
        <v>2.4</v>
      </c>
      <c r="G7" s="241" t="s">
        <v>132</v>
      </c>
      <c r="H7" s="661" t="s">
        <v>133</v>
      </c>
      <c r="I7" s="661"/>
      <c r="J7" s="662">
        <v>7158826</v>
      </c>
      <c r="K7" s="663"/>
      <c r="L7" s="238">
        <f t="shared" si="1"/>
        <v>10.8</v>
      </c>
      <c r="M7" s="644">
        <v>0.7</v>
      </c>
      <c r="N7" s="645"/>
      <c r="O7" s="236">
        <v>6880403</v>
      </c>
      <c r="P7" s="662">
        <v>6877225</v>
      </c>
      <c r="Q7" s="663"/>
      <c r="R7" s="242">
        <f t="shared" si="2"/>
        <v>15.3</v>
      </c>
    </row>
    <row r="8" spans="1:20" ht="23.25" customHeight="1">
      <c r="A8" s="222"/>
      <c r="B8" s="659" t="s">
        <v>134</v>
      </c>
      <c r="C8" s="660"/>
      <c r="D8" s="236">
        <v>65963</v>
      </c>
      <c r="E8" s="240">
        <f t="shared" si="0"/>
        <v>0.1</v>
      </c>
      <c r="F8" s="237">
        <v>35.5</v>
      </c>
      <c r="G8" s="243"/>
      <c r="H8" s="661" t="s">
        <v>135</v>
      </c>
      <c r="I8" s="661"/>
      <c r="J8" s="662">
        <v>912759</v>
      </c>
      <c r="K8" s="663"/>
      <c r="L8" s="238">
        <f t="shared" si="1"/>
        <v>1.4</v>
      </c>
      <c r="M8" s="644">
        <v>19</v>
      </c>
      <c r="N8" s="645"/>
      <c r="O8" s="236">
        <v>912759</v>
      </c>
      <c r="P8" s="662">
        <v>766788</v>
      </c>
      <c r="Q8" s="663"/>
      <c r="R8" s="242">
        <f t="shared" si="2"/>
        <v>1.7</v>
      </c>
    </row>
    <row r="9" spans="1:20" ht="23.25" customHeight="1">
      <c r="A9" s="222"/>
      <c r="B9" s="659" t="s">
        <v>136</v>
      </c>
      <c r="C9" s="660"/>
      <c r="D9" s="236">
        <v>352549</v>
      </c>
      <c r="E9" s="240">
        <f t="shared" si="0"/>
        <v>0.5</v>
      </c>
      <c r="F9" s="244">
        <v>0.1</v>
      </c>
      <c r="G9" s="656" t="s">
        <v>137</v>
      </c>
      <c r="H9" s="657"/>
      <c r="I9" s="655"/>
      <c r="J9" s="662">
        <v>10726360</v>
      </c>
      <c r="K9" s="663"/>
      <c r="L9" s="238">
        <f t="shared" si="1"/>
        <v>16.2</v>
      </c>
      <c r="M9" s="644">
        <v>4</v>
      </c>
      <c r="N9" s="645"/>
      <c r="O9" s="236">
        <v>4305234</v>
      </c>
      <c r="P9" s="662">
        <v>3741387</v>
      </c>
      <c r="Q9" s="663"/>
      <c r="R9" s="242">
        <f t="shared" si="2"/>
        <v>8.3000000000000007</v>
      </c>
    </row>
    <row r="10" spans="1:20" ht="23.25" customHeight="1">
      <c r="A10" s="222"/>
      <c r="B10" s="659" t="s">
        <v>138</v>
      </c>
      <c r="C10" s="660"/>
      <c r="D10" s="236">
        <v>272712</v>
      </c>
      <c r="E10" s="240">
        <f t="shared" si="0"/>
        <v>0.4</v>
      </c>
      <c r="F10" s="244">
        <v>-37.1</v>
      </c>
      <c r="G10" s="656" t="s">
        <v>139</v>
      </c>
      <c r="H10" s="657"/>
      <c r="I10" s="655"/>
      <c r="J10" s="662">
        <v>15242</v>
      </c>
      <c r="K10" s="663"/>
      <c r="L10" s="238">
        <f t="shared" si="1"/>
        <v>0</v>
      </c>
      <c r="M10" s="644">
        <v>-72</v>
      </c>
      <c r="N10" s="645"/>
      <c r="O10" s="236">
        <v>15242</v>
      </c>
      <c r="P10" s="662">
        <v>15242</v>
      </c>
      <c r="Q10" s="663"/>
      <c r="R10" s="242">
        <f t="shared" si="2"/>
        <v>0</v>
      </c>
    </row>
    <row r="11" spans="1:20" ht="23.25" customHeight="1">
      <c r="A11" s="222"/>
      <c r="B11" s="659" t="s">
        <v>140</v>
      </c>
      <c r="C11" s="660"/>
      <c r="D11" s="236">
        <v>10573011</v>
      </c>
      <c r="E11" s="240">
        <f t="shared" si="0"/>
        <v>15.4</v>
      </c>
      <c r="F11" s="244">
        <v>6.9</v>
      </c>
      <c r="G11" s="664" t="s">
        <v>141</v>
      </c>
      <c r="H11" s="666" t="s">
        <v>142</v>
      </c>
      <c r="I11" s="655"/>
      <c r="J11" s="662">
        <v>15230</v>
      </c>
      <c r="K11" s="663"/>
      <c r="L11" s="238">
        <f t="shared" si="1"/>
        <v>0</v>
      </c>
      <c r="M11" s="644">
        <v>-72</v>
      </c>
      <c r="N11" s="645"/>
      <c r="O11" s="236">
        <v>15230</v>
      </c>
      <c r="P11" s="662">
        <v>15230</v>
      </c>
      <c r="Q11" s="663"/>
      <c r="R11" s="242">
        <f t="shared" si="2"/>
        <v>0</v>
      </c>
    </row>
    <row r="12" spans="1:20" ht="23.25" customHeight="1">
      <c r="A12" s="222"/>
      <c r="B12" s="659" t="s">
        <v>143</v>
      </c>
      <c r="C12" s="660"/>
      <c r="D12" s="236">
        <v>0</v>
      </c>
      <c r="E12" s="245" t="str">
        <f t="shared" si="0"/>
        <v>－</v>
      </c>
      <c r="F12" s="244" t="s">
        <v>116</v>
      </c>
      <c r="G12" s="665"/>
      <c r="H12" s="666" t="s">
        <v>144</v>
      </c>
      <c r="I12" s="655"/>
      <c r="J12" s="662">
        <v>12</v>
      </c>
      <c r="K12" s="663"/>
      <c r="L12" s="238">
        <f t="shared" si="1"/>
        <v>0</v>
      </c>
      <c r="M12" s="644">
        <v>0</v>
      </c>
      <c r="N12" s="645"/>
      <c r="O12" s="236">
        <v>12</v>
      </c>
      <c r="P12" s="662">
        <v>12</v>
      </c>
      <c r="Q12" s="663"/>
      <c r="R12" s="242">
        <f t="shared" si="2"/>
        <v>0</v>
      </c>
    </row>
    <row r="13" spans="1:20" ht="23.25" customHeight="1">
      <c r="A13" s="222"/>
      <c r="B13" s="659" t="s">
        <v>145</v>
      </c>
      <c r="C13" s="660"/>
      <c r="D13" s="236">
        <v>14</v>
      </c>
      <c r="E13" s="207">
        <f t="shared" si="0"/>
        <v>0</v>
      </c>
      <c r="F13" s="244">
        <v>1300</v>
      </c>
      <c r="G13" s="656" t="s">
        <v>146</v>
      </c>
      <c r="H13" s="657"/>
      <c r="I13" s="655"/>
      <c r="J13" s="662">
        <f>J6+J9+J10</f>
        <v>22264780</v>
      </c>
      <c r="K13" s="663"/>
      <c r="L13" s="238">
        <f t="shared" si="1"/>
        <v>33.6</v>
      </c>
      <c r="M13" s="644">
        <v>2.9</v>
      </c>
      <c r="N13" s="645"/>
      <c r="O13" s="205">
        <f>O6+O9+O10</f>
        <v>15490381</v>
      </c>
      <c r="P13" s="662">
        <f>P6+P9+P10</f>
        <v>14777257</v>
      </c>
      <c r="Q13" s="663"/>
      <c r="R13" s="242">
        <f t="shared" si="2"/>
        <v>32.9</v>
      </c>
    </row>
    <row r="14" spans="1:20" ht="23.25" customHeight="1">
      <c r="A14" s="222"/>
      <c r="B14" s="659" t="s">
        <v>147</v>
      </c>
      <c r="C14" s="660"/>
      <c r="D14" s="236">
        <v>80662</v>
      </c>
      <c r="E14" s="207">
        <f t="shared" si="0"/>
        <v>0.1</v>
      </c>
      <c r="F14" s="244">
        <v>15.2</v>
      </c>
      <c r="G14" s="656" t="s">
        <v>148</v>
      </c>
      <c r="H14" s="657"/>
      <c r="I14" s="655"/>
      <c r="J14" s="662">
        <v>19216460</v>
      </c>
      <c r="K14" s="663"/>
      <c r="L14" s="238">
        <f t="shared" si="1"/>
        <v>29</v>
      </c>
      <c r="M14" s="667">
        <v>12.3</v>
      </c>
      <c r="N14" s="668"/>
      <c r="O14" s="236">
        <v>16297088</v>
      </c>
      <c r="P14" s="662">
        <v>12128759</v>
      </c>
      <c r="Q14" s="663"/>
      <c r="R14" s="246">
        <f t="shared" si="2"/>
        <v>27</v>
      </c>
    </row>
    <row r="15" spans="1:20" ht="23.25" customHeight="1">
      <c r="A15" s="222"/>
      <c r="B15" s="669" t="s">
        <v>149</v>
      </c>
      <c r="C15" s="670"/>
      <c r="D15" s="236">
        <v>15891</v>
      </c>
      <c r="E15" s="245">
        <f t="shared" si="0"/>
        <v>0</v>
      </c>
      <c r="F15" s="244">
        <v>-53.7</v>
      </c>
      <c r="G15" s="656" t="s">
        <v>150</v>
      </c>
      <c r="H15" s="657"/>
      <c r="I15" s="655"/>
      <c r="J15" s="662">
        <v>1133250</v>
      </c>
      <c r="K15" s="663"/>
      <c r="L15" s="238">
        <f t="shared" si="1"/>
        <v>1.7</v>
      </c>
      <c r="M15" s="667">
        <v>2</v>
      </c>
      <c r="N15" s="668"/>
      <c r="O15" s="236">
        <v>922695</v>
      </c>
      <c r="P15" s="662">
        <v>922695</v>
      </c>
      <c r="Q15" s="663"/>
      <c r="R15" s="242">
        <f t="shared" si="2"/>
        <v>2.1</v>
      </c>
    </row>
    <row r="16" spans="1:20" ht="23.25" customHeight="1">
      <c r="A16" s="222"/>
      <c r="B16" s="659" t="s">
        <v>151</v>
      </c>
      <c r="C16" s="671"/>
      <c r="D16" s="236">
        <v>7405003</v>
      </c>
      <c r="E16" s="240">
        <f t="shared" si="0"/>
        <v>10.8</v>
      </c>
      <c r="F16" s="244">
        <v>-10.6</v>
      </c>
      <c r="G16" s="656" t="s">
        <v>152</v>
      </c>
      <c r="H16" s="657"/>
      <c r="I16" s="655"/>
      <c r="J16" s="662">
        <v>6176161</v>
      </c>
      <c r="K16" s="663"/>
      <c r="L16" s="238">
        <f t="shared" si="1"/>
        <v>9.3000000000000007</v>
      </c>
      <c r="M16" s="667">
        <v>-11.3</v>
      </c>
      <c r="N16" s="668"/>
      <c r="O16" s="236">
        <v>4796804</v>
      </c>
      <c r="P16" s="662">
        <v>3892473</v>
      </c>
      <c r="Q16" s="663"/>
      <c r="R16" s="242">
        <f t="shared" si="2"/>
        <v>8.6999999999999993</v>
      </c>
    </row>
    <row r="17" spans="1:21" ht="23.25" customHeight="1">
      <c r="A17" s="222"/>
      <c r="B17" s="672" t="s">
        <v>141</v>
      </c>
      <c r="C17" s="247" t="s">
        <v>153</v>
      </c>
      <c r="D17" s="236">
        <v>4293605</v>
      </c>
      <c r="E17" s="240">
        <f t="shared" si="0"/>
        <v>6.3</v>
      </c>
      <c r="F17" s="244">
        <v>-27.6</v>
      </c>
      <c r="G17" s="656" t="s">
        <v>41</v>
      </c>
      <c r="H17" s="657"/>
      <c r="I17" s="655"/>
      <c r="J17" s="662">
        <v>5669281</v>
      </c>
      <c r="K17" s="663"/>
      <c r="L17" s="238">
        <f t="shared" si="1"/>
        <v>8.6</v>
      </c>
      <c r="M17" s="667">
        <v>-15.5</v>
      </c>
      <c r="N17" s="668"/>
      <c r="O17" s="236">
        <v>5620030</v>
      </c>
      <c r="P17" s="674"/>
      <c r="Q17" s="675"/>
      <c r="R17" s="676"/>
    </row>
    <row r="18" spans="1:21" ht="23.25" customHeight="1">
      <c r="A18" s="222"/>
      <c r="B18" s="673"/>
      <c r="C18" s="247" t="s">
        <v>154</v>
      </c>
      <c r="D18" s="236">
        <v>3111398</v>
      </c>
      <c r="E18" s="240">
        <f t="shared" si="0"/>
        <v>4.5</v>
      </c>
      <c r="F18" s="244">
        <v>32.299999999999997</v>
      </c>
      <c r="G18" s="680" t="s">
        <v>155</v>
      </c>
      <c r="H18" s="681"/>
      <c r="I18" s="682"/>
      <c r="J18" s="662">
        <v>99628</v>
      </c>
      <c r="K18" s="663"/>
      <c r="L18" s="238">
        <f t="shared" si="1"/>
        <v>0.2</v>
      </c>
      <c r="M18" s="667" t="s">
        <v>98</v>
      </c>
      <c r="N18" s="668"/>
      <c r="O18" s="236">
        <v>99628</v>
      </c>
      <c r="P18" s="677"/>
      <c r="Q18" s="678"/>
      <c r="R18" s="679"/>
    </row>
    <row r="19" spans="1:21" ht="23.25" customHeight="1">
      <c r="A19" s="222"/>
      <c r="B19" s="659" t="s">
        <v>156</v>
      </c>
      <c r="C19" s="660"/>
      <c r="D19" s="236">
        <v>17971</v>
      </c>
      <c r="E19" s="240">
        <f t="shared" si="0"/>
        <v>0</v>
      </c>
      <c r="F19" s="244">
        <v>-8.1999999999999993</v>
      </c>
      <c r="G19" s="656" t="s">
        <v>157</v>
      </c>
      <c r="H19" s="657"/>
      <c r="I19" s="655"/>
      <c r="J19" s="662">
        <v>1003432</v>
      </c>
      <c r="K19" s="663"/>
      <c r="L19" s="238">
        <f t="shared" si="1"/>
        <v>1.5</v>
      </c>
      <c r="M19" s="667">
        <v>0.2</v>
      </c>
      <c r="N19" s="668"/>
      <c r="O19" s="236">
        <v>1708</v>
      </c>
      <c r="P19" s="662">
        <v>0</v>
      </c>
      <c r="Q19" s="663"/>
      <c r="R19" s="242" t="str">
        <f>IF(P19=0,"－",ROUND(P19/$P$25*100,1))</f>
        <v>－</v>
      </c>
    </row>
    <row r="20" spans="1:21" ht="23.25" customHeight="1">
      <c r="A20" s="248" t="s">
        <v>158</v>
      </c>
      <c r="B20" s="659" t="s">
        <v>159</v>
      </c>
      <c r="C20" s="660"/>
      <c r="D20" s="205">
        <f>SUM(D6:D16)+D19</f>
        <v>41606653</v>
      </c>
      <c r="E20" s="240">
        <f t="shared" si="0"/>
        <v>60.7</v>
      </c>
      <c r="F20" s="244">
        <v>3.6</v>
      </c>
      <c r="G20" s="656" t="s">
        <v>160</v>
      </c>
      <c r="H20" s="657"/>
      <c r="I20" s="655"/>
      <c r="J20" s="662">
        <v>2212247</v>
      </c>
      <c r="K20" s="663"/>
      <c r="L20" s="238">
        <f t="shared" si="1"/>
        <v>3.3</v>
      </c>
      <c r="M20" s="667">
        <v>-16</v>
      </c>
      <c r="N20" s="668"/>
      <c r="O20" s="236">
        <v>1979719</v>
      </c>
      <c r="P20" s="662">
        <v>1569300</v>
      </c>
      <c r="Q20" s="663"/>
      <c r="R20" s="242">
        <f>IF(P20=0,"－",ROUND(P20/$P$25*100,1))</f>
        <v>3.5</v>
      </c>
    </row>
    <row r="21" spans="1:21" ht="23.25" customHeight="1">
      <c r="A21" s="222"/>
      <c r="B21" s="659" t="s">
        <v>161</v>
      </c>
      <c r="C21" s="660"/>
      <c r="D21" s="236">
        <v>885182</v>
      </c>
      <c r="E21" s="245">
        <f t="shared" si="0"/>
        <v>1.3</v>
      </c>
      <c r="F21" s="244">
        <v>12.6</v>
      </c>
      <c r="G21" s="683" t="s">
        <v>162</v>
      </c>
      <c r="H21" s="684"/>
      <c r="I21" s="685"/>
      <c r="J21" s="662">
        <v>0</v>
      </c>
      <c r="K21" s="663"/>
      <c r="L21" s="238" t="str">
        <f>IF(J21=0,"－",ROUND(J21/$J$29*100,1))</f>
        <v>－</v>
      </c>
      <c r="M21" s="667" t="s">
        <v>116</v>
      </c>
      <c r="N21" s="668"/>
      <c r="O21" s="236">
        <v>0</v>
      </c>
      <c r="P21" s="662">
        <v>0</v>
      </c>
      <c r="Q21" s="663"/>
      <c r="R21" s="242" t="str">
        <f>IF(P21=0,"－",ROUND(P21/$P$25*100,1))</f>
        <v>－</v>
      </c>
    </row>
    <row r="22" spans="1:21" ht="23.25" customHeight="1">
      <c r="A22" s="222"/>
      <c r="B22" s="659" t="s">
        <v>163</v>
      </c>
      <c r="C22" s="660"/>
      <c r="D22" s="236">
        <v>7207158</v>
      </c>
      <c r="E22" s="240">
        <f t="shared" si="0"/>
        <v>10.5</v>
      </c>
      <c r="F22" s="237">
        <v>28.2</v>
      </c>
      <c r="G22" s="686" t="s">
        <v>164</v>
      </c>
      <c r="H22" s="687"/>
      <c r="I22" s="688"/>
      <c r="J22" s="689">
        <f>J24+J27+J28</f>
        <v>8461177</v>
      </c>
      <c r="K22" s="663"/>
      <c r="L22" s="238">
        <f t="shared" si="1"/>
        <v>12.8</v>
      </c>
      <c r="M22" s="667">
        <v>34.5</v>
      </c>
      <c r="N22" s="668"/>
      <c r="O22" s="249">
        <f>O24+O27+O28</f>
        <v>4700191</v>
      </c>
      <c r="P22" s="250" t="s">
        <v>165</v>
      </c>
      <c r="Q22" s="251"/>
      <c r="R22" s="252"/>
    </row>
    <row r="23" spans="1:21" ht="23.25" customHeight="1">
      <c r="A23" s="222"/>
      <c r="B23" s="659" t="s">
        <v>166</v>
      </c>
      <c r="C23" s="660"/>
      <c r="D23" s="236">
        <v>503345</v>
      </c>
      <c r="E23" s="240">
        <f t="shared" si="0"/>
        <v>0.7</v>
      </c>
      <c r="F23" s="237">
        <v>0.4</v>
      </c>
      <c r="G23" s="253"/>
      <c r="H23" s="694" t="s">
        <v>167</v>
      </c>
      <c r="I23" s="695"/>
      <c r="J23" s="662">
        <v>370489</v>
      </c>
      <c r="K23" s="663"/>
      <c r="L23" s="238">
        <f t="shared" si="1"/>
        <v>0.6</v>
      </c>
      <c r="M23" s="667">
        <v>36.6</v>
      </c>
      <c r="N23" s="668"/>
      <c r="O23" s="236">
        <v>370489</v>
      </c>
      <c r="P23" s="692">
        <v>33290484</v>
      </c>
      <c r="Q23" s="693"/>
      <c r="R23" s="184" t="s">
        <v>17</v>
      </c>
    </row>
    <row r="24" spans="1:21" ht="23.25" customHeight="1">
      <c r="A24" s="222"/>
      <c r="B24" s="659" t="s">
        <v>168</v>
      </c>
      <c r="C24" s="660"/>
      <c r="D24" s="236">
        <v>5566782</v>
      </c>
      <c r="E24" s="240">
        <f t="shared" si="0"/>
        <v>8.1</v>
      </c>
      <c r="F24" s="244">
        <v>-10.199999999999999</v>
      </c>
      <c r="G24" s="696" t="s">
        <v>169</v>
      </c>
      <c r="H24" s="699" t="s">
        <v>170</v>
      </c>
      <c r="I24" s="688"/>
      <c r="J24" s="662">
        <v>8461177</v>
      </c>
      <c r="K24" s="663"/>
      <c r="L24" s="238">
        <f t="shared" si="1"/>
        <v>12.8</v>
      </c>
      <c r="M24" s="667">
        <v>34.5</v>
      </c>
      <c r="N24" s="668"/>
      <c r="O24" s="236">
        <v>4700191</v>
      </c>
      <c r="P24" s="254" t="s">
        <v>171</v>
      </c>
      <c r="Q24" s="183"/>
      <c r="R24" s="184"/>
    </row>
    <row r="25" spans="1:21" ht="23.25" customHeight="1">
      <c r="A25" s="222"/>
      <c r="B25" s="659" t="s">
        <v>172</v>
      </c>
      <c r="C25" s="660"/>
      <c r="D25" s="236">
        <v>3892995</v>
      </c>
      <c r="E25" s="240">
        <f t="shared" si="0"/>
        <v>5.7</v>
      </c>
      <c r="F25" s="244">
        <v>-0.6</v>
      </c>
      <c r="G25" s="696"/>
      <c r="H25" s="690" t="s">
        <v>141</v>
      </c>
      <c r="I25" s="255" t="s">
        <v>173</v>
      </c>
      <c r="J25" s="662">
        <v>1295789</v>
      </c>
      <c r="K25" s="663"/>
      <c r="L25" s="238">
        <f t="shared" si="1"/>
        <v>2</v>
      </c>
      <c r="M25" s="667">
        <v>39.6</v>
      </c>
      <c r="N25" s="668"/>
      <c r="O25" s="236">
        <v>190556</v>
      </c>
      <c r="P25" s="692">
        <v>44877627</v>
      </c>
      <c r="Q25" s="693"/>
      <c r="R25" s="184" t="s">
        <v>17</v>
      </c>
    </row>
    <row r="26" spans="1:21" ht="23.25" customHeight="1">
      <c r="A26" s="222"/>
      <c r="B26" s="659" t="s">
        <v>174</v>
      </c>
      <c r="C26" s="660"/>
      <c r="D26" s="236">
        <v>316176</v>
      </c>
      <c r="E26" s="240">
        <f t="shared" si="0"/>
        <v>0.5</v>
      </c>
      <c r="F26" s="244">
        <v>5.9</v>
      </c>
      <c r="G26" s="696"/>
      <c r="H26" s="691"/>
      <c r="I26" s="255" t="s">
        <v>175</v>
      </c>
      <c r="J26" s="662">
        <v>7165388</v>
      </c>
      <c r="K26" s="663"/>
      <c r="L26" s="238">
        <f t="shared" si="1"/>
        <v>10.8</v>
      </c>
      <c r="M26" s="667">
        <v>33.700000000000003</v>
      </c>
      <c r="N26" s="668"/>
      <c r="O26" s="236">
        <v>4509635</v>
      </c>
      <c r="P26" s="222"/>
      <c r="Q26" s="222"/>
      <c r="R26" s="256"/>
    </row>
    <row r="27" spans="1:21" ht="23.25" customHeight="1">
      <c r="A27" s="222"/>
      <c r="B27" s="659" t="s">
        <v>176</v>
      </c>
      <c r="C27" s="660"/>
      <c r="D27" s="236">
        <v>47638</v>
      </c>
      <c r="E27" s="240">
        <f t="shared" si="0"/>
        <v>0.1</v>
      </c>
      <c r="F27" s="244">
        <v>-79.099999999999994</v>
      </c>
      <c r="G27" s="697"/>
      <c r="H27" s="700" t="s">
        <v>177</v>
      </c>
      <c r="I27" s="701"/>
      <c r="J27" s="662">
        <v>0</v>
      </c>
      <c r="K27" s="663"/>
      <c r="L27" s="238" t="str">
        <f t="shared" si="1"/>
        <v>－</v>
      </c>
      <c r="M27" s="667" t="s">
        <v>116</v>
      </c>
      <c r="N27" s="668"/>
      <c r="O27" s="236">
        <v>0</v>
      </c>
      <c r="P27" s="692"/>
      <c r="Q27" s="693"/>
      <c r="R27" s="184"/>
      <c r="U27" s="185"/>
    </row>
    <row r="28" spans="1:21" ht="23.25" customHeight="1">
      <c r="A28" s="222"/>
      <c r="B28" s="659" t="s">
        <v>178</v>
      </c>
      <c r="C28" s="660"/>
      <c r="D28" s="236">
        <v>4410823</v>
      </c>
      <c r="E28" s="207">
        <f t="shared" si="0"/>
        <v>6.4</v>
      </c>
      <c r="F28" s="244">
        <v>26</v>
      </c>
      <c r="G28" s="698"/>
      <c r="H28" s="658" t="s">
        <v>179</v>
      </c>
      <c r="I28" s="655"/>
      <c r="J28" s="662">
        <v>0</v>
      </c>
      <c r="K28" s="663"/>
      <c r="L28" s="238" t="str">
        <f t="shared" si="1"/>
        <v>－</v>
      </c>
      <c r="M28" s="667" t="s">
        <v>116</v>
      </c>
      <c r="N28" s="668"/>
      <c r="O28" s="236">
        <v>0</v>
      </c>
      <c r="P28" s="702"/>
      <c r="Q28" s="703"/>
      <c r="R28" s="704"/>
      <c r="U28" s="188"/>
    </row>
    <row r="29" spans="1:21" ht="23.25" customHeight="1">
      <c r="A29" s="222"/>
      <c r="B29" s="659" t="s">
        <v>180</v>
      </c>
      <c r="C29" s="660"/>
      <c r="D29" s="236">
        <v>2209345</v>
      </c>
      <c r="E29" s="240">
        <f t="shared" si="0"/>
        <v>3.2</v>
      </c>
      <c r="F29" s="244">
        <v>-21.7</v>
      </c>
      <c r="G29" s="705" t="s">
        <v>181</v>
      </c>
      <c r="H29" s="706"/>
      <c r="I29" s="707"/>
      <c r="J29" s="662">
        <f>SUM(J13:K22)</f>
        <v>66236416</v>
      </c>
      <c r="K29" s="663"/>
      <c r="L29" s="257">
        <f t="shared" si="1"/>
        <v>100</v>
      </c>
      <c r="M29" s="708">
        <v>4.4000000000000004</v>
      </c>
      <c r="N29" s="709"/>
      <c r="O29" s="258">
        <f>SUM(O13:O22)</f>
        <v>49908244</v>
      </c>
      <c r="P29" s="702"/>
      <c r="Q29" s="703"/>
      <c r="R29" s="704"/>
      <c r="U29" s="185"/>
    </row>
    <row r="30" spans="1:21" ht="23.25" customHeight="1">
      <c r="A30" s="222"/>
      <c r="B30" s="659" t="s">
        <v>182</v>
      </c>
      <c r="C30" s="660"/>
      <c r="D30" s="236">
        <v>1902911</v>
      </c>
      <c r="E30" s="240">
        <f t="shared" si="0"/>
        <v>2.8</v>
      </c>
      <c r="F30" s="237">
        <v>17.399999999999999</v>
      </c>
      <c r="G30" s="710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2"/>
      <c r="U30" s="185"/>
    </row>
    <row r="31" spans="1:21" ht="23.25" customHeight="1">
      <c r="A31" s="222"/>
      <c r="B31" s="659" t="s">
        <v>183</v>
      </c>
      <c r="C31" s="660"/>
      <c r="D31" s="236">
        <v>0</v>
      </c>
      <c r="E31" s="240" t="str">
        <f t="shared" si="0"/>
        <v>－</v>
      </c>
      <c r="F31" s="237" t="s">
        <v>116</v>
      </c>
      <c r="G31" s="713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5"/>
      <c r="U31" s="259"/>
    </row>
    <row r="32" spans="1:21" ht="23.25" customHeight="1">
      <c r="A32" s="222"/>
      <c r="B32" s="659" t="s">
        <v>184</v>
      </c>
      <c r="C32" s="660"/>
      <c r="D32" s="236">
        <f>SUM(D21:D31)</f>
        <v>26942355</v>
      </c>
      <c r="E32" s="207">
        <f t="shared" si="0"/>
        <v>39.299999999999997</v>
      </c>
      <c r="F32" s="237">
        <v>5.7</v>
      </c>
      <c r="G32" s="713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5"/>
    </row>
    <row r="33" spans="1:20" ht="23.25" customHeight="1" thickBot="1">
      <c r="A33" s="222"/>
      <c r="B33" s="719" t="s">
        <v>68</v>
      </c>
      <c r="C33" s="720"/>
      <c r="D33" s="260">
        <f>D20+D32</f>
        <v>68549008</v>
      </c>
      <c r="E33" s="261">
        <f t="shared" si="0"/>
        <v>100</v>
      </c>
      <c r="F33" s="262">
        <v>4.4000000000000004</v>
      </c>
      <c r="G33" s="716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8"/>
    </row>
    <row r="34" spans="1:20" ht="7.5" customHeight="1" thickBot="1">
      <c r="A34" s="248"/>
      <c r="B34" s="263"/>
      <c r="C34" s="263"/>
      <c r="D34" s="264"/>
      <c r="E34" s="265"/>
      <c r="F34" s="265"/>
      <c r="G34" s="266"/>
      <c r="H34" s="266"/>
      <c r="I34" s="266"/>
      <c r="J34" s="266"/>
      <c r="K34" s="267"/>
      <c r="L34" s="268"/>
      <c r="M34" s="269"/>
      <c r="N34" s="269"/>
      <c r="O34" s="268"/>
      <c r="P34" s="268"/>
      <c r="Q34" s="268"/>
      <c r="R34" s="268"/>
      <c r="S34" s="222"/>
    </row>
    <row r="35" spans="1:20" s="270" customFormat="1" ht="23.1" customHeight="1">
      <c r="B35" s="729" t="s">
        <v>185</v>
      </c>
      <c r="C35" s="730"/>
      <c r="D35" s="730"/>
      <c r="E35" s="730"/>
      <c r="F35" s="730"/>
      <c r="G35" s="730"/>
      <c r="H35" s="730"/>
      <c r="I35" s="730"/>
      <c r="J35" s="731"/>
      <c r="K35" s="732" t="s">
        <v>186</v>
      </c>
      <c r="L35" s="733"/>
      <c r="M35" s="733"/>
      <c r="N35" s="733"/>
      <c r="O35" s="733"/>
      <c r="P35" s="733"/>
      <c r="Q35" s="733"/>
      <c r="R35" s="734"/>
    </row>
    <row r="36" spans="1:20" s="270" customFormat="1" ht="20.100000000000001" customHeight="1">
      <c r="B36" s="735" t="s">
        <v>11</v>
      </c>
      <c r="C36" s="723"/>
      <c r="D36" s="190" t="s">
        <v>123</v>
      </c>
      <c r="E36" s="190" t="s">
        <v>124</v>
      </c>
      <c r="F36" s="190" t="s">
        <v>125</v>
      </c>
      <c r="G36" s="736" t="s">
        <v>126</v>
      </c>
      <c r="H36" s="722"/>
      <c r="I36" s="723"/>
      <c r="J36" s="191" t="s">
        <v>124</v>
      </c>
      <c r="K36" s="721" t="s">
        <v>11</v>
      </c>
      <c r="L36" s="722"/>
      <c r="M36" s="723"/>
      <c r="N36" s="736" t="s">
        <v>187</v>
      </c>
      <c r="O36" s="723"/>
      <c r="P36" s="192" t="s">
        <v>188</v>
      </c>
      <c r="Q36" s="737" t="s">
        <v>189</v>
      </c>
      <c r="R36" s="738"/>
    </row>
    <row r="37" spans="1:20" s="273" customFormat="1" ht="20.100000000000001" customHeight="1">
      <c r="A37" s="271"/>
      <c r="B37" s="193"/>
      <c r="C37" s="194"/>
      <c r="D37" s="195" t="s">
        <v>17</v>
      </c>
      <c r="E37" s="196" t="s">
        <v>19</v>
      </c>
      <c r="F37" s="196" t="s">
        <v>19</v>
      </c>
      <c r="G37" s="197"/>
      <c r="H37" s="197"/>
      <c r="I37" s="198" t="s">
        <v>17</v>
      </c>
      <c r="J37" s="199" t="s">
        <v>19</v>
      </c>
      <c r="K37" s="721" t="s">
        <v>190</v>
      </c>
      <c r="L37" s="722"/>
      <c r="M37" s="723"/>
      <c r="N37" s="662">
        <v>19464085</v>
      </c>
      <c r="O37" s="663"/>
      <c r="P37" s="200">
        <f t="shared" ref="P37:P43" si="3">IF(N37=0,"－",ROUND(N37/$N$43*100,1))</f>
        <v>86.5</v>
      </c>
      <c r="Q37" s="724">
        <v>7.7</v>
      </c>
      <c r="R37" s="725"/>
      <c r="S37" s="272"/>
      <c r="T37" s="272"/>
    </row>
    <row r="38" spans="1:20" ht="20.100000000000001" customHeight="1">
      <c r="A38" s="256"/>
      <c r="B38" s="726" t="s">
        <v>191</v>
      </c>
      <c r="C38" s="727"/>
      <c r="D38" s="201">
        <v>513305</v>
      </c>
      <c r="E38" s="202">
        <f t="shared" ref="E38:E51" si="4">IF(D38=0,"－",ROUND(D38/$D$51*100,1))</f>
        <v>0.8</v>
      </c>
      <c r="F38" s="203">
        <v>-2.6</v>
      </c>
      <c r="G38" s="642">
        <v>513305</v>
      </c>
      <c r="H38" s="728"/>
      <c r="I38" s="643"/>
      <c r="J38" s="204">
        <f t="shared" ref="J38:J51" si="5">IF(G38=0,"－",ROUND(G38/$G$51*100,1))</f>
        <v>1</v>
      </c>
      <c r="K38" s="721" t="s">
        <v>192</v>
      </c>
      <c r="L38" s="722"/>
      <c r="M38" s="723"/>
      <c r="N38" s="662">
        <v>35696</v>
      </c>
      <c r="O38" s="663"/>
      <c r="P38" s="200">
        <f t="shared" si="3"/>
        <v>0.2</v>
      </c>
      <c r="Q38" s="724">
        <v>3</v>
      </c>
      <c r="R38" s="725"/>
      <c r="S38" s="189"/>
      <c r="T38" s="189"/>
    </row>
    <row r="39" spans="1:20" ht="20.100000000000001" customHeight="1">
      <c r="A39" s="256"/>
      <c r="B39" s="735" t="s">
        <v>193</v>
      </c>
      <c r="C39" s="723"/>
      <c r="D39" s="205">
        <v>13024001</v>
      </c>
      <c r="E39" s="202">
        <f t="shared" si="4"/>
        <v>19.7</v>
      </c>
      <c r="F39" s="203">
        <v>25.5</v>
      </c>
      <c r="G39" s="662">
        <v>12315048</v>
      </c>
      <c r="H39" s="689"/>
      <c r="I39" s="663"/>
      <c r="J39" s="206">
        <f t="shared" si="5"/>
        <v>24.7</v>
      </c>
      <c r="K39" s="721" t="s">
        <v>194</v>
      </c>
      <c r="L39" s="722"/>
      <c r="M39" s="723"/>
      <c r="N39" s="662">
        <v>2998617</v>
      </c>
      <c r="O39" s="663"/>
      <c r="P39" s="200">
        <f t="shared" si="3"/>
        <v>13.3</v>
      </c>
      <c r="Q39" s="724">
        <v>14.4</v>
      </c>
      <c r="R39" s="725"/>
    </row>
    <row r="40" spans="1:20" ht="20.100000000000001" customHeight="1">
      <c r="A40" s="256"/>
      <c r="B40" s="735" t="s">
        <v>195</v>
      </c>
      <c r="C40" s="723"/>
      <c r="D40" s="205">
        <v>23048133</v>
      </c>
      <c r="E40" s="202">
        <f t="shared" si="4"/>
        <v>34.799999999999997</v>
      </c>
      <c r="F40" s="203">
        <v>4.0999999999999996</v>
      </c>
      <c r="G40" s="662">
        <v>14913904</v>
      </c>
      <c r="H40" s="689"/>
      <c r="I40" s="663"/>
      <c r="J40" s="206">
        <f t="shared" si="5"/>
        <v>29.9</v>
      </c>
      <c r="K40" s="721" t="s">
        <v>196</v>
      </c>
      <c r="L40" s="722"/>
      <c r="M40" s="723"/>
      <c r="N40" s="662">
        <v>0</v>
      </c>
      <c r="O40" s="663"/>
      <c r="P40" s="200" t="str">
        <f t="shared" si="3"/>
        <v>－</v>
      </c>
      <c r="Q40" s="724" t="s">
        <v>197</v>
      </c>
      <c r="R40" s="725"/>
    </row>
    <row r="41" spans="1:20" ht="20.100000000000001" customHeight="1">
      <c r="A41" s="256"/>
      <c r="B41" s="735" t="s">
        <v>198</v>
      </c>
      <c r="C41" s="723"/>
      <c r="D41" s="201">
        <v>6391582</v>
      </c>
      <c r="E41" s="202">
        <f t="shared" si="4"/>
        <v>9.6</v>
      </c>
      <c r="F41" s="203">
        <v>-11.2</v>
      </c>
      <c r="G41" s="662">
        <v>4408846</v>
      </c>
      <c r="H41" s="689"/>
      <c r="I41" s="663"/>
      <c r="J41" s="206">
        <f t="shared" si="5"/>
        <v>8.8000000000000007</v>
      </c>
      <c r="K41" s="721" t="s">
        <v>199</v>
      </c>
      <c r="L41" s="722"/>
      <c r="M41" s="723"/>
      <c r="N41" s="662">
        <v>5649</v>
      </c>
      <c r="O41" s="663"/>
      <c r="P41" s="200">
        <f t="shared" si="3"/>
        <v>0</v>
      </c>
      <c r="Q41" s="724">
        <v>102.8</v>
      </c>
      <c r="R41" s="725"/>
    </row>
    <row r="42" spans="1:20" ht="20.100000000000001" customHeight="1">
      <c r="A42" s="256"/>
      <c r="B42" s="735" t="s">
        <v>200</v>
      </c>
      <c r="C42" s="723"/>
      <c r="D42" s="205">
        <v>109834</v>
      </c>
      <c r="E42" s="202">
        <f t="shared" si="4"/>
        <v>0.2</v>
      </c>
      <c r="F42" s="203">
        <v>-1.9</v>
      </c>
      <c r="G42" s="662">
        <v>82759</v>
      </c>
      <c r="H42" s="689"/>
      <c r="I42" s="663"/>
      <c r="J42" s="206">
        <f t="shared" si="5"/>
        <v>0.2</v>
      </c>
      <c r="K42" s="721" t="s">
        <v>201</v>
      </c>
      <c r="L42" s="722"/>
      <c r="M42" s="723"/>
      <c r="N42" s="662">
        <v>0</v>
      </c>
      <c r="O42" s="663"/>
      <c r="P42" s="207" t="str">
        <f t="shared" si="3"/>
        <v>－</v>
      </c>
      <c r="Q42" s="724" t="s">
        <v>197</v>
      </c>
      <c r="R42" s="725"/>
    </row>
    <row r="43" spans="1:20" ht="20.100000000000001" customHeight="1">
      <c r="A43" s="256"/>
      <c r="B43" s="735" t="s">
        <v>202</v>
      </c>
      <c r="C43" s="723"/>
      <c r="D43" s="205">
        <v>0</v>
      </c>
      <c r="E43" s="202" t="str">
        <f t="shared" si="4"/>
        <v>－</v>
      </c>
      <c r="F43" s="203" t="s">
        <v>116</v>
      </c>
      <c r="G43" s="662">
        <v>0</v>
      </c>
      <c r="H43" s="689"/>
      <c r="I43" s="663"/>
      <c r="J43" s="206" t="str">
        <f t="shared" si="5"/>
        <v>－</v>
      </c>
      <c r="K43" s="721" t="s">
        <v>68</v>
      </c>
      <c r="L43" s="722"/>
      <c r="M43" s="723"/>
      <c r="N43" s="662">
        <f>SUM(N37:O42)</f>
        <v>22504047</v>
      </c>
      <c r="O43" s="663"/>
      <c r="P43" s="207">
        <f t="shared" si="3"/>
        <v>100</v>
      </c>
      <c r="Q43" s="724">
        <v>8.6</v>
      </c>
      <c r="R43" s="725"/>
    </row>
    <row r="44" spans="1:20" ht="20.100000000000001" customHeight="1">
      <c r="A44" s="256"/>
      <c r="B44" s="735" t="s">
        <v>203</v>
      </c>
      <c r="C44" s="723"/>
      <c r="D44" s="201">
        <v>1758362</v>
      </c>
      <c r="E44" s="202">
        <f t="shared" si="4"/>
        <v>2.7</v>
      </c>
      <c r="F44" s="203">
        <v>-15.8</v>
      </c>
      <c r="G44" s="662">
        <v>698558</v>
      </c>
      <c r="H44" s="689"/>
      <c r="I44" s="663"/>
      <c r="J44" s="206">
        <f t="shared" si="5"/>
        <v>1.4</v>
      </c>
      <c r="K44" s="739" t="s">
        <v>204</v>
      </c>
      <c r="L44" s="740"/>
      <c r="M44" s="740"/>
      <c r="N44" s="740"/>
      <c r="O44" s="740"/>
      <c r="P44" s="740"/>
      <c r="Q44" s="740"/>
      <c r="R44" s="741"/>
    </row>
    <row r="45" spans="1:20" ht="20.100000000000001" customHeight="1">
      <c r="A45" s="256"/>
      <c r="B45" s="735" t="s">
        <v>205</v>
      </c>
      <c r="C45" s="723"/>
      <c r="D45" s="205">
        <v>8850371</v>
      </c>
      <c r="E45" s="202">
        <f t="shared" si="4"/>
        <v>13.4</v>
      </c>
      <c r="F45" s="203">
        <v>10.5</v>
      </c>
      <c r="G45" s="662">
        <v>6199841</v>
      </c>
      <c r="H45" s="689"/>
      <c r="I45" s="663"/>
      <c r="J45" s="206">
        <f t="shared" si="5"/>
        <v>12.4</v>
      </c>
      <c r="K45" s="721" t="s">
        <v>206</v>
      </c>
      <c r="L45" s="722"/>
      <c r="M45" s="723"/>
      <c r="N45" s="736" t="s">
        <v>207</v>
      </c>
      <c r="O45" s="723"/>
      <c r="P45" s="742" t="s">
        <v>208</v>
      </c>
      <c r="Q45" s="743"/>
      <c r="R45" s="744"/>
      <c r="S45" s="274"/>
      <c r="T45" s="274"/>
    </row>
    <row r="46" spans="1:20" ht="20.100000000000001" customHeight="1" thickBot="1">
      <c r="A46" s="256"/>
      <c r="B46" s="735" t="s">
        <v>209</v>
      </c>
      <c r="C46" s="723"/>
      <c r="D46" s="205">
        <v>534265</v>
      </c>
      <c r="E46" s="202">
        <f t="shared" si="4"/>
        <v>0.8</v>
      </c>
      <c r="F46" s="203">
        <v>33.4</v>
      </c>
      <c r="G46" s="662">
        <v>533910</v>
      </c>
      <c r="H46" s="689"/>
      <c r="I46" s="663"/>
      <c r="J46" s="206">
        <f t="shared" si="5"/>
        <v>1.1000000000000001</v>
      </c>
      <c r="K46" s="745">
        <v>99.1</v>
      </c>
      <c r="L46" s="746"/>
      <c r="M46" s="747"/>
      <c r="N46" s="748">
        <v>31.7</v>
      </c>
      <c r="O46" s="747"/>
      <c r="P46" s="748">
        <v>97.9</v>
      </c>
      <c r="Q46" s="746"/>
      <c r="R46" s="749"/>
      <c r="S46" s="275"/>
      <c r="T46" s="275"/>
    </row>
    <row r="47" spans="1:20" ht="20.100000000000001" customHeight="1" thickTop="1">
      <c r="A47" s="256"/>
      <c r="B47" s="735" t="s">
        <v>210</v>
      </c>
      <c r="C47" s="723"/>
      <c r="D47" s="201">
        <v>11991321</v>
      </c>
      <c r="E47" s="202">
        <f t="shared" si="4"/>
        <v>18.100000000000001</v>
      </c>
      <c r="F47" s="203">
        <v>-4.5</v>
      </c>
      <c r="G47" s="662">
        <v>10226831</v>
      </c>
      <c r="H47" s="689"/>
      <c r="I47" s="663"/>
      <c r="J47" s="206">
        <f t="shared" si="5"/>
        <v>20.5</v>
      </c>
      <c r="K47" s="750" t="s">
        <v>211</v>
      </c>
      <c r="L47" s="751"/>
      <c r="M47" s="751"/>
      <c r="N47" s="751"/>
      <c r="O47" s="751"/>
      <c r="P47" s="751"/>
      <c r="Q47" s="751"/>
      <c r="R47" s="752"/>
    </row>
    <row r="48" spans="1:20" ht="20.100000000000001" customHeight="1">
      <c r="A48" s="256"/>
      <c r="B48" s="735" t="s">
        <v>212</v>
      </c>
      <c r="C48" s="723"/>
      <c r="D48" s="205">
        <v>0</v>
      </c>
      <c r="E48" s="202" t="str">
        <f t="shared" si="4"/>
        <v>－</v>
      </c>
      <c r="F48" s="203" t="s">
        <v>116</v>
      </c>
      <c r="G48" s="662">
        <v>0</v>
      </c>
      <c r="H48" s="689"/>
      <c r="I48" s="663"/>
      <c r="J48" s="206" t="str">
        <f t="shared" si="5"/>
        <v>－</v>
      </c>
      <c r="K48" s="753" t="s">
        <v>11</v>
      </c>
      <c r="L48" s="706"/>
      <c r="M48" s="707"/>
      <c r="N48" s="756" t="s">
        <v>213</v>
      </c>
      <c r="O48" s="757"/>
      <c r="P48" s="760" t="s">
        <v>189</v>
      </c>
      <c r="Q48" s="762" t="s">
        <v>214</v>
      </c>
      <c r="R48" s="763"/>
      <c r="S48" s="276"/>
      <c r="T48" s="276"/>
    </row>
    <row r="49" spans="1:20" ht="20.100000000000001" customHeight="1">
      <c r="A49" s="256"/>
      <c r="B49" s="735" t="s">
        <v>139</v>
      </c>
      <c r="C49" s="723"/>
      <c r="D49" s="205">
        <v>15242</v>
      </c>
      <c r="E49" s="202">
        <f t="shared" si="4"/>
        <v>0</v>
      </c>
      <c r="F49" s="203">
        <v>-72</v>
      </c>
      <c r="G49" s="662">
        <v>15242</v>
      </c>
      <c r="H49" s="689"/>
      <c r="I49" s="663"/>
      <c r="J49" s="206">
        <f t="shared" si="5"/>
        <v>0</v>
      </c>
      <c r="K49" s="754"/>
      <c r="L49" s="755"/>
      <c r="M49" s="727"/>
      <c r="N49" s="758"/>
      <c r="O49" s="759"/>
      <c r="P49" s="761"/>
      <c r="Q49" s="782" t="s">
        <v>215</v>
      </c>
      <c r="R49" s="783"/>
      <c r="S49" s="189"/>
      <c r="T49" s="189"/>
    </row>
    <row r="50" spans="1:20" ht="20.100000000000001" customHeight="1">
      <c r="A50" s="256"/>
      <c r="B50" s="735" t="s">
        <v>216</v>
      </c>
      <c r="C50" s="723"/>
      <c r="D50" s="201">
        <v>0</v>
      </c>
      <c r="E50" s="202" t="str">
        <f t="shared" si="4"/>
        <v>－</v>
      </c>
      <c r="F50" s="203" t="s">
        <v>116</v>
      </c>
      <c r="G50" s="662">
        <v>0</v>
      </c>
      <c r="H50" s="689"/>
      <c r="I50" s="663"/>
      <c r="J50" s="206" t="str">
        <f t="shared" si="5"/>
        <v>－</v>
      </c>
      <c r="K50" s="753" t="s">
        <v>217</v>
      </c>
      <c r="L50" s="707"/>
      <c r="M50" s="208" t="s">
        <v>218</v>
      </c>
      <c r="N50" s="784">
        <v>7039789</v>
      </c>
      <c r="O50" s="785"/>
      <c r="P50" s="209">
        <v>0.3</v>
      </c>
      <c r="Q50" s="784">
        <v>602005</v>
      </c>
      <c r="R50" s="786"/>
      <c r="S50" s="187"/>
      <c r="T50" s="187"/>
    </row>
    <row r="51" spans="1:20" ht="20.100000000000001" customHeight="1">
      <c r="A51" s="256"/>
      <c r="B51" s="764" t="s">
        <v>68</v>
      </c>
      <c r="C51" s="765"/>
      <c r="D51" s="768">
        <f>SUM(D38:D50)</f>
        <v>66236416</v>
      </c>
      <c r="E51" s="770">
        <f t="shared" si="4"/>
        <v>100</v>
      </c>
      <c r="F51" s="772">
        <v>4.4000000000000004</v>
      </c>
      <c r="G51" s="774">
        <f>SUM(G38:I50)</f>
        <v>49908244</v>
      </c>
      <c r="H51" s="775"/>
      <c r="I51" s="776"/>
      <c r="J51" s="780">
        <f t="shared" si="5"/>
        <v>100</v>
      </c>
      <c r="K51" s="754" t="s">
        <v>219</v>
      </c>
      <c r="L51" s="727"/>
      <c r="M51" s="210" t="s">
        <v>220</v>
      </c>
      <c r="N51" s="791">
        <v>5619856</v>
      </c>
      <c r="O51" s="792"/>
      <c r="P51" s="203">
        <v>-0.2</v>
      </c>
      <c r="Q51" s="791">
        <v>151807</v>
      </c>
      <c r="R51" s="793"/>
      <c r="S51" s="187"/>
      <c r="T51" s="187"/>
    </row>
    <row r="52" spans="1:20" ht="20.100000000000001" customHeight="1" thickBot="1">
      <c r="A52" s="256"/>
      <c r="B52" s="766"/>
      <c r="C52" s="767"/>
      <c r="D52" s="769"/>
      <c r="E52" s="771"/>
      <c r="F52" s="773"/>
      <c r="G52" s="777"/>
      <c r="H52" s="778"/>
      <c r="I52" s="779"/>
      <c r="J52" s="781"/>
      <c r="K52" s="753" t="s">
        <v>221</v>
      </c>
      <c r="L52" s="707"/>
      <c r="M52" s="208" t="s">
        <v>218</v>
      </c>
      <c r="N52" s="784">
        <v>1617393</v>
      </c>
      <c r="O52" s="785"/>
      <c r="P52" s="209">
        <v>9.8000000000000007</v>
      </c>
      <c r="Q52" s="784">
        <v>159743</v>
      </c>
      <c r="R52" s="786"/>
      <c r="S52" s="187"/>
      <c r="T52" s="187"/>
    </row>
    <row r="53" spans="1:20" ht="20.100000000000001" customHeight="1">
      <c r="B53" s="211" t="s">
        <v>227</v>
      </c>
      <c r="C53" s="197"/>
      <c r="D53" s="197"/>
      <c r="E53" s="197"/>
      <c r="F53" s="197"/>
      <c r="G53" s="197"/>
      <c r="H53" s="197"/>
      <c r="I53" s="197"/>
      <c r="J53" s="212"/>
      <c r="K53" s="726" t="s">
        <v>219</v>
      </c>
      <c r="L53" s="727"/>
      <c r="M53" s="210" t="s">
        <v>220</v>
      </c>
      <c r="N53" s="787">
        <v>1520237</v>
      </c>
      <c r="O53" s="788"/>
      <c r="P53" s="213">
        <v>9.5</v>
      </c>
      <c r="Q53" s="787">
        <v>42969</v>
      </c>
      <c r="R53" s="789"/>
      <c r="S53" s="187"/>
      <c r="T53" s="187"/>
    </row>
    <row r="54" spans="1:20" ht="20.100000000000001" customHeight="1">
      <c r="B54" s="197"/>
      <c r="C54" s="197"/>
      <c r="D54" s="197"/>
      <c r="E54" s="197"/>
      <c r="F54" s="197"/>
      <c r="G54" s="197"/>
      <c r="H54" s="197"/>
      <c r="I54" s="197"/>
      <c r="J54" s="197"/>
      <c r="K54" s="790" t="s">
        <v>222</v>
      </c>
      <c r="L54" s="707"/>
      <c r="M54" s="208" t="s">
        <v>218</v>
      </c>
      <c r="N54" s="784">
        <v>4459048</v>
      </c>
      <c r="O54" s="785"/>
      <c r="P54" s="209">
        <v>0.6</v>
      </c>
      <c r="Q54" s="784">
        <v>738376</v>
      </c>
      <c r="R54" s="786"/>
      <c r="S54" s="187"/>
      <c r="T54" s="187"/>
    </row>
    <row r="55" spans="1:20" ht="20.100000000000001" customHeight="1">
      <c r="B55" s="197"/>
      <c r="C55" s="197"/>
      <c r="D55" s="197"/>
      <c r="E55" s="197"/>
      <c r="F55" s="197"/>
      <c r="G55" s="197"/>
      <c r="H55" s="197"/>
      <c r="I55" s="197"/>
      <c r="J55" s="197"/>
      <c r="K55" s="726" t="s">
        <v>223</v>
      </c>
      <c r="L55" s="727"/>
      <c r="M55" s="210" t="s">
        <v>220</v>
      </c>
      <c r="N55" s="787">
        <v>4139148</v>
      </c>
      <c r="O55" s="788"/>
      <c r="P55" s="203">
        <v>0.5</v>
      </c>
      <c r="Q55" s="787">
        <v>28485</v>
      </c>
      <c r="R55" s="789"/>
      <c r="S55" s="187"/>
      <c r="T55" s="187"/>
    </row>
    <row r="56" spans="1:20" ht="20.100000000000001" customHeight="1">
      <c r="B56" s="197"/>
      <c r="C56" s="197"/>
      <c r="D56" s="197"/>
      <c r="E56" s="197"/>
      <c r="F56" s="197"/>
      <c r="G56" s="197"/>
      <c r="H56" s="197"/>
      <c r="I56" s="197"/>
      <c r="J56" s="197"/>
      <c r="K56" s="790" t="s">
        <v>222</v>
      </c>
      <c r="L56" s="707"/>
      <c r="M56" s="208" t="s">
        <v>218</v>
      </c>
      <c r="N56" s="784">
        <v>102596</v>
      </c>
      <c r="O56" s="785"/>
      <c r="P56" s="209">
        <v>8.1999999999999993</v>
      </c>
      <c r="Q56" s="784">
        <v>90630</v>
      </c>
      <c r="R56" s="786"/>
    </row>
    <row r="57" spans="1:20" ht="20.100000000000001" customHeight="1">
      <c r="B57" s="197"/>
      <c r="C57" s="197"/>
      <c r="D57" s="197"/>
      <c r="E57" s="197"/>
      <c r="F57" s="197"/>
      <c r="G57" s="197"/>
      <c r="H57" s="197"/>
      <c r="I57" s="197"/>
      <c r="J57" s="197"/>
      <c r="K57" s="794" t="s">
        <v>224</v>
      </c>
      <c r="L57" s="795"/>
      <c r="M57" s="210" t="s">
        <v>220</v>
      </c>
      <c r="N57" s="787">
        <v>102596</v>
      </c>
      <c r="O57" s="788"/>
      <c r="P57" s="213">
        <v>8.1999999999999993</v>
      </c>
      <c r="Q57" s="787">
        <v>0</v>
      </c>
      <c r="R57" s="789"/>
    </row>
    <row r="58" spans="1:20" ht="20.100000000000001" customHeight="1">
      <c r="B58" s="197"/>
      <c r="C58" s="197"/>
      <c r="D58" s="197"/>
      <c r="E58" s="197"/>
      <c r="F58" s="197"/>
      <c r="G58" s="197"/>
      <c r="H58" s="197"/>
      <c r="I58" s="197"/>
      <c r="J58" s="197"/>
      <c r="K58" s="790" t="s">
        <v>225</v>
      </c>
      <c r="L58" s="707"/>
      <c r="M58" s="208" t="s">
        <v>218</v>
      </c>
      <c r="N58" s="784">
        <v>270774</v>
      </c>
      <c r="O58" s="785"/>
      <c r="P58" s="209">
        <v>9.8000000000000007</v>
      </c>
      <c r="Q58" s="784">
        <v>262682</v>
      </c>
      <c r="R58" s="786"/>
    </row>
    <row r="59" spans="1:20" ht="20.100000000000001" customHeight="1">
      <c r="B59" s="197"/>
      <c r="C59" s="197"/>
      <c r="D59" s="197"/>
      <c r="E59" s="197"/>
      <c r="F59" s="197"/>
      <c r="G59" s="197"/>
      <c r="H59" s="197"/>
      <c r="I59" s="197"/>
      <c r="J59" s="197"/>
      <c r="K59" s="794" t="s">
        <v>224</v>
      </c>
      <c r="L59" s="795"/>
      <c r="M59" s="210" t="s">
        <v>220</v>
      </c>
      <c r="N59" s="787">
        <v>270774</v>
      </c>
      <c r="O59" s="788"/>
      <c r="P59" s="203">
        <v>9.8000000000000007</v>
      </c>
      <c r="Q59" s="787">
        <v>0</v>
      </c>
      <c r="R59" s="789"/>
    </row>
    <row r="60" spans="1:20" ht="20.100000000000001" customHeight="1">
      <c r="B60" s="197"/>
      <c r="C60" s="197"/>
      <c r="D60" s="197"/>
      <c r="E60" s="197"/>
      <c r="F60" s="197"/>
      <c r="G60" s="197"/>
      <c r="H60" s="197"/>
      <c r="I60" s="197"/>
      <c r="J60" s="197"/>
      <c r="K60" s="790" t="s">
        <v>225</v>
      </c>
      <c r="L60" s="707"/>
      <c r="M60" s="208" t="s">
        <v>218</v>
      </c>
      <c r="N60" s="784" t="s">
        <v>197</v>
      </c>
      <c r="O60" s="802"/>
      <c r="P60" s="214" t="s">
        <v>197</v>
      </c>
      <c r="Q60" s="803" t="s">
        <v>197</v>
      </c>
      <c r="R60" s="786"/>
    </row>
    <row r="61" spans="1:20" ht="20.100000000000001" customHeight="1" thickBot="1">
      <c r="B61" s="197"/>
      <c r="C61" s="197"/>
      <c r="D61" s="197"/>
      <c r="E61" s="197"/>
      <c r="F61" s="197"/>
      <c r="G61" s="197"/>
      <c r="H61" s="197"/>
      <c r="I61" s="197"/>
      <c r="J61" s="197"/>
      <c r="K61" s="796" t="s">
        <v>226</v>
      </c>
      <c r="L61" s="797"/>
      <c r="M61" s="215" t="s">
        <v>220</v>
      </c>
      <c r="N61" s="798" t="s">
        <v>197</v>
      </c>
      <c r="O61" s="799"/>
      <c r="P61" s="216" t="s">
        <v>197</v>
      </c>
      <c r="Q61" s="800" t="s">
        <v>197</v>
      </c>
      <c r="R61" s="80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2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22 M24:N26">
    <cfRule type="expression" dxfId="6" priority="7" stopIfTrue="1">
      <formula>"IF（F6=0,【参考】24右!F6＝0,'25年度右'!D6＝0）"</formula>
    </cfRule>
  </conditionalFormatting>
  <conditionalFormatting sqref="M29:N29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27:N27">
    <cfRule type="expression" dxfId="1" priority="2" stopIfTrue="1">
      <formula>"IF（F6=0,【参考】24右!F6＝0,'25年度右'!D6＝0）"</formula>
    </cfRule>
  </conditionalFormatting>
  <conditionalFormatting sqref="M28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288">
        <v>10.210000000000001</v>
      </c>
      <c r="K5" s="289"/>
      <c r="L5" s="289"/>
      <c r="M5" s="289"/>
      <c r="N5" s="12" t="s">
        <v>7</v>
      </c>
      <c r="O5" s="290">
        <v>13828</v>
      </c>
      <c r="P5" s="285"/>
      <c r="Q5" s="285"/>
      <c r="R5" s="285"/>
      <c r="S5" s="285"/>
      <c r="T5" s="285"/>
      <c r="U5" s="11" t="s">
        <v>6</v>
      </c>
      <c r="V5" s="290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300">
        <v>169629</v>
      </c>
      <c r="AH5" s="300"/>
      <c r="AI5" s="300"/>
      <c r="AJ5" s="14"/>
      <c r="AK5" s="15" t="s">
        <v>6</v>
      </c>
    </row>
    <row r="6" spans="1:38" s="16" customFormat="1" ht="28.5" customHeight="1" thickBot="1">
      <c r="A6" s="10"/>
      <c r="B6" s="301" t="s">
        <v>9</v>
      </c>
      <c r="C6" s="302"/>
      <c r="D6" s="303">
        <v>122762</v>
      </c>
      <c r="E6" s="303"/>
      <c r="F6" s="303"/>
      <c r="G6" s="303"/>
      <c r="H6" s="303"/>
      <c r="I6" s="17" t="s">
        <v>6</v>
      </c>
      <c r="J6" s="304">
        <v>10.18</v>
      </c>
      <c r="K6" s="305"/>
      <c r="L6" s="305"/>
      <c r="M6" s="305"/>
      <c r="N6" s="18" t="s">
        <v>7</v>
      </c>
      <c r="O6" s="306">
        <v>12059</v>
      </c>
      <c r="P6" s="303"/>
      <c r="Q6" s="303"/>
      <c r="R6" s="303"/>
      <c r="S6" s="303"/>
      <c r="T6" s="303"/>
      <c r="U6" s="17" t="s">
        <v>6</v>
      </c>
      <c r="V6" s="306">
        <v>122762</v>
      </c>
      <c r="W6" s="303"/>
      <c r="X6" s="303"/>
      <c r="Y6" s="303"/>
      <c r="Z6" s="303"/>
      <c r="AA6" s="303"/>
      <c r="AB6" s="19" t="s">
        <v>6</v>
      </c>
      <c r="AC6" s="281" t="s">
        <v>10</v>
      </c>
      <c r="AD6" s="282"/>
      <c r="AE6" s="282"/>
      <c r="AF6" s="282"/>
      <c r="AG6" s="309">
        <v>163752</v>
      </c>
      <c r="AH6" s="309"/>
      <c r="AI6" s="30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95" t="s">
        <v>13</v>
      </c>
      <c r="O8" s="296"/>
      <c r="P8" s="296"/>
      <c r="Q8" s="296"/>
      <c r="R8" s="297"/>
      <c r="S8" s="295" t="s">
        <v>14</v>
      </c>
      <c r="T8" s="314"/>
      <c r="U8" s="315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95" t="s">
        <v>13</v>
      </c>
      <c r="AH8" s="296"/>
      <c r="AI8" s="296"/>
      <c r="AJ8" s="296"/>
      <c r="AK8" s="297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545">
        <v>101113510</v>
      </c>
      <c r="H10" s="546"/>
      <c r="I10" s="546"/>
      <c r="J10" s="546"/>
      <c r="K10" s="546"/>
      <c r="L10" s="44"/>
      <c r="M10" s="45"/>
      <c r="N10" s="322">
        <v>91225232</v>
      </c>
      <c r="O10" s="323"/>
      <c r="P10" s="323"/>
      <c r="Q10" s="323"/>
      <c r="R10" s="20"/>
      <c r="S10" s="805">
        <f>IF(N10=0,IF(G10&gt;0,"皆増",0),IF(G10=0,"皆減",ROUND((G10-N10)/N10*100,1)))</f>
        <v>10.8</v>
      </c>
      <c r="T10" s="806"/>
      <c r="U10" s="330" t="s">
        <v>22</v>
      </c>
      <c r="V10" s="317"/>
      <c r="W10" s="317"/>
      <c r="X10" s="317"/>
      <c r="Y10" s="320"/>
      <c r="Z10" s="545">
        <v>47498750</v>
      </c>
      <c r="AA10" s="546"/>
      <c r="AB10" s="546"/>
      <c r="AC10" s="546"/>
      <c r="AD10" s="46"/>
      <c r="AE10" s="47"/>
      <c r="AF10" s="310">
        <v>50139544</v>
      </c>
      <c r="AG10" s="311"/>
      <c r="AH10" s="311"/>
      <c r="AI10" s="311"/>
      <c r="AJ10" s="46"/>
      <c r="AK10" s="47"/>
    </row>
    <row r="11" spans="1:38" ht="25.5" customHeight="1">
      <c r="A11" s="28"/>
      <c r="B11" s="318"/>
      <c r="C11" s="319"/>
      <c r="D11" s="319"/>
      <c r="E11" s="319"/>
      <c r="F11" s="321"/>
      <c r="G11" s="505"/>
      <c r="H11" s="506"/>
      <c r="I11" s="506"/>
      <c r="J11" s="506"/>
      <c r="K11" s="506"/>
      <c r="L11" s="49"/>
      <c r="M11" s="50"/>
      <c r="N11" s="324"/>
      <c r="O11" s="325"/>
      <c r="P11" s="325"/>
      <c r="Q11" s="325"/>
      <c r="R11" s="51"/>
      <c r="S11" s="807"/>
      <c r="T11" s="808"/>
      <c r="U11" s="331"/>
      <c r="V11" s="319"/>
      <c r="W11" s="319"/>
      <c r="X11" s="319"/>
      <c r="Y11" s="321"/>
      <c r="Z11" s="505"/>
      <c r="AA11" s="506"/>
      <c r="AB11" s="506"/>
      <c r="AC11" s="506"/>
      <c r="AD11" s="52"/>
      <c r="AE11" s="53"/>
      <c r="AF11" s="312"/>
      <c r="AG11" s="313"/>
      <c r="AH11" s="313"/>
      <c r="AI11" s="313"/>
      <c r="AJ11" s="52"/>
      <c r="AK11" s="53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545">
        <v>98299968</v>
      </c>
      <c r="H12" s="546"/>
      <c r="I12" s="546"/>
      <c r="J12" s="546"/>
      <c r="K12" s="546"/>
      <c r="L12" s="44"/>
      <c r="M12" s="45"/>
      <c r="N12" s="322">
        <v>87873281</v>
      </c>
      <c r="O12" s="323"/>
      <c r="P12" s="323"/>
      <c r="Q12" s="323"/>
      <c r="R12" s="20"/>
      <c r="S12" s="805">
        <f>IF(N12=0,IF(G12&gt;0,"皆増",0),IF(G12=0,"皆減",ROUND((G12-N12)/N12*100,1)))</f>
        <v>11.9</v>
      </c>
      <c r="T12" s="806"/>
      <c r="U12" s="341" t="s">
        <v>25</v>
      </c>
      <c r="V12" s="333"/>
      <c r="W12" s="333"/>
      <c r="X12" s="333"/>
      <c r="Y12" s="334"/>
      <c r="Z12" s="545">
        <v>32463929</v>
      </c>
      <c r="AA12" s="546"/>
      <c r="AB12" s="546"/>
      <c r="AC12" s="546"/>
      <c r="AD12" s="55"/>
      <c r="AE12" s="56" t="s">
        <v>18</v>
      </c>
      <c r="AF12" s="310">
        <v>31025468</v>
      </c>
      <c r="AG12" s="311"/>
      <c r="AH12" s="311"/>
      <c r="AI12" s="311"/>
      <c r="AJ12" s="55"/>
      <c r="AK12" s="56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505"/>
      <c r="H13" s="506"/>
      <c r="I13" s="506"/>
      <c r="J13" s="506"/>
      <c r="K13" s="506"/>
      <c r="L13" s="49"/>
      <c r="M13" s="50"/>
      <c r="N13" s="324"/>
      <c r="O13" s="325"/>
      <c r="P13" s="325"/>
      <c r="Q13" s="325"/>
      <c r="R13" s="51"/>
      <c r="S13" s="807"/>
      <c r="T13" s="808"/>
      <c r="U13" s="331"/>
      <c r="V13" s="319"/>
      <c r="W13" s="319"/>
      <c r="X13" s="319"/>
      <c r="Y13" s="321"/>
      <c r="Z13" s="505"/>
      <c r="AA13" s="506"/>
      <c r="AB13" s="506"/>
      <c r="AC13" s="506"/>
      <c r="AD13" s="58"/>
      <c r="AE13" s="59"/>
      <c r="AF13" s="312"/>
      <c r="AG13" s="313"/>
      <c r="AH13" s="313"/>
      <c r="AI13" s="313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600">
        <f>G10-G12</f>
        <v>2813542</v>
      </c>
      <c r="H14" s="601"/>
      <c r="I14" s="601"/>
      <c r="J14" s="601"/>
      <c r="K14" s="601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1" t="s">
        <v>28</v>
      </c>
      <c r="V14" s="333"/>
      <c r="W14" s="333"/>
      <c r="X14" s="333"/>
      <c r="Y14" s="334"/>
      <c r="Z14" s="545">
        <v>53872809</v>
      </c>
      <c r="AA14" s="546"/>
      <c r="AB14" s="546"/>
      <c r="AC14" s="546"/>
      <c r="AD14" s="62"/>
      <c r="AE14" s="56" t="s">
        <v>18</v>
      </c>
      <c r="AF14" s="310">
        <v>56069123</v>
      </c>
      <c r="AG14" s="311"/>
      <c r="AH14" s="311"/>
      <c r="AI14" s="311"/>
      <c r="AJ14" s="62"/>
      <c r="AK14" s="56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809"/>
      <c r="H15" s="810"/>
      <c r="I15" s="810"/>
      <c r="J15" s="810"/>
      <c r="K15" s="810"/>
      <c r="L15" s="49"/>
      <c r="M15" s="50"/>
      <c r="N15" s="324"/>
      <c r="O15" s="325"/>
      <c r="P15" s="325"/>
      <c r="Q15" s="325"/>
      <c r="R15" s="51"/>
      <c r="S15" s="807"/>
      <c r="T15" s="808"/>
      <c r="U15" s="331"/>
      <c r="V15" s="319"/>
      <c r="W15" s="319"/>
      <c r="X15" s="319"/>
      <c r="Y15" s="321"/>
      <c r="Z15" s="505"/>
      <c r="AA15" s="506"/>
      <c r="AB15" s="506"/>
      <c r="AC15" s="506"/>
      <c r="AD15" s="58"/>
      <c r="AE15" s="59"/>
      <c r="AF15" s="312"/>
      <c r="AG15" s="313"/>
      <c r="AH15" s="313"/>
      <c r="AI15" s="313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545">
        <v>513182</v>
      </c>
      <c r="H16" s="546"/>
      <c r="I16" s="546"/>
      <c r="J16" s="546"/>
      <c r="K16" s="546"/>
      <c r="L16" s="44"/>
      <c r="M16" s="45"/>
      <c r="N16" s="322">
        <v>696357</v>
      </c>
      <c r="O16" s="323"/>
      <c r="P16" s="323"/>
      <c r="Q16" s="323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505"/>
      <c r="H17" s="506"/>
      <c r="I17" s="506"/>
      <c r="J17" s="506"/>
      <c r="K17" s="506"/>
      <c r="L17" s="49"/>
      <c r="M17" s="50"/>
      <c r="N17" s="324"/>
      <c r="O17" s="325"/>
      <c r="P17" s="325"/>
      <c r="Q17" s="325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600">
        <f>G14-G16</f>
        <v>2300360</v>
      </c>
      <c r="H18" s="601"/>
      <c r="I18" s="601"/>
      <c r="J18" s="601"/>
      <c r="K18" s="601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1" t="s">
        <v>37</v>
      </c>
      <c r="V18" s="333"/>
      <c r="W18" s="333"/>
      <c r="X18" s="333"/>
      <c r="Y18" s="334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809"/>
      <c r="H19" s="810"/>
      <c r="I19" s="810"/>
      <c r="J19" s="810"/>
      <c r="K19" s="810"/>
      <c r="L19" s="49"/>
      <c r="M19" s="50"/>
      <c r="N19" s="324"/>
      <c r="O19" s="325"/>
      <c r="P19" s="325"/>
      <c r="Q19" s="325"/>
      <c r="R19" s="51"/>
      <c r="S19" s="807"/>
      <c r="T19" s="808"/>
      <c r="U19" s="331"/>
      <c r="V19" s="319"/>
      <c r="W19" s="319"/>
      <c r="X19" s="319"/>
      <c r="Y19" s="321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545">
        <v>-355234</v>
      </c>
      <c r="H20" s="546"/>
      <c r="I20" s="546"/>
      <c r="J20" s="546"/>
      <c r="K20" s="546"/>
      <c r="L20" s="44"/>
      <c r="M20" s="45"/>
      <c r="N20" s="322">
        <v>915646</v>
      </c>
      <c r="O20" s="323"/>
      <c r="P20" s="323"/>
      <c r="Q20" s="323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505"/>
      <c r="H21" s="506"/>
      <c r="I21" s="506"/>
      <c r="J21" s="506"/>
      <c r="K21" s="506"/>
      <c r="L21" s="49"/>
      <c r="M21" s="50"/>
      <c r="N21" s="324"/>
      <c r="O21" s="325"/>
      <c r="P21" s="325"/>
      <c r="Q21" s="325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545">
        <v>1794889</v>
      </c>
      <c r="H22" s="546"/>
      <c r="I22" s="546"/>
      <c r="J22" s="546"/>
      <c r="K22" s="546"/>
      <c r="L22" s="44"/>
      <c r="M22" s="45"/>
      <c r="N22" s="322">
        <v>4127460</v>
      </c>
      <c r="O22" s="323"/>
      <c r="P22" s="323"/>
      <c r="Q22" s="323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505"/>
      <c r="H23" s="506"/>
      <c r="I23" s="506"/>
      <c r="J23" s="506"/>
      <c r="K23" s="506"/>
      <c r="L23" s="49"/>
      <c r="M23" s="50"/>
      <c r="N23" s="324"/>
      <c r="O23" s="325"/>
      <c r="P23" s="325"/>
      <c r="Q23" s="325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545">
        <v>0</v>
      </c>
      <c r="H24" s="546"/>
      <c r="I24" s="546"/>
      <c r="J24" s="546"/>
      <c r="K24" s="546"/>
      <c r="L24" s="44"/>
      <c r="M24" s="45"/>
      <c r="N24" s="322">
        <v>0</v>
      </c>
      <c r="O24" s="323"/>
      <c r="P24" s="323"/>
      <c r="Q24" s="323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505"/>
      <c r="H25" s="506"/>
      <c r="I25" s="506"/>
      <c r="J25" s="506"/>
      <c r="K25" s="506"/>
      <c r="L25" s="49"/>
      <c r="M25" s="50"/>
      <c r="N25" s="324"/>
      <c r="O25" s="325"/>
      <c r="P25" s="325"/>
      <c r="Q25" s="325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545">
        <v>1100000</v>
      </c>
      <c r="H26" s="546"/>
      <c r="I26" s="546"/>
      <c r="J26" s="546"/>
      <c r="K26" s="546"/>
      <c r="L26" s="44"/>
      <c r="M26" s="45"/>
      <c r="N26" s="322">
        <v>0</v>
      </c>
      <c r="O26" s="323"/>
      <c r="P26" s="323"/>
      <c r="Q26" s="323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505"/>
      <c r="H27" s="506"/>
      <c r="I27" s="506"/>
      <c r="J27" s="506"/>
      <c r="K27" s="506"/>
      <c r="L27" s="49"/>
      <c r="M27" s="50"/>
      <c r="N27" s="324"/>
      <c r="O27" s="325"/>
      <c r="P27" s="325"/>
      <c r="Q27" s="325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600">
        <f>G20+G22+G24-G26</f>
        <v>339655</v>
      </c>
      <c r="H28" s="601"/>
      <c r="I28" s="601"/>
      <c r="J28" s="601"/>
      <c r="K28" s="601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603"/>
      <c r="H29" s="604"/>
      <c r="I29" s="604"/>
      <c r="J29" s="604"/>
      <c r="K29" s="604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438" t="s">
        <v>54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440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449" t="s">
        <v>12</v>
      </c>
      <c r="H33" s="447"/>
      <c r="I33" s="447"/>
      <c r="J33" s="447"/>
      <c r="K33" s="447"/>
      <c r="L33" s="447"/>
      <c r="M33" s="448"/>
      <c r="N33" s="450" t="s">
        <v>13</v>
      </c>
      <c r="O33" s="451"/>
      <c r="P33" s="451"/>
      <c r="Q33" s="451"/>
      <c r="R33" s="452"/>
      <c r="S33" s="453" t="s">
        <v>56</v>
      </c>
      <c r="T33" s="447"/>
      <c r="U33" s="447"/>
      <c r="V33" s="447"/>
      <c r="W33" s="447"/>
      <c r="X33" s="447"/>
      <c r="Y33" s="448"/>
      <c r="Z33" s="449" t="s">
        <v>12</v>
      </c>
      <c r="AA33" s="447"/>
      <c r="AB33" s="447"/>
      <c r="AC33" s="447"/>
      <c r="AD33" s="447"/>
      <c r="AE33" s="447"/>
      <c r="AF33" s="448"/>
      <c r="AG33" s="450" t="s">
        <v>13</v>
      </c>
      <c r="AH33" s="451"/>
      <c r="AI33" s="451"/>
      <c r="AJ33" s="451"/>
      <c r="AK33" s="454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25" t="s">
        <v>90</v>
      </c>
      <c r="P34" s="425"/>
      <c r="Q34" s="425"/>
      <c r="R34" s="92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463">
        <v>-0.1</v>
      </c>
      <c r="AB34" s="463"/>
      <c r="AC34" s="463"/>
      <c r="AD34" s="68"/>
      <c r="AE34" s="69" t="s">
        <v>19</v>
      </c>
      <c r="AF34" s="68"/>
      <c r="AG34" s="413">
        <v>0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464">
        <v>25</v>
      </c>
      <c r="AB35" s="464"/>
      <c r="AC35" s="46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25" t="s">
        <v>46</v>
      </c>
      <c r="P36" s="425"/>
      <c r="Q36" s="425"/>
      <c r="R36" s="92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463" t="s">
        <v>90</v>
      </c>
      <c r="AB36" s="463"/>
      <c r="AC36" s="463"/>
      <c r="AD36" s="68"/>
      <c r="AE36" s="69" t="s">
        <v>19</v>
      </c>
      <c r="AF36" s="97"/>
      <c r="AG36" s="425" t="s">
        <v>46</v>
      </c>
      <c r="AH36" s="425"/>
      <c r="AI36" s="425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423">
        <v>16.25</v>
      </c>
      <c r="P37" s="423"/>
      <c r="Q37" s="423"/>
      <c r="R37" s="104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832">
        <v>350</v>
      </c>
      <c r="AB37" s="832"/>
      <c r="AC37" s="832"/>
      <c r="AD37" s="105"/>
      <c r="AE37" s="106" t="s">
        <v>61</v>
      </c>
      <c r="AF37" s="100" t="s">
        <v>60</v>
      </c>
      <c r="AG37" s="833" t="s">
        <v>92</v>
      </c>
      <c r="AH37" s="833"/>
      <c r="AI37" s="83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</row>
    <row r="40" spans="1:40" ht="23.25" customHeight="1">
      <c r="A40" s="28"/>
      <c r="B40" s="332" t="s">
        <v>11</v>
      </c>
      <c r="C40" s="333"/>
      <c r="D40" s="334"/>
      <c r="E40" s="518" t="s">
        <v>69</v>
      </c>
      <c r="F40" s="519"/>
      <c r="G40" s="519"/>
      <c r="H40" s="519"/>
      <c r="I40" s="519"/>
      <c r="J40" s="519"/>
      <c r="K40" s="519"/>
      <c r="L40" s="519"/>
      <c r="M40" s="519"/>
      <c r="N40" s="520"/>
      <c r="O40" s="518" t="s">
        <v>10</v>
      </c>
      <c r="P40" s="519"/>
      <c r="Q40" s="519"/>
      <c r="R40" s="519"/>
      <c r="S40" s="52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16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845" t="s">
        <v>75</v>
      </c>
      <c r="V42" s="846"/>
      <c r="W42" s="846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7"/>
      <c r="V43" s="848"/>
      <c r="W43" s="848"/>
      <c r="X43" s="310">
        <v>24098750</v>
      </c>
      <c r="Y43" s="311"/>
      <c r="Z43" s="539"/>
      <c r="AA43" s="310">
        <v>0</v>
      </c>
      <c r="AB43" s="311"/>
      <c r="AC43" s="539"/>
      <c r="AD43" s="834">
        <v>39856969</v>
      </c>
      <c r="AE43" s="835"/>
      <c r="AF43" s="835"/>
      <c r="AG43" s="836"/>
      <c r="AH43" s="310">
        <v>63955719</v>
      </c>
      <c r="AI43" s="311"/>
      <c r="AJ43" s="311"/>
      <c r="AK43" s="560"/>
    </row>
    <row r="44" spans="1:40" ht="39" customHeight="1">
      <c r="A44" s="28"/>
      <c r="B44" s="586"/>
      <c r="C44" s="504" t="s">
        <v>78</v>
      </c>
      <c r="D44" s="321"/>
      <c r="E44" s="505">
        <v>1447</v>
      </c>
      <c r="F44" s="506"/>
      <c r="G44" s="50"/>
      <c r="H44" s="841">
        <v>287297</v>
      </c>
      <c r="I44" s="842"/>
      <c r="J44" s="842"/>
      <c r="K44" s="843"/>
      <c r="L44" s="505">
        <v>90</v>
      </c>
      <c r="M44" s="506"/>
      <c r="N44" s="50"/>
      <c r="O44" s="354">
        <v>1411</v>
      </c>
      <c r="P44" s="355"/>
      <c r="Q44" s="354">
        <v>292306</v>
      </c>
      <c r="R44" s="355"/>
      <c r="S44" s="844"/>
      <c r="T44" s="476"/>
      <c r="U44" s="849"/>
      <c r="V44" s="850"/>
      <c r="W44" s="850"/>
      <c r="X44" s="312"/>
      <c r="Y44" s="313"/>
      <c r="Z44" s="540"/>
      <c r="AA44" s="312"/>
      <c r="AB44" s="313"/>
      <c r="AC44" s="540"/>
      <c r="AD44" s="837"/>
      <c r="AE44" s="838"/>
      <c r="AF44" s="838"/>
      <c r="AG44" s="839"/>
      <c r="AH44" s="312"/>
      <c r="AI44" s="313"/>
      <c r="AJ44" s="313"/>
      <c r="AK44" s="561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568">
        <v>186</v>
      </c>
      <c r="F45" s="569"/>
      <c r="G45" s="50"/>
      <c r="H45" s="855">
        <v>280770</v>
      </c>
      <c r="I45" s="856"/>
      <c r="J45" s="856"/>
      <c r="K45" s="857"/>
      <c r="L45" s="568">
        <v>2</v>
      </c>
      <c r="M45" s="569"/>
      <c r="N45" s="50"/>
      <c r="O45" s="851">
        <v>190</v>
      </c>
      <c r="P45" s="852"/>
      <c r="Q45" s="851">
        <v>284298</v>
      </c>
      <c r="R45" s="852"/>
      <c r="S45" s="853"/>
      <c r="T45" s="476"/>
      <c r="U45" s="588" t="s">
        <v>80</v>
      </c>
      <c r="V45" s="548" t="s">
        <v>81</v>
      </c>
      <c r="W45" s="549"/>
      <c r="X45" s="545">
        <v>1794889</v>
      </c>
      <c r="Y45" s="546"/>
      <c r="Z45" s="578"/>
      <c r="AA45" s="545">
        <v>0</v>
      </c>
      <c r="AB45" s="546"/>
      <c r="AC45" s="578"/>
      <c r="AD45" s="545">
        <v>2986795</v>
      </c>
      <c r="AE45" s="546"/>
      <c r="AF45" s="546"/>
      <c r="AG45" s="578"/>
      <c r="AH45" s="545">
        <v>4781684</v>
      </c>
      <c r="AI45" s="546"/>
      <c r="AJ45" s="546"/>
      <c r="AK45" s="547"/>
    </row>
    <row r="46" spans="1:40" ht="18.75" customHeight="1">
      <c r="A46" s="28"/>
      <c r="B46" s="586"/>
      <c r="C46" s="522" t="s">
        <v>82</v>
      </c>
      <c r="D46" s="334"/>
      <c r="E46" s="541">
        <v>104</v>
      </c>
      <c r="F46" s="542"/>
      <c r="G46" s="121"/>
      <c r="H46" s="858">
        <v>304973</v>
      </c>
      <c r="I46" s="829"/>
      <c r="J46" s="829"/>
      <c r="K46" s="859"/>
      <c r="L46" s="541">
        <v>1</v>
      </c>
      <c r="M46" s="542"/>
      <c r="N46" s="121"/>
      <c r="O46" s="352">
        <v>107</v>
      </c>
      <c r="P46" s="353"/>
      <c r="Q46" s="352">
        <v>298022</v>
      </c>
      <c r="R46" s="353"/>
      <c r="S46" s="854"/>
      <c r="T46" s="476"/>
      <c r="U46" s="589"/>
      <c r="V46" s="550"/>
      <c r="W46" s="551"/>
      <c r="X46" s="505"/>
      <c r="Y46" s="506"/>
      <c r="Z46" s="553"/>
      <c r="AA46" s="505"/>
      <c r="AB46" s="506"/>
      <c r="AC46" s="553"/>
      <c r="AD46" s="505"/>
      <c r="AE46" s="506"/>
      <c r="AF46" s="506"/>
      <c r="AG46" s="553"/>
      <c r="AH46" s="505"/>
      <c r="AI46" s="506"/>
      <c r="AJ46" s="506"/>
      <c r="AK46" s="544"/>
    </row>
    <row r="47" spans="1:40" ht="18.75" customHeight="1">
      <c r="A47" s="28"/>
      <c r="B47" s="586"/>
      <c r="C47" s="504"/>
      <c r="D47" s="321"/>
      <c r="E47" s="505"/>
      <c r="F47" s="506"/>
      <c r="G47" s="50"/>
      <c r="H47" s="841"/>
      <c r="I47" s="842"/>
      <c r="J47" s="842"/>
      <c r="K47" s="843"/>
      <c r="L47" s="505"/>
      <c r="M47" s="506"/>
      <c r="N47" s="50"/>
      <c r="O47" s="354"/>
      <c r="P47" s="355"/>
      <c r="Q47" s="354"/>
      <c r="R47" s="355"/>
      <c r="S47" s="844"/>
      <c r="T47" s="476"/>
      <c r="U47" s="589"/>
      <c r="V47" s="548" t="s">
        <v>83</v>
      </c>
      <c r="W47" s="549"/>
      <c r="X47" s="541">
        <v>1100000</v>
      </c>
      <c r="Y47" s="542"/>
      <c r="Z47" s="552"/>
      <c r="AA47" s="541">
        <v>0</v>
      </c>
      <c r="AB47" s="542"/>
      <c r="AC47" s="552"/>
      <c r="AD47" s="541">
        <v>3926894</v>
      </c>
      <c r="AE47" s="542"/>
      <c r="AF47" s="542"/>
      <c r="AG47" s="552"/>
      <c r="AH47" s="541">
        <v>5026894</v>
      </c>
      <c r="AI47" s="542"/>
      <c r="AJ47" s="542"/>
      <c r="AK47" s="543"/>
    </row>
    <row r="48" spans="1:40" ht="39" customHeight="1">
      <c r="A48" s="28"/>
      <c r="B48" s="586"/>
      <c r="C48" s="566" t="s">
        <v>84</v>
      </c>
      <c r="D48" s="567"/>
      <c r="E48" s="568">
        <v>0</v>
      </c>
      <c r="F48" s="569"/>
      <c r="G48" s="50"/>
      <c r="H48" s="855" t="s">
        <v>90</v>
      </c>
      <c r="I48" s="856"/>
      <c r="J48" s="856"/>
      <c r="K48" s="857"/>
      <c r="L48" s="568">
        <v>0</v>
      </c>
      <c r="M48" s="569"/>
      <c r="N48" s="50"/>
      <c r="O48" s="851">
        <v>0</v>
      </c>
      <c r="P48" s="852"/>
      <c r="Q48" s="851" t="s">
        <v>33</v>
      </c>
      <c r="R48" s="852"/>
      <c r="S48" s="853"/>
      <c r="T48" s="476"/>
      <c r="U48" s="589"/>
      <c r="V48" s="550"/>
      <c r="W48" s="551"/>
      <c r="X48" s="505"/>
      <c r="Y48" s="506"/>
      <c r="Z48" s="553"/>
      <c r="AA48" s="505"/>
      <c r="AB48" s="506"/>
      <c r="AC48" s="553"/>
      <c r="AD48" s="505"/>
      <c r="AE48" s="506"/>
      <c r="AF48" s="506"/>
      <c r="AG48" s="553"/>
      <c r="AH48" s="505"/>
      <c r="AI48" s="506"/>
      <c r="AJ48" s="506"/>
      <c r="AK48" s="544"/>
    </row>
    <row r="49" spans="1:40" ht="39" customHeight="1">
      <c r="A49" s="28"/>
      <c r="B49" s="587"/>
      <c r="C49" s="566" t="s">
        <v>85</v>
      </c>
      <c r="D49" s="567"/>
      <c r="E49" s="591">
        <f>E44+E46+E48</f>
        <v>1551</v>
      </c>
      <c r="F49" s="592"/>
      <c r="G49" s="50"/>
      <c r="H49" s="855">
        <v>292709</v>
      </c>
      <c r="I49" s="856"/>
      <c r="J49" s="856"/>
      <c r="K49" s="857"/>
      <c r="L49" s="591">
        <f>L44+L46+L48</f>
        <v>91</v>
      </c>
      <c r="M49" s="592"/>
      <c r="N49" s="50"/>
      <c r="O49" s="851">
        <v>1518</v>
      </c>
      <c r="P49" s="852"/>
      <c r="Q49" s="851">
        <v>292709</v>
      </c>
      <c r="R49" s="852"/>
      <c r="S49" s="853"/>
      <c r="T49" s="476"/>
      <c r="U49" s="589"/>
      <c r="V49" s="606" t="s">
        <v>86</v>
      </c>
      <c r="W49" s="607"/>
      <c r="X49" s="541">
        <v>0</v>
      </c>
      <c r="Y49" s="542"/>
      <c r="Z49" s="552"/>
      <c r="AA49" s="541">
        <v>0</v>
      </c>
      <c r="AB49" s="542"/>
      <c r="AC49" s="552"/>
      <c r="AD49" s="541">
        <v>0</v>
      </c>
      <c r="AE49" s="542"/>
      <c r="AF49" s="542"/>
      <c r="AG49" s="552"/>
      <c r="AH49" s="541">
        <v>0</v>
      </c>
      <c r="AI49" s="542"/>
      <c r="AJ49" s="542"/>
      <c r="AK49" s="543"/>
    </row>
    <row r="50" spans="1:40" ht="18.75" customHeight="1">
      <c r="A50" s="28"/>
      <c r="B50" s="332" t="s">
        <v>87</v>
      </c>
      <c r="C50" s="333"/>
      <c r="D50" s="334"/>
      <c r="E50" s="541">
        <v>38</v>
      </c>
      <c r="F50" s="542"/>
      <c r="G50" s="121"/>
      <c r="H50" s="858">
        <v>277603</v>
      </c>
      <c r="I50" s="829"/>
      <c r="J50" s="829"/>
      <c r="K50" s="859"/>
      <c r="L50" s="541">
        <v>3</v>
      </c>
      <c r="M50" s="542"/>
      <c r="N50" s="121"/>
      <c r="O50" s="352">
        <v>39</v>
      </c>
      <c r="P50" s="353"/>
      <c r="Q50" s="352">
        <v>262397</v>
      </c>
      <c r="R50" s="353"/>
      <c r="S50" s="854"/>
      <c r="T50" s="476"/>
      <c r="U50" s="590"/>
      <c r="V50" s="608"/>
      <c r="W50" s="609"/>
      <c r="X50" s="505"/>
      <c r="Y50" s="506"/>
      <c r="Z50" s="553"/>
      <c r="AA50" s="505"/>
      <c r="AB50" s="506"/>
      <c r="AC50" s="553"/>
      <c r="AD50" s="505"/>
      <c r="AE50" s="506"/>
      <c r="AF50" s="506"/>
      <c r="AG50" s="553"/>
      <c r="AH50" s="505"/>
      <c r="AI50" s="506"/>
      <c r="AJ50" s="506"/>
      <c r="AK50" s="544"/>
    </row>
    <row r="51" spans="1:40" ht="18.75" customHeight="1">
      <c r="A51" s="28"/>
      <c r="B51" s="318"/>
      <c r="C51" s="319"/>
      <c r="D51" s="321"/>
      <c r="E51" s="505"/>
      <c r="F51" s="506"/>
      <c r="G51" s="50"/>
      <c r="H51" s="841"/>
      <c r="I51" s="842"/>
      <c r="J51" s="842"/>
      <c r="K51" s="843"/>
      <c r="L51" s="505"/>
      <c r="M51" s="506"/>
      <c r="N51" s="50"/>
      <c r="O51" s="354"/>
      <c r="P51" s="355"/>
      <c r="Q51" s="354"/>
      <c r="R51" s="355"/>
      <c r="S51" s="844"/>
      <c r="T51" s="476"/>
      <c r="U51" s="845" t="s">
        <v>88</v>
      </c>
      <c r="V51" s="846"/>
      <c r="W51" s="872"/>
      <c r="X51" s="600">
        <f>X43+X45-X47+X49</f>
        <v>24793639</v>
      </c>
      <c r="Y51" s="601"/>
      <c r="Z51" s="602"/>
      <c r="AA51" s="600">
        <f>AA45-AA47+AA49</f>
        <v>0</v>
      </c>
      <c r="AB51" s="601"/>
      <c r="AC51" s="602"/>
      <c r="AD51" s="866">
        <f>AD43+AD45-AD47+AD49</f>
        <v>38916870</v>
      </c>
      <c r="AE51" s="867"/>
      <c r="AF51" s="867"/>
      <c r="AG51" s="868"/>
      <c r="AH51" s="600">
        <f>AH43+AH45-AH47+AH49</f>
        <v>63710509</v>
      </c>
      <c r="AI51" s="601"/>
      <c r="AJ51" s="601"/>
      <c r="AK51" s="617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622">
        <f>E49+E50</f>
        <v>1589</v>
      </c>
      <c r="F52" s="623"/>
      <c r="G52" s="102"/>
      <c r="H52" s="860">
        <v>287682</v>
      </c>
      <c r="I52" s="861"/>
      <c r="J52" s="861"/>
      <c r="K52" s="862"/>
      <c r="L52" s="622">
        <f>L49+L50</f>
        <v>94</v>
      </c>
      <c r="M52" s="623"/>
      <c r="N52" s="102"/>
      <c r="O52" s="863">
        <v>1557</v>
      </c>
      <c r="P52" s="864"/>
      <c r="Q52" s="863">
        <v>291949</v>
      </c>
      <c r="R52" s="864"/>
      <c r="S52" s="865"/>
      <c r="T52" s="477"/>
      <c r="U52" s="873"/>
      <c r="V52" s="874"/>
      <c r="W52" s="875"/>
      <c r="X52" s="603"/>
      <c r="Y52" s="604"/>
      <c r="Z52" s="605"/>
      <c r="AA52" s="603"/>
      <c r="AB52" s="604"/>
      <c r="AC52" s="605"/>
      <c r="AD52" s="869"/>
      <c r="AE52" s="870"/>
      <c r="AF52" s="870"/>
      <c r="AG52" s="871"/>
      <c r="AH52" s="603"/>
      <c r="AI52" s="604"/>
      <c r="AJ52" s="604"/>
      <c r="AK52" s="61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300">
        <v>347570</v>
      </c>
      <c r="AH5" s="300"/>
      <c r="AI5" s="300"/>
      <c r="AJ5" s="14"/>
      <c r="AK5" s="15" t="s">
        <v>6</v>
      </c>
    </row>
    <row r="6" spans="1:45" s="16" customFormat="1" ht="28.5" customHeight="1" thickBot="1">
      <c r="A6" s="10"/>
      <c r="B6" s="883" t="s">
        <v>9</v>
      </c>
      <c r="C6" s="884"/>
      <c r="D6" s="885">
        <v>326309</v>
      </c>
      <c r="E6" s="885"/>
      <c r="F6" s="885"/>
      <c r="G6" s="885"/>
      <c r="H6" s="885"/>
      <c r="I6" s="150" t="s">
        <v>6</v>
      </c>
      <c r="J6" s="886">
        <v>18.23</v>
      </c>
      <c r="K6" s="887"/>
      <c r="L6" s="887"/>
      <c r="M6" s="887"/>
      <c r="N6" s="151" t="s">
        <v>7</v>
      </c>
      <c r="O6" s="888">
        <v>17900</v>
      </c>
      <c r="P6" s="885"/>
      <c r="Q6" s="885"/>
      <c r="R6" s="885"/>
      <c r="S6" s="885"/>
      <c r="T6" s="885"/>
      <c r="U6" s="150" t="s">
        <v>6</v>
      </c>
      <c r="V6" s="888">
        <v>326309</v>
      </c>
      <c r="W6" s="885"/>
      <c r="X6" s="885"/>
      <c r="Y6" s="885"/>
      <c r="Z6" s="885"/>
      <c r="AA6" s="885"/>
      <c r="AB6" s="152" t="s">
        <v>6</v>
      </c>
      <c r="AC6" s="281" t="s">
        <v>10</v>
      </c>
      <c r="AD6" s="282"/>
      <c r="AE6" s="282"/>
      <c r="AF6" s="282"/>
      <c r="AG6" s="309">
        <v>346425</v>
      </c>
      <c r="AH6" s="309"/>
      <c r="AI6" s="309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95" t="s">
        <v>13</v>
      </c>
      <c r="O8" s="296"/>
      <c r="P8" s="296"/>
      <c r="Q8" s="296"/>
      <c r="R8" s="297"/>
      <c r="S8" s="295" t="s">
        <v>14</v>
      </c>
      <c r="T8" s="314"/>
      <c r="U8" s="315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95" t="s">
        <v>13</v>
      </c>
      <c r="AH8" s="296"/>
      <c r="AI8" s="296"/>
      <c r="AJ8" s="296"/>
      <c r="AK8" s="882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16" t="s">
        <v>20</v>
      </c>
      <c r="C10" s="317"/>
      <c r="D10" s="317"/>
      <c r="E10" s="317"/>
      <c r="F10" s="320" t="s">
        <v>21</v>
      </c>
      <c r="G10" s="545">
        <v>149717407</v>
      </c>
      <c r="H10" s="546"/>
      <c r="I10" s="546"/>
      <c r="J10" s="546"/>
      <c r="K10" s="546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30" t="s">
        <v>22</v>
      </c>
      <c r="V10" s="317"/>
      <c r="W10" s="317"/>
      <c r="X10" s="317"/>
      <c r="Y10" s="320"/>
      <c r="Z10" s="545">
        <v>80831778</v>
      </c>
      <c r="AA10" s="546"/>
      <c r="AB10" s="546"/>
      <c r="AC10" s="546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18"/>
      <c r="C11" s="319"/>
      <c r="D11" s="319"/>
      <c r="E11" s="319"/>
      <c r="F11" s="321"/>
      <c r="G11" s="505"/>
      <c r="H11" s="506"/>
      <c r="I11" s="506"/>
      <c r="J11" s="506"/>
      <c r="K11" s="506"/>
      <c r="L11" s="49"/>
      <c r="M11" s="50"/>
      <c r="N11" s="891"/>
      <c r="O11" s="892"/>
      <c r="P11" s="892"/>
      <c r="Q11" s="892"/>
      <c r="R11" s="154"/>
      <c r="S11" s="807"/>
      <c r="T11" s="808"/>
      <c r="U11" s="331"/>
      <c r="V11" s="319"/>
      <c r="W11" s="319"/>
      <c r="X11" s="319"/>
      <c r="Y11" s="321"/>
      <c r="Z11" s="505"/>
      <c r="AA11" s="506"/>
      <c r="AB11" s="506"/>
      <c r="AC11" s="506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32" t="s">
        <v>23</v>
      </c>
      <c r="C12" s="333"/>
      <c r="D12" s="333"/>
      <c r="E12" s="333"/>
      <c r="F12" s="334" t="s">
        <v>24</v>
      </c>
      <c r="G12" s="545">
        <v>146142692</v>
      </c>
      <c r="H12" s="546"/>
      <c r="I12" s="546"/>
      <c r="J12" s="546"/>
      <c r="K12" s="546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1" t="s">
        <v>25</v>
      </c>
      <c r="V12" s="333"/>
      <c r="W12" s="333"/>
      <c r="X12" s="333"/>
      <c r="Y12" s="334"/>
      <c r="Z12" s="545">
        <v>52480474</v>
      </c>
      <c r="AA12" s="546"/>
      <c r="AB12" s="546"/>
      <c r="AC12" s="546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18"/>
      <c r="C13" s="319"/>
      <c r="D13" s="319"/>
      <c r="E13" s="319"/>
      <c r="F13" s="321"/>
      <c r="G13" s="505"/>
      <c r="H13" s="506"/>
      <c r="I13" s="506"/>
      <c r="J13" s="506"/>
      <c r="K13" s="506"/>
      <c r="L13" s="49"/>
      <c r="M13" s="50"/>
      <c r="N13" s="891"/>
      <c r="O13" s="892"/>
      <c r="P13" s="892"/>
      <c r="Q13" s="892"/>
      <c r="R13" s="154"/>
      <c r="S13" s="807"/>
      <c r="T13" s="808"/>
      <c r="U13" s="331"/>
      <c r="V13" s="319"/>
      <c r="W13" s="319"/>
      <c r="X13" s="319"/>
      <c r="Y13" s="321"/>
      <c r="Z13" s="505"/>
      <c r="AA13" s="506"/>
      <c r="AB13" s="506"/>
      <c r="AC13" s="506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42" t="s">
        <v>26</v>
      </c>
      <c r="C14" s="343"/>
      <c r="D14" s="343"/>
      <c r="E14" s="343"/>
      <c r="F14" s="334" t="s">
        <v>27</v>
      </c>
      <c r="G14" s="600">
        <f>G10-G12</f>
        <v>3574715</v>
      </c>
      <c r="H14" s="601"/>
      <c r="I14" s="601"/>
      <c r="J14" s="601"/>
      <c r="K14" s="601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1" t="s">
        <v>28</v>
      </c>
      <c r="V14" s="333"/>
      <c r="W14" s="333"/>
      <c r="X14" s="333"/>
      <c r="Y14" s="334"/>
      <c r="Z14" s="545">
        <v>90598164</v>
      </c>
      <c r="AA14" s="546"/>
      <c r="AB14" s="546"/>
      <c r="AC14" s="546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44" t="s">
        <v>29</v>
      </c>
      <c r="C15" s="345"/>
      <c r="D15" s="345"/>
      <c r="E15" s="345"/>
      <c r="F15" s="321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31"/>
      <c r="V15" s="319"/>
      <c r="W15" s="319"/>
      <c r="X15" s="319"/>
      <c r="Y15" s="321"/>
      <c r="Z15" s="505"/>
      <c r="AA15" s="506"/>
      <c r="AB15" s="506"/>
      <c r="AC15" s="506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42" t="s">
        <v>30</v>
      </c>
      <c r="C16" s="343"/>
      <c r="D16" s="343"/>
      <c r="E16" s="343"/>
      <c r="F16" s="334" t="s">
        <v>31</v>
      </c>
      <c r="G16" s="545">
        <v>162994</v>
      </c>
      <c r="H16" s="546"/>
      <c r="I16" s="546"/>
      <c r="J16" s="546"/>
      <c r="K16" s="546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44" t="s">
        <v>34</v>
      </c>
      <c r="C17" s="345"/>
      <c r="D17" s="345"/>
      <c r="E17" s="345"/>
      <c r="F17" s="321"/>
      <c r="G17" s="505"/>
      <c r="H17" s="506"/>
      <c r="I17" s="506"/>
      <c r="J17" s="506"/>
      <c r="K17" s="506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4" t="s">
        <v>36</v>
      </c>
      <c r="G18" s="600">
        <f>G14-G16</f>
        <v>3411721</v>
      </c>
      <c r="H18" s="601"/>
      <c r="I18" s="601"/>
      <c r="J18" s="601"/>
      <c r="K18" s="601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1" t="s">
        <v>37</v>
      </c>
      <c r="V18" s="333"/>
      <c r="W18" s="333"/>
      <c r="X18" s="333"/>
      <c r="Y18" s="334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21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31"/>
      <c r="V19" s="319"/>
      <c r="W19" s="319"/>
      <c r="X19" s="319"/>
      <c r="Y19" s="321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32" t="s">
        <v>38</v>
      </c>
      <c r="C20" s="333"/>
      <c r="D20" s="333"/>
      <c r="E20" s="333"/>
      <c r="F20" s="334" t="s">
        <v>39</v>
      </c>
      <c r="G20" s="545">
        <v>-479806</v>
      </c>
      <c r="H20" s="546"/>
      <c r="I20" s="546"/>
      <c r="J20" s="546"/>
      <c r="K20" s="546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18"/>
      <c r="C21" s="319"/>
      <c r="D21" s="319"/>
      <c r="E21" s="319"/>
      <c r="F21" s="321"/>
      <c r="G21" s="505"/>
      <c r="H21" s="506"/>
      <c r="I21" s="506"/>
      <c r="J21" s="506"/>
      <c r="K21" s="506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32" t="s">
        <v>41</v>
      </c>
      <c r="C22" s="333"/>
      <c r="D22" s="333"/>
      <c r="E22" s="333"/>
      <c r="F22" s="334" t="s">
        <v>42</v>
      </c>
      <c r="G22" s="545">
        <v>2317761</v>
      </c>
      <c r="H22" s="546"/>
      <c r="I22" s="546"/>
      <c r="J22" s="546"/>
      <c r="K22" s="546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18"/>
      <c r="C23" s="319"/>
      <c r="D23" s="319"/>
      <c r="E23" s="319"/>
      <c r="F23" s="321"/>
      <c r="G23" s="505"/>
      <c r="H23" s="506"/>
      <c r="I23" s="506"/>
      <c r="J23" s="506"/>
      <c r="K23" s="506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32" t="s">
        <v>44</v>
      </c>
      <c r="C24" s="333"/>
      <c r="D24" s="333"/>
      <c r="E24" s="333"/>
      <c r="F24" s="334" t="s">
        <v>45</v>
      </c>
      <c r="G24" s="545">
        <v>0</v>
      </c>
      <c r="H24" s="546"/>
      <c r="I24" s="546"/>
      <c r="J24" s="546"/>
      <c r="K24" s="546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18"/>
      <c r="C25" s="319"/>
      <c r="D25" s="319"/>
      <c r="E25" s="319"/>
      <c r="F25" s="321"/>
      <c r="G25" s="505"/>
      <c r="H25" s="506"/>
      <c r="I25" s="506"/>
      <c r="J25" s="506"/>
      <c r="K25" s="506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32" t="s">
        <v>48</v>
      </c>
      <c r="C26" s="333"/>
      <c r="D26" s="333"/>
      <c r="E26" s="333"/>
      <c r="F26" s="334" t="s">
        <v>49</v>
      </c>
      <c r="G26" s="545">
        <v>0</v>
      </c>
      <c r="H26" s="546"/>
      <c r="I26" s="546"/>
      <c r="J26" s="546"/>
      <c r="K26" s="546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18"/>
      <c r="C27" s="319"/>
      <c r="D27" s="319"/>
      <c r="E27" s="319"/>
      <c r="F27" s="321"/>
      <c r="G27" s="505"/>
      <c r="H27" s="506"/>
      <c r="I27" s="506"/>
      <c r="J27" s="506"/>
      <c r="K27" s="506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42" t="s">
        <v>51</v>
      </c>
      <c r="C28" s="343"/>
      <c r="D28" s="343"/>
      <c r="E28" s="343"/>
      <c r="F28" s="334" t="s">
        <v>52</v>
      </c>
      <c r="G28" s="600">
        <f>G20+G22+G24-G26</f>
        <v>1837955</v>
      </c>
      <c r="H28" s="601"/>
      <c r="I28" s="601"/>
      <c r="J28" s="601"/>
      <c r="K28" s="601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35" t="s">
        <v>53</v>
      </c>
      <c r="C29" s="436"/>
      <c r="D29" s="436"/>
      <c r="E29" s="436"/>
      <c r="F29" s="390"/>
      <c r="G29" s="603"/>
      <c r="H29" s="604"/>
      <c r="I29" s="604"/>
      <c r="J29" s="604"/>
      <c r="K29" s="604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45" s="27" customFormat="1" ht="13.5" customHeight="1">
      <c r="A31" s="25"/>
      <c r="B31" s="438" t="s">
        <v>54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45" s="27" customFormat="1" ht="13.5" customHeight="1">
      <c r="A32" s="25"/>
      <c r="B32" s="440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449" t="s">
        <v>12</v>
      </c>
      <c r="H33" s="447"/>
      <c r="I33" s="447"/>
      <c r="J33" s="447"/>
      <c r="K33" s="447"/>
      <c r="L33" s="447"/>
      <c r="M33" s="448"/>
      <c r="N33" s="450" t="s">
        <v>13</v>
      </c>
      <c r="O33" s="451"/>
      <c r="P33" s="451"/>
      <c r="Q33" s="451"/>
      <c r="R33" s="452"/>
      <c r="S33" s="453" t="s">
        <v>56</v>
      </c>
      <c r="T33" s="447"/>
      <c r="U33" s="447"/>
      <c r="V33" s="447"/>
      <c r="W33" s="447"/>
      <c r="X33" s="447"/>
      <c r="Y33" s="448"/>
      <c r="Z33" s="449" t="s">
        <v>12</v>
      </c>
      <c r="AA33" s="447"/>
      <c r="AB33" s="447"/>
      <c r="AC33" s="447"/>
      <c r="AD33" s="447"/>
      <c r="AE33" s="447"/>
      <c r="AF33" s="448"/>
      <c r="AG33" s="450" t="s">
        <v>13</v>
      </c>
      <c r="AH33" s="451"/>
      <c r="AI33" s="451"/>
      <c r="AJ33" s="451"/>
      <c r="AK33" s="454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2" t="s">
        <v>33</v>
      </c>
      <c r="P34" s="922"/>
      <c r="Q34" s="922"/>
      <c r="R34" s="157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463">
        <v>-3.7</v>
      </c>
      <c r="AB34" s="463"/>
      <c r="AC34" s="463"/>
      <c r="AD34" s="68"/>
      <c r="AE34" s="69" t="s">
        <v>19</v>
      </c>
      <c r="AF34" s="68"/>
      <c r="AG34" s="413">
        <v>-3.8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1">
        <v>11.25</v>
      </c>
      <c r="P35" s="921"/>
      <c r="Q35" s="921"/>
      <c r="R35" s="159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464">
        <v>25</v>
      </c>
      <c r="AB35" s="464"/>
      <c r="AC35" s="46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2" t="s">
        <v>46</v>
      </c>
      <c r="P36" s="922"/>
      <c r="Q36" s="922"/>
      <c r="R36" s="157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463" t="s">
        <v>46</v>
      </c>
      <c r="AB36" s="463"/>
      <c r="AC36" s="463"/>
      <c r="AD36" s="68"/>
      <c r="AE36" s="69" t="s">
        <v>19</v>
      </c>
      <c r="AF36" s="97"/>
      <c r="AG36" s="413" t="s">
        <v>33</v>
      </c>
      <c r="AH36" s="413"/>
      <c r="AI36" s="413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60" t="s">
        <v>60</v>
      </c>
      <c r="O37" s="929">
        <v>16.25</v>
      </c>
      <c r="P37" s="929"/>
      <c r="Q37" s="929"/>
      <c r="R37" s="161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832">
        <v>350</v>
      </c>
      <c r="AB37" s="832"/>
      <c r="AC37" s="832"/>
      <c r="AD37" s="105"/>
      <c r="AE37" s="106" t="s">
        <v>61</v>
      </c>
      <c r="AF37" s="100" t="s">
        <v>60</v>
      </c>
      <c r="AG37" s="833" t="s">
        <v>92</v>
      </c>
      <c r="AH37" s="833"/>
      <c r="AI37" s="83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</row>
    <row r="40" spans="1:40" ht="23.25" customHeight="1">
      <c r="A40" s="28"/>
      <c r="B40" s="332" t="s">
        <v>11</v>
      </c>
      <c r="C40" s="333"/>
      <c r="D40" s="334"/>
      <c r="E40" s="518" t="s">
        <v>69</v>
      </c>
      <c r="F40" s="519"/>
      <c r="G40" s="519"/>
      <c r="H40" s="519"/>
      <c r="I40" s="519"/>
      <c r="J40" s="519"/>
      <c r="K40" s="519"/>
      <c r="L40" s="519"/>
      <c r="M40" s="519"/>
      <c r="N40" s="520"/>
      <c r="O40" s="518" t="s">
        <v>10</v>
      </c>
      <c r="P40" s="519"/>
      <c r="Q40" s="519"/>
      <c r="R40" s="519"/>
      <c r="S40" s="52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95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845" t="s">
        <v>75</v>
      </c>
      <c r="V42" s="846"/>
      <c r="W42" s="84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7"/>
      <c r="V43" s="848"/>
      <c r="W43" s="848"/>
      <c r="X43" s="310">
        <v>30289201</v>
      </c>
      <c r="Y43" s="311"/>
      <c r="Z43" s="539"/>
      <c r="AA43" s="930">
        <v>5674538</v>
      </c>
      <c r="AB43" s="931"/>
      <c r="AC43" s="932"/>
      <c r="AD43" s="834">
        <v>14907718</v>
      </c>
      <c r="AE43" s="835"/>
      <c r="AF43" s="835"/>
      <c r="AG43" s="836"/>
      <c r="AH43" s="310">
        <v>50871457</v>
      </c>
      <c r="AI43" s="311"/>
      <c r="AJ43" s="311"/>
      <c r="AK43" s="560"/>
    </row>
    <row r="44" spans="1:40" ht="39" customHeight="1">
      <c r="A44" s="28"/>
      <c r="B44" s="586"/>
      <c r="C44" s="504" t="s">
        <v>78</v>
      </c>
      <c r="D44" s="321"/>
      <c r="E44" s="505">
        <v>2556</v>
      </c>
      <c r="F44" s="506"/>
      <c r="G44" s="50"/>
      <c r="H44" s="841">
        <v>297794</v>
      </c>
      <c r="I44" s="842"/>
      <c r="J44" s="842"/>
      <c r="K44" s="843"/>
      <c r="L44" s="505">
        <v>123</v>
      </c>
      <c r="M44" s="506"/>
      <c r="N44" s="50"/>
      <c r="O44" s="897">
        <v>2524</v>
      </c>
      <c r="P44" s="898"/>
      <c r="Q44" s="354">
        <v>301781</v>
      </c>
      <c r="R44" s="355"/>
      <c r="S44" s="844"/>
      <c r="T44" s="476"/>
      <c r="U44" s="849"/>
      <c r="V44" s="850"/>
      <c r="W44" s="850"/>
      <c r="X44" s="312"/>
      <c r="Y44" s="313"/>
      <c r="Z44" s="540"/>
      <c r="AA44" s="354"/>
      <c r="AB44" s="355"/>
      <c r="AC44" s="466"/>
      <c r="AD44" s="837"/>
      <c r="AE44" s="838"/>
      <c r="AF44" s="838"/>
      <c r="AG44" s="839"/>
      <c r="AH44" s="312"/>
      <c r="AI44" s="313"/>
      <c r="AJ44" s="313"/>
      <c r="AK44" s="561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568">
        <v>269</v>
      </c>
      <c r="F45" s="569"/>
      <c r="G45" s="50"/>
      <c r="H45" s="855">
        <v>292572</v>
      </c>
      <c r="I45" s="856"/>
      <c r="J45" s="856"/>
      <c r="K45" s="857"/>
      <c r="L45" s="568">
        <v>3</v>
      </c>
      <c r="M45" s="569"/>
      <c r="N45" s="50"/>
      <c r="O45" s="938">
        <v>276</v>
      </c>
      <c r="P45" s="939"/>
      <c r="Q45" s="851">
        <v>295897</v>
      </c>
      <c r="R45" s="852"/>
      <c r="S45" s="853"/>
      <c r="T45" s="476"/>
      <c r="U45" s="588" t="s">
        <v>96</v>
      </c>
      <c r="V45" s="548" t="s">
        <v>81</v>
      </c>
      <c r="W45" s="549"/>
      <c r="X45" s="923">
        <v>2317761</v>
      </c>
      <c r="Y45" s="924"/>
      <c r="Z45" s="925"/>
      <c r="AA45" s="923">
        <v>104438</v>
      </c>
      <c r="AB45" s="924"/>
      <c r="AC45" s="925"/>
      <c r="AD45" s="923">
        <v>2213962</v>
      </c>
      <c r="AE45" s="924"/>
      <c r="AF45" s="924"/>
      <c r="AG45" s="925"/>
      <c r="AH45" s="923">
        <v>4636161</v>
      </c>
      <c r="AI45" s="924"/>
      <c r="AJ45" s="924"/>
      <c r="AK45" s="933"/>
    </row>
    <row r="46" spans="1:40" ht="18.75" customHeight="1">
      <c r="A46" s="28"/>
      <c r="B46" s="586"/>
      <c r="C46" s="522" t="s">
        <v>82</v>
      </c>
      <c r="D46" s="334"/>
      <c r="E46" s="541">
        <v>73</v>
      </c>
      <c r="F46" s="542"/>
      <c r="G46" s="121"/>
      <c r="H46" s="858">
        <v>316090</v>
      </c>
      <c r="I46" s="829"/>
      <c r="J46" s="829"/>
      <c r="K46" s="859"/>
      <c r="L46" s="541">
        <v>7</v>
      </c>
      <c r="M46" s="542"/>
      <c r="N46" s="121"/>
      <c r="O46" s="895">
        <v>68</v>
      </c>
      <c r="P46" s="896"/>
      <c r="Q46" s="352">
        <v>319978</v>
      </c>
      <c r="R46" s="353"/>
      <c r="S46" s="854"/>
      <c r="T46" s="476"/>
      <c r="U46" s="589"/>
      <c r="V46" s="550"/>
      <c r="W46" s="551"/>
      <c r="X46" s="926"/>
      <c r="Y46" s="927"/>
      <c r="Z46" s="928"/>
      <c r="AA46" s="926"/>
      <c r="AB46" s="927"/>
      <c r="AC46" s="928"/>
      <c r="AD46" s="926"/>
      <c r="AE46" s="927"/>
      <c r="AF46" s="927"/>
      <c r="AG46" s="928"/>
      <c r="AH46" s="926"/>
      <c r="AI46" s="927"/>
      <c r="AJ46" s="927"/>
      <c r="AK46" s="934"/>
    </row>
    <row r="47" spans="1:40" ht="18.75" customHeight="1">
      <c r="A47" s="28"/>
      <c r="B47" s="586"/>
      <c r="C47" s="504"/>
      <c r="D47" s="321"/>
      <c r="E47" s="505"/>
      <c r="F47" s="506"/>
      <c r="G47" s="50"/>
      <c r="H47" s="841"/>
      <c r="I47" s="842"/>
      <c r="J47" s="842"/>
      <c r="K47" s="843"/>
      <c r="L47" s="505"/>
      <c r="M47" s="506"/>
      <c r="N47" s="50"/>
      <c r="O47" s="897"/>
      <c r="P47" s="898"/>
      <c r="Q47" s="354"/>
      <c r="R47" s="355"/>
      <c r="S47" s="844"/>
      <c r="T47" s="476"/>
      <c r="U47" s="589"/>
      <c r="V47" s="548" t="s">
        <v>83</v>
      </c>
      <c r="W47" s="549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6"/>
      <c r="C48" s="566" t="s">
        <v>84</v>
      </c>
      <c r="D48" s="567"/>
      <c r="E48" s="568">
        <v>0</v>
      </c>
      <c r="F48" s="569"/>
      <c r="G48" s="50"/>
      <c r="H48" s="855" t="s">
        <v>93</v>
      </c>
      <c r="I48" s="856"/>
      <c r="J48" s="856"/>
      <c r="K48" s="857"/>
      <c r="L48" s="568">
        <v>0</v>
      </c>
      <c r="M48" s="569"/>
      <c r="N48" s="50"/>
      <c r="O48" s="938">
        <v>0</v>
      </c>
      <c r="P48" s="939"/>
      <c r="Q48" s="851" t="s">
        <v>33</v>
      </c>
      <c r="R48" s="852"/>
      <c r="S48" s="853"/>
      <c r="T48" s="476"/>
      <c r="U48" s="589"/>
      <c r="V48" s="550"/>
      <c r="W48" s="551"/>
      <c r="X48" s="926"/>
      <c r="Y48" s="927"/>
      <c r="Z48" s="928"/>
      <c r="AA48" s="926"/>
      <c r="AB48" s="927"/>
      <c r="AC48" s="928"/>
      <c r="AD48" s="926"/>
      <c r="AE48" s="927"/>
      <c r="AF48" s="927"/>
      <c r="AG48" s="928"/>
      <c r="AH48" s="926"/>
      <c r="AI48" s="927"/>
      <c r="AJ48" s="927"/>
      <c r="AK48" s="934"/>
    </row>
    <row r="49" spans="1:40" ht="39" customHeight="1">
      <c r="A49" s="28"/>
      <c r="B49" s="587"/>
      <c r="C49" s="566" t="s">
        <v>85</v>
      </c>
      <c r="D49" s="567"/>
      <c r="E49" s="591">
        <f>E44+E46+E48</f>
        <v>2629</v>
      </c>
      <c r="F49" s="592"/>
      <c r="G49" s="50"/>
      <c r="H49" s="855">
        <v>298302</v>
      </c>
      <c r="I49" s="856"/>
      <c r="J49" s="856"/>
      <c r="K49" s="857"/>
      <c r="L49" s="591">
        <f>L44+L46+L48</f>
        <v>130</v>
      </c>
      <c r="M49" s="592"/>
      <c r="N49" s="50"/>
      <c r="O49" s="938">
        <f>O44+O46+O48</f>
        <v>2592</v>
      </c>
      <c r="P49" s="939"/>
      <c r="Q49" s="851">
        <v>302258</v>
      </c>
      <c r="R49" s="852"/>
      <c r="S49" s="853"/>
      <c r="T49" s="476"/>
      <c r="U49" s="589"/>
      <c r="V49" s="606" t="s">
        <v>86</v>
      </c>
      <c r="W49" s="607"/>
      <c r="X49" s="541">
        <v>0</v>
      </c>
      <c r="Y49" s="542"/>
      <c r="Z49" s="552"/>
      <c r="AA49" s="541">
        <v>0</v>
      </c>
      <c r="AB49" s="542"/>
      <c r="AC49" s="552"/>
      <c r="AD49" s="541">
        <v>1</v>
      </c>
      <c r="AE49" s="542"/>
      <c r="AF49" s="542"/>
      <c r="AG49" s="552"/>
      <c r="AH49" s="541">
        <v>1</v>
      </c>
      <c r="AI49" s="542"/>
      <c r="AJ49" s="542"/>
      <c r="AK49" s="543"/>
    </row>
    <row r="50" spans="1:40" ht="18.75" customHeight="1">
      <c r="A50" s="28"/>
      <c r="B50" s="332" t="s">
        <v>87</v>
      </c>
      <c r="C50" s="333"/>
      <c r="D50" s="334"/>
      <c r="E50" s="541">
        <v>161</v>
      </c>
      <c r="F50" s="542"/>
      <c r="G50" s="121"/>
      <c r="H50" s="858">
        <v>285416</v>
      </c>
      <c r="I50" s="829"/>
      <c r="J50" s="829"/>
      <c r="K50" s="859"/>
      <c r="L50" s="541">
        <v>8</v>
      </c>
      <c r="M50" s="542"/>
      <c r="N50" s="121"/>
      <c r="O50" s="895">
        <v>163</v>
      </c>
      <c r="P50" s="896"/>
      <c r="Q50" s="352">
        <v>289053</v>
      </c>
      <c r="R50" s="353"/>
      <c r="S50" s="854"/>
      <c r="T50" s="476"/>
      <c r="U50" s="590"/>
      <c r="V50" s="608"/>
      <c r="W50" s="609"/>
      <c r="X50" s="505"/>
      <c r="Y50" s="506"/>
      <c r="Z50" s="553"/>
      <c r="AA50" s="505"/>
      <c r="AB50" s="506"/>
      <c r="AC50" s="553"/>
      <c r="AD50" s="505"/>
      <c r="AE50" s="506"/>
      <c r="AF50" s="506"/>
      <c r="AG50" s="553"/>
      <c r="AH50" s="505"/>
      <c r="AI50" s="506"/>
      <c r="AJ50" s="506"/>
      <c r="AK50" s="544"/>
    </row>
    <row r="51" spans="1:40" ht="18.75" customHeight="1">
      <c r="A51" s="28"/>
      <c r="B51" s="318"/>
      <c r="C51" s="319"/>
      <c r="D51" s="321"/>
      <c r="E51" s="505"/>
      <c r="F51" s="506"/>
      <c r="G51" s="50"/>
      <c r="H51" s="841"/>
      <c r="I51" s="842"/>
      <c r="J51" s="842"/>
      <c r="K51" s="843"/>
      <c r="L51" s="505"/>
      <c r="M51" s="506"/>
      <c r="N51" s="50"/>
      <c r="O51" s="897"/>
      <c r="P51" s="898"/>
      <c r="Q51" s="354"/>
      <c r="R51" s="355"/>
      <c r="S51" s="844"/>
      <c r="T51" s="476"/>
      <c r="U51" s="845" t="s">
        <v>88</v>
      </c>
      <c r="V51" s="846"/>
      <c r="W51" s="872"/>
      <c r="X51" s="600">
        <f>X43+X45-X47+X49</f>
        <v>32606962</v>
      </c>
      <c r="Y51" s="601"/>
      <c r="Z51" s="602"/>
      <c r="AA51" s="600">
        <f>AA43+AA45-AA47+AA49</f>
        <v>5778976</v>
      </c>
      <c r="AB51" s="601"/>
      <c r="AC51" s="602"/>
      <c r="AD51" s="866">
        <f>AD43+AD45-AD47+AD49</f>
        <v>17055733</v>
      </c>
      <c r="AE51" s="867"/>
      <c r="AF51" s="867"/>
      <c r="AG51" s="868"/>
      <c r="AH51" s="600">
        <f>AH43+AH45-AH47+AH49</f>
        <v>55441671</v>
      </c>
      <c r="AI51" s="601"/>
      <c r="AJ51" s="601"/>
      <c r="AK51" s="617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622">
        <f>E49+E50</f>
        <v>2790</v>
      </c>
      <c r="F52" s="623"/>
      <c r="G52" s="102"/>
      <c r="H52" s="860">
        <v>297558</v>
      </c>
      <c r="I52" s="861"/>
      <c r="J52" s="861"/>
      <c r="K52" s="862"/>
      <c r="L52" s="622">
        <f>L49+L50</f>
        <v>138</v>
      </c>
      <c r="M52" s="623"/>
      <c r="N52" s="102"/>
      <c r="O52" s="940">
        <f>O49+O50</f>
        <v>2755</v>
      </c>
      <c r="P52" s="941"/>
      <c r="Q52" s="863">
        <v>301477</v>
      </c>
      <c r="R52" s="864"/>
      <c r="S52" s="865"/>
      <c r="T52" s="477"/>
      <c r="U52" s="873"/>
      <c r="V52" s="874"/>
      <c r="W52" s="875"/>
      <c r="X52" s="603"/>
      <c r="Y52" s="604"/>
      <c r="Z52" s="605"/>
      <c r="AA52" s="603"/>
      <c r="AB52" s="604"/>
      <c r="AC52" s="605"/>
      <c r="AD52" s="869"/>
      <c r="AE52" s="870"/>
      <c r="AF52" s="870"/>
      <c r="AG52" s="871"/>
      <c r="AH52" s="603"/>
      <c r="AI52" s="604"/>
      <c r="AJ52" s="604"/>
      <c r="AK52" s="61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288">
        <v>10.11</v>
      </c>
      <c r="K5" s="289"/>
      <c r="L5" s="289"/>
      <c r="M5" s="289"/>
      <c r="N5" s="12" t="s">
        <v>7</v>
      </c>
      <c r="O5" s="290">
        <v>19592</v>
      </c>
      <c r="P5" s="285"/>
      <c r="Q5" s="285"/>
      <c r="R5" s="285"/>
      <c r="S5" s="285"/>
      <c r="T5" s="285"/>
      <c r="U5" s="11" t="s">
        <v>6</v>
      </c>
      <c r="V5" s="290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300">
        <v>202886</v>
      </c>
      <c r="AH5" s="300"/>
      <c r="AI5" s="300"/>
      <c r="AJ5" s="14"/>
      <c r="AK5" s="15" t="s">
        <v>6</v>
      </c>
    </row>
    <row r="6" spans="1:38" s="16" customFormat="1" ht="28.5" customHeight="1" thickBot="1">
      <c r="A6" s="10"/>
      <c r="B6" s="301" t="s">
        <v>9</v>
      </c>
      <c r="C6" s="302"/>
      <c r="D6" s="303">
        <v>175928</v>
      </c>
      <c r="E6" s="303"/>
      <c r="F6" s="303"/>
      <c r="G6" s="303"/>
      <c r="H6" s="303"/>
      <c r="I6" s="17" t="s">
        <v>6</v>
      </c>
      <c r="J6" s="304">
        <v>10.08</v>
      </c>
      <c r="K6" s="305"/>
      <c r="L6" s="305"/>
      <c r="M6" s="305"/>
      <c r="N6" s="18" t="s">
        <v>7</v>
      </c>
      <c r="O6" s="306">
        <v>17453</v>
      </c>
      <c r="P6" s="303"/>
      <c r="Q6" s="303"/>
      <c r="R6" s="303"/>
      <c r="S6" s="303"/>
      <c r="T6" s="303"/>
      <c r="U6" s="17" t="s">
        <v>6</v>
      </c>
      <c r="V6" s="306">
        <v>175928</v>
      </c>
      <c r="W6" s="303"/>
      <c r="X6" s="303"/>
      <c r="Y6" s="303"/>
      <c r="Z6" s="303"/>
      <c r="AA6" s="303"/>
      <c r="AB6" s="19" t="s">
        <v>6</v>
      </c>
      <c r="AC6" s="281" t="s">
        <v>10</v>
      </c>
      <c r="AD6" s="282"/>
      <c r="AE6" s="282"/>
      <c r="AF6" s="282"/>
      <c r="AG6" s="309">
        <v>200003</v>
      </c>
      <c r="AH6" s="309"/>
      <c r="AI6" s="30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95" t="s">
        <v>13</v>
      </c>
      <c r="O8" s="296"/>
      <c r="P8" s="296"/>
      <c r="Q8" s="296"/>
      <c r="R8" s="297"/>
      <c r="S8" s="295" t="s">
        <v>14</v>
      </c>
      <c r="T8" s="314"/>
      <c r="U8" s="315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95" t="s">
        <v>13</v>
      </c>
      <c r="AH8" s="296"/>
      <c r="AI8" s="296"/>
      <c r="AJ8" s="296"/>
      <c r="AK8" s="882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545">
        <v>108168137</v>
      </c>
      <c r="H10" s="546"/>
      <c r="I10" s="546"/>
      <c r="J10" s="546"/>
      <c r="K10" s="546"/>
      <c r="L10" s="44"/>
      <c r="M10" s="45"/>
      <c r="N10" s="322">
        <v>102273177</v>
      </c>
      <c r="O10" s="323"/>
      <c r="P10" s="323"/>
      <c r="Q10" s="323"/>
      <c r="R10" s="20"/>
      <c r="S10" s="805">
        <v>5.8</v>
      </c>
      <c r="T10" s="806"/>
      <c r="U10" s="330" t="s">
        <v>22</v>
      </c>
      <c r="V10" s="317"/>
      <c r="W10" s="317"/>
      <c r="X10" s="317"/>
      <c r="Y10" s="320"/>
      <c r="Z10" s="545">
        <v>53055272</v>
      </c>
      <c r="AA10" s="546"/>
      <c r="AB10" s="546"/>
      <c r="AC10" s="546"/>
      <c r="AD10" s="46"/>
      <c r="AE10" s="47"/>
      <c r="AF10" s="310">
        <v>50531171</v>
      </c>
      <c r="AG10" s="311"/>
      <c r="AH10" s="311"/>
      <c r="AI10" s="311"/>
      <c r="AJ10" s="46"/>
      <c r="AK10" s="48"/>
    </row>
    <row r="11" spans="1:38" ht="25.5" customHeight="1">
      <c r="A11" s="28"/>
      <c r="B11" s="318"/>
      <c r="C11" s="319"/>
      <c r="D11" s="319"/>
      <c r="E11" s="319"/>
      <c r="F11" s="321"/>
      <c r="G11" s="505"/>
      <c r="H11" s="506"/>
      <c r="I11" s="506"/>
      <c r="J11" s="506"/>
      <c r="K11" s="506"/>
      <c r="L11" s="49"/>
      <c r="M11" s="50"/>
      <c r="N11" s="324"/>
      <c r="O11" s="325"/>
      <c r="P11" s="325"/>
      <c r="Q11" s="325"/>
      <c r="R11" s="51"/>
      <c r="S11" s="807"/>
      <c r="T11" s="808"/>
      <c r="U11" s="331"/>
      <c r="V11" s="319"/>
      <c r="W11" s="319"/>
      <c r="X11" s="319"/>
      <c r="Y11" s="321"/>
      <c r="Z11" s="505"/>
      <c r="AA11" s="506"/>
      <c r="AB11" s="506"/>
      <c r="AC11" s="506"/>
      <c r="AD11" s="52"/>
      <c r="AE11" s="53"/>
      <c r="AF11" s="312"/>
      <c r="AG11" s="313"/>
      <c r="AH11" s="313"/>
      <c r="AI11" s="313"/>
      <c r="AJ11" s="52"/>
      <c r="AK11" s="54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545">
        <v>104147276</v>
      </c>
      <c r="H12" s="546"/>
      <c r="I12" s="546"/>
      <c r="J12" s="546"/>
      <c r="K12" s="546"/>
      <c r="L12" s="44"/>
      <c r="M12" s="45"/>
      <c r="N12" s="322">
        <v>98377842</v>
      </c>
      <c r="O12" s="323"/>
      <c r="P12" s="323"/>
      <c r="Q12" s="323"/>
      <c r="R12" s="20"/>
      <c r="S12" s="805">
        <v>5.9</v>
      </c>
      <c r="T12" s="806"/>
      <c r="U12" s="341" t="s">
        <v>25</v>
      </c>
      <c r="V12" s="333"/>
      <c r="W12" s="333"/>
      <c r="X12" s="333"/>
      <c r="Y12" s="334"/>
      <c r="Z12" s="545">
        <v>24736758</v>
      </c>
      <c r="AA12" s="546"/>
      <c r="AB12" s="546"/>
      <c r="AC12" s="546"/>
      <c r="AD12" s="55"/>
      <c r="AE12" s="56" t="s">
        <v>18</v>
      </c>
      <c r="AF12" s="310">
        <v>23802297</v>
      </c>
      <c r="AG12" s="311"/>
      <c r="AH12" s="311"/>
      <c r="AI12" s="311"/>
      <c r="AJ12" s="55"/>
      <c r="AK12" s="57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505"/>
      <c r="H13" s="506"/>
      <c r="I13" s="506"/>
      <c r="J13" s="506"/>
      <c r="K13" s="506"/>
      <c r="L13" s="49"/>
      <c r="M13" s="50"/>
      <c r="N13" s="324"/>
      <c r="O13" s="325"/>
      <c r="P13" s="325"/>
      <c r="Q13" s="325"/>
      <c r="R13" s="51"/>
      <c r="S13" s="807"/>
      <c r="T13" s="808"/>
      <c r="U13" s="331"/>
      <c r="V13" s="319"/>
      <c r="W13" s="319"/>
      <c r="X13" s="319"/>
      <c r="Y13" s="321"/>
      <c r="Z13" s="505"/>
      <c r="AA13" s="506"/>
      <c r="AB13" s="506"/>
      <c r="AC13" s="506"/>
      <c r="AD13" s="58"/>
      <c r="AE13" s="59"/>
      <c r="AF13" s="312"/>
      <c r="AG13" s="313"/>
      <c r="AH13" s="313"/>
      <c r="AI13" s="313"/>
      <c r="AJ13" s="58"/>
      <c r="AK13" s="60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600">
        <f>G10-G12</f>
        <v>4020861</v>
      </c>
      <c r="H14" s="601"/>
      <c r="I14" s="601"/>
      <c r="J14" s="601"/>
      <c r="K14" s="601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1" t="s">
        <v>28</v>
      </c>
      <c r="V14" s="333"/>
      <c r="W14" s="333"/>
      <c r="X14" s="333"/>
      <c r="Y14" s="334"/>
      <c r="Z14" s="545">
        <v>56911182</v>
      </c>
      <c r="AA14" s="546"/>
      <c r="AB14" s="546"/>
      <c r="AC14" s="546"/>
      <c r="AD14" s="62"/>
      <c r="AE14" s="56" t="s">
        <v>18</v>
      </c>
      <c r="AF14" s="310">
        <v>54234488</v>
      </c>
      <c r="AG14" s="311"/>
      <c r="AH14" s="311"/>
      <c r="AI14" s="311"/>
      <c r="AJ14" s="62"/>
      <c r="AK14" s="57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809"/>
      <c r="H15" s="810"/>
      <c r="I15" s="810"/>
      <c r="J15" s="810"/>
      <c r="K15" s="810"/>
      <c r="L15" s="49"/>
      <c r="M15" s="50"/>
      <c r="N15" s="324"/>
      <c r="O15" s="325"/>
      <c r="P15" s="325"/>
      <c r="Q15" s="325"/>
      <c r="R15" s="51"/>
      <c r="S15" s="807"/>
      <c r="T15" s="808"/>
      <c r="U15" s="331"/>
      <c r="V15" s="319"/>
      <c r="W15" s="319"/>
      <c r="X15" s="319"/>
      <c r="Y15" s="321"/>
      <c r="Z15" s="505"/>
      <c r="AA15" s="506"/>
      <c r="AB15" s="506"/>
      <c r="AC15" s="506"/>
      <c r="AD15" s="58"/>
      <c r="AE15" s="59"/>
      <c r="AF15" s="312"/>
      <c r="AG15" s="313"/>
      <c r="AH15" s="313"/>
      <c r="AI15" s="313"/>
      <c r="AJ15" s="58"/>
      <c r="AK15" s="60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545">
        <v>47492</v>
      </c>
      <c r="H16" s="546"/>
      <c r="I16" s="546"/>
      <c r="J16" s="546"/>
      <c r="K16" s="546"/>
      <c r="L16" s="44"/>
      <c r="M16" s="45"/>
      <c r="N16" s="322">
        <v>41925</v>
      </c>
      <c r="O16" s="323"/>
      <c r="P16" s="323"/>
      <c r="Q16" s="323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505"/>
      <c r="H17" s="506"/>
      <c r="I17" s="506"/>
      <c r="J17" s="506"/>
      <c r="K17" s="506"/>
      <c r="L17" s="49"/>
      <c r="M17" s="50"/>
      <c r="N17" s="324"/>
      <c r="O17" s="325"/>
      <c r="P17" s="325"/>
      <c r="Q17" s="325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600">
        <f>G14-G16</f>
        <v>3973369</v>
      </c>
      <c r="H18" s="601"/>
      <c r="I18" s="601"/>
      <c r="J18" s="601"/>
      <c r="K18" s="601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1" t="s">
        <v>37</v>
      </c>
      <c r="V18" s="333"/>
      <c r="W18" s="333"/>
      <c r="X18" s="333"/>
      <c r="Y18" s="334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809"/>
      <c r="H19" s="810"/>
      <c r="I19" s="810"/>
      <c r="J19" s="810"/>
      <c r="K19" s="810"/>
      <c r="L19" s="49"/>
      <c r="M19" s="50"/>
      <c r="N19" s="324"/>
      <c r="O19" s="325"/>
      <c r="P19" s="325"/>
      <c r="Q19" s="325"/>
      <c r="R19" s="51"/>
      <c r="S19" s="807"/>
      <c r="T19" s="808"/>
      <c r="U19" s="331"/>
      <c r="V19" s="319"/>
      <c r="W19" s="319"/>
      <c r="X19" s="319"/>
      <c r="Y19" s="321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545">
        <v>119959</v>
      </c>
      <c r="H20" s="546"/>
      <c r="I20" s="546"/>
      <c r="J20" s="546"/>
      <c r="K20" s="546"/>
      <c r="L20" s="44"/>
      <c r="M20" s="45"/>
      <c r="N20" s="322">
        <v>147825</v>
      </c>
      <c r="O20" s="323"/>
      <c r="P20" s="323"/>
      <c r="Q20" s="323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505"/>
      <c r="H21" s="506"/>
      <c r="I21" s="506"/>
      <c r="J21" s="506"/>
      <c r="K21" s="506"/>
      <c r="L21" s="49"/>
      <c r="M21" s="50"/>
      <c r="N21" s="324"/>
      <c r="O21" s="325"/>
      <c r="P21" s="325"/>
      <c r="Q21" s="325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545">
        <v>1982044</v>
      </c>
      <c r="H22" s="546"/>
      <c r="I22" s="546"/>
      <c r="J22" s="546"/>
      <c r="K22" s="546"/>
      <c r="L22" s="44"/>
      <c r="M22" s="45"/>
      <c r="N22" s="322">
        <v>526500</v>
      </c>
      <c r="O22" s="323"/>
      <c r="P22" s="323"/>
      <c r="Q22" s="323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505"/>
      <c r="H23" s="506"/>
      <c r="I23" s="506"/>
      <c r="J23" s="506"/>
      <c r="K23" s="506"/>
      <c r="L23" s="49"/>
      <c r="M23" s="50"/>
      <c r="N23" s="324"/>
      <c r="O23" s="325"/>
      <c r="P23" s="325"/>
      <c r="Q23" s="325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545">
        <v>0</v>
      </c>
      <c r="H24" s="546"/>
      <c r="I24" s="546"/>
      <c r="J24" s="546"/>
      <c r="K24" s="546"/>
      <c r="L24" s="44"/>
      <c r="M24" s="45"/>
      <c r="N24" s="322">
        <v>0</v>
      </c>
      <c r="O24" s="323"/>
      <c r="P24" s="323"/>
      <c r="Q24" s="323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505"/>
      <c r="H25" s="506"/>
      <c r="I25" s="506"/>
      <c r="J25" s="506"/>
      <c r="K25" s="506"/>
      <c r="L25" s="49"/>
      <c r="M25" s="50"/>
      <c r="N25" s="324"/>
      <c r="O25" s="325"/>
      <c r="P25" s="325"/>
      <c r="Q25" s="325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545">
        <v>1178660</v>
      </c>
      <c r="H26" s="546"/>
      <c r="I26" s="546"/>
      <c r="J26" s="546"/>
      <c r="K26" s="546"/>
      <c r="L26" s="44"/>
      <c r="M26" s="45"/>
      <c r="N26" s="322">
        <v>0</v>
      </c>
      <c r="O26" s="323"/>
      <c r="P26" s="323"/>
      <c r="Q26" s="323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505"/>
      <c r="H27" s="506"/>
      <c r="I27" s="506"/>
      <c r="J27" s="506"/>
      <c r="K27" s="506"/>
      <c r="L27" s="49"/>
      <c r="M27" s="50"/>
      <c r="N27" s="324"/>
      <c r="O27" s="325"/>
      <c r="P27" s="325"/>
      <c r="Q27" s="325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600">
        <f>G20+G22+G24-G26</f>
        <v>923343</v>
      </c>
      <c r="H28" s="601"/>
      <c r="I28" s="601"/>
      <c r="J28" s="601"/>
      <c r="K28" s="601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603"/>
      <c r="H29" s="604"/>
      <c r="I29" s="604"/>
      <c r="J29" s="604"/>
      <c r="K29" s="604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438" t="s">
        <v>54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440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449" t="s">
        <v>12</v>
      </c>
      <c r="H33" s="447"/>
      <c r="I33" s="447"/>
      <c r="J33" s="447"/>
      <c r="K33" s="447"/>
      <c r="L33" s="447"/>
      <c r="M33" s="448"/>
      <c r="N33" s="450" t="s">
        <v>13</v>
      </c>
      <c r="O33" s="451"/>
      <c r="P33" s="451"/>
      <c r="Q33" s="451"/>
      <c r="R33" s="452"/>
      <c r="S33" s="453" t="s">
        <v>56</v>
      </c>
      <c r="T33" s="447"/>
      <c r="U33" s="447"/>
      <c r="V33" s="447"/>
      <c r="W33" s="447"/>
      <c r="X33" s="447"/>
      <c r="Y33" s="448"/>
      <c r="Z33" s="449" t="s">
        <v>12</v>
      </c>
      <c r="AA33" s="447"/>
      <c r="AB33" s="447"/>
      <c r="AC33" s="447"/>
      <c r="AD33" s="447"/>
      <c r="AE33" s="447"/>
      <c r="AF33" s="448"/>
      <c r="AG33" s="450" t="s">
        <v>13</v>
      </c>
      <c r="AH33" s="451"/>
      <c r="AI33" s="451"/>
      <c r="AJ33" s="451"/>
      <c r="AK33" s="454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25" t="s">
        <v>46</v>
      </c>
      <c r="P34" s="425"/>
      <c r="Q34" s="425"/>
      <c r="R34" s="92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463">
        <v>-2.4</v>
      </c>
      <c r="AB34" s="463"/>
      <c r="AC34" s="463"/>
      <c r="AD34" s="68"/>
      <c r="AE34" s="69" t="s">
        <v>19</v>
      </c>
      <c r="AF34" s="68"/>
      <c r="AG34" s="413">
        <v>-1.9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464">
        <v>25</v>
      </c>
      <c r="AB35" s="464"/>
      <c r="AC35" s="46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25" t="s">
        <v>46</v>
      </c>
      <c r="P36" s="425"/>
      <c r="Q36" s="425"/>
      <c r="R36" s="92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463" t="s">
        <v>90</v>
      </c>
      <c r="AB36" s="463"/>
      <c r="AC36" s="463"/>
      <c r="AD36" s="68"/>
      <c r="AE36" s="69" t="s">
        <v>19</v>
      </c>
      <c r="AF36" s="97"/>
      <c r="AG36" s="413" t="s">
        <v>33</v>
      </c>
      <c r="AH36" s="413"/>
      <c r="AI36" s="413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423">
        <v>16.25</v>
      </c>
      <c r="P37" s="423"/>
      <c r="Q37" s="423"/>
      <c r="R37" s="104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832">
        <v>350</v>
      </c>
      <c r="AB37" s="832"/>
      <c r="AC37" s="832"/>
      <c r="AD37" s="105"/>
      <c r="AE37" s="106" t="s">
        <v>61</v>
      </c>
      <c r="AF37" s="100" t="s">
        <v>60</v>
      </c>
      <c r="AG37" s="833" t="s">
        <v>92</v>
      </c>
      <c r="AH37" s="833"/>
      <c r="AI37" s="83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</row>
    <row r="40" spans="1:40" ht="23.25" customHeight="1">
      <c r="A40" s="28"/>
      <c r="B40" s="332" t="s">
        <v>11</v>
      </c>
      <c r="C40" s="333"/>
      <c r="D40" s="334"/>
      <c r="E40" s="518" t="s">
        <v>69</v>
      </c>
      <c r="F40" s="519"/>
      <c r="G40" s="519"/>
      <c r="H40" s="519"/>
      <c r="I40" s="519"/>
      <c r="J40" s="519"/>
      <c r="K40" s="519"/>
      <c r="L40" s="519"/>
      <c r="M40" s="519"/>
      <c r="N40" s="520"/>
      <c r="O40" s="518" t="s">
        <v>10</v>
      </c>
      <c r="P40" s="519"/>
      <c r="Q40" s="519"/>
      <c r="R40" s="519"/>
      <c r="S40" s="52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845" t="s">
        <v>75</v>
      </c>
      <c r="V42" s="846"/>
      <c r="W42" s="84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7"/>
      <c r="V43" s="848"/>
      <c r="W43" s="848"/>
      <c r="X43" s="310">
        <v>10038348</v>
      </c>
      <c r="Y43" s="311"/>
      <c r="Z43" s="539"/>
      <c r="AA43" s="930">
        <v>6282857</v>
      </c>
      <c r="AB43" s="931"/>
      <c r="AC43" s="932"/>
      <c r="AD43" s="834">
        <v>29398654</v>
      </c>
      <c r="AE43" s="835"/>
      <c r="AF43" s="835"/>
      <c r="AG43" s="836"/>
      <c r="AH43" s="310">
        <v>45719859</v>
      </c>
      <c r="AI43" s="311"/>
      <c r="AJ43" s="311"/>
      <c r="AK43" s="560"/>
    </row>
    <row r="44" spans="1:40" ht="39" customHeight="1">
      <c r="A44" s="28"/>
      <c r="B44" s="586"/>
      <c r="C44" s="504" t="s">
        <v>78</v>
      </c>
      <c r="D44" s="321"/>
      <c r="E44" s="505">
        <v>1727</v>
      </c>
      <c r="F44" s="506"/>
      <c r="G44" s="50"/>
      <c r="H44" s="841">
        <v>291997</v>
      </c>
      <c r="I44" s="842"/>
      <c r="J44" s="842"/>
      <c r="K44" s="843"/>
      <c r="L44" s="505">
        <v>89</v>
      </c>
      <c r="M44" s="506"/>
      <c r="N44" s="50"/>
      <c r="O44" s="354">
        <v>1678</v>
      </c>
      <c r="P44" s="355"/>
      <c r="Q44" s="354">
        <v>295607</v>
      </c>
      <c r="R44" s="355"/>
      <c r="S44" s="844"/>
      <c r="T44" s="476"/>
      <c r="U44" s="849"/>
      <c r="V44" s="850"/>
      <c r="W44" s="850"/>
      <c r="X44" s="312"/>
      <c r="Y44" s="313"/>
      <c r="Z44" s="540"/>
      <c r="AA44" s="354"/>
      <c r="AB44" s="355"/>
      <c r="AC44" s="466"/>
      <c r="AD44" s="837"/>
      <c r="AE44" s="838"/>
      <c r="AF44" s="838"/>
      <c r="AG44" s="839"/>
      <c r="AH44" s="312"/>
      <c r="AI44" s="313"/>
      <c r="AJ44" s="313"/>
      <c r="AK44" s="561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568">
        <v>103</v>
      </c>
      <c r="F45" s="569"/>
      <c r="G45" s="50"/>
      <c r="H45" s="855">
        <v>296414</v>
      </c>
      <c r="I45" s="856"/>
      <c r="J45" s="856"/>
      <c r="K45" s="857"/>
      <c r="L45" s="568">
        <v>0</v>
      </c>
      <c r="M45" s="569"/>
      <c r="N45" s="50"/>
      <c r="O45" s="851">
        <v>105</v>
      </c>
      <c r="P45" s="852"/>
      <c r="Q45" s="851">
        <v>300702</v>
      </c>
      <c r="R45" s="852"/>
      <c r="S45" s="853"/>
      <c r="T45" s="476"/>
      <c r="U45" s="588" t="s">
        <v>80</v>
      </c>
      <c r="V45" s="548" t="s">
        <v>81</v>
      </c>
      <c r="W45" s="549"/>
      <c r="X45" s="545">
        <v>1982044</v>
      </c>
      <c r="Y45" s="546"/>
      <c r="Z45" s="578"/>
      <c r="AA45" s="545">
        <v>53283</v>
      </c>
      <c r="AB45" s="546"/>
      <c r="AC45" s="578"/>
      <c r="AD45" s="545">
        <v>4917075</v>
      </c>
      <c r="AE45" s="546"/>
      <c r="AF45" s="546"/>
      <c r="AG45" s="578"/>
      <c r="AH45" s="545">
        <f>X45+AA45+AD45</f>
        <v>6952402</v>
      </c>
      <c r="AI45" s="546"/>
      <c r="AJ45" s="546"/>
      <c r="AK45" s="547"/>
    </row>
    <row r="46" spans="1:40" ht="18.75" customHeight="1">
      <c r="A46" s="28"/>
      <c r="B46" s="586"/>
      <c r="C46" s="522" t="s">
        <v>82</v>
      </c>
      <c r="D46" s="334"/>
      <c r="E46" s="541">
        <v>61</v>
      </c>
      <c r="F46" s="542"/>
      <c r="G46" s="121"/>
      <c r="H46" s="858">
        <v>328386</v>
      </c>
      <c r="I46" s="829"/>
      <c r="J46" s="829"/>
      <c r="K46" s="859"/>
      <c r="L46" s="541">
        <v>6</v>
      </c>
      <c r="M46" s="542"/>
      <c r="N46" s="121"/>
      <c r="O46" s="352">
        <v>60</v>
      </c>
      <c r="P46" s="353"/>
      <c r="Q46" s="352">
        <v>329962</v>
      </c>
      <c r="R46" s="353"/>
      <c r="S46" s="854"/>
      <c r="T46" s="476"/>
      <c r="U46" s="589"/>
      <c r="V46" s="550"/>
      <c r="W46" s="551"/>
      <c r="X46" s="505"/>
      <c r="Y46" s="506"/>
      <c r="Z46" s="553"/>
      <c r="AA46" s="505"/>
      <c r="AB46" s="506"/>
      <c r="AC46" s="553"/>
      <c r="AD46" s="505"/>
      <c r="AE46" s="506"/>
      <c r="AF46" s="506"/>
      <c r="AG46" s="553"/>
      <c r="AH46" s="505"/>
      <c r="AI46" s="506"/>
      <c r="AJ46" s="506"/>
      <c r="AK46" s="544"/>
    </row>
    <row r="47" spans="1:40" ht="18.75" customHeight="1">
      <c r="A47" s="28"/>
      <c r="B47" s="586"/>
      <c r="C47" s="504"/>
      <c r="D47" s="321"/>
      <c r="E47" s="505"/>
      <c r="F47" s="506"/>
      <c r="G47" s="50"/>
      <c r="H47" s="841"/>
      <c r="I47" s="842"/>
      <c r="J47" s="842"/>
      <c r="K47" s="843"/>
      <c r="L47" s="505"/>
      <c r="M47" s="506"/>
      <c r="N47" s="50"/>
      <c r="O47" s="354"/>
      <c r="P47" s="355"/>
      <c r="Q47" s="354"/>
      <c r="R47" s="355"/>
      <c r="S47" s="844"/>
      <c r="T47" s="476"/>
      <c r="U47" s="589"/>
      <c r="V47" s="548" t="s">
        <v>83</v>
      </c>
      <c r="W47" s="549"/>
      <c r="X47" s="541">
        <v>1178660</v>
      </c>
      <c r="Y47" s="542"/>
      <c r="Z47" s="552"/>
      <c r="AA47" s="858">
        <v>800000</v>
      </c>
      <c r="AB47" s="829"/>
      <c r="AC47" s="859"/>
      <c r="AD47" s="541">
        <v>1798250</v>
      </c>
      <c r="AE47" s="542"/>
      <c r="AF47" s="542"/>
      <c r="AG47" s="552"/>
      <c r="AH47" s="545">
        <f>X47+AA47+AD47</f>
        <v>3776910</v>
      </c>
      <c r="AI47" s="546"/>
      <c r="AJ47" s="546"/>
      <c r="AK47" s="547"/>
    </row>
    <row r="48" spans="1:40" ht="39" customHeight="1">
      <c r="A48" s="28"/>
      <c r="B48" s="586"/>
      <c r="C48" s="566" t="s">
        <v>84</v>
      </c>
      <c r="D48" s="567"/>
      <c r="E48" s="568">
        <v>0</v>
      </c>
      <c r="F48" s="569"/>
      <c r="G48" s="50"/>
      <c r="H48" s="855" t="s">
        <v>90</v>
      </c>
      <c r="I48" s="856"/>
      <c r="J48" s="856"/>
      <c r="K48" s="857"/>
      <c r="L48" s="568">
        <v>0</v>
      </c>
      <c r="M48" s="569"/>
      <c r="N48" s="50"/>
      <c r="O48" s="851">
        <v>0</v>
      </c>
      <c r="P48" s="852"/>
      <c r="Q48" s="851" t="s">
        <v>33</v>
      </c>
      <c r="R48" s="852"/>
      <c r="S48" s="853"/>
      <c r="T48" s="476"/>
      <c r="U48" s="589"/>
      <c r="V48" s="550"/>
      <c r="W48" s="551"/>
      <c r="X48" s="505"/>
      <c r="Y48" s="506"/>
      <c r="Z48" s="553"/>
      <c r="AA48" s="841"/>
      <c r="AB48" s="842"/>
      <c r="AC48" s="843"/>
      <c r="AD48" s="505"/>
      <c r="AE48" s="506"/>
      <c r="AF48" s="506"/>
      <c r="AG48" s="553"/>
      <c r="AH48" s="505"/>
      <c r="AI48" s="506"/>
      <c r="AJ48" s="506"/>
      <c r="AK48" s="544"/>
    </row>
    <row r="49" spans="1:40" ht="39" customHeight="1">
      <c r="A49" s="28"/>
      <c r="B49" s="587"/>
      <c r="C49" s="566" t="s">
        <v>85</v>
      </c>
      <c r="D49" s="567"/>
      <c r="E49" s="591">
        <f>E44+E46+E48</f>
        <v>1788</v>
      </c>
      <c r="F49" s="592"/>
      <c r="G49" s="50"/>
      <c r="H49" s="855">
        <v>293238</v>
      </c>
      <c r="I49" s="856"/>
      <c r="J49" s="856"/>
      <c r="K49" s="857"/>
      <c r="L49" s="591">
        <f>L44+L46+L48</f>
        <v>95</v>
      </c>
      <c r="M49" s="592"/>
      <c r="N49" s="50"/>
      <c r="O49" s="851">
        <f>O44+O46+O48</f>
        <v>1738</v>
      </c>
      <c r="P49" s="852"/>
      <c r="Q49" s="851">
        <v>296793</v>
      </c>
      <c r="R49" s="852"/>
      <c r="S49" s="853"/>
      <c r="T49" s="476"/>
      <c r="U49" s="589"/>
      <c r="V49" s="606" t="s">
        <v>86</v>
      </c>
      <c r="W49" s="607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3">
        <f>X49+AA49+AD49</f>
        <v>0</v>
      </c>
      <c r="AI49" s="924"/>
      <c r="AJ49" s="924"/>
      <c r="AK49" s="933"/>
    </row>
    <row r="50" spans="1:40" ht="18.75" customHeight="1">
      <c r="A50" s="28"/>
      <c r="B50" s="332" t="s">
        <v>87</v>
      </c>
      <c r="C50" s="333"/>
      <c r="D50" s="334"/>
      <c r="E50" s="541">
        <v>101</v>
      </c>
      <c r="F50" s="542"/>
      <c r="G50" s="121"/>
      <c r="H50" s="858">
        <v>283311</v>
      </c>
      <c r="I50" s="829"/>
      <c r="J50" s="829"/>
      <c r="K50" s="859"/>
      <c r="L50" s="541">
        <v>5</v>
      </c>
      <c r="M50" s="542"/>
      <c r="N50" s="121"/>
      <c r="O50" s="352">
        <v>99</v>
      </c>
      <c r="P50" s="353"/>
      <c r="Q50" s="352">
        <v>285143</v>
      </c>
      <c r="R50" s="353"/>
      <c r="S50" s="854"/>
      <c r="T50" s="476"/>
      <c r="U50" s="590"/>
      <c r="V50" s="608"/>
      <c r="W50" s="609"/>
      <c r="X50" s="926"/>
      <c r="Y50" s="927"/>
      <c r="Z50" s="928"/>
      <c r="AA50" s="926"/>
      <c r="AB50" s="927"/>
      <c r="AC50" s="928"/>
      <c r="AD50" s="926"/>
      <c r="AE50" s="927"/>
      <c r="AF50" s="927"/>
      <c r="AG50" s="928"/>
      <c r="AH50" s="926"/>
      <c r="AI50" s="927"/>
      <c r="AJ50" s="927"/>
      <c r="AK50" s="934"/>
    </row>
    <row r="51" spans="1:40" ht="18.75" customHeight="1">
      <c r="A51" s="28"/>
      <c r="B51" s="318"/>
      <c r="C51" s="319"/>
      <c r="D51" s="321"/>
      <c r="E51" s="505"/>
      <c r="F51" s="506"/>
      <c r="G51" s="50"/>
      <c r="H51" s="841"/>
      <c r="I51" s="842"/>
      <c r="J51" s="842"/>
      <c r="K51" s="843"/>
      <c r="L51" s="505"/>
      <c r="M51" s="506"/>
      <c r="N51" s="50"/>
      <c r="O51" s="354"/>
      <c r="P51" s="355"/>
      <c r="Q51" s="354"/>
      <c r="R51" s="355"/>
      <c r="S51" s="844"/>
      <c r="T51" s="476"/>
      <c r="U51" s="845" t="s">
        <v>88</v>
      </c>
      <c r="V51" s="846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622">
        <f>E49+E50</f>
        <v>1889</v>
      </c>
      <c r="F52" s="623"/>
      <c r="G52" s="102"/>
      <c r="H52" s="860">
        <v>292707</v>
      </c>
      <c r="I52" s="861"/>
      <c r="J52" s="861"/>
      <c r="K52" s="862"/>
      <c r="L52" s="622">
        <f>L49+L50</f>
        <v>100</v>
      </c>
      <c r="M52" s="623"/>
      <c r="N52" s="102"/>
      <c r="O52" s="863">
        <f>O49+O50</f>
        <v>1837</v>
      </c>
      <c r="P52" s="864"/>
      <c r="Q52" s="863">
        <v>296165</v>
      </c>
      <c r="R52" s="864"/>
      <c r="S52" s="865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300">
        <v>576093</v>
      </c>
      <c r="AH5" s="300"/>
      <c r="AI5" s="300"/>
      <c r="AJ5" s="14"/>
      <c r="AK5" s="15" t="s">
        <v>6</v>
      </c>
    </row>
    <row r="6" spans="1:38" s="16" customFormat="1" ht="28.5" customHeight="1" thickBot="1">
      <c r="A6" s="10"/>
      <c r="B6" s="883" t="s">
        <v>9</v>
      </c>
      <c r="C6" s="884"/>
      <c r="D6" s="885">
        <v>549569</v>
      </c>
      <c r="E6" s="885"/>
      <c r="F6" s="885"/>
      <c r="G6" s="885"/>
      <c r="H6" s="885"/>
      <c r="I6" s="150" t="s">
        <v>6</v>
      </c>
      <c r="J6" s="886">
        <v>34.020000000000003</v>
      </c>
      <c r="K6" s="887"/>
      <c r="L6" s="887"/>
      <c r="M6" s="887"/>
      <c r="N6" s="151" t="s">
        <v>7</v>
      </c>
      <c r="O6" s="888">
        <v>16154</v>
      </c>
      <c r="P6" s="885"/>
      <c r="Q6" s="885"/>
      <c r="R6" s="885"/>
      <c r="S6" s="885"/>
      <c r="T6" s="885"/>
      <c r="U6" s="150" t="s">
        <v>6</v>
      </c>
      <c r="V6" s="888">
        <v>549569</v>
      </c>
      <c r="W6" s="885"/>
      <c r="X6" s="885"/>
      <c r="Y6" s="885"/>
      <c r="Z6" s="885"/>
      <c r="AA6" s="885"/>
      <c r="AB6" s="152" t="s">
        <v>6</v>
      </c>
      <c r="AC6" s="281" t="s">
        <v>10</v>
      </c>
      <c r="AD6" s="282"/>
      <c r="AE6" s="282"/>
      <c r="AF6" s="282"/>
      <c r="AG6" s="309">
        <v>571512</v>
      </c>
      <c r="AH6" s="309"/>
      <c r="AI6" s="30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95" t="s">
        <v>13</v>
      </c>
      <c r="O8" s="296"/>
      <c r="P8" s="296"/>
      <c r="Q8" s="296"/>
      <c r="R8" s="297"/>
      <c r="S8" s="295" t="s">
        <v>14</v>
      </c>
      <c r="T8" s="314"/>
      <c r="U8" s="315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95" t="s">
        <v>13</v>
      </c>
      <c r="AH8" s="296"/>
      <c r="AI8" s="296"/>
      <c r="AJ8" s="296"/>
      <c r="AK8" s="297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545">
        <v>205368165</v>
      </c>
      <c r="H10" s="546"/>
      <c r="I10" s="546"/>
      <c r="J10" s="546"/>
      <c r="K10" s="546"/>
      <c r="L10" s="44"/>
      <c r="M10" s="45"/>
      <c r="N10" s="322">
        <v>195660277</v>
      </c>
      <c r="O10" s="323"/>
      <c r="P10" s="323"/>
      <c r="Q10" s="323"/>
      <c r="R10" s="20"/>
      <c r="S10" s="805">
        <f>IF(N10=0,IF(G10&gt;0,"皆増",0),IF(G10=0,"皆減",ROUND((G10-N10)/N10*100,1)))</f>
        <v>5</v>
      </c>
      <c r="T10" s="806"/>
      <c r="U10" s="330" t="s">
        <v>22</v>
      </c>
      <c r="V10" s="317"/>
      <c r="W10" s="317"/>
      <c r="X10" s="317"/>
      <c r="Y10" s="320"/>
      <c r="Z10" s="545">
        <v>116034743</v>
      </c>
      <c r="AA10" s="546"/>
      <c r="AB10" s="546"/>
      <c r="AC10" s="546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18"/>
      <c r="C11" s="319"/>
      <c r="D11" s="319"/>
      <c r="E11" s="319"/>
      <c r="F11" s="321"/>
      <c r="G11" s="505"/>
      <c r="H11" s="506"/>
      <c r="I11" s="506"/>
      <c r="J11" s="506"/>
      <c r="K11" s="506"/>
      <c r="L11" s="49"/>
      <c r="M11" s="50"/>
      <c r="N11" s="324"/>
      <c r="O11" s="325"/>
      <c r="P11" s="325"/>
      <c r="Q11" s="325"/>
      <c r="R11" s="51"/>
      <c r="S11" s="807"/>
      <c r="T11" s="808"/>
      <c r="U11" s="331"/>
      <c r="V11" s="319"/>
      <c r="W11" s="319"/>
      <c r="X11" s="319"/>
      <c r="Y11" s="321"/>
      <c r="Z11" s="505"/>
      <c r="AA11" s="506"/>
      <c r="AB11" s="506"/>
      <c r="AC11" s="506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545">
        <v>198137078</v>
      </c>
      <c r="H12" s="546"/>
      <c r="I12" s="546"/>
      <c r="J12" s="546"/>
      <c r="K12" s="546"/>
      <c r="L12" s="44"/>
      <c r="M12" s="45"/>
      <c r="N12" s="322">
        <v>187521247</v>
      </c>
      <c r="O12" s="323"/>
      <c r="P12" s="323"/>
      <c r="Q12" s="323"/>
      <c r="R12" s="20"/>
      <c r="S12" s="805">
        <f>IF(N12=0,IF(G12&gt;0,"皆増",0),IF(G12=0,"皆減",ROUND((G12-N12)/N12*100,1)))</f>
        <v>5.7</v>
      </c>
      <c r="T12" s="806"/>
      <c r="U12" s="341" t="s">
        <v>25</v>
      </c>
      <c r="V12" s="333"/>
      <c r="W12" s="333"/>
      <c r="X12" s="333"/>
      <c r="Y12" s="334"/>
      <c r="Z12" s="545">
        <v>69069455</v>
      </c>
      <c r="AA12" s="546"/>
      <c r="AB12" s="546"/>
      <c r="AC12" s="546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505"/>
      <c r="H13" s="506"/>
      <c r="I13" s="506"/>
      <c r="J13" s="506"/>
      <c r="K13" s="506"/>
      <c r="L13" s="49"/>
      <c r="M13" s="50"/>
      <c r="N13" s="324"/>
      <c r="O13" s="325"/>
      <c r="P13" s="325"/>
      <c r="Q13" s="325"/>
      <c r="R13" s="51"/>
      <c r="S13" s="807"/>
      <c r="T13" s="808"/>
      <c r="U13" s="331"/>
      <c r="V13" s="319"/>
      <c r="W13" s="319"/>
      <c r="X13" s="319"/>
      <c r="Y13" s="321"/>
      <c r="Z13" s="505"/>
      <c r="AA13" s="506"/>
      <c r="AB13" s="506"/>
      <c r="AC13" s="506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600">
        <f>G10-G12</f>
        <v>7231087</v>
      </c>
      <c r="H14" s="601"/>
      <c r="I14" s="601"/>
      <c r="J14" s="601"/>
      <c r="K14" s="601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1" t="s">
        <v>28</v>
      </c>
      <c r="V14" s="333"/>
      <c r="W14" s="333"/>
      <c r="X14" s="333"/>
      <c r="Y14" s="334"/>
      <c r="Z14" s="545">
        <v>127665262</v>
      </c>
      <c r="AA14" s="546"/>
      <c r="AB14" s="546"/>
      <c r="AC14" s="546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809"/>
      <c r="H15" s="810"/>
      <c r="I15" s="810"/>
      <c r="J15" s="810"/>
      <c r="K15" s="810"/>
      <c r="L15" s="49"/>
      <c r="M15" s="50"/>
      <c r="N15" s="324"/>
      <c r="O15" s="325"/>
      <c r="P15" s="325"/>
      <c r="Q15" s="325"/>
      <c r="R15" s="51"/>
      <c r="S15" s="807"/>
      <c r="T15" s="808"/>
      <c r="U15" s="331"/>
      <c r="V15" s="319"/>
      <c r="W15" s="319"/>
      <c r="X15" s="319"/>
      <c r="Y15" s="321"/>
      <c r="Z15" s="505"/>
      <c r="AA15" s="506"/>
      <c r="AB15" s="506"/>
      <c r="AC15" s="506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545">
        <v>472455</v>
      </c>
      <c r="H16" s="546"/>
      <c r="I16" s="546"/>
      <c r="J16" s="546"/>
      <c r="K16" s="546"/>
      <c r="L16" s="44"/>
      <c r="M16" s="45"/>
      <c r="N16" s="322">
        <v>504422</v>
      </c>
      <c r="O16" s="323"/>
      <c r="P16" s="323"/>
      <c r="Q16" s="323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505"/>
      <c r="H17" s="506"/>
      <c r="I17" s="506"/>
      <c r="J17" s="506"/>
      <c r="K17" s="506"/>
      <c r="L17" s="49"/>
      <c r="M17" s="50"/>
      <c r="N17" s="324"/>
      <c r="O17" s="325"/>
      <c r="P17" s="325"/>
      <c r="Q17" s="325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600">
        <f>G14-G16</f>
        <v>6758632</v>
      </c>
      <c r="H18" s="601"/>
      <c r="I18" s="601"/>
      <c r="J18" s="601"/>
      <c r="K18" s="601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1" t="s">
        <v>37</v>
      </c>
      <c r="V18" s="333"/>
      <c r="W18" s="333"/>
      <c r="X18" s="333"/>
      <c r="Y18" s="334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809"/>
      <c r="H19" s="810"/>
      <c r="I19" s="810"/>
      <c r="J19" s="810"/>
      <c r="K19" s="810"/>
      <c r="L19" s="49"/>
      <c r="M19" s="50"/>
      <c r="N19" s="324"/>
      <c r="O19" s="325"/>
      <c r="P19" s="325"/>
      <c r="Q19" s="325"/>
      <c r="R19" s="51"/>
      <c r="S19" s="807"/>
      <c r="T19" s="808"/>
      <c r="U19" s="331"/>
      <c r="V19" s="319"/>
      <c r="W19" s="319"/>
      <c r="X19" s="319"/>
      <c r="Y19" s="321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545">
        <v>-875976</v>
      </c>
      <c r="H20" s="546"/>
      <c r="I20" s="546"/>
      <c r="J20" s="546"/>
      <c r="K20" s="546"/>
      <c r="L20" s="44"/>
      <c r="M20" s="45"/>
      <c r="N20" s="322">
        <v>-1147091</v>
      </c>
      <c r="O20" s="323"/>
      <c r="P20" s="323"/>
      <c r="Q20" s="323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505"/>
      <c r="H21" s="506"/>
      <c r="I21" s="506"/>
      <c r="J21" s="506"/>
      <c r="K21" s="506"/>
      <c r="L21" s="49"/>
      <c r="M21" s="50"/>
      <c r="N21" s="324"/>
      <c r="O21" s="325"/>
      <c r="P21" s="325"/>
      <c r="Q21" s="325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545">
        <v>5756680</v>
      </c>
      <c r="H22" s="546"/>
      <c r="I22" s="546"/>
      <c r="J22" s="546"/>
      <c r="K22" s="546"/>
      <c r="L22" s="44"/>
      <c r="M22" s="45"/>
      <c r="N22" s="322">
        <v>8317328</v>
      </c>
      <c r="O22" s="323"/>
      <c r="P22" s="323"/>
      <c r="Q22" s="323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505"/>
      <c r="H23" s="506"/>
      <c r="I23" s="506"/>
      <c r="J23" s="506"/>
      <c r="K23" s="506"/>
      <c r="L23" s="49"/>
      <c r="M23" s="50"/>
      <c r="N23" s="324"/>
      <c r="O23" s="325"/>
      <c r="P23" s="325"/>
      <c r="Q23" s="325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545">
        <v>0</v>
      </c>
      <c r="H24" s="546"/>
      <c r="I24" s="546"/>
      <c r="J24" s="546"/>
      <c r="K24" s="546"/>
      <c r="L24" s="44"/>
      <c r="M24" s="45"/>
      <c r="N24" s="322">
        <v>0</v>
      </c>
      <c r="O24" s="323"/>
      <c r="P24" s="323"/>
      <c r="Q24" s="323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505"/>
      <c r="H25" s="506"/>
      <c r="I25" s="506"/>
      <c r="J25" s="506"/>
      <c r="K25" s="506"/>
      <c r="L25" s="49"/>
      <c r="M25" s="50"/>
      <c r="N25" s="324"/>
      <c r="O25" s="325"/>
      <c r="P25" s="325"/>
      <c r="Q25" s="325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545">
        <v>2451438</v>
      </c>
      <c r="H26" s="546"/>
      <c r="I26" s="546"/>
      <c r="J26" s="546"/>
      <c r="K26" s="546"/>
      <c r="L26" s="44"/>
      <c r="M26" s="45"/>
      <c r="N26" s="322">
        <v>2400000</v>
      </c>
      <c r="O26" s="323"/>
      <c r="P26" s="323"/>
      <c r="Q26" s="323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505"/>
      <c r="H27" s="506"/>
      <c r="I27" s="506"/>
      <c r="J27" s="506"/>
      <c r="K27" s="506"/>
      <c r="L27" s="49"/>
      <c r="M27" s="50"/>
      <c r="N27" s="324"/>
      <c r="O27" s="325"/>
      <c r="P27" s="325"/>
      <c r="Q27" s="325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600">
        <f>G20+G22+G24-G26</f>
        <v>2429266</v>
      </c>
      <c r="H28" s="601"/>
      <c r="I28" s="601"/>
      <c r="J28" s="601"/>
      <c r="K28" s="601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603"/>
      <c r="H29" s="604"/>
      <c r="I29" s="604"/>
      <c r="J29" s="604"/>
      <c r="K29" s="604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438" t="s">
        <v>54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440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449" t="s">
        <v>12</v>
      </c>
      <c r="H33" s="447"/>
      <c r="I33" s="447"/>
      <c r="J33" s="447"/>
      <c r="K33" s="447"/>
      <c r="L33" s="447"/>
      <c r="M33" s="448"/>
      <c r="N33" s="450" t="s">
        <v>13</v>
      </c>
      <c r="O33" s="451"/>
      <c r="P33" s="451"/>
      <c r="Q33" s="451"/>
      <c r="R33" s="452"/>
      <c r="S33" s="453" t="s">
        <v>56</v>
      </c>
      <c r="T33" s="447"/>
      <c r="U33" s="447"/>
      <c r="V33" s="447"/>
      <c r="W33" s="447"/>
      <c r="X33" s="447"/>
      <c r="Y33" s="448"/>
      <c r="Z33" s="449" t="s">
        <v>12</v>
      </c>
      <c r="AA33" s="447"/>
      <c r="AB33" s="447"/>
      <c r="AC33" s="447"/>
      <c r="AD33" s="447"/>
      <c r="AE33" s="447"/>
      <c r="AF33" s="448"/>
      <c r="AG33" s="450" t="s">
        <v>13</v>
      </c>
      <c r="AH33" s="451"/>
      <c r="AI33" s="451"/>
      <c r="AJ33" s="451"/>
      <c r="AK33" s="454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25" t="s">
        <v>33</v>
      </c>
      <c r="P34" s="425"/>
      <c r="Q34" s="425"/>
      <c r="R34" s="92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960">
        <v>-6</v>
      </c>
      <c r="AB34" s="960"/>
      <c r="AC34" s="960"/>
      <c r="AD34" s="68"/>
      <c r="AE34" s="69" t="s">
        <v>19</v>
      </c>
      <c r="AF34" s="68"/>
      <c r="AG34" s="413">
        <v>-6.2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464">
        <v>25</v>
      </c>
      <c r="AB35" s="464"/>
      <c r="AC35" s="46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25" t="s">
        <v>46</v>
      </c>
      <c r="P36" s="425"/>
      <c r="Q36" s="425"/>
      <c r="R36" s="92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13" t="s">
        <v>33</v>
      </c>
      <c r="AH36" s="413"/>
      <c r="AI36" s="413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832">
        <v>350</v>
      </c>
      <c r="AB37" s="832"/>
      <c r="AC37" s="832"/>
      <c r="AD37" s="105"/>
      <c r="AE37" s="106" t="s">
        <v>61</v>
      </c>
      <c r="AF37" s="100" t="s">
        <v>60</v>
      </c>
      <c r="AG37" s="833" t="s">
        <v>92</v>
      </c>
      <c r="AH37" s="833"/>
      <c r="AI37" s="83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</row>
    <row r="40" spans="1:40" ht="23.25" customHeight="1">
      <c r="A40" s="28"/>
      <c r="B40" s="332" t="s">
        <v>11</v>
      </c>
      <c r="C40" s="333"/>
      <c r="D40" s="334"/>
      <c r="E40" s="518" t="s">
        <v>69</v>
      </c>
      <c r="F40" s="519"/>
      <c r="G40" s="519"/>
      <c r="H40" s="519"/>
      <c r="I40" s="519"/>
      <c r="J40" s="519"/>
      <c r="K40" s="519"/>
      <c r="L40" s="519"/>
      <c r="M40" s="519"/>
      <c r="N40" s="520"/>
      <c r="O40" s="518" t="s">
        <v>10</v>
      </c>
      <c r="P40" s="519"/>
      <c r="Q40" s="519"/>
      <c r="R40" s="519"/>
      <c r="S40" s="52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845" t="s">
        <v>75</v>
      </c>
      <c r="V42" s="846"/>
      <c r="W42" s="84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7"/>
      <c r="V43" s="848"/>
      <c r="W43" s="848"/>
      <c r="X43" s="310">
        <v>42501143</v>
      </c>
      <c r="Y43" s="311"/>
      <c r="Z43" s="539"/>
      <c r="AA43" s="963">
        <v>16269</v>
      </c>
      <c r="AB43" s="964"/>
      <c r="AC43" s="965"/>
      <c r="AD43" s="834">
        <v>10427276</v>
      </c>
      <c r="AE43" s="835"/>
      <c r="AF43" s="835"/>
      <c r="AG43" s="836"/>
      <c r="AH43" s="310">
        <v>52944688</v>
      </c>
      <c r="AI43" s="311"/>
      <c r="AJ43" s="311"/>
      <c r="AK43" s="560"/>
    </row>
    <row r="44" spans="1:40" ht="39" customHeight="1">
      <c r="A44" s="28"/>
      <c r="B44" s="586"/>
      <c r="C44" s="504" t="s">
        <v>78</v>
      </c>
      <c r="D44" s="321"/>
      <c r="E44" s="505">
        <v>3304</v>
      </c>
      <c r="F44" s="506"/>
      <c r="G44" s="50"/>
      <c r="H44" s="841">
        <v>300600</v>
      </c>
      <c r="I44" s="842"/>
      <c r="J44" s="842"/>
      <c r="K44" s="843"/>
      <c r="L44" s="505">
        <v>171</v>
      </c>
      <c r="M44" s="506"/>
      <c r="N44" s="50"/>
      <c r="O44" s="897">
        <v>3260</v>
      </c>
      <c r="P44" s="898"/>
      <c r="Q44" s="354">
        <v>308200</v>
      </c>
      <c r="R44" s="355"/>
      <c r="S44" s="844"/>
      <c r="T44" s="476"/>
      <c r="U44" s="849"/>
      <c r="V44" s="850"/>
      <c r="W44" s="850"/>
      <c r="X44" s="312"/>
      <c r="Y44" s="313"/>
      <c r="Z44" s="540"/>
      <c r="AA44" s="966"/>
      <c r="AB44" s="967"/>
      <c r="AC44" s="968"/>
      <c r="AD44" s="837"/>
      <c r="AE44" s="838"/>
      <c r="AF44" s="838"/>
      <c r="AG44" s="839"/>
      <c r="AH44" s="312"/>
      <c r="AI44" s="313"/>
      <c r="AJ44" s="313"/>
      <c r="AK44" s="561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568">
        <v>353</v>
      </c>
      <c r="F45" s="569"/>
      <c r="G45" s="50"/>
      <c r="H45" s="855">
        <v>303600</v>
      </c>
      <c r="I45" s="856"/>
      <c r="J45" s="856"/>
      <c r="K45" s="857"/>
      <c r="L45" s="568">
        <v>0</v>
      </c>
      <c r="M45" s="569"/>
      <c r="N45" s="50"/>
      <c r="O45" s="938">
        <v>368</v>
      </c>
      <c r="P45" s="939"/>
      <c r="Q45" s="851">
        <v>307900</v>
      </c>
      <c r="R45" s="852"/>
      <c r="S45" s="853"/>
      <c r="T45" s="476"/>
      <c r="U45" s="588" t="s">
        <v>80</v>
      </c>
      <c r="V45" s="548" t="s">
        <v>81</v>
      </c>
      <c r="W45" s="549"/>
      <c r="X45" s="545">
        <v>5756680</v>
      </c>
      <c r="Y45" s="546"/>
      <c r="Z45" s="578"/>
      <c r="AA45" s="923">
        <v>1011</v>
      </c>
      <c r="AB45" s="924"/>
      <c r="AC45" s="925"/>
      <c r="AD45" s="545">
        <v>4185365</v>
      </c>
      <c r="AE45" s="546"/>
      <c r="AF45" s="546"/>
      <c r="AG45" s="578"/>
      <c r="AH45" s="545">
        <v>9943056</v>
      </c>
      <c r="AI45" s="546"/>
      <c r="AJ45" s="546"/>
      <c r="AK45" s="547"/>
    </row>
    <row r="46" spans="1:40" ht="18.75" customHeight="1">
      <c r="A46" s="28"/>
      <c r="B46" s="586"/>
      <c r="C46" s="522" t="s">
        <v>82</v>
      </c>
      <c r="D46" s="334"/>
      <c r="E46" s="541">
        <v>105</v>
      </c>
      <c r="F46" s="542"/>
      <c r="G46" s="121"/>
      <c r="H46" s="858">
        <v>336400</v>
      </c>
      <c r="I46" s="829"/>
      <c r="J46" s="829"/>
      <c r="K46" s="859"/>
      <c r="L46" s="541">
        <v>7</v>
      </c>
      <c r="M46" s="542"/>
      <c r="N46" s="121"/>
      <c r="O46" s="895">
        <v>102</v>
      </c>
      <c r="P46" s="896"/>
      <c r="Q46" s="352">
        <v>336300</v>
      </c>
      <c r="R46" s="353"/>
      <c r="S46" s="854"/>
      <c r="T46" s="476"/>
      <c r="U46" s="589"/>
      <c r="V46" s="550"/>
      <c r="W46" s="551"/>
      <c r="X46" s="505"/>
      <c r="Y46" s="506"/>
      <c r="Z46" s="553"/>
      <c r="AA46" s="926"/>
      <c r="AB46" s="927"/>
      <c r="AC46" s="928"/>
      <c r="AD46" s="505"/>
      <c r="AE46" s="506"/>
      <c r="AF46" s="506"/>
      <c r="AG46" s="553"/>
      <c r="AH46" s="505"/>
      <c r="AI46" s="506"/>
      <c r="AJ46" s="506"/>
      <c r="AK46" s="544"/>
    </row>
    <row r="47" spans="1:40" ht="18.75" customHeight="1">
      <c r="A47" s="28"/>
      <c r="B47" s="586"/>
      <c r="C47" s="504"/>
      <c r="D47" s="321"/>
      <c r="E47" s="505"/>
      <c r="F47" s="506"/>
      <c r="G47" s="50"/>
      <c r="H47" s="841"/>
      <c r="I47" s="842"/>
      <c r="J47" s="842"/>
      <c r="K47" s="843"/>
      <c r="L47" s="505"/>
      <c r="M47" s="506"/>
      <c r="N47" s="50"/>
      <c r="O47" s="897"/>
      <c r="P47" s="898"/>
      <c r="Q47" s="354"/>
      <c r="R47" s="355"/>
      <c r="S47" s="844"/>
      <c r="T47" s="476"/>
      <c r="U47" s="589"/>
      <c r="V47" s="548" t="s">
        <v>83</v>
      </c>
      <c r="W47" s="549"/>
      <c r="X47" s="541">
        <v>2451438</v>
      </c>
      <c r="Y47" s="542"/>
      <c r="Z47" s="552"/>
      <c r="AA47" s="935">
        <v>0</v>
      </c>
      <c r="AB47" s="936"/>
      <c r="AC47" s="937"/>
      <c r="AD47" s="541">
        <v>2501629</v>
      </c>
      <c r="AE47" s="542"/>
      <c r="AF47" s="542"/>
      <c r="AG47" s="552"/>
      <c r="AH47" s="541">
        <v>4953067</v>
      </c>
      <c r="AI47" s="542"/>
      <c r="AJ47" s="542"/>
      <c r="AK47" s="543"/>
    </row>
    <row r="48" spans="1:40" ht="39" customHeight="1">
      <c r="A48" s="28"/>
      <c r="B48" s="586"/>
      <c r="C48" s="566" t="s">
        <v>84</v>
      </c>
      <c r="D48" s="567"/>
      <c r="E48" s="568">
        <v>0</v>
      </c>
      <c r="F48" s="569"/>
      <c r="G48" s="50"/>
      <c r="H48" s="855" t="s">
        <v>93</v>
      </c>
      <c r="I48" s="856"/>
      <c r="J48" s="856"/>
      <c r="K48" s="857"/>
      <c r="L48" s="568">
        <v>0</v>
      </c>
      <c r="M48" s="569"/>
      <c r="N48" s="50"/>
      <c r="O48" s="938">
        <v>0</v>
      </c>
      <c r="P48" s="939"/>
      <c r="Q48" s="851" t="s">
        <v>33</v>
      </c>
      <c r="R48" s="852"/>
      <c r="S48" s="853"/>
      <c r="T48" s="476"/>
      <c r="U48" s="589"/>
      <c r="V48" s="550"/>
      <c r="W48" s="551"/>
      <c r="X48" s="505"/>
      <c r="Y48" s="506"/>
      <c r="Z48" s="553"/>
      <c r="AA48" s="926"/>
      <c r="AB48" s="927"/>
      <c r="AC48" s="928"/>
      <c r="AD48" s="505"/>
      <c r="AE48" s="506"/>
      <c r="AF48" s="506"/>
      <c r="AG48" s="553"/>
      <c r="AH48" s="505"/>
      <c r="AI48" s="506"/>
      <c r="AJ48" s="506"/>
      <c r="AK48" s="544"/>
    </row>
    <row r="49" spans="1:40" ht="39" customHeight="1">
      <c r="A49" s="28"/>
      <c r="B49" s="587"/>
      <c r="C49" s="566" t="s">
        <v>85</v>
      </c>
      <c r="D49" s="567"/>
      <c r="E49" s="591">
        <f>E44+E46+E48</f>
        <v>3409</v>
      </c>
      <c r="F49" s="592"/>
      <c r="G49" s="50"/>
      <c r="H49" s="855">
        <v>301700</v>
      </c>
      <c r="I49" s="856"/>
      <c r="J49" s="856"/>
      <c r="K49" s="857"/>
      <c r="L49" s="591">
        <f>L44+L46+L48</f>
        <v>178</v>
      </c>
      <c r="M49" s="592"/>
      <c r="N49" s="50"/>
      <c r="O49" s="938">
        <f>O44+O46+O48</f>
        <v>3362</v>
      </c>
      <c r="P49" s="939"/>
      <c r="Q49" s="851">
        <v>309100</v>
      </c>
      <c r="R49" s="852"/>
      <c r="S49" s="853"/>
      <c r="T49" s="476"/>
      <c r="U49" s="589"/>
      <c r="V49" s="606" t="s">
        <v>86</v>
      </c>
      <c r="W49" s="607"/>
      <c r="X49" s="541">
        <v>0</v>
      </c>
      <c r="Y49" s="542"/>
      <c r="Z49" s="552"/>
      <c r="AA49" s="935">
        <v>0</v>
      </c>
      <c r="AB49" s="936"/>
      <c r="AC49" s="937"/>
      <c r="AD49" s="541">
        <v>0</v>
      </c>
      <c r="AE49" s="542"/>
      <c r="AF49" s="542"/>
      <c r="AG49" s="552"/>
      <c r="AH49" s="541">
        <v>0</v>
      </c>
      <c r="AI49" s="542"/>
      <c r="AJ49" s="542"/>
      <c r="AK49" s="543"/>
    </row>
    <row r="50" spans="1:40" ht="18.75" customHeight="1">
      <c r="A50" s="28"/>
      <c r="B50" s="332" t="s">
        <v>87</v>
      </c>
      <c r="C50" s="333"/>
      <c r="D50" s="334"/>
      <c r="E50" s="541">
        <v>107</v>
      </c>
      <c r="F50" s="542"/>
      <c r="G50" s="121"/>
      <c r="H50" s="858">
        <v>314200</v>
      </c>
      <c r="I50" s="829"/>
      <c r="J50" s="829"/>
      <c r="K50" s="859"/>
      <c r="L50" s="541">
        <v>1</v>
      </c>
      <c r="M50" s="542"/>
      <c r="N50" s="121"/>
      <c r="O50" s="895">
        <v>106</v>
      </c>
      <c r="P50" s="896"/>
      <c r="Q50" s="352">
        <v>312200</v>
      </c>
      <c r="R50" s="353"/>
      <c r="S50" s="854"/>
      <c r="T50" s="476"/>
      <c r="U50" s="590"/>
      <c r="V50" s="608"/>
      <c r="W50" s="609"/>
      <c r="X50" s="505"/>
      <c r="Y50" s="506"/>
      <c r="Z50" s="553"/>
      <c r="AA50" s="926"/>
      <c r="AB50" s="927"/>
      <c r="AC50" s="928"/>
      <c r="AD50" s="505"/>
      <c r="AE50" s="506"/>
      <c r="AF50" s="506"/>
      <c r="AG50" s="553"/>
      <c r="AH50" s="505"/>
      <c r="AI50" s="506"/>
      <c r="AJ50" s="506"/>
      <c r="AK50" s="544"/>
    </row>
    <row r="51" spans="1:40" ht="18.75" customHeight="1">
      <c r="A51" s="28"/>
      <c r="B51" s="318"/>
      <c r="C51" s="319"/>
      <c r="D51" s="321"/>
      <c r="E51" s="505"/>
      <c r="F51" s="506"/>
      <c r="G51" s="50"/>
      <c r="H51" s="841"/>
      <c r="I51" s="842"/>
      <c r="J51" s="842"/>
      <c r="K51" s="843"/>
      <c r="L51" s="505"/>
      <c r="M51" s="506"/>
      <c r="N51" s="50"/>
      <c r="O51" s="897"/>
      <c r="P51" s="898"/>
      <c r="Q51" s="354"/>
      <c r="R51" s="355"/>
      <c r="S51" s="844"/>
      <c r="T51" s="476"/>
      <c r="U51" s="845" t="s">
        <v>88</v>
      </c>
      <c r="V51" s="846"/>
      <c r="W51" s="872"/>
      <c r="X51" s="600">
        <f>X43+X45-X47+X49</f>
        <v>45806385</v>
      </c>
      <c r="Y51" s="601"/>
      <c r="Z51" s="602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0">
        <f>AH43+AH45-AH47+AH49</f>
        <v>57934677</v>
      </c>
      <c r="AI51" s="601"/>
      <c r="AJ51" s="601"/>
      <c r="AK51" s="617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622">
        <f>E49+E50</f>
        <v>3516</v>
      </c>
      <c r="F52" s="623"/>
      <c r="G52" s="102"/>
      <c r="H52" s="860">
        <v>302100</v>
      </c>
      <c r="I52" s="861"/>
      <c r="J52" s="861"/>
      <c r="K52" s="862"/>
      <c r="L52" s="622">
        <f>L49+L50</f>
        <v>179</v>
      </c>
      <c r="M52" s="623"/>
      <c r="N52" s="102"/>
      <c r="O52" s="940">
        <f>O49+O50</f>
        <v>3468</v>
      </c>
      <c r="P52" s="941"/>
      <c r="Q52" s="863">
        <v>309100</v>
      </c>
      <c r="R52" s="864"/>
      <c r="S52" s="865"/>
      <c r="T52" s="477"/>
      <c r="U52" s="873"/>
      <c r="V52" s="874"/>
      <c r="W52" s="875"/>
      <c r="X52" s="603"/>
      <c r="Y52" s="604"/>
      <c r="Z52" s="605"/>
      <c r="AA52" s="946"/>
      <c r="AB52" s="947"/>
      <c r="AC52" s="948"/>
      <c r="AD52" s="869"/>
      <c r="AE52" s="870"/>
      <c r="AF52" s="870"/>
      <c r="AG52" s="871"/>
      <c r="AH52" s="603"/>
      <c r="AI52" s="604"/>
      <c r="AJ52" s="604"/>
      <c r="AK52" s="61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2" t="s">
        <v>33</v>
      </c>
      <c r="E5" s="852"/>
      <c r="F5" s="852"/>
      <c r="G5" s="852"/>
      <c r="H5" s="852"/>
      <c r="I5" s="11" t="s">
        <v>6</v>
      </c>
      <c r="J5" s="972" t="s">
        <v>33</v>
      </c>
      <c r="K5" s="973"/>
      <c r="L5" s="973"/>
      <c r="M5" s="973"/>
      <c r="N5" s="12" t="s">
        <v>7</v>
      </c>
      <c r="O5" s="851" t="s">
        <v>33</v>
      </c>
      <c r="P5" s="852"/>
      <c r="Q5" s="852"/>
      <c r="R5" s="852"/>
      <c r="S5" s="852"/>
      <c r="T5" s="852"/>
      <c r="U5" s="11" t="s">
        <v>6</v>
      </c>
      <c r="V5" s="851" t="s">
        <v>33</v>
      </c>
      <c r="W5" s="852"/>
      <c r="X5" s="852"/>
      <c r="Y5" s="852"/>
      <c r="Z5" s="852"/>
      <c r="AA5" s="852"/>
      <c r="AB5" s="13" t="s">
        <v>6</v>
      </c>
      <c r="AC5" s="969" t="s">
        <v>8</v>
      </c>
      <c r="AD5" s="970"/>
      <c r="AE5" s="970"/>
      <c r="AF5" s="970"/>
      <c r="AG5" s="852" t="s">
        <v>33</v>
      </c>
      <c r="AH5" s="852"/>
      <c r="AI5" s="852"/>
      <c r="AJ5" s="14"/>
      <c r="AK5" s="15" t="s">
        <v>6</v>
      </c>
    </row>
    <row r="6" spans="1:38" s="16" customFormat="1" ht="28.5" customHeight="1" thickBot="1">
      <c r="A6" s="10"/>
      <c r="B6" s="301" t="s">
        <v>9</v>
      </c>
      <c r="C6" s="302"/>
      <c r="D6" s="864" t="s">
        <v>33</v>
      </c>
      <c r="E6" s="864"/>
      <c r="F6" s="864"/>
      <c r="G6" s="864"/>
      <c r="H6" s="864"/>
      <c r="I6" s="17" t="s">
        <v>6</v>
      </c>
      <c r="J6" s="981" t="s">
        <v>33</v>
      </c>
      <c r="K6" s="982"/>
      <c r="L6" s="982"/>
      <c r="M6" s="982"/>
      <c r="N6" s="18" t="s">
        <v>7</v>
      </c>
      <c r="O6" s="863" t="s">
        <v>33</v>
      </c>
      <c r="P6" s="864"/>
      <c r="Q6" s="864"/>
      <c r="R6" s="864"/>
      <c r="S6" s="864"/>
      <c r="T6" s="864"/>
      <c r="U6" s="17" t="s">
        <v>6</v>
      </c>
      <c r="V6" s="863" t="s">
        <v>33</v>
      </c>
      <c r="W6" s="864"/>
      <c r="X6" s="864"/>
      <c r="Y6" s="864"/>
      <c r="Z6" s="864"/>
      <c r="AA6" s="864"/>
      <c r="AB6" s="19" t="s">
        <v>6</v>
      </c>
      <c r="AC6" s="969" t="s">
        <v>10</v>
      </c>
      <c r="AD6" s="970"/>
      <c r="AE6" s="970"/>
      <c r="AF6" s="970"/>
      <c r="AG6" s="864" t="s">
        <v>46</v>
      </c>
      <c r="AH6" s="864"/>
      <c r="AI6" s="86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8" t="s">
        <v>13</v>
      </c>
      <c r="O8" s="979"/>
      <c r="P8" s="979"/>
      <c r="Q8" s="979"/>
      <c r="R8" s="986"/>
      <c r="S8" s="295" t="s">
        <v>14</v>
      </c>
      <c r="T8" s="314"/>
      <c r="U8" s="315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8" t="s">
        <v>102</v>
      </c>
      <c r="AG8" s="979"/>
      <c r="AH8" s="979"/>
      <c r="AI8" s="979"/>
      <c r="AJ8" s="979"/>
      <c r="AK8" s="98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987">
        <v>669057</v>
      </c>
      <c r="H10" s="988"/>
      <c r="I10" s="988"/>
      <c r="J10" s="988"/>
      <c r="K10" s="988"/>
      <c r="L10" s="44"/>
      <c r="M10" s="45"/>
      <c r="N10" s="322">
        <v>892870</v>
      </c>
      <c r="O10" s="323"/>
      <c r="P10" s="323"/>
      <c r="Q10" s="323"/>
      <c r="R10" s="20"/>
      <c r="S10" s="805">
        <v>-25.1</v>
      </c>
      <c r="T10" s="806"/>
      <c r="U10" s="330" t="s">
        <v>22</v>
      </c>
      <c r="V10" s="317"/>
      <c r="W10" s="317"/>
      <c r="X10" s="317"/>
      <c r="Y10" s="320"/>
      <c r="Z10" s="974" t="s">
        <v>33</v>
      </c>
      <c r="AA10" s="975"/>
      <c r="AB10" s="975"/>
      <c r="AC10" s="975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18"/>
      <c r="C11" s="319"/>
      <c r="D11" s="319"/>
      <c r="E11" s="319"/>
      <c r="F11" s="321"/>
      <c r="G11" s="989"/>
      <c r="H11" s="990"/>
      <c r="I11" s="990"/>
      <c r="J11" s="990"/>
      <c r="K11" s="990"/>
      <c r="L11" s="49"/>
      <c r="M11" s="50"/>
      <c r="N11" s="324"/>
      <c r="O11" s="325"/>
      <c r="P11" s="325"/>
      <c r="Q11" s="325"/>
      <c r="R11" s="51"/>
      <c r="S11" s="807"/>
      <c r="T11" s="808"/>
      <c r="U11" s="331"/>
      <c r="V11" s="319"/>
      <c r="W11" s="319"/>
      <c r="X11" s="319"/>
      <c r="Y11" s="321"/>
      <c r="Z11" s="976"/>
      <c r="AA11" s="977"/>
      <c r="AB11" s="977"/>
      <c r="AC11" s="977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987">
        <v>591128</v>
      </c>
      <c r="H12" s="988"/>
      <c r="I12" s="988"/>
      <c r="J12" s="988"/>
      <c r="K12" s="988"/>
      <c r="L12" s="44"/>
      <c r="M12" s="45"/>
      <c r="N12" s="322">
        <v>819797</v>
      </c>
      <c r="O12" s="323"/>
      <c r="P12" s="323"/>
      <c r="Q12" s="323"/>
      <c r="R12" s="20"/>
      <c r="S12" s="991">
        <v>-27.9</v>
      </c>
      <c r="T12" s="992"/>
      <c r="U12" s="341" t="s">
        <v>25</v>
      </c>
      <c r="V12" s="333"/>
      <c r="W12" s="333"/>
      <c r="X12" s="333"/>
      <c r="Y12" s="334"/>
      <c r="Z12" s="974" t="s">
        <v>33</v>
      </c>
      <c r="AA12" s="975"/>
      <c r="AB12" s="975"/>
      <c r="AC12" s="975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989"/>
      <c r="H13" s="990"/>
      <c r="I13" s="990"/>
      <c r="J13" s="990"/>
      <c r="K13" s="990"/>
      <c r="L13" s="49"/>
      <c r="M13" s="50"/>
      <c r="N13" s="324"/>
      <c r="O13" s="325"/>
      <c r="P13" s="325"/>
      <c r="Q13" s="325"/>
      <c r="R13" s="51"/>
      <c r="S13" s="807"/>
      <c r="T13" s="808"/>
      <c r="U13" s="331"/>
      <c r="V13" s="319"/>
      <c r="W13" s="319"/>
      <c r="X13" s="319"/>
      <c r="Y13" s="321"/>
      <c r="Z13" s="976"/>
      <c r="AA13" s="977"/>
      <c r="AB13" s="977"/>
      <c r="AC13" s="977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1" t="s">
        <v>28</v>
      </c>
      <c r="V14" s="333"/>
      <c r="W14" s="333"/>
      <c r="X14" s="333"/>
      <c r="Y14" s="334"/>
      <c r="Z14" s="974" t="s">
        <v>33</v>
      </c>
      <c r="AA14" s="975"/>
      <c r="AB14" s="975"/>
      <c r="AC14" s="975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995"/>
      <c r="H15" s="996"/>
      <c r="I15" s="996"/>
      <c r="J15" s="996"/>
      <c r="K15" s="996"/>
      <c r="L15" s="49"/>
      <c r="M15" s="50"/>
      <c r="N15" s="324"/>
      <c r="O15" s="325"/>
      <c r="P15" s="325"/>
      <c r="Q15" s="325"/>
      <c r="R15" s="51"/>
      <c r="S15" s="807"/>
      <c r="T15" s="808"/>
      <c r="U15" s="331"/>
      <c r="V15" s="319"/>
      <c r="W15" s="319"/>
      <c r="X15" s="319"/>
      <c r="Y15" s="321"/>
      <c r="Z15" s="976"/>
      <c r="AA15" s="977"/>
      <c r="AB15" s="977"/>
      <c r="AC15" s="977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987">
        <v>0</v>
      </c>
      <c r="H16" s="988"/>
      <c r="I16" s="988"/>
      <c r="J16" s="988"/>
      <c r="K16" s="988"/>
      <c r="L16" s="44"/>
      <c r="M16" s="45"/>
      <c r="N16" s="322">
        <v>0</v>
      </c>
      <c r="O16" s="323"/>
      <c r="P16" s="323"/>
      <c r="Q16" s="323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989"/>
      <c r="H17" s="990"/>
      <c r="I17" s="990"/>
      <c r="J17" s="990"/>
      <c r="K17" s="990"/>
      <c r="L17" s="49"/>
      <c r="M17" s="50"/>
      <c r="N17" s="324"/>
      <c r="O17" s="325"/>
      <c r="P17" s="325"/>
      <c r="Q17" s="325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1" t="s">
        <v>37</v>
      </c>
      <c r="V18" s="333"/>
      <c r="W18" s="333"/>
      <c r="X18" s="333"/>
      <c r="Y18" s="334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995"/>
      <c r="H19" s="996"/>
      <c r="I19" s="996"/>
      <c r="J19" s="996"/>
      <c r="K19" s="996"/>
      <c r="L19" s="49"/>
      <c r="M19" s="50"/>
      <c r="N19" s="324"/>
      <c r="O19" s="325"/>
      <c r="P19" s="325"/>
      <c r="Q19" s="325"/>
      <c r="R19" s="51"/>
      <c r="S19" s="807"/>
      <c r="T19" s="808"/>
      <c r="U19" s="331"/>
      <c r="V19" s="319"/>
      <c r="W19" s="319"/>
      <c r="X19" s="319"/>
      <c r="Y19" s="321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987">
        <v>4855</v>
      </c>
      <c r="H20" s="988"/>
      <c r="I20" s="988"/>
      <c r="J20" s="988"/>
      <c r="K20" s="988"/>
      <c r="L20" s="44"/>
      <c r="M20" s="45"/>
      <c r="N20" s="322">
        <v>18834</v>
      </c>
      <c r="O20" s="323"/>
      <c r="P20" s="323"/>
      <c r="Q20" s="323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989"/>
      <c r="H21" s="990"/>
      <c r="I21" s="990"/>
      <c r="J21" s="990"/>
      <c r="K21" s="990"/>
      <c r="L21" s="49"/>
      <c r="M21" s="50"/>
      <c r="N21" s="324"/>
      <c r="O21" s="325"/>
      <c r="P21" s="325"/>
      <c r="Q21" s="325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987">
        <v>0</v>
      </c>
      <c r="H22" s="988"/>
      <c r="I22" s="988"/>
      <c r="J22" s="988"/>
      <c r="K22" s="988"/>
      <c r="L22" s="44"/>
      <c r="M22" s="45"/>
      <c r="N22" s="322">
        <v>0</v>
      </c>
      <c r="O22" s="323"/>
      <c r="P22" s="323"/>
      <c r="Q22" s="323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989"/>
      <c r="H23" s="990"/>
      <c r="I23" s="990"/>
      <c r="J23" s="990"/>
      <c r="K23" s="990"/>
      <c r="L23" s="49"/>
      <c r="M23" s="50"/>
      <c r="N23" s="324"/>
      <c r="O23" s="325"/>
      <c r="P23" s="325"/>
      <c r="Q23" s="325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987">
        <v>0</v>
      </c>
      <c r="H24" s="988"/>
      <c r="I24" s="988"/>
      <c r="J24" s="988"/>
      <c r="K24" s="988"/>
      <c r="L24" s="44"/>
      <c r="M24" s="45"/>
      <c r="N24" s="322">
        <v>0</v>
      </c>
      <c r="O24" s="323"/>
      <c r="P24" s="323"/>
      <c r="Q24" s="323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989"/>
      <c r="H25" s="990"/>
      <c r="I25" s="990"/>
      <c r="J25" s="990"/>
      <c r="K25" s="990"/>
      <c r="L25" s="49"/>
      <c r="M25" s="50"/>
      <c r="N25" s="324"/>
      <c r="O25" s="325"/>
      <c r="P25" s="325"/>
      <c r="Q25" s="325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987">
        <v>0</v>
      </c>
      <c r="H26" s="988"/>
      <c r="I26" s="988"/>
      <c r="J26" s="988"/>
      <c r="K26" s="988"/>
      <c r="L26" s="44"/>
      <c r="M26" s="45"/>
      <c r="N26" s="322">
        <v>0</v>
      </c>
      <c r="O26" s="323"/>
      <c r="P26" s="323"/>
      <c r="Q26" s="323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989"/>
      <c r="H27" s="990"/>
      <c r="I27" s="990"/>
      <c r="J27" s="990"/>
      <c r="K27" s="990"/>
      <c r="L27" s="49"/>
      <c r="M27" s="50"/>
      <c r="N27" s="324"/>
      <c r="O27" s="325"/>
      <c r="P27" s="325"/>
      <c r="Q27" s="325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53" t="s">
        <v>56</v>
      </c>
      <c r="T33" s="447"/>
      <c r="U33" s="447"/>
      <c r="V33" s="447"/>
      <c r="W33" s="447"/>
      <c r="X33" s="447"/>
      <c r="Y33" s="448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25" t="s">
        <v>46</v>
      </c>
      <c r="P34" s="425"/>
      <c r="Q34" s="425"/>
      <c r="R34" s="92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13" t="s">
        <v>46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25" t="s">
        <v>46</v>
      </c>
      <c r="P36" s="425"/>
      <c r="Q36" s="425"/>
      <c r="R36" s="92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1054" t="s">
        <v>33</v>
      </c>
      <c r="AB36" s="1054"/>
      <c r="AC36" s="1054"/>
      <c r="AD36" s="68"/>
      <c r="AE36" s="69" t="s">
        <v>19</v>
      </c>
      <c r="AF36" s="97"/>
      <c r="AG36" s="425" t="s">
        <v>46</v>
      </c>
      <c r="AH36" s="425"/>
      <c r="AI36" s="425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1055" t="s">
        <v>33</v>
      </c>
      <c r="J37" s="1055"/>
      <c r="K37" s="81"/>
      <c r="L37" s="101" t="s">
        <v>61</v>
      </c>
      <c r="M37" s="102"/>
      <c r="N37" s="103" t="s">
        <v>60</v>
      </c>
      <c r="O37" s="423" t="s">
        <v>46</v>
      </c>
      <c r="P37" s="423"/>
      <c r="Q37" s="423"/>
      <c r="R37" s="104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173" t="s">
        <v>103</v>
      </c>
      <c r="AH37" s="1042" t="s">
        <v>33</v>
      </c>
      <c r="AI37" s="104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  <c r="AL39" s="175"/>
    </row>
    <row r="40" spans="1:40" ht="23.25" customHeight="1">
      <c r="A40" s="28"/>
      <c r="B40" s="332" t="s">
        <v>11</v>
      </c>
      <c r="C40" s="333"/>
      <c r="D40" s="334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  <c r="AL40" s="175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  <c r="AL41" s="175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1060" t="s">
        <v>75</v>
      </c>
      <c r="V42" s="1061"/>
      <c r="W42" s="106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3"/>
      <c r="V43" s="1064"/>
      <c r="W43" s="1065"/>
      <c r="X43" s="310">
        <v>0</v>
      </c>
      <c r="Y43" s="311"/>
      <c r="Z43" s="539"/>
      <c r="AA43" s="930" t="s">
        <v>33</v>
      </c>
      <c r="AB43" s="931"/>
      <c r="AC43" s="932"/>
      <c r="AD43" s="310">
        <v>132707</v>
      </c>
      <c r="AE43" s="311"/>
      <c r="AF43" s="311"/>
      <c r="AG43" s="539"/>
      <c r="AH43" s="310">
        <v>132707</v>
      </c>
      <c r="AI43" s="311"/>
      <c r="AJ43" s="311"/>
      <c r="AK43" s="560"/>
      <c r="AL43" s="175"/>
    </row>
    <row r="44" spans="1:40" ht="39" customHeight="1">
      <c r="A44" s="28"/>
      <c r="B44" s="586"/>
      <c r="C44" s="504" t="s">
        <v>78</v>
      </c>
      <c r="D44" s="321"/>
      <c r="E44" s="989">
        <v>4</v>
      </c>
      <c r="F44" s="990"/>
      <c r="G44" s="50"/>
      <c r="H44" s="976">
        <v>376050</v>
      </c>
      <c r="I44" s="977"/>
      <c r="J44" s="977"/>
      <c r="K44" s="1049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44"/>
      <c r="T44" s="476"/>
      <c r="U44" s="1066"/>
      <c r="V44" s="1067"/>
      <c r="W44" s="1068"/>
      <c r="X44" s="312"/>
      <c r="Y44" s="313"/>
      <c r="Z44" s="540"/>
      <c r="AA44" s="354"/>
      <c r="AB44" s="355"/>
      <c r="AC44" s="466"/>
      <c r="AD44" s="312"/>
      <c r="AE44" s="313"/>
      <c r="AF44" s="313"/>
      <c r="AG44" s="540"/>
      <c r="AH44" s="312"/>
      <c r="AI44" s="313"/>
      <c r="AJ44" s="313"/>
      <c r="AK44" s="561"/>
      <c r="AL44" s="175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1069">
        <v>0</v>
      </c>
      <c r="F45" s="1070"/>
      <c r="G45" s="50"/>
      <c r="H45" s="1074" t="s">
        <v>33</v>
      </c>
      <c r="I45" s="1075"/>
      <c r="J45" s="1075"/>
      <c r="K45" s="1076"/>
      <c r="L45" s="1069">
        <v>0</v>
      </c>
      <c r="M45" s="1070"/>
      <c r="N45" s="50"/>
      <c r="O45" s="851">
        <v>0</v>
      </c>
      <c r="P45" s="852"/>
      <c r="Q45" s="851" t="s">
        <v>33</v>
      </c>
      <c r="R45" s="852"/>
      <c r="S45" s="853"/>
      <c r="T45" s="476"/>
      <c r="U45" s="1071" t="s">
        <v>80</v>
      </c>
      <c r="V45" s="1056" t="s">
        <v>81</v>
      </c>
      <c r="W45" s="1057"/>
      <c r="X45" s="1043">
        <v>0</v>
      </c>
      <c r="Y45" s="1044"/>
      <c r="Z45" s="1045"/>
      <c r="AA45" s="1047" t="s">
        <v>33</v>
      </c>
      <c r="AB45" s="1038"/>
      <c r="AC45" s="1048"/>
      <c r="AD45" s="1043">
        <v>158438</v>
      </c>
      <c r="AE45" s="1044"/>
      <c r="AF45" s="1044"/>
      <c r="AG45" s="1045"/>
      <c r="AH45" s="1077">
        <v>158438</v>
      </c>
      <c r="AI45" s="1078"/>
      <c r="AJ45" s="1078"/>
      <c r="AK45" s="1079"/>
      <c r="AL45" s="175"/>
    </row>
    <row r="46" spans="1:40" ht="18.75" customHeight="1">
      <c r="A46" s="28"/>
      <c r="B46" s="586"/>
      <c r="C46" s="522" t="s">
        <v>82</v>
      </c>
      <c r="D46" s="334"/>
      <c r="E46" s="1043">
        <v>0</v>
      </c>
      <c r="F46" s="1044"/>
      <c r="G46" s="121"/>
      <c r="H46" s="1047" t="s">
        <v>33</v>
      </c>
      <c r="I46" s="1038"/>
      <c r="J46" s="1038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4"/>
      <c r="T46" s="476"/>
      <c r="U46" s="1072"/>
      <c r="V46" s="1058"/>
      <c r="W46" s="1059"/>
      <c r="X46" s="989"/>
      <c r="Y46" s="990"/>
      <c r="Z46" s="1046"/>
      <c r="AA46" s="976"/>
      <c r="AB46" s="977"/>
      <c r="AC46" s="1049"/>
      <c r="AD46" s="989"/>
      <c r="AE46" s="990"/>
      <c r="AF46" s="990"/>
      <c r="AG46" s="1046"/>
      <c r="AH46" s="1080"/>
      <c r="AI46" s="1081"/>
      <c r="AJ46" s="1081"/>
      <c r="AK46" s="1082"/>
      <c r="AL46" s="175"/>
    </row>
    <row r="47" spans="1:40" ht="18.75" customHeight="1">
      <c r="A47" s="28"/>
      <c r="B47" s="586"/>
      <c r="C47" s="504"/>
      <c r="D47" s="321"/>
      <c r="E47" s="989"/>
      <c r="F47" s="990"/>
      <c r="G47" s="50"/>
      <c r="H47" s="976"/>
      <c r="I47" s="977"/>
      <c r="J47" s="977"/>
      <c r="K47" s="1049"/>
      <c r="L47" s="989"/>
      <c r="M47" s="990"/>
      <c r="N47" s="50"/>
      <c r="O47" s="354"/>
      <c r="P47" s="355"/>
      <c r="Q47" s="354"/>
      <c r="R47" s="355"/>
      <c r="S47" s="844"/>
      <c r="T47" s="476"/>
      <c r="U47" s="1072"/>
      <c r="V47" s="1056" t="s">
        <v>83</v>
      </c>
      <c r="W47" s="1057"/>
      <c r="X47" s="1043">
        <v>0</v>
      </c>
      <c r="Y47" s="1044"/>
      <c r="Z47" s="1045"/>
      <c r="AA47" s="1047" t="s">
        <v>33</v>
      </c>
      <c r="AB47" s="1038"/>
      <c r="AC47" s="1048"/>
      <c r="AD47" s="1043">
        <v>0</v>
      </c>
      <c r="AE47" s="1044"/>
      <c r="AF47" s="1044"/>
      <c r="AG47" s="1045"/>
      <c r="AH47" s="1077">
        <v>0</v>
      </c>
      <c r="AI47" s="1078"/>
      <c r="AJ47" s="1078"/>
      <c r="AK47" s="1079"/>
      <c r="AL47" s="175"/>
    </row>
    <row r="48" spans="1:40" ht="39" customHeight="1">
      <c r="A48" s="28"/>
      <c r="B48" s="586"/>
      <c r="C48" s="566" t="s">
        <v>84</v>
      </c>
      <c r="D48" s="567"/>
      <c r="E48" s="1069">
        <v>0</v>
      </c>
      <c r="F48" s="1070"/>
      <c r="G48" s="50"/>
      <c r="H48" s="1074" t="s">
        <v>33</v>
      </c>
      <c r="I48" s="1075"/>
      <c r="J48" s="1075"/>
      <c r="K48" s="1076"/>
      <c r="L48" s="1069">
        <v>0</v>
      </c>
      <c r="M48" s="1070"/>
      <c r="N48" s="50"/>
      <c r="O48" s="851">
        <v>0</v>
      </c>
      <c r="P48" s="852"/>
      <c r="Q48" s="851" t="s">
        <v>33</v>
      </c>
      <c r="R48" s="852"/>
      <c r="S48" s="853"/>
      <c r="T48" s="476"/>
      <c r="U48" s="1072"/>
      <c r="V48" s="1058"/>
      <c r="W48" s="1059"/>
      <c r="X48" s="989"/>
      <c r="Y48" s="990"/>
      <c r="Z48" s="1046"/>
      <c r="AA48" s="976"/>
      <c r="AB48" s="977"/>
      <c r="AC48" s="1049"/>
      <c r="AD48" s="989"/>
      <c r="AE48" s="990"/>
      <c r="AF48" s="990"/>
      <c r="AG48" s="1046"/>
      <c r="AH48" s="1080"/>
      <c r="AI48" s="1081"/>
      <c r="AJ48" s="1081"/>
      <c r="AK48" s="1082"/>
      <c r="AL48" s="175"/>
    </row>
    <row r="49" spans="1:40" ht="39" customHeight="1">
      <c r="A49" s="28"/>
      <c r="B49" s="587"/>
      <c r="C49" s="566" t="s">
        <v>85</v>
      </c>
      <c r="D49" s="567"/>
      <c r="E49" s="1092">
        <v>4</v>
      </c>
      <c r="F49" s="1093"/>
      <c r="G49" s="50"/>
      <c r="H49" s="1074">
        <v>376050</v>
      </c>
      <c r="I49" s="1075"/>
      <c r="J49" s="1075"/>
      <c r="K49" s="1076"/>
      <c r="L49" s="1092">
        <v>0</v>
      </c>
      <c r="M49" s="1093"/>
      <c r="N49" s="50"/>
      <c r="O49" s="851">
        <v>4</v>
      </c>
      <c r="P49" s="852"/>
      <c r="Q49" s="851">
        <v>377550</v>
      </c>
      <c r="R49" s="852"/>
      <c r="S49" s="853"/>
      <c r="T49" s="476"/>
      <c r="U49" s="1072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8"/>
      <c r="AC49" s="1048"/>
      <c r="AD49" s="1043">
        <v>0</v>
      </c>
      <c r="AE49" s="1044"/>
      <c r="AF49" s="1044"/>
      <c r="AG49" s="1045"/>
      <c r="AH49" s="1077">
        <v>0</v>
      </c>
      <c r="AI49" s="1078"/>
      <c r="AJ49" s="1078"/>
      <c r="AK49" s="1079"/>
      <c r="AL49" s="175"/>
    </row>
    <row r="50" spans="1:40" ht="18.75" customHeight="1">
      <c r="A50" s="28"/>
      <c r="B50" s="332" t="s">
        <v>87</v>
      </c>
      <c r="C50" s="333"/>
      <c r="D50" s="334"/>
      <c r="E50" s="1043">
        <v>0</v>
      </c>
      <c r="F50" s="1044"/>
      <c r="G50" s="121"/>
      <c r="H50" s="1047" t="s">
        <v>33</v>
      </c>
      <c r="I50" s="1038"/>
      <c r="J50" s="1038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4"/>
      <c r="T50" s="476"/>
      <c r="U50" s="1073"/>
      <c r="V50" s="1087"/>
      <c r="W50" s="1088"/>
      <c r="X50" s="989"/>
      <c r="Y50" s="990"/>
      <c r="Z50" s="1046"/>
      <c r="AA50" s="976"/>
      <c r="AB50" s="977"/>
      <c r="AC50" s="1049"/>
      <c r="AD50" s="989"/>
      <c r="AE50" s="990"/>
      <c r="AF50" s="990"/>
      <c r="AG50" s="1046"/>
      <c r="AH50" s="1080"/>
      <c r="AI50" s="1081"/>
      <c r="AJ50" s="1081"/>
      <c r="AK50" s="1082"/>
      <c r="AL50" s="175"/>
    </row>
    <row r="51" spans="1:40" ht="18.75" customHeight="1">
      <c r="A51" s="28"/>
      <c r="B51" s="318"/>
      <c r="C51" s="319"/>
      <c r="D51" s="321"/>
      <c r="E51" s="989"/>
      <c r="F51" s="990"/>
      <c r="G51" s="50"/>
      <c r="H51" s="976"/>
      <c r="I51" s="977"/>
      <c r="J51" s="977"/>
      <c r="K51" s="1049"/>
      <c r="L51" s="989"/>
      <c r="M51" s="990"/>
      <c r="N51" s="50"/>
      <c r="O51" s="354"/>
      <c r="P51" s="355"/>
      <c r="Q51" s="354"/>
      <c r="R51" s="355"/>
      <c r="S51" s="844"/>
      <c r="T51" s="476"/>
      <c r="U51" s="1060" t="s">
        <v>88</v>
      </c>
      <c r="V51" s="1061"/>
      <c r="W51" s="1062"/>
      <c r="X51" s="1077">
        <v>0</v>
      </c>
      <c r="Y51" s="107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77">
        <v>291145</v>
      </c>
      <c r="AI51" s="1078"/>
      <c r="AJ51" s="1078"/>
      <c r="AK51" s="1079"/>
      <c r="AL51" s="175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1083">
        <v>4</v>
      </c>
      <c r="F52" s="1084"/>
      <c r="G52" s="50"/>
      <c r="H52" s="1089">
        <v>376050</v>
      </c>
      <c r="I52" s="1090"/>
      <c r="J52" s="1090"/>
      <c r="K52" s="1091"/>
      <c r="L52" s="1083">
        <v>0</v>
      </c>
      <c r="M52" s="1084"/>
      <c r="N52" s="50"/>
      <c r="O52" s="863">
        <v>4</v>
      </c>
      <c r="P52" s="864"/>
      <c r="Q52" s="863">
        <v>377550</v>
      </c>
      <c r="R52" s="864"/>
      <c r="S52" s="865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2" t="s">
        <v>46</v>
      </c>
      <c r="E5" s="852"/>
      <c r="F5" s="852"/>
      <c r="G5" s="852"/>
      <c r="H5" s="852"/>
      <c r="I5" s="11" t="s">
        <v>6</v>
      </c>
      <c r="J5" s="972" t="s">
        <v>46</v>
      </c>
      <c r="K5" s="973"/>
      <c r="L5" s="973"/>
      <c r="M5" s="973"/>
      <c r="N5" s="12" t="s">
        <v>7</v>
      </c>
      <c r="O5" s="851" t="s">
        <v>46</v>
      </c>
      <c r="P5" s="852"/>
      <c r="Q5" s="852"/>
      <c r="R5" s="852"/>
      <c r="S5" s="852"/>
      <c r="T5" s="852"/>
      <c r="U5" s="11" t="s">
        <v>6</v>
      </c>
      <c r="V5" s="851" t="s">
        <v>46</v>
      </c>
      <c r="W5" s="852"/>
      <c r="X5" s="852"/>
      <c r="Y5" s="852"/>
      <c r="Z5" s="852"/>
      <c r="AA5" s="852"/>
      <c r="AB5" s="13" t="s">
        <v>6</v>
      </c>
      <c r="AC5" s="969" t="s">
        <v>8</v>
      </c>
      <c r="AD5" s="970"/>
      <c r="AE5" s="970"/>
      <c r="AF5" s="970"/>
      <c r="AG5" s="852" t="s">
        <v>33</v>
      </c>
      <c r="AH5" s="852"/>
      <c r="AI5" s="852"/>
      <c r="AJ5" s="14"/>
      <c r="AK5" s="15" t="s">
        <v>6</v>
      </c>
    </row>
    <row r="6" spans="1:38" s="16" customFormat="1" ht="28.5" customHeight="1" thickBot="1">
      <c r="A6" s="10"/>
      <c r="B6" s="301" t="s">
        <v>9</v>
      </c>
      <c r="C6" s="302"/>
      <c r="D6" s="864" t="s">
        <v>46</v>
      </c>
      <c r="E6" s="864"/>
      <c r="F6" s="864"/>
      <c r="G6" s="864"/>
      <c r="H6" s="864"/>
      <c r="I6" s="17" t="s">
        <v>6</v>
      </c>
      <c r="J6" s="981" t="s">
        <v>46</v>
      </c>
      <c r="K6" s="982"/>
      <c r="L6" s="982"/>
      <c r="M6" s="982"/>
      <c r="N6" s="18" t="s">
        <v>7</v>
      </c>
      <c r="O6" s="863" t="s">
        <v>46</v>
      </c>
      <c r="P6" s="864"/>
      <c r="Q6" s="864"/>
      <c r="R6" s="864"/>
      <c r="S6" s="864"/>
      <c r="T6" s="864"/>
      <c r="U6" s="17" t="s">
        <v>6</v>
      </c>
      <c r="V6" s="863" t="s">
        <v>46</v>
      </c>
      <c r="W6" s="864"/>
      <c r="X6" s="864"/>
      <c r="Y6" s="864"/>
      <c r="Z6" s="864"/>
      <c r="AA6" s="864"/>
      <c r="AB6" s="19" t="s">
        <v>6</v>
      </c>
      <c r="AC6" s="969" t="s">
        <v>10</v>
      </c>
      <c r="AD6" s="970"/>
      <c r="AE6" s="970"/>
      <c r="AF6" s="970"/>
      <c r="AG6" s="864" t="s">
        <v>33</v>
      </c>
      <c r="AH6" s="864"/>
      <c r="AI6" s="86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8" t="s">
        <v>13</v>
      </c>
      <c r="O8" s="979"/>
      <c r="P8" s="979"/>
      <c r="Q8" s="979"/>
      <c r="R8" s="986"/>
      <c r="S8" s="295" t="s">
        <v>14</v>
      </c>
      <c r="T8" s="314"/>
      <c r="U8" s="315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8" t="s">
        <v>102</v>
      </c>
      <c r="AG8" s="979"/>
      <c r="AH8" s="979"/>
      <c r="AI8" s="979"/>
      <c r="AJ8" s="979"/>
      <c r="AK8" s="98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8" t="s">
        <v>18</v>
      </c>
      <c r="AJ9" s="298"/>
      <c r="AK9" s="299"/>
      <c r="AL9" s="43"/>
    </row>
    <row r="10" spans="1:38" ht="25.5" customHeight="1">
      <c r="A10" s="28"/>
      <c r="B10" s="316" t="s">
        <v>20</v>
      </c>
      <c r="C10" s="317"/>
      <c r="D10" s="317"/>
      <c r="E10" s="317"/>
      <c r="F10" s="320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22">
        <v>76940053</v>
      </c>
      <c r="O10" s="323"/>
      <c r="P10" s="323"/>
      <c r="Q10" s="323"/>
      <c r="R10" s="20"/>
      <c r="S10" s="805">
        <f>IF(N10=0,IF(G10&gt;0,"皆増",0),IF(G10=0,"皆減",ROUND((G10-N10)/N10*100,1)))</f>
        <v>11.2</v>
      </c>
      <c r="T10" s="806"/>
      <c r="U10" s="330" t="s">
        <v>22</v>
      </c>
      <c r="V10" s="317"/>
      <c r="W10" s="317"/>
      <c r="X10" s="317"/>
      <c r="Y10" s="320"/>
      <c r="Z10" s="974" t="s">
        <v>33</v>
      </c>
      <c r="AA10" s="975"/>
      <c r="AB10" s="975"/>
      <c r="AC10" s="975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18"/>
      <c r="C11" s="319"/>
      <c r="D11" s="319"/>
      <c r="E11" s="319"/>
      <c r="F11" s="321"/>
      <c r="G11" s="989"/>
      <c r="H11" s="990"/>
      <c r="I11" s="990"/>
      <c r="J11" s="990"/>
      <c r="K11" s="990"/>
      <c r="L11" s="49"/>
      <c r="M11" s="50"/>
      <c r="N11" s="324"/>
      <c r="O11" s="325"/>
      <c r="P11" s="325"/>
      <c r="Q11" s="325"/>
      <c r="R11" s="51"/>
      <c r="S11" s="807"/>
      <c r="T11" s="808"/>
      <c r="U11" s="331"/>
      <c r="V11" s="319"/>
      <c r="W11" s="319"/>
      <c r="X11" s="319"/>
      <c r="Y11" s="321"/>
      <c r="Z11" s="976"/>
      <c r="AA11" s="977"/>
      <c r="AB11" s="977"/>
      <c r="AC11" s="977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32" t="s">
        <v>23</v>
      </c>
      <c r="C12" s="333"/>
      <c r="D12" s="333"/>
      <c r="E12" s="333"/>
      <c r="F12" s="334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22">
        <v>73165281</v>
      </c>
      <c r="O12" s="323"/>
      <c r="P12" s="323"/>
      <c r="Q12" s="323"/>
      <c r="R12" s="20"/>
      <c r="S12" s="991">
        <f>IF(N12=0,IF(G12&gt;0,"皆増",0),IF(G12=0,"皆減",ROUND((G12-N12)/N12*100,1)))</f>
        <v>11.8</v>
      </c>
      <c r="T12" s="992"/>
      <c r="U12" s="341" t="s">
        <v>25</v>
      </c>
      <c r="V12" s="333"/>
      <c r="W12" s="333"/>
      <c r="X12" s="333"/>
      <c r="Y12" s="334"/>
      <c r="Z12" s="974" t="s">
        <v>33</v>
      </c>
      <c r="AA12" s="975"/>
      <c r="AB12" s="975"/>
      <c r="AC12" s="975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18"/>
      <c r="C13" s="319"/>
      <c r="D13" s="319"/>
      <c r="E13" s="319"/>
      <c r="F13" s="321"/>
      <c r="G13" s="989"/>
      <c r="H13" s="990"/>
      <c r="I13" s="990"/>
      <c r="J13" s="990"/>
      <c r="K13" s="990"/>
      <c r="L13" s="49"/>
      <c r="M13" s="50"/>
      <c r="N13" s="324"/>
      <c r="O13" s="325"/>
      <c r="P13" s="325"/>
      <c r="Q13" s="325"/>
      <c r="R13" s="51"/>
      <c r="S13" s="807"/>
      <c r="T13" s="808"/>
      <c r="U13" s="331"/>
      <c r="V13" s="319"/>
      <c r="W13" s="319"/>
      <c r="X13" s="319"/>
      <c r="Y13" s="321"/>
      <c r="Z13" s="976"/>
      <c r="AA13" s="977"/>
      <c r="AB13" s="977"/>
      <c r="AC13" s="977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34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1" t="s">
        <v>28</v>
      </c>
      <c r="V14" s="333"/>
      <c r="W14" s="333"/>
      <c r="X14" s="333"/>
      <c r="Y14" s="334"/>
      <c r="Z14" s="974" t="s">
        <v>33</v>
      </c>
      <c r="AA14" s="975"/>
      <c r="AB14" s="975"/>
      <c r="AC14" s="975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44" t="s">
        <v>29</v>
      </c>
      <c r="C15" s="345"/>
      <c r="D15" s="345"/>
      <c r="E15" s="345"/>
      <c r="F15" s="321"/>
      <c r="G15" s="1118"/>
      <c r="H15" s="1119"/>
      <c r="I15" s="1119"/>
      <c r="J15" s="1119"/>
      <c r="K15" s="1119"/>
      <c r="L15" s="49"/>
      <c r="M15" s="50"/>
      <c r="N15" s="324"/>
      <c r="O15" s="325"/>
      <c r="P15" s="325"/>
      <c r="Q15" s="325"/>
      <c r="R15" s="51"/>
      <c r="S15" s="807"/>
      <c r="T15" s="808"/>
      <c r="U15" s="331"/>
      <c r="V15" s="319"/>
      <c r="W15" s="319"/>
      <c r="X15" s="319"/>
      <c r="Y15" s="321"/>
      <c r="Z15" s="976"/>
      <c r="AA15" s="977"/>
      <c r="AB15" s="977"/>
      <c r="AC15" s="977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34" t="s">
        <v>31</v>
      </c>
      <c r="G16" s="987">
        <v>45192</v>
      </c>
      <c r="H16" s="988"/>
      <c r="I16" s="988"/>
      <c r="J16" s="988"/>
      <c r="K16" s="988"/>
      <c r="L16" s="44"/>
      <c r="M16" s="45"/>
      <c r="N16" s="322">
        <v>0</v>
      </c>
      <c r="O16" s="323"/>
      <c r="P16" s="323"/>
      <c r="Q16" s="323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44" t="s">
        <v>34</v>
      </c>
      <c r="C17" s="345"/>
      <c r="D17" s="345"/>
      <c r="E17" s="345"/>
      <c r="F17" s="321"/>
      <c r="G17" s="989"/>
      <c r="H17" s="990"/>
      <c r="I17" s="990"/>
      <c r="J17" s="990"/>
      <c r="K17" s="990"/>
      <c r="L17" s="49"/>
      <c r="M17" s="50"/>
      <c r="N17" s="324"/>
      <c r="O17" s="325"/>
      <c r="P17" s="325"/>
      <c r="Q17" s="325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4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1" t="s">
        <v>37</v>
      </c>
      <c r="V18" s="333"/>
      <c r="W18" s="333"/>
      <c r="X18" s="333"/>
      <c r="Y18" s="334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21"/>
      <c r="G19" s="1118"/>
      <c r="H19" s="1119"/>
      <c r="I19" s="1119"/>
      <c r="J19" s="1119"/>
      <c r="K19" s="1119"/>
      <c r="L19" s="49"/>
      <c r="M19" s="50"/>
      <c r="N19" s="324"/>
      <c r="O19" s="325"/>
      <c r="P19" s="325"/>
      <c r="Q19" s="325"/>
      <c r="R19" s="51"/>
      <c r="S19" s="807"/>
      <c r="T19" s="808"/>
      <c r="U19" s="331"/>
      <c r="V19" s="319"/>
      <c r="W19" s="319"/>
      <c r="X19" s="319"/>
      <c r="Y19" s="321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32" t="s">
        <v>38</v>
      </c>
      <c r="C20" s="333"/>
      <c r="D20" s="333"/>
      <c r="E20" s="333"/>
      <c r="F20" s="334" t="s">
        <v>39</v>
      </c>
      <c r="G20" s="987">
        <v>-41872</v>
      </c>
      <c r="H20" s="988"/>
      <c r="I20" s="988"/>
      <c r="J20" s="988"/>
      <c r="K20" s="988"/>
      <c r="L20" s="44"/>
      <c r="M20" s="45"/>
      <c r="N20" s="322">
        <v>154044</v>
      </c>
      <c r="O20" s="323"/>
      <c r="P20" s="323"/>
      <c r="Q20" s="323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18"/>
      <c r="C21" s="319"/>
      <c r="D21" s="319"/>
      <c r="E21" s="319"/>
      <c r="F21" s="321"/>
      <c r="G21" s="989"/>
      <c r="H21" s="990"/>
      <c r="I21" s="990"/>
      <c r="J21" s="990"/>
      <c r="K21" s="990"/>
      <c r="L21" s="49"/>
      <c r="M21" s="50"/>
      <c r="N21" s="324"/>
      <c r="O21" s="325"/>
      <c r="P21" s="325"/>
      <c r="Q21" s="325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32" t="s">
        <v>41</v>
      </c>
      <c r="C22" s="333"/>
      <c r="D22" s="333"/>
      <c r="E22" s="333"/>
      <c r="F22" s="334" t="s">
        <v>42</v>
      </c>
      <c r="G22" s="987">
        <v>6000467</v>
      </c>
      <c r="H22" s="988"/>
      <c r="I22" s="988"/>
      <c r="J22" s="988"/>
      <c r="K22" s="988"/>
      <c r="L22" s="44"/>
      <c r="M22" s="45"/>
      <c r="N22" s="322">
        <v>6230000</v>
      </c>
      <c r="O22" s="323"/>
      <c r="P22" s="323"/>
      <c r="Q22" s="323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18"/>
      <c r="C23" s="319"/>
      <c r="D23" s="319"/>
      <c r="E23" s="319"/>
      <c r="F23" s="321"/>
      <c r="G23" s="989"/>
      <c r="H23" s="990"/>
      <c r="I23" s="990"/>
      <c r="J23" s="990"/>
      <c r="K23" s="990"/>
      <c r="L23" s="49"/>
      <c r="M23" s="50"/>
      <c r="N23" s="324"/>
      <c r="O23" s="325"/>
      <c r="P23" s="325"/>
      <c r="Q23" s="325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32" t="s">
        <v>44</v>
      </c>
      <c r="C24" s="333"/>
      <c r="D24" s="333"/>
      <c r="E24" s="333"/>
      <c r="F24" s="334" t="s">
        <v>45</v>
      </c>
      <c r="G24" s="987">
        <v>0</v>
      </c>
      <c r="H24" s="988"/>
      <c r="I24" s="988"/>
      <c r="J24" s="988"/>
      <c r="K24" s="988"/>
      <c r="L24" s="44"/>
      <c r="M24" s="45"/>
      <c r="N24" s="322">
        <v>0</v>
      </c>
      <c r="O24" s="323"/>
      <c r="P24" s="323"/>
      <c r="Q24" s="323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18"/>
      <c r="C25" s="319"/>
      <c r="D25" s="319"/>
      <c r="E25" s="319"/>
      <c r="F25" s="321"/>
      <c r="G25" s="989"/>
      <c r="H25" s="990"/>
      <c r="I25" s="990"/>
      <c r="J25" s="990"/>
      <c r="K25" s="990"/>
      <c r="L25" s="49"/>
      <c r="M25" s="50"/>
      <c r="N25" s="324"/>
      <c r="O25" s="325"/>
      <c r="P25" s="325"/>
      <c r="Q25" s="325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32" t="s">
        <v>48</v>
      </c>
      <c r="C26" s="333"/>
      <c r="D26" s="333"/>
      <c r="E26" s="333"/>
      <c r="F26" s="334" t="s">
        <v>49</v>
      </c>
      <c r="G26" s="987">
        <v>8772467</v>
      </c>
      <c r="H26" s="988"/>
      <c r="I26" s="988"/>
      <c r="J26" s="988"/>
      <c r="K26" s="988"/>
      <c r="L26" s="44"/>
      <c r="M26" s="45"/>
      <c r="N26" s="322">
        <v>7300000</v>
      </c>
      <c r="O26" s="323"/>
      <c r="P26" s="323"/>
      <c r="Q26" s="323"/>
      <c r="R26" s="20"/>
      <c r="S26" s="1120">
        <f>IF(N26=0,IF(G26&gt;0,"皆増",0),IF(G26=0,"皆減",ROUND((G26-N26)/N26*100,1)))</f>
        <v>20.2</v>
      </c>
      <c r="T26" s="1121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18"/>
      <c r="C27" s="319"/>
      <c r="D27" s="319"/>
      <c r="E27" s="319"/>
      <c r="F27" s="321"/>
      <c r="G27" s="989"/>
      <c r="H27" s="990"/>
      <c r="I27" s="990"/>
      <c r="J27" s="990"/>
      <c r="K27" s="990"/>
      <c r="L27" s="49"/>
      <c r="M27" s="50"/>
      <c r="N27" s="324"/>
      <c r="O27" s="325"/>
      <c r="P27" s="325"/>
      <c r="Q27" s="325"/>
      <c r="R27" s="51"/>
      <c r="S27" s="1122"/>
      <c r="T27" s="1123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34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35" t="s">
        <v>53</v>
      </c>
      <c r="C29" s="436"/>
      <c r="D29" s="436"/>
      <c r="E29" s="436"/>
      <c r="F29" s="390"/>
      <c r="G29" s="1124"/>
      <c r="H29" s="1125"/>
      <c r="I29" s="1125"/>
      <c r="J29" s="1125"/>
      <c r="K29" s="1125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37"/>
      <c r="AI30" s="437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42" t="s">
        <v>55</v>
      </c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3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  <c r="AL32" s="88"/>
    </row>
    <row r="33" spans="1:40" s="27" customFormat="1" ht="23.25" customHeight="1">
      <c r="A33" s="25"/>
      <c r="B33" s="446" t="s">
        <v>11</v>
      </c>
      <c r="C33" s="447"/>
      <c r="D33" s="447"/>
      <c r="E33" s="447"/>
      <c r="F33" s="448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53" t="s">
        <v>56</v>
      </c>
      <c r="T33" s="447"/>
      <c r="U33" s="447"/>
      <c r="V33" s="447"/>
      <c r="W33" s="447"/>
      <c r="X33" s="447"/>
      <c r="Y33" s="448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32" t="s">
        <v>57</v>
      </c>
      <c r="C34" s="333"/>
      <c r="D34" s="333"/>
      <c r="E34" s="333"/>
      <c r="F34" s="334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25" t="s">
        <v>33</v>
      </c>
      <c r="P34" s="425"/>
      <c r="Q34" s="425"/>
      <c r="R34" s="92" t="s">
        <v>58</v>
      </c>
      <c r="S34" s="429" t="s">
        <v>59</v>
      </c>
      <c r="T34" s="430"/>
      <c r="U34" s="430"/>
      <c r="V34" s="430"/>
      <c r="W34" s="430"/>
      <c r="X34" s="430"/>
      <c r="Y34" s="431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13" t="s">
        <v>46</v>
      </c>
      <c r="AH34" s="413"/>
      <c r="AI34" s="413"/>
      <c r="AJ34" s="93" t="s">
        <v>58</v>
      </c>
      <c r="AK34" s="71"/>
      <c r="AL34" s="43"/>
    </row>
    <row r="35" spans="1:40" ht="26.25" customHeight="1">
      <c r="A35" s="28"/>
      <c r="B35" s="318"/>
      <c r="C35" s="319"/>
      <c r="D35" s="319"/>
      <c r="E35" s="319"/>
      <c r="F35" s="321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0"/>
      <c r="T35" s="461"/>
      <c r="U35" s="461"/>
      <c r="V35" s="461"/>
      <c r="W35" s="461"/>
      <c r="X35" s="461"/>
      <c r="Y35" s="462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32" t="s">
        <v>62</v>
      </c>
      <c r="C36" s="333"/>
      <c r="D36" s="333"/>
      <c r="E36" s="333"/>
      <c r="F36" s="334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25" t="s">
        <v>46</v>
      </c>
      <c r="P36" s="425"/>
      <c r="Q36" s="425"/>
      <c r="R36" s="92" t="s">
        <v>58</v>
      </c>
      <c r="S36" s="429" t="s">
        <v>63</v>
      </c>
      <c r="T36" s="430"/>
      <c r="U36" s="430"/>
      <c r="V36" s="430"/>
      <c r="W36" s="430"/>
      <c r="X36" s="430"/>
      <c r="Y36" s="431"/>
      <c r="Z36" s="70"/>
      <c r="AA36" s="1054" t="s">
        <v>33</v>
      </c>
      <c r="AB36" s="1054"/>
      <c r="AC36" s="1054"/>
      <c r="AD36" s="68"/>
      <c r="AE36" s="69" t="s">
        <v>19</v>
      </c>
      <c r="AF36" s="97"/>
      <c r="AG36" s="425" t="s">
        <v>46</v>
      </c>
      <c r="AH36" s="425"/>
      <c r="AI36" s="425"/>
      <c r="AJ36" s="98" t="s">
        <v>58</v>
      </c>
      <c r="AK36" s="99"/>
      <c r="AL36" s="43"/>
    </row>
    <row r="37" spans="1:40" ht="26.25" customHeight="1" thickBot="1">
      <c r="A37" s="28"/>
      <c r="B37" s="417"/>
      <c r="C37" s="418"/>
      <c r="D37" s="418"/>
      <c r="E37" s="418"/>
      <c r="F37" s="390"/>
      <c r="G37" s="100" t="s">
        <v>60</v>
      </c>
      <c r="H37" s="81"/>
      <c r="I37" s="1055" t="s">
        <v>33</v>
      </c>
      <c r="J37" s="1055"/>
      <c r="K37" s="81"/>
      <c r="L37" s="101" t="s">
        <v>61</v>
      </c>
      <c r="M37" s="102"/>
      <c r="N37" s="103" t="s">
        <v>60</v>
      </c>
      <c r="O37" s="423" t="s">
        <v>46</v>
      </c>
      <c r="P37" s="423"/>
      <c r="Q37" s="423"/>
      <c r="R37" s="104" t="s">
        <v>61</v>
      </c>
      <c r="S37" s="432"/>
      <c r="T37" s="433"/>
      <c r="U37" s="433"/>
      <c r="V37" s="433"/>
      <c r="W37" s="433"/>
      <c r="X37" s="433"/>
      <c r="Y37" s="434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423" t="s">
        <v>46</v>
      </c>
      <c r="AH37" s="423"/>
      <c r="AI37" s="42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14" t="s">
        <v>68</v>
      </c>
      <c r="AI39" s="496"/>
      <c r="AJ39" s="496"/>
      <c r="AK39" s="515"/>
      <c r="AL39" s="175"/>
    </row>
    <row r="40" spans="1:40" ht="23.25" customHeight="1">
      <c r="A40" s="28"/>
      <c r="B40" s="332" t="s">
        <v>11</v>
      </c>
      <c r="C40" s="333"/>
      <c r="D40" s="334"/>
      <c r="E40" s="1050" t="s">
        <v>69</v>
      </c>
      <c r="F40" s="1051"/>
      <c r="G40" s="1051"/>
      <c r="H40" s="1051"/>
      <c r="I40" s="1051"/>
      <c r="J40" s="1051"/>
      <c r="K40" s="1051"/>
      <c r="L40" s="1051"/>
      <c r="M40" s="1051"/>
      <c r="N40" s="1052"/>
      <c r="O40" s="1050" t="s">
        <v>10</v>
      </c>
      <c r="P40" s="1051"/>
      <c r="Q40" s="1051"/>
      <c r="R40" s="1051"/>
      <c r="S40" s="105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16"/>
      <c r="AL40" s="175"/>
    </row>
    <row r="41" spans="1:40" ht="18" customHeight="1">
      <c r="A41" s="28"/>
      <c r="B41" s="316"/>
      <c r="C41" s="317"/>
      <c r="D41" s="320"/>
      <c r="E41" s="522" t="s">
        <v>70</v>
      </c>
      <c r="F41" s="333"/>
      <c r="G41" s="334"/>
      <c r="H41" s="522" t="s">
        <v>71</v>
      </c>
      <c r="I41" s="333"/>
      <c r="J41" s="333"/>
      <c r="K41" s="334"/>
      <c r="L41" s="523" t="s">
        <v>72</v>
      </c>
      <c r="M41" s="524"/>
      <c r="N41" s="525"/>
      <c r="O41" s="522" t="s">
        <v>70</v>
      </c>
      <c r="P41" s="334"/>
      <c r="Q41" s="522" t="s">
        <v>73</v>
      </c>
      <c r="R41" s="333"/>
      <c r="S41" s="526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17"/>
      <c r="AL41" s="175"/>
    </row>
    <row r="42" spans="1:40" ht="18" customHeight="1">
      <c r="A42" s="28"/>
      <c r="B42" s="318"/>
      <c r="C42" s="319"/>
      <c r="D42" s="321"/>
      <c r="E42" s="504"/>
      <c r="F42" s="319"/>
      <c r="G42" s="321"/>
      <c r="H42" s="527" t="s">
        <v>74</v>
      </c>
      <c r="I42" s="345"/>
      <c r="J42" s="345"/>
      <c r="K42" s="528"/>
      <c r="L42" s="529" t="s">
        <v>70</v>
      </c>
      <c r="M42" s="530"/>
      <c r="N42" s="531"/>
      <c r="O42" s="504"/>
      <c r="P42" s="321"/>
      <c r="Q42" s="527" t="s">
        <v>74</v>
      </c>
      <c r="R42" s="345"/>
      <c r="S42" s="532"/>
      <c r="T42" s="476"/>
      <c r="U42" s="1060" t="s">
        <v>75</v>
      </c>
      <c r="V42" s="1061"/>
      <c r="W42" s="106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5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3"/>
      <c r="V43" s="1064"/>
      <c r="W43" s="1065"/>
      <c r="X43" s="310">
        <v>38320000</v>
      </c>
      <c r="Y43" s="311"/>
      <c r="Z43" s="539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10">
        <v>38320000</v>
      </c>
      <c r="AI43" s="311"/>
      <c r="AJ43" s="311"/>
      <c r="AK43" s="560"/>
      <c r="AL43" s="175"/>
    </row>
    <row r="44" spans="1:40" ht="39" customHeight="1">
      <c r="A44" s="28"/>
      <c r="B44" s="586"/>
      <c r="C44" s="504" t="s">
        <v>78</v>
      </c>
      <c r="D44" s="321"/>
      <c r="E44" s="989">
        <v>1150</v>
      </c>
      <c r="F44" s="990"/>
      <c r="G44" s="50"/>
      <c r="H44" s="976">
        <v>296900</v>
      </c>
      <c r="I44" s="977"/>
      <c r="J44" s="977"/>
      <c r="K44" s="1049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44"/>
      <c r="T44" s="476"/>
      <c r="U44" s="1066"/>
      <c r="V44" s="1067"/>
      <c r="W44" s="1068"/>
      <c r="X44" s="312"/>
      <c r="Y44" s="313"/>
      <c r="Z44" s="540"/>
      <c r="AA44" s="354"/>
      <c r="AB44" s="355"/>
      <c r="AC44" s="466"/>
      <c r="AD44" s="354"/>
      <c r="AE44" s="355"/>
      <c r="AF44" s="355"/>
      <c r="AG44" s="466"/>
      <c r="AH44" s="312"/>
      <c r="AI44" s="313"/>
      <c r="AJ44" s="313"/>
      <c r="AK44" s="561"/>
      <c r="AL44" s="175"/>
      <c r="AM44" s="1"/>
      <c r="AN44" s="1"/>
    </row>
    <row r="45" spans="1:40" ht="39" customHeight="1">
      <c r="A45" s="28"/>
      <c r="B45" s="586"/>
      <c r="C45" s="120"/>
      <c r="D45" s="122" t="s">
        <v>79</v>
      </c>
      <c r="E45" s="1069">
        <v>340</v>
      </c>
      <c r="F45" s="1070"/>
      <c r="G45" s="50"/>
      <c r="H45" s="1074">
        <v>294200</v>
      </c>
      <c r="I45" s="1075"/>
      <c r="J45" s="1075"/>
      <c r="K45" s="1076"/>
      <c r="L45" s="1069">
        <v>4</v>
      </c>
      <c r="M45" s="1070"/>
      <c r="N45" s="50"/>
      <c r="O45" s="851">
        <v>341</v>
      </c>
      <c r="P45" s="852"/>
      <c r="Q45" s="851">
        <v>297800</v>
      </c>
      <c r="R45" s="852"/>
      <c r="S45" s="853"/>
      <c r="T45" s="476"/>
      <c r="U45" s="1071" t="s">
        <v>80</v>
      </c>
      <c r="V45" s="1056" t="s">
        <v>81</v>
      </c>
      <c r="W45" s="1057"/>
      <c r="X45" s="1043">
        <v>6000467</v>
      </c>
      <c r="Y45" s="1044"/>
      <c r="Z45" s="1045"/>
      <c r="AA45" s="1047" t="s">
        <v>33</v>
      </c>
      <c r="AB45" s="1038"/>
      <c r="AC45" s="1048"/>
      <c r="AD45" s="1047" t="s">
        <v>33</v>
      </c>
      <c r="AE45" s="1038"/>
      <c r="AF45" s="1038"/>
      <c r="AG45" s="1048"/>
      <c r="AH45" s="1077">
        <f>SUM(X45:AG46)</f>
        <v>6000467</v>
      </c>
      <c r="AI45" s="1078"/>
      <c r="AJ45" s="1078"/>
      <c r="AK45" s="1079"/>
      <c r="AL45" s="175"/>
    </row>
    <row r="46" spans="1:40" ht="18.75" customHeight="1">
      <c r="A46" s="28"/>
      <c r="B46" s="586"/>
      <c r="C46" s="522" t="s">
        <v>82</v>
      </c>
      <c r="D46" s="334"/>
      <c r="E46" s="1043">
        <v>0</v>
      </c>
      <c r="F46" s="1044"/>
      <c r="G46" s="121"/>
      <c r="H46" s="1047" t="s">
        <v>33</v>
      </c>
      <c r="I46" s="1038"/>
      <c r="J46" s="1038"/>
      <c r="K46" s="1048"/>
      <c r="L46" s="1043">
        <v>0</v>
      </c>
      <c r="M46" s="1044"/>
      <c r="N46" s="121"/>
      <c r="O46" s="352">
        <v>0</v>
      </c>
      <c r="P46" s="353"/>
      <c r="Q46" s="352" t="s">
        <v>33</v>
      </c>
      <c r="R46" s="353"/>
      <c r="S46" s="854"/>
      <c r="T46" s="476"/>
      <c r="U46" s="1072"/>
      <c r="V46" s="1058"/>
      <c r="W46" s="1059"/>
      <c r="X46" s="989"/>
      <c r="Y46" s="990"/>
      <c r="Z46" s="1046"/>
      <c r="AA46" s="976"/>
      <c r="AB46" s="977"/>
      <c r="AC46" s="1049"/>
      <c r="AD46" s="976"/>
      <c r="AE46" s="977"/>
      <c r="AF46" s="977"/>
      <c r="AG46" s="1049"/>
      <c r="AH46" s="1080"/>
      <c r="AI46" s="1081"/>
      <c r="AJ46" s="1081"/>
      <c r="AK46" s="1082"/>
      <c r="AL46" s="175"/>
    </row>
    <row r="47" spans="1:40" ht="18.75" customHeight="1">
      <c r="A47" s="28"/>
      <c r="B47" s="586"/>
      <c r="C47" s="504"/>
      <c r="D47" s="321"/>
      <c r="E47" s="989"/>
      <c r="F47" s="990"/>
      <c r="G47" s="50"/>
      <c r="H47" s="976"/>
      <c r="I47" s="977"/>
      <c r="J47" s="977"/>
      <c r="K47" s="1049"/>
      <c r="L47" s="989"/>
      <c r="M47" s="990"/>
      <c r="N47" s="50"/>
      <c r="O47" s="354"/>
      <c r="P47" s="355"/>
      <c r="Q47" s="354"/>
      <c r="R47" s="355"/>
      <c r="S47" s="844"/>
      <c r="T47" s="476"/>
      <c r="U47" s="1072"/>
      <c r="V47" s="1056" t="s">
        <v>83</v>
      </c>
      <c r="W47" s="1057"/>
      <c r="X47" s="1043">
        <v>8772467</v>
      </c>
      <c r="Y47" s="1044"/>
      <c r="Z47" s="1045"/>
      <c r="AA47" s="1047" t="s">
        <v>33</v>
      </c>
      <c r="AB47" s="1038"/>
      <c r="AC47" s="1048"/>
      <c r="AD47" s="1047" t="s">
        <v>33</v>
      </c>
      <c r="AE47" s="1038"/>
      <c r="AF47" s="1038"/>
      <c r="AG47" s="1048"/>
      <c r="AH47" s="1077">
        <f>SUM(X47:AG48)</f>
        <v>8772467</v>
      </c>
      <c r="AI47" s="1078"/>
      <c r="AJ47" s="1078"/>
      <c r="AK47" s="1079"/>
      <c r="AL47" s="175"/>
    </row>
    <row r="48" spans="1:40" ht="39" customHeight="1">
      <c r="A48" s="28"/>
      <c r="B48" s="586"/>
      <c r="C48" s="566" t="s">
        <v>84</v>
      </c>
      <c r="D48" s="567"/>
      <c r="E48" s="1069">
        <v>0</v>
      </c>
      <c r="F48" s="1070"/>
      <c r="G48" s="50"/>
      <c r="H48" s="1074" t="s">
        <v>33</v>
      </c>
      <c r="I48" s="1075"/>
      <c r="J48" s="1075"/>
      <c r="K48" s="1076"/>
      <c r="L48" s="1069">
        <v>0</v>
      </c>
      <c r="M48" s="1070"/>
      <c r="N48" s="50"/>
      <c r="O48" s="851">
        <v>0</v>
      </c>
      <c r="P48" s="852"/>
      <c r="Q48" s="851" t="s">
        <v>33</v>
      </c>
      <c r="R48" s="852"/>
      <c r="S48" s="853"/>
      <c r="T48" s="476"/>
      <c r="U48" s="1072"/>
      <c r="V48" s="1058"/>
      <c r="W48" s="1059"/>
      <c r="X48" s="989"/>
      <c r="Y48" s="990"/>
      <c r="Z48" s="1046"/>
      <c r="AA48" s="976"/>
      <c r="AB48" s="977"/>
      <c r="AC48" s="1049"/>
      <c r="AD48" s="976"/>
      <c r="AE48" s="977"/>
      <c r="AF48" s="977"/>
      <c r="AG48" s="1049"/>
      <c r="AH48" s="1080"/>
      <c r="AI48" s="1081"/>
      <c r="AJ48" s="1081"/>
      <c r="AK48" s="1082"/>
      <c r="AL48" s="175"/>
    </row>
    <row r="49" spans="1:40" ht="39" customHeight="1">
      <c r="A49" s="28"/>
      <c r="B49" s="587"/>
      <c r="C49" s="566" t="s">
        <v>85</v>
      </c>
      <c r="D49" s="567"/>
      <c r="E49" s="1092">
        <f>E44+E46+E48</f>
        <v>1150</v>
      </c>
      <c r="F49" s="1093"/>
      <c r="G49" s="50"/>
      <c r="H49" s="1074">
        <v>296900</v>
      </c>
      <c r="I49" s="1075"/>
      <c r="J49" s="1075"/>
      <c r="K49" s="1076"/>
      <c r="L49" s="1092">
        <f>L44+L46+L48</f>
        <v>57</v>
      </c>
      <c r="M49" s="1093"/>
      <c r="N49" s="50"/>
      <c r="O49" s="851">
        <v>1129</v>
      </c>
      <c r="P49" s="852"/>
      <c r="Q49" s="851">
        <v>300500</v>
      </c>
      <c r="R49" s="852"/>
      <c r="S49" s="853"/>
      <c r="T49" s="476"/>
      <c r="U49" s="1072"/>
      <c r="V49" s="1085" t="s">
        <v>86</v>
      </c>
      <c r="W49" s="1086"/>
      <c r="X49" s="1043">
        <v>0</v>
      </c>
      <c r="Y49" s="1044"/>
      <c r="Z49" s="1045"/>
      <c r="AA49" s="1047" t="s">
        <v>33</v>
      </c>
      <c r="AB49" s="1038"/>
      <c r="AC49" s="1048"/>
      <c r="AD49" s="1047" t="s">
        <v>33</v>
      </c>
      <c r="AE49" s="1038"/>
      <c r="AF49" s="1038"/>
      <c r="AG49" s="1048"/>
      <c r="AH49" s="1077">
        <f>SUM(X49:AG50)</f>
        <v>0</v>
      </c>
      <c r="AI49" s="1078"/>
      <c r="AJ49" s="1078"/>
      <c r="AK49" s="1079"/>
      <c r="AL49" s="175"/>
    </row>
    <row r="50" spans="1:40" ht="18.75" customHeight="1">
      <c r="A50" s="28"/>
      <c r="B50" s="332" t="s">
        <v>87</v>
      </c>
      <c r="C50" s="333"/>
      <c r="D50" s="334"/>
      <c r="E50" s="1043">
        <v>0</v>
      </c>
      <c r="F50" s="1044"/>
      <c r="G50" s="121"/>
      <c r="H50" s="1047" t="s">
        <v>33</v>
      </c>
      <c r="I50" s="1038"/>
      <c r="J50" s="1038"/>
      <c r="K50" s="1048"/>
      <c r="L50" s="1043">
        <v>0</v>
      </c>
      <c r="M50" s="1044"/>
      <c r="N50" s="121"/>
      <c r="O50" s="352">
        <v>0</v>
      </c>
      <c r="P50" s="353"/>
      <c r="Q50" s="352" t="s">
        <v>33</v>
      </c>
      <c r="R50" s="353"/>
      <c r="S50" s="854"/>
      <c r="T50" s="476"/>
      <c r="U50" s="1073"/>
      <c r="V50" s="1087"/>
      <c r="W50" s="1088"/>
      <c r="X50" s="989"/>
      <c r="Y50" s="990"/>
      <c r="Z50" s="1046"/>
      <c r="AA50" s="976"/>
      <c r="AB50" s="977"/>
      <c r="AC50" s="1049"/>
      <c r="AD50" s="976"/>
      <c r="AE50" s="977"/>
      <c r="AF50" s="977"/>
      <c r="AG50" s="1049"/>
      <c r="AH50" s="1080"/>
      <c r="AI50" s="1081"/>
      <c r="AJ50" s="1081"/>
      <c r="AK50" s="1082"/>
      <c r="AL50" s="175"/>
    </row>
    <row r="51" spans="1:40" ht="18.75" customHeight="1">
      <c r="A51" s="28"/>
      <c r="B51" s="318"/>
      <c r="C51" s="319"/>
      <c r="D51" s="321"/>
      <c r="E51" s="989"/>
      <c r="F51" s="990"/>
      <c r="G51" s="50"/>
      <c r="H51" s="976"/>
      <c r="I51" s="977"/>
      <c r="J51" s="977"/>
      <c r="K51" s="1049"/>
      <c r="L51" s="989"/>
      <c r="M51" s="990"/>
      <c r="N51" s="50"/>
      <c r="O51" s="354"/>
      <c r="P51" s="355"/>
      <c r="Q51" s="354"/>
      <c r="R51" s="355"/>
      <c r="S51" s="844"/>
      <c r="T51" s="476"/>
      <c r="U51" s="1060" t="s">
        <v>88</v>
      </c>
      <c r="V51" s="1061"/>
      <c r="W51" s="1062"/>
      <c r="X51" s="1077">
        <f>X43+X45-X47+X49</f>
        <v>35548000</v>
      </c>
      <c r="Y51" s="107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77">
        <f>AH43+AH45-AH47+AH49</f>
        <v>35548000</v>
      </c>
      <c r="AI51" s="1078"/>
      <c r="AJ51" s="1078"/>
      <c r="AK51" s="1079"/>
      <c r="AL51" s="175"/>
      <c r="AM51" s="1"/>
      <c r="AN51" s="1"/>
    </row>
    <row r="52" spans="1:40" ht="39.75" customHeight="1" thickBot="1">
      <c r="A52" s="28"/>
      <c r="B52" s="619" t="s">
        <v>68</v>
      </c>
      <c r="C52" s="620"/>
      <c r="D52" s="621"/>
      <c r="E52" s="1083">
        <f>E49+E50</f>
        <v>1150</v>
      </c>
      <c r="F52" s="1084"/>
      <c r="G52" s="50"/>
      <c r="H52" s="1089">
        <v>296900</v>
      </c>
      <c r="I52" s="1090"/>
      <c r="J52" s="1090"/>
      <c r="K52" s="1091"/>
      <c r="L52" s="1083">
        <f>L49+L50</f>
        <v>57</v>
      </c>
      <c r="M52" s="1084"/>
      <c r="N52" s="50"/>
      <c r="O52" s="863">
        <v>1129</v>
      </c>
      <c r="P52" s="864"/>
      <c r="Q52" s="863">
        <v>300500</v>
      </c>
      <c r="R52" s="864"/>
      <c r="S52" s="865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V49:W50"/>
    <mergeCell ref="X49:Z50"/>
    <mergeCell ref="O50:P51"/>
    <mergeCell ref="E49:F49"/>
    <mergeCell ref="H49:K49"/>
    <mergeCell ref="L49:M49"/>
    <mergeCell ref="O49:P49"/>
    <mergeCell ref="B50:D5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E52:F52"/>
    <mergeCell ref="H52:K52"/>
    <mergeCell ref="L52:M52"/>
    <mergeCell ref="O52:P52"/>
    <mergeCell ref="B52:D52"/>
    <mergeCell ref="Q52:S52"/>
    <mergeCell ref="E50:F51"/>
    <mergeCell ref="H50:K51"/>
    <mergeCell ref="L50:M51"/>
    <mergeCell ref="C49:D49"/>
    <mergeCell ref="AA47:AC48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千代田区・左</vt:lpstr>
      <vt:lpstr>千代田区・右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千代田区・右!Print_Area</vt:lpstr>
      <vt:lpstr>千代田区・左!Print_Area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2023-11-27T06:51:32Z</cp:lastPrinted>
  <dcterms:created xsi:type="dcterms:W3CDTF">2020-11-18T07:43:02Z</dcterms:created>
  <dcterms:modified xsi:type="dcterms:W3CDTF">2023-12-05T08:27:55Z</dcterms:modified>
</cp:coreProperties>
</file>