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千代田・左" sheetId="3" r:id="rId1"/>
    <sheet name="千代田・右" sheetId="2" r:id="rId2"/>
  </sheets>
  <definedNames>
    <definedName name="_xlnm.Print_Area" localSheetId="1">千代田・右!$A$1:$S$62</definedName>
    <definedName name="_xlnm.Print_Area" localSheetId="0">千代田・左!$A$1:$AL$52</definedName>
  </definedNames>
  <calcPr calcId="162913"/>
</workbook>
</file>

<file path=xl/calcChain.xml><?xml version="1.0" encoding="utf-8"?>
<calcChain xmlns="http://schemas.openxmlformats.org/spreadsheetml/2006/main">
  <c r="AH51" i="3" l="1"/>
  <c r="AD51" i="3"/>
  <c r="X51" i="3"/>
  <c r="L49" i="3"/>
  <c r="L52" i="3"/>
  <c r="E49" i="3"/>
  <c r="E52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J41" i="2"/>
  <c r="J40" i="2"/>
  <c r="P39" i="2"/>
  <c r="E39" i="2"/>
  <c r="J38" i="2"/>
  <c r="P37" i="2"/>
  <c r="D32" i="2"/>
  <c r="O30" i="2"/>
  <c r="J30" i="2"/>
  <c r="R23" i="2"/>
  <c r="P23" i="2"/>
  <c r="O23" i="2"/>
  <c r="J23" i="2"/>
  <c r="R21" i="2"/>
  <c r="R20" i="2"/>
  <c r="D20" i="2"/>
  <c r="D33" i="2"/>
  <c r="R17" i="2"/>
  <c r="R16" i="2"/>
  <c r="R15" i="2"/>
  <c r="P13" i="2"/>
  <c r="R13" i="2"/>
  <c r="O13" i="2"/>
  <c r="O33" i="2"/>
  <c r="J13" i="2"/>
  <c r="J33" i="2"/>
  <c r="R12" i="2"/>
  <c r="R11" i="2"/>
  <c r="R10" i="2"/>
  <c r="R9" i="2"/>
  <c r="R8" i="2"/>
  <c r="R7" i="2"/>
  <c r="R6" i="2"/>
  <c r="S14" i="3"/>
  <c r="L23" i="2"/>
  <c r="L30" i="2"/>
  <c r="L20" i="2"/>
  <c r="L18" i="2"/>
  <c r="L16" i="2"/>
  <c r="L10" i="2"/>
  <c r="L8" i="2"/>
  <c r="L6" i="2"/>
  <c r="L33" i="2"/>
  <c r="L27" i="2"/>
  <c r="L26" i="2"/>
  <c r="L25" i="2"/>
  <c r="L24" i="2"/>
  <c r="L21" i="2"/>
  <c r="L17" i="2"/>
  <c r="L15" i="2"/>
  <c r="L13" i="2"/>
  <c r="L12" i="2"/>
  <c r="L11" i="2"/>
  <c r="L9" i="2"/>
  <c r="L7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E33" i="2"/>
  <c r="E32" i="2"/>
  <c r="E29" i="2"/>
  <c r="E22" i="2"/>
  <c r="E20" i="2"/>
  <c r="E19" i="2"/>
  <c r="E18" i="2"/>
  <c r="E16" i="2"/>
  <c r="E14" i="2"/>
  <c r="E13" i="2"/>
  <c r="E10" i="2"/>
  <c r="E8" i="2"/>
  <c r="E6" i="2"/>
  <c r="E52" i="2"/>
  <c r="E38" i="2"/>
  <c r="P38" i="2"/>
  <c r="J39" i="2"/>
  <c r="E40" i="2"/>
  <c r="E41" i="2"/>
  <c r="P41" i="2"/>
  <c r="J42" i="2"/>
  <c r="J44" i="2"/>
  <c r="J45" i="2"/>
  <c r="J46" i="2"/>
  <c r="J47" i="2"/>
  <c r="J49" i="2"/>
  <c r="J51" i="2"/>
</calcChain>
</file>

<file path=xl/sharedStrings.xml><?xml version="1.0" encoding="utf-8"?>
<sst xmlns="http://schemas.openxmlformats.org/spreadsheetml/2006/main" count="360" uniqueCount="206">
  <si>
    <t>　　　　　　　　</t>
  </si>
  <si>
    <t>団　体　名</t>
    <rPh sb="0" eb="1">
      <t>ダン</t>
    </rPh>
    <rPh sb="2" eb="3">
      <t>カラダ</t>
    </rPh>
    <phoneticPr fontId="4"/>
  </si>
  <si>
    <t>千代田区</t>
    <rPh sb="0" eb="4">
      <t>チヨダク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</si>
  <si>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</si>
  <si>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</si>
  <si>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</si>
  <si>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</si>
  <si>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</si>
  <si>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</si>
  <si>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</si>
  <si>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</si>
  <si>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</si>
  <si>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</si>
  <si>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</si>
  <si>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</si>
  <si>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</si>
  <si>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</si>
  <si>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</si>
  <si>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</si>
  <si>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</si>
  <si>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</si>
  <si>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</si>
  <si>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</si>
  <si>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</si>
  <si>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</si>
  <si>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</si>
  <si>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</si>
  <si>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</si>
  <si>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</si>
  <si>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</si>
  <si>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</si>
  <si>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</si>
  <si>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</si>
  <si>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</si>
  <si>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</si>
  <si>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</si>
  <si>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</si>
  <si>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</si>
  <si>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</si>
  <si>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</si>
  <si>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</si>
  <si>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</si>
  <si>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</si>
  <si>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</si>
  <si>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</si>
  <si>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</si>
  <si>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</si>
  <si>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</si>
  <si>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</si>
  <si>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</si>
  <si>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</si>
  <si>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</si>
  <si>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</si>
  <si>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</si>
  <si>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</si>
  <si>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</si>
  <si>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</si>
  <si>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</si>
  <si>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</si>
  <si>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</si>
  <si>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</si>
  <si>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</si>
  <si>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</si>
  <si>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</si>
  <si>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</si>
  <si>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</si>
  <si>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</si>
  <si>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</si>
  <si>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</si>
  <si>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</si>
  <si>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</si>
  <si>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</si>
  <si>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</si>
  <si>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</si>
  <si>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</si>
  <si>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</si>
  <si>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</si>
  <si>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</si>
  <si>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</si>
  <si>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</si>
  <si>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</si>
  <si>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</si>
  <si>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</si>
  <si>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</si>
  <si>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</si>
  <si>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</si>
  <si>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</si>
  <si>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</si>
  <si>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</si>
  <si>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</si>
  <si>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</si>
  <si>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</si>
  <si>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</si>
  <si>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</si>
  <si>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</si>
  <si>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</si>
  <si>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</si>
  <si>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</si>
  <si>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</si>
  <si>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</si>
  <si>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</si>
  <si>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</si>
  <si>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</si>
  <si>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</si>
  <si>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</si>
  <si>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</si>
  <si>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</si>
  <si>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</si>
  <si>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</si>
  <si>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</si>
  <si>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</si>
  <si>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</si>
  <si>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</si>
  <si>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</si>
  <si>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</si>
  <si>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（千代田区）</t>
    <rPh sb="1" eb="5">
      <t>チヨダク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</si>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</sst>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2">
    <xf numFmtId="0" fontId="0" fillId="0" borderId="0" xfId="0"/>
    <xf numFmtId="179" fontId="13" fillId="0" borderId="23" xfId="1" applyNumberFormat="1" applyFont="1" applyFill="1" applyBorder="1" applyAlignment="1">
      <alignment vertical="center"/>
    </xf>
    <xf numFmtId="179" fontId="13" fillId="0" borderId="27" xfId="1" applyNumberFormat="1" applyFont="1" applyFill="1" applyBorder="1" applyAlignment="1">
      <alignment vertical="center"/>
    </xf>
    <xf numFmtId="179" fontId="13" fillId="0" borderId="47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9" fontId="13" fillId="0" borderId="30" xfId="1" applyNumberFormat="1" applyFont="1" applyFill="1" applyBorder="1" applyAlignment="1">
      <alignment vertical="center"/>
    </xf>
    <xf numFmtId="179" fontId="13" fillId="0" borderId="70" xfId="1" applyNumberFormat="1" applyFont="1" applyFill="1" applyBorder="1" applyAlignment="1">
      <alignment vertical="center"/>
    </xf>
    <xf numFmtId="180" fontId="13" fillId="0" borderId="23" xfId="1" applyNumberFormat="1" applyFont="1" applyFill="1" applyBorder="1" applyAlignment="1">
      <alignment vertical="center"/>
    </xf>
    <xf numFmtId="180" fontId="13" fillId="0" borderId="17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5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88" xfId="1" applyNumberFormat="1" applyFont="1" applyFill="1" applyBorder="1" applyAlignment="1">
      <alignment vertical="center"/>
    </xf>
    <xf numFmtId="176" fontId="16" fillId="0" borderId="88" xfId="1" applyNumberFormat="1" applyFont="1" applyFill="1" applyBorder="1" applyAlignment="1">
      <alignment vertical="center"/>
    </xf>
    <xf numFmtId="176" fontId="21" fillId="0" borderId="5" xfId="1" applyNumberFormat="1" applyFont="1" applyFill="1" applyBorder="1"/>
    <xf numFmtId="0" fontId="21" fillId="0" borderId="0" xfId="1" applyFont="1" applyFill="1"/>
    <xf numFmtId="176" fontId="13" fillId="0" borderId="3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48" xfId="1" applyNumberFormat="1" applyFont="1" applyFill="1" applyBorder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26" xfId="1" applyNumberFormat="1" applyFont="1" applyFill="1" applyBorder="1" applyAlignment="1">
      <alignment horizontal="right"/>
    </xf>
    <xf numFmtId="176" fontId="13" fillId="0" borderId="2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/>
    <xf numFmtId="176" fontId="13" fillId="0" borderId="23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6" xfId="1" quotePrefix="1" applyNumberFormat="1" applyFont="1" applyFill="1" applyBorder="1" applyAlignment="1">
      <alignment horizontal="right"/>
    </xf>
    <xf numFmtId="176" fontId="12" fillId="0" borderId="27" xfId="1" applyNumberFormat="1" applyFont="1" applyFill="1" applyBorder="1" applyAlignment="1">
      <alignment horizontal="right"/>
    </xf>
    <xf numFmtId="176" fontId="13" fillId="0" borderId="23" xfId="1" applyNumberFormat="1" applyFont="1" applyFill="1" applyBorder="1"/>
    <xf numFmtId="0" fontId="13" fillId="0" borderId="0" xfId="1" applyFont="1" applyFill="1" applyAlignment="1">
      <alignment horizontal="center" vertical="center"/>
    </xf>
    <xf numFmtId="0" fontId="13" fillId="0" borderId="49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9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center" vertical="top"/>
    </xf>
    <xf numFmtId="176" fontId="13" fillId="0" borderId="30" xfId="1" applyNumberFormat="1" applyFont="1" applyFill="1" applyBorder="1" applyAlignment="1">
      <alignment horizontal="center" vertical="top"/>
    </xf>
    <xf numFmtId="176" fontId="13" fillId="0" borderId="70" xfId="1" applyNumberFormat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horizontal="right" vertical="center"/>
    </xf>
    <xf numFmtId="176" fontId="12" fillId="0" borderId="27" xfId="1" applyNumberFormat="1" applyFont="1" applyFill="1" applyBorder="1" applyAlignment="1">
      <alignment horizontal="right" vertical="center"/>
    </xf>
    <xf numFmtId="176" fontId="12" fillId="0" borderId="47" xfId="1" applyNumberFormat="1" applyFont="1" applyFill="1" applyBorder="1" applyAlignment="1">
      <alignment horizontal="right" vertical="center"/>
    </xf>
    <xf numFmtId="0" fontId="13" fillId="0" borderId="17" xfId="1" applyFont="1" applyFill="1" applyBorder="1" applyAlignment="1">
      <alignment horizontal="center" vertical="top"/>
    </xf>
    <xf numFmtId="0" fontId="13" fillId="0" borderId="30" xfId="1" applyFont="1" applyFill="1" applyBorder="1" applyAlignment="1">
      <alignment horizontal="center" vertical="top"/>
    </xf>
    <xf numFmtId="0" fontId="13" fillId="0" borderId="70" xfId="1" applyFont="1" applyFill="1" applyBorder="1" applyAlignment="1">
      <alignment horizontal="center" vertical="top"/>
    </xf>
    <xf numFmtId="176" fontId="13" fillId="0" borderId="23" xfId="1" applyNumberFormat="1" applyFont="1" applyFill="1" applyBorder="1" applyAlignment="1">
      <alignment vertical="center"/>
    </xf>
    <xf numFmtId="176" fontId="12" fillId="0" borderId="23" xfId="1" applyNumberFormat="1" applyFont="1" applyFill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right" vertical="center"/>
    </xf>
    <xf numFmtId="179" fontId="13" fillId="0" borderId="30" xfId="1" applyNumberFormat="1" applyFont="1" applyFill="1" applyBorder="1" applyAlignment="1">
      <alignment horizontal="right" vertical="center"/>
    </xf>
    <xf numFmtId="179" fontId="13" fillId="0" borderId="70" xfId="1" applyNumberFormat="1" applyFont="1" applyFill="1" applyBorder="1" applyAlignment="1">
      <alignment horizontal="right" vertical="center"/>
    </xf>
    <xf numFmtId="179" fontId="13" fillId="0" borderId="26" xfId="1" applyNumberFormat="1" applyFont="1" applyFill="1" applyBorder="1" applyAlignment="1">
      <alignment vertical="center"/>
    </xf>
    <xf numFmtId="179" fontId="13" fillId="0" borderId="34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8" xfId="1" applyNumberFormat="1" applyFont="1" applyFill="1" applyBorder="1"/>
    <xf numFmtId="180" fontId="13" fillId="0" borderId="17" xfId="1" applyNumberFormat="1" applyFont="1" applyFill="1" applyBorder="1" applyAlignment="1">
      <alignment vertical="top"/>
    </xf>
    <xf numFmtId="176" fontId="13" fillId="0" borderId="34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49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88" xfId="1" applyNumberFormat="1" applyFont="1" applyFill="1" applyBorder="1"/>
    <xf numFmtId="176" fontId="13" fillId="0" borderId="88" xfId="1" applyNumberFormat="1" applyFont="1" applyFill="1" applyBorder="1" applyAlignment="1">
      <alignment horizontal="right"/>
    </xf>
    <xf numFmtId="176" fontId="13" fillId="0" borderId="88" xfId="1" applyNumberFormat="1" applyFont="1" applyFill="1" applyBorder="1" applyAlignment="1">
      <alignment vertical="center"/>
    </xf>
    <xf numFmtId="176" fontId="13" fillId="0" borderId="88" xfId="1" quotePrefix="1" applyNumberFormat="1" applyFont="1" applyFill="1" applyBorder="1" applyAlignment="1">
      <alignment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2" xfId="1" applyNumberFormat="1" applyFont="1" applyFill="1" applyBorder="1" applyAlignment="1">
      <alignment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right"/>
    </xf>
    <xf numFmtId="176" fontId="13" fillId="0" borderId="48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102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34" xfId="1" applyFont="1" applyFill="1" applyBorder="1" applyAlignment="1">
      <alignment vertical="center"/>
    </xf>
    <xf numFmtId="0" fontId="12" fillId="0" borderId="90" xfId="1" applyFont="1" applyFill="1" applyBorder="1" applyAlignment="1">
      <alignment vertical="center"/>
    </xf>
    <xf numFmtId="180" fontId="12" fillId="0" borderId="17" xfId="1" applyNumberFormat="1" applyFont="1" applyFill="1" applyBorder="1" applyAlignment="1">
      <alignment horizontal="left" vertical="center"/>
    </xf>
    <xf numFmtId="176" fontId="12" fillId="0" borderId="70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80" fontId="12" fillId="0" borderId="23" xfId="1" applyNumberFormat="1" applyFont="1" applyFill="1" applyBorder="1" applyAlignment="1">
      <alignment horizontal="left" vertical="center"/>
    </xf>
    <xf numFmtId="176" fontId="12" fillId="0" borderId="57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79" xfId="1" applyFont="1" applyFill="1" applyBorder="1" applyAlignment="1">
      <alignment horizontal="center" vertical="center"/>
    </xf>
    <xf numFmtId="0" fontId="12" fillId="0" borderId="57" xfId="1" applyFont="1" applyFill="1" applyBorder="1" applyAlignment="1">
      <alignment vertical="center"/>
    </xf>
    <xf numFmtId="0" fontId="12" fillId="0" borderId="103" xfId="1" applyFont="1" applyFill="1" applyBorder="1" applyAlignment="1">
      <alignment vertical="center"/>
    </xf>
    <xf numFmtId="176" fontId="13" fillId="0" borderId="57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distributed" vertical="center"/>
    </xf>
    <xf numFmtId="179" fontId="13" fillId="0" borderId="0" xfId="1" applyNumberFormat="1" applyFont="1" applyFill="1" applyAlignment="1">
      <alignment horizontal="center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right" vertical="top"/>
    </xf>
    <xf numFmtId="176" fontId="13" fillId="0" borderId="23" xfId="1" applyNumberFormat="1" applyFont="1" applyFill="1" applyBorder="1" applyAlignment="1">
      <alignment horizontal="right" vertical="top"/>
    </xf>
    <xf numFmtId="176" fontId="13" fillId="0" borderId="27" xfId="1" applyNumberFormat="1" applyFont="1" applyFill="1" applyBorder="1" applyAlignment="1">
      <alignment horizontal="right" vertical="top"/>
    </xf>
    <xf numFmtId="176" fontId="13" fillId="0" borderId="47" xfId="1" applyNumberFormat="1" applyFont="1" applyFill="1" applyBorder="1" applyAlignment="1">
      <alignment horizontal="right" vertical="top"/>
    </xf>
    <xf numFmtId="176" fontId="13" fillId="0" borderId="26" xfId="1" quotePrefix="1" applyNumberFormat="1" applyFont="1" applyFill="1" applyBorder="1"/>
    <xf numFmtId="176" fontId="13" fillId="0" borderId="26" xfId="1" applyNumberFormat="1" applyFont="1" applyFill="1" applyBorder="1"/>
    <xf numFmtId="176" fontId="13" fillId="0" borderId="49" xfId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/>
    <xf numFmtId="0" fontId="13" fillId="0" borderId="27" xfId="1" applyFont="1" applyFill="1" applyBorder="1" applyAlignment="1">
      <alignment horizontal="center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0" fontId="3" fillId="0" borderId="7" xfId="1" applyFont="1" applyFill="1" applyBorder="1"/>
    <xf numFmtId="0" fontId="6" fillId="0" borderId="5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5" xfId="1" applyFont="1" applyFill="1" applyBorder="1" applyAlignment="1">
      <alignment horizontal="right"/>
    </xf>
    <xf numFmtId="0" fontId="10" fillId="0" borderId="22" xfId="1" quotePrefix="1" applyFont="1" applyFill="1" applyBorder="1" applyAlignment="1">
      <alignment horizontal="right"/>
    </xf>
    <xf numFmtId="0" fontId="10" fillId="0" borderId="23" xfId="1" quotePrefix="1" applyFont="1" applyFill="1" applyBorder="1" applyAlignment="1">
      <alignment horizontal="right"/>
    </xf>
    <xf numFmtId="0" fontId="10" fillId="0" borderId="24" xfId="1" applyFont="1" applyFill="1" applyBorder="1" applyAlignment="1">
      <alignment horizontal="right"/>
    </xf>
    <xf numFmtId="0" fontId="10" fillId="0" borderId="23" xfId="1" applyFont="1" applyFill="1" applyBorder="1" applyAlignment="1">
      <alignment horizontal="right"/>
    </xf>
    <xf numFmtId="0" fontId="10" fillId="0" borderId="25" xfId="1" quotePrefix="1" applyFont="1" applyFill="1" applyBorder="1" applyAlignment="1">
      <alignment horizontal="right"/>
    </xf>
    <xf numFmtId="0" fontId="10" fillId="0" borderId="2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176" fontId="2" fillId="0" borderId="31" xfId="2" applyNumberFormat="1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22" xfId="1" applyFont="1" applyFill="1" applyBorder="1" applyAlignment="1">
      <alignment horizontal="distributed" vertical="center" wrapText="1" shrinkToFit="1"/>
    </xf>
    <xf numFmtId="0" fontId="2" fillId="0" borderId="16" xfId="1" applyFont="1" applyFill="1" applyBorder="1" applyAlignment="1">
      <alignment vertical="center" wrapText="1" shrinkToFit="1"/>
    </xf>
    <xf numFmtId="0" fontId="2" fillId="0" borderId="29" xfId="1" applyFont="1" applyFill="1" applyBorder="1" applyAlignment="1">
      <alignment horizontal="distributed" vertical="center" wrapText="1" shrinkToFit="1"/>
    </xf>
    <xf numFmtId="176" fontId="2" fillId="0" borderId="16" xfId="2" quotePrefix="1" applyNumberFormat="1" applyFont="1" applyFill="1" applyBorder="1">
      <alignment vertical="center"/>
    </xf>
    <xf numFmtId="176" fontId="2" fillId="0" borderId="52" xfId="2" applyNumberFormat="1" applyFont="1" applyFill="1" applyBorder="1">
      <alignment vertical="center"/>
    </xf>
    <xf numFmtId="176" fontId="2" fillId="0" borderId="56" xfId="2" applyNumberFormat="1" applyFont="1" applyFill="1" applyBorder="1">
      <alignment vertical="center"/>
    </xf>
    <xf numFmtId="0" fontId="10" fillId="0" borderId="8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distributed" vertical="center"/>
    </xf>
    <xf numFmtId="0" fontId="13" fillId="0" borderId="2" xfId="1" applyFont="1" applyFill="1" applyBorder="1"/>
    <xf numFmtId="0" fontId="13" fillId="0" borderId="2" xfId="1" quotePrefix="1" applyFont="1" applyFill="1" applyBorder="1"/>
    <xf numFmtId="0" fontId="13" fillId="0" borderId="0" xfId="1" applyFont="1" applyFill="1"/>
    <xf numFmtId="0" fontId="2" fillId="0" borderId="16" xfId="2" applyFont="1" applyFill="1" applyBorder="1" applyAlignment="1">
      <alignment horizontal="distributed" vertical="center"/>
    </xf>
    <xf numFmtId="0" fontId="2" fillId="0" borderId="58" xfId="2" applyFont="1" applyFill="1" applyBorder="1" applyAlignment="1">
      <alignment horizontal="distributed" vertical="center"/>
    </xf>
    <xf numFmtId="0" fontId="14" fillId="0" borderId="5" xfId="1" applyFont="1" applyFill="1" applyBorder="1"/>
    <xf numFmtId="0" fontId="2" fillId="0" borderId="3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24" xfId="2" applyFont="1" applyFill="1" applyBorder="1" applyAlignment="1">
      <alignment horizontal="right"/>
    </xf>
    <xf numFmtId="0" fontId="2" fillId="0" borderId="60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7" xfId="2" applyFont="1" applyFill="1" applyBorder="1" applyAlignment="1">
      <alignment horizontal="right"/>
    </xf>
    <xf numFmtId="0" fontId="2" fillId="0" borderId="61" xfId="2" applyFont="1" applyFill="1" applyBorder="1" applyAlignment="1">
      <alignment horizontal="right"/>
    </xf>
    <xf numFmtId="177" fontId="2" fillId="0" borderId="20" xfId="2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0" xfId="2" applyNumberFormat="1" applyFont="1" applyFill="1" applyBorder="1">
      <alignment vertical="center"/>
    </xf>
    <xf numFmtId="177" fontId="2" fillId="0" borderId="31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10" fillId="0" borderId="34" xfId="2" applyFont="1" applyFill="1" applyBorder="1" applyAlignment="1">
      <alignment horizontal="distributed" vertical="center"/>
    </xf>
    <xf numFmtId="0" fontId="2" fillId="0" borderId="71" xfId="2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2" fillId="0" borderId="31" xfId="2" applyFont="1" applyFill="1" applyBorder="1">
      <alignment vertical="center"/>
    </xf>
    <xf numFmtId="0" fontId="2" fillId="0" borderId="2" xfId="2" applyFont="1" applyFill="1" applyBorder="1" applyAlignment="1"/>
    <xf numFmtId="0" fontId="2" fillId="0" borderId="4" xfId="2" applyFont="1" applyFill="1" applyBorder="1" applyAlignment="1"/>
    <xf numFmtId="177" fontId="2" fillId="0" borderId="81" xfId="2" applyNumberFormat="1" applyFont="1" applyFill="1" applyBorder="1" applyAlignment="1">
      <alignment horizontal="right" vertical="center"/>
    </xf>
    <xf numFmtId="0" fontId="2" fillId="0" borderId="52" xfId="2" applyFont="1" applyFill="1" applyBorder="1">
      <alignment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176" fontId="13" fillId="0" borderId="57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51" xfId="1" applyNumberFormat="1" applyFont="1" applyFill="1" applyBorder="1" applyAlignment="1">
      <alignment horizontal="distributed" vertical="center"/>
    </xf>
    <xf numFmtId="176" fontId="13" fillId="0" borderId="55" xfId="1" applyNumberFormat="1" applyFont="1" applyFill="1" applyBorder="1" applyAlignment="1">
      <alignment horizontal="right" vertical="center"/>
    </xf>
    <xf numFmtId="176" fontId="13" fillId="0" borderId="54" xfId="1" applyNumberFormat="1" applyFont="1" applyFill="1" applyBorder="1" applyAlignment="1">
      <alignment horizontal="right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1" xfId="1" applyNumberFormat="1" applyFont="1" applyFill="1" applyBorder="1" applyAlignment="1">
      <alignment horizontal="center" vertical="center"/>
    </xf>
    <xf numFmtId="176" fontId="13" fillId="0" borderId="112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70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15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101" xfId="1" applyNumberFormat="1" applyFont="1" applyFill="1" applyBorder="1" applyAlignment="1">
      <alignment horizontal="center" vertical="center"/>
    </xf>
    <xf numFmtId="176" fontId="13" fillId="0" borderId="26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center" vertical="center" textRotation="255" wrapText="1"/>
    </xf>
    <xf numFmtId="176" fontId="13" fillId="0" borderId="34" xfId="1" applyNumberFormat="1" applyFont="1" applyFill="1" applyBorder="1" applyAlignment="1">
      <alignment horizontal="center" vertical="center" textRotation="255" wrapText="1"/>
    </xf>
    <xf numFmtId="176" fontId="13" fillId="0" borderId="30" xfId="1" applyNumberFormat="1" applyFont="1" applyFill="1" applyBorder="1" applyAlignment="1">
      <alignment horizontal="center" vertical="center" textRotation="255" wrapText="1"/>
    </xf>
    <xf numFmtId="176" fontId="13" fillId="0" borderId="27" xfId="1" applyNumberFormat="1" applyFont="1" applyFill="1" applyBorder="1" applyAlignment="1">
      <alignment horizontal="right" vertical="center"/>
    </xf>
    <xf numFmtId="176" fontId="13" fillId="0" borderId="30" xfId="1" applyNumberFormat="1" applyFont="1" applyFill="1" applyBorder="1" applyAlignment="1">
      <alignment horizontal="right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30" xfId="1" applyNumberFormat="1" applyFont="1" applyFill="1" applyBorder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center" vertical="center"/>
    </xf>
    <xf numFmtId="176" fontId="13" fillId="0" borderId="27" xfId="1" applyNumberFormat="1" applyFont="1" applyFill="1" applyBorder="1" applyAlignment="1">
      <alignment horizontal="center" vertical="center"/>
    </xf>
    <xf numFmtId="176" fontId="13" fillId="0" borderId="34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3" fillId="0" borderId="79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34" xfId="1" applyNumberFormat="1" applyFont="1" applyFill="1" applyBorder="1" applyAlignment="1">
      <alignment horizontal="distributed" vertical="center"/>
    </xf>
    <xf numFmtId="176" fontId="13" fillId="0" borderId="90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wrapText="1"/>
    </xf>
    <xf numFmtId="176" fontId="13" fillId="0" borderId="60" xfId="1" applyNumberFormat="1" applyFont="1" applyFill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horizontal="center" vertical="center" wrapText="1"/>
    </xf>
    <xf numFmtId="176" fontId="13" fillId="0" borderId="102" xfId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7" xfId="1" applyNumberFormat="1" applyFont="1" applyFill="1" applyBorder="1" applyAlignment="1">
      <alignment vertical="center" wrapText="1"/>
    </xf>
    <xf numFmtId="176" fontId="12" fillId="0" borderId="57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79" xfId="1" applyNumberFormat="1" applyFont="1" applyFill="1" applyBorder="1" applyAlignment="1">
      <alignment vertical="center" wrapText="1"/>
    </xf>
    <xf numFmtId="176" fontId="13" fillId="0" borderId="26" xfId="1" applyNumberFormat="1" applyFont="1" applyFill="1" applyBorder="1" applyAlignment="1">
      <alignment horizontal="center" vertical="center" textRotation="255"/>
    </xf>
    <xf numFmtId="176" fontId="13" fillId="0" borderId="27" xfId="1" applyNumberFormat="1" applyFont="1" applyFill="1" applyBorder="1" applyAlignment="1">
      <alignment horizontal="center" vertical="center" textRotation="255"/>
    </xf>
    <xf numFmtId="176" fontId="13" fillId="0" borderId="34" xfId="1" applyNumberFormat="1" applyFont="1" applyFill="1" applyBorder="1" applyAlignment="1">
      <alignment horizontal="center" vertical="center" textRotation="255"/>
    </xf>
    <xf numFmtId="176" fontId="13" fillId="0" borderId="30" xfId="1" applyNumberFormat="1" applyFont="1" applyFill="1" applyBorder="1" applyAlignment="1">
      <alignment horizontal="center" vertical="center" textRotation="255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48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21" fillId="0" borderId="34" xfId="1" applyNumberFormat="1" applyFont="1" applyFill="1" applyBorder="1" applyAlignment="1">
      <alignment horizontal="distributed" vertical="center"/>
    </xf>
    <xf numFmtId="176" fontId="21" fillId="0" borderId="17" xfId="1" applyNumberFormat="1" applyFont="1" applyFill="1" applyBorder="1" applyAlignment="1">
      <alignment horizontal="distributed" vertical="center"/>
    </xf>
    <xf numFmtId="176" fontId="21" fillId="0" borderId="70" xfId="1" applyNumberFormat="1" applyFont="1" applyFill="1" applyBorder="1" applyAlignment="1">
      <alignment horizontal="distributed" vertical="center"/>
    </xf>
    <xf numFmtId="176" fontId="13" fillId="0" borderId="3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9" xfId="1" applyNumberFormat="1" applyFont="1" applyFill="1" applyBorder="1" applyAlignment="1">
      <alignment horizontal="distributed" vertical="center"/>
    </xf>
    <xf numFmtId="176" fontId="20" fillId="0" borderId="20" xfId="1" quotePrefix="1" applyNumberFormat="1" applyFont="1" applyFill="1" applyBorder="1" applyAlignment="1">
      <alignment horizontal="center" vertical="center"/>
    </xf>
    <xf numFmtId="176" fontId="20" fillId="0" borderId="19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101" xfId="1" quotePrefix="1" applyNumberFormat="1" applyFont="1" applyFill="1" applyBorder="1" applyAlignment="1">
      <alignment horizontal="center" vertical="center"/>
    </xf>
    <xf numFmtId="176" fontId="12" fillId="0" borderId="26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distributed" vertical="center"/>
    </xf>
    <xf numFmtId="176" fontId="12" fillId="0" borderId="27" xfId="1" applyNumberFormat="1" applyFont="1" applyFill="1" applyBorder="1" applyAlignment="1">
      <alignment horizontal="distributed" vertical="center"/>
    </xf>
    <xf numFmtId="176" fontId="13" fillId="0" borderId="102" xfId="1" applyNumberFormat="1" applyFont="1" applyFill="1" applyBorder="1" applyAlignment="1">
      <alignment horizontal="distributed" vertical="center"/>
    </xf>
    <xf numFmtId="176" fontId="13" fillId="0" borderId="34" xfId="1" applyNumberFormat="1" applyFont="1" applyFill="1" applyBorder="1" applyAlignment="1">
      <alignment horizontal="distributed" vertical="top"/>
    </xf>
    <xf numFmtId="176" fontId="13" fillId="0" borderId="17" xfId="1" applyNumberFormat="1" applyFont="1" applyFill="1" applyBorder="1" applyAlignment="1">
      <alignment horizontal="distributed" vertical="top"/>
    </xf>
    <xf numFmtId="176" fontId="13" fillId="0" borderId="30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11" xfId="1" applyNumberFormat="1" applyFont="1" applyFill="1" applyBorder="1" applyAlignment="1">
      <alignment horizontal="distributed" vertical="center" justifyLastLine="1"/>
    </xf>
    <xf numFmtId="176" fontId="13" fillId="0" borderId="105" xfId="1" applyNumberFormat="1" applyFont="1" applyFill="1" applyBorder="1" applyAlignment="1">
      <alignment horizontal="center" vertical="center" textRotation="255"/>
    </xf>
    <xf numFmtId="176" fontId="13" fillId="0" borderId="108" xfId="1" applyNumberFormat="1" applyFont="1" applyFill="1" applyBorder="1" applyAlignment="1">
      <alignment horizontal="center" vertical="center" textRotation="255"/>
    </xf>
    <xf numFmtId="176" fontId="13" fillId="0" borderId="113" xfId="1" applyNumberFormat="1" applyFont="1" applyFill="1" applyBorder="1" applyAlignment="1">
      <alignment horizontal="center" vertical="center" textRotation="255"/>
    </xf>
    <xf numFmtId="176" fontId="20" fillId="0" borderId="106" xfId="1" applyNumberFormat="1" applyFont="1" applyFill="1" applyBorder="1" applyAlignment="1">
      <alignment horizontal="distributed" vertical="center"/>
    </xf>
    <xf numFmtId="176" fontId="20" fillId="0" borderId="2" xfId="1" applyNumberFormat="1" applyFont="1" applyFill="1" applyBorder="1" applyAlignment="1">
      <alignment horizontal="distributed" vertical="center"/>
    </xf>
    <xf numFmtId="176" fontId="20" fillId="0" borderId="107" xfId="1" applyNumberFormat="1" applyFont="1" applyFill="1" applyBorder="1" applyAlignment="1">
      <alignment horizontal="distributed" vertical="center"/>
    </xf>
    <xf numFmtId="176" fontId="20" fillId="0" borderId="48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9" xfId="1" applyNumberFormat="1" applyFont="1" applyFill="1" applyBorder="1" applyAlignment="1">
      <alignment horizontal="distributed" vertical="center"/>
    </xf>
    <xf numFmtId="176" fontId="20" fillId="0" borderId="34" xfId="1" applyNumberFormat="1" applyFont="1" applyFill="1" applyBorder="1" applyAlignment="1">
      <alignment horizontal="distributed" vertical="center"/>
    </xf>
    <xf numFmtId="176" fontId="20" fillId="0" borderId="17" xfId="1" applyNumberFormat="1" applyFont="1" applyFill="1" applyBorder="1" applyAlignment="1">
      <alignment horizontal="distributed" vertical="center"/>
    </xf>
    <xf numFmtId="176" fontId="20" fillId="0" borderId="30" xfId="1" applyNumberFormat="1" applyFont="1" applyFill="1" applyBorder="1" applyAlignment="1">
      <alignment horizontal="distributed" vertical="center"/>
    </xf>
    <xf numFmtId="176" fontId="21" fillId="0" borderId="106" xfId="1" applyNumberFormat="1" applyFont="1" applyFill="1" applyBorder="1" applyAlignment="1">
      <alignment horizontal="distributed" vertical="center" wrapText="1"/>
    </xf>
    <xf numFmtId="176" fontId="21" fillId="0" borderId="2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 wrapText="1"/>
    </xf>
    <xf numFmtId="176" fontId="21" fillId="0" borderId="48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9" xfId="1" applyNumberFormat="1" applyFont="1" applyFill="1" applyBorder="1" applyAlignment="1">
      <alignment horizontal="distributed" vertical="center" wrapText="1"/>
    </xf>
    <xf numFmtId="176" fontId="21" fillId="0" borderId="34" xfId="1" applyNumberFormat="1" applyFont="1" applyFill="1" applyBorder="1" applyAlignment="1">
      <alignment horizontal="distributed" vertical="center" wrapText="1"/>
    </xf>
    <xf numFmtId="176" fontId="21" fillId="0" borderId="17" xfId="1" applyNumberFormat="1" applyFont="1" applyFill="1" applyBorder="1" applyAlignment="1">
      <alignment horizontal="distributed" vertical="center" wrapText="1"/>
    </xf>
    <xf numFmtId="176" fontId="21" fillId="0" borderId="30" xfId="1" applyNumberFormat="1" applyFont="1" applyFill="1" applyBorder="1" applyAlignment="1">
      <alignment horizontal="distributed" vertical="center" wrapText="1"/>
    </xf>
    <xf numFmtId="176" fontId="21" fillId="0" borderId="107" xfId="1" applyNumberFormat="1" applyFont="1" applyFill="1" applyBorder="1" applyAlignment="1">
      <alignment horizontal="distributed" vertical="center"/>
    </xf>
    <xf numFmtId="176" fontId="21" fillId="0" borderId="49" xfId="1" applyNumberFormat="1" applyFont="1" applyFill="1" applyBorder="1" applyAlignment="1">
      <alignment horizontal="distributed" vertical="center"/>
    </xf>
    <xf numFmtId="176" fontId="21" fillId="0" borderId="30" xfId="1" applyNumberFormat="1" applyFont="1" applyFill="1" applyBorder="1" applyAlignment="1">
      <alignment horizontal="distributed" vertical="center"/>
    </xf>
    <xf numFmtId="176" fontId="12" fillId="0" borderId="34" xfId="1" applyNumberFormat="1" applyFont="1" applyFill="1" applyBorder="1" applyAlignment="1">
      <alignment horizontal="distributed" vertical="top"/>
    </xf>
    <xf numFmtId="176" fontId="12" fillId="0" borderId="17" xfId="1" applyNumberFormat="1" applyFont="1" applyFill="1" applyBorder="1" applyAlignment="1">
      <alignment horizontal="distributed" vertical="top"/>
    </xf>
    <xf numFmtId="176" fontId="12" fillId="0" borderId="30" xfId="1" applyNumberFormat="1" applyFont="1" applyFill="1" applyBorder="1" applyAlignment="1">
      <alignment horizontal="distributed" vertical="top"/>
    </xf>
    <xf numFmtId="176" fontId="13" fillId="0" borderId="90" xfId="1" applyNumberFormat="1" applyFont="1" applyFill="1" applyBorder="1" applyAlignment="1">
      <alignment horizontal="distributed" vertical="top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34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3" fillId="0" borderId="109" xfId="1" applyNumberFormat="1" applyFont="1" applyFill="1" applyBorder="1" applyAlignment="1">
      <alignment horizontal="center" vertical="center" textRotation="255"/>
    </xf>
    <xf numFmtId="176" fontId="13" fillId="0" borderId="110" xfId="1" applyNumberFormat="1" applyFont="1" applyFill="1" applyBorder="1" applyAlignment="1">
      <alignment horizontal="center" vertical="center" textRotation="255"/>
    </xf>
    <xf numFmtId="176" fontId="13" fillId="0" borderId="111" xfId="1" applyNumberFormat="1" applyFont="1" applyFill="1" applyBorder="1" applyAlignment="1">
      <alignment horizontal="center" vertical="center" textRotation="255"/>
    </xf>
    <xf numFmtId="176" fontId="13" fillId="0" borderId="48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9" xfId="1" quotePrefix="1" applyNumberFormat="1" applyFont="1" applyFill="1" applyBorder="1" applyAlignment="1">
      <alignment horizontal="right" vertical="center"/>
    </xf>
    <xf numFmtId="176" fontId="13" fillId="0" borderId="34" xfId="1" quotePrefix="1" applyNumberFormat="1" applyFont="1" applyFill="1" applyBorder="1" applyAlignment="1">
      <alignment horizontal="right" vertical="center"/>
    </xf>
    <xf numFmtId="176" fontId="13" fillId="0" borderId="17" xfId="1" quotePrefix="1" applyNumberFormat="1" applyFont="1" applyFill="1" applyBorder="1" applyAlignment="1">
      <alignment horizontal="right" vertical="center"/>
    </xf>
    <xf numFmtId="176" fontId="13" fillId="0" borderId="30" xfId="1" quotePrefix="1" applyNumberFormat="1" applyFont="1" applyFill="1" applyBorder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27" xfId="1" quotePrefix="1" applyNumberFormat="1" applyFont="1" applyFill="1" applyBorder="1" applyAlignment="1">
      <alignment horizontal="right" vertical="center"/>
    </xf>
    <xf numFmtId="176" fontId="13" fillId="0" borderId="57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79" xfId="1" quotePrefix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79" xfId="1" applyNumberFormat="1" applyFont="1" applyFill="1" applyBorder="1" applyAlignment="1">
      <alignment horizontal="distributed" vertical="center"/>
    </xf>
    <xf numFmtId="179" fontId="13" fillId="0" borderId="23" xfId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shrinkToFit="1"/>
    </xf>
    <xf numFmtId="176" fontId="13" fillId="0" borderId="23" xfId="1" applyNumberFormat="1" applyFont="1" applyFill="1" applyBorder="1" applyAlignment="1">
      <alignment horizontal="distributed" vertical="center" shrinkToFit="1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04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79" xfId="1" applyNumberFormat="1" applyFont="1" applyFill="1" applyBorder="1" applyAlignment="1">
      <alignment horizontal="distributed" vertical="center" shrinkToFit="1"/>
    </xf>
    <xf numFmtId="177" fontId="13" fillId="0" borderId="23" xfId="2" applyNumberFormat="1" applyFont="1" applyFill="1" applyBorder="1" applyAlignment="1">
      <alignment horizontal="center" vertical="center"/>
    </xf>
    <xf numFmtId="176" fontId="12" fillId="0" borderId="23" xfId="1" applyNumberFormat="1" applyFont="1" applyFill="1" applyBorder="1" applyAlignment="1">
      <alignment horizontal="left" vertical="center"/>
    </xf>
    <xf numFmtId="176" fontId="12" fillId="0" borderId="27" xfId="1" applyNumberFormat="1" applyFont="1" applyFill="1" applyBorder="1" applyAlignment="1">
      <alignment horizontal="left" vertical="center"/>
    </xf>
    <xf numFmtId="177" fontId="13" fillId="0" borderId="23" xfId="1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79" xfId="1" applyNumberFormat="1" applyFont="1" applyFill="1" applyBorder="1" applyAlignment="1">
      <alignment horizontal="left" vertical="center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30" xfId="1" applyNumberFormat="1" applyFont="1" applyFill="1" applyBorder="1" applyAlignment="1">
      <alignment horizontal="distributed" vertical="center" shrinkToFit="1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/>
    </xf>
    <xf numFmtId="176" fontId="12" fillId="0" borderId="17" xfId="1" applyNumberFormat="1" applyFont="1" applyFill="1" applyBorder="1" applyAlignment="1">
      <alignment horizontal="left" vertical="center"/>
    </xf>
    <xf numFmtId="176" fontId="12" fillId="0" borderId="30" xfId="1" applyNumberFormat="1" applyFont="1" applyFill="1" applyBorder="1" applyAlignment="1">
      <alignment horizontal="left" vertical="center"/>
    </xf>
    <xf numFmtId="176" fontId="13" fillId="0" borderId="88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left" vertical="center"/>
    </xf>
    <xf numFmtId="176" fontId="20" fillId="0" borderId="2" xfId="1" applyNumberFormat="1" applyFont="1" applyFill="1" applyBorder="1" applyAlignment="1">
      <alignment horizontal="left" vertical="center"/>
    </xf>
    <xf numFmtId="176" fontId="20" fillId="0" borderId="29" xfId="1" applyNumberFormat="1" applyFont="1" applyFill="1" applyBorder="1" applyAlignment="1">
      <alignment horizontal="left" vertical="center"/>
    </xf>
    <xf numFmtId="176" fontId="20" fillId="0" borderId="17" xfId="1" applyNumberFormat="1" applyFont="1" applyFill="1" applyBorder="1" applyAlignment="1">
      <alignment horizontal="left" vertical="center"/>
    </xf>
    <xf numFmtId="176" fontId="13" fillId="0" borderId="2" xfId="1" applyNumberFormat="1" applyFont="1" applyFill="1" applyBorder="1" applyAlignment="1">
      <alignment horizontal="right"/>
    </xf>
    <xf numFmtId="176" fontId="13" fillId="0" borderId="4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5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9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19" xfId="1" applyNumberFormat="1" applyFont="1" applyFill="1" applyBorder="1" applyAlignment="1">
      <alignment horizontal="distributed" vertical="center" wrapText="1"/>
    </xf>
    <xf numFmtId="176" fontId="20" fillId="0" borderId="101" xfId="1" applyNumberFormat="1" applyFont="1" applyFill="1" applyBorder="1" applyAlignment="1">
      <alignment horizontal="distributed" vertical="center" wrapText="1"/>
    </xf>
    <xf numFmtId="176" fontId="20" fillId="0" borderId="18" xfId="1" applyNumberFormat="1" applyFont="1" applyFill="1" applyBorder="1" applyAlignment="1">
      <alignment horizontal="distributed" vertical="center"/>
    </xf>
    <xf numFmtId="176" fontId="20" fillId="0" borderId="59" xfId="1" applyNumberFormat="1" applyFont="1" applyFill="1" applyBorder="1" applyAlignment="1">
      <alignment horizontal="distributed" vertical="center" wrapText="1"/>
    </xf>
    <xf numFmtId="177" fontId="13" fillId="0" borderId="48" xfId="1" quotePrefix="1" applyNumberFormat="1" applyFont="1" applyFill="1" applyBorder="1" applyAlignment="1">
      <alignment horizontal="center" vertical="center"/>
    </xf>
    <xf numFmtId="177" fontId="13" fillId="0" borderId="89" xfId="1" quotePrefix="1" applyNumberFormat="1" applyFont="1" applyFill="1" applyBorder="1" applyAlignment="1">
      <alignment horizontal="center" vertical="center"/>
    </xf>
    <xf numFmtId="177" fontId="13" fillId="0" borderId="34" xfId="1" quotePrefix="1" applyNumberFormat="1" applyFont="1" applyFill="1" applyBorder="1" applyAlignment="1">
      <alignment horizontal="center" vertical="center"/>
    </xf>
    <xf numFmtId="177" fontId="13" fillId="0" borderId="90" xfId="1" quotePrefix="1" applyNumberFormat="1" applyFont="1" applyFill="1" applyBorder="1" applyAlignment="1">
      <alignment horizontal="center" vertical="center"/>
    </xf>
    <xf numFmtId="176" fontId="13" fillId="0" borderId="25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 wrapText="1"/>
    </xf>
    <xf numFmtId="176" fontId="13" fillId="0" borderId="26" xfId="1" applyNumberFormat="1" applyFont="1" applyFill="1" applyBorder="1" applyAlignment="1">
      <alignment horizontal="right" vertical="center" wrapText="1"/>
    </xf>
    <xf numFmtId="176" fontId="13" fillId="0" borderId="23" xfId="1" applyNumberFormat="1" applyFont="1" applyFill="1" applyBorder="1" applyAlignment="1">
      <alignment horizontal="right" vertical="center" wrapText="1"/>
    </xf>
    <xf numFmtId="176" fontId="13" fillId="0" borderId="34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2" xfId="1" applyNumberFormat="1" applyFont="1" applyFill="1" applyBorder="1" applyAlignment="1">
      <alignment horizontal="distributed"/>
    </xf>
    <xf numFmtId="176" fontId="13" fillId="0" borderId="23" xfId="1" applyNumberFormat="1" applyFont="1" applyFill="1" applyBorder="1" applyAlignment="1">
      <alignment horizontal="distributed"/>
    </xf>
    <xf numFmtId="177" fontId="13" fillId="0" borderId="41" xfId="2" quotePrefix="1" applyNumberFormat="1" applyFont="1" applyFill="1" applyBorder="1" applyAlignment="1">
      <alignment horizontal="center" vertical="center"/>
    </xf>
    <xf numFmtId="177" fontId="13" fillId="0" borderId="91" xfId="2" quotePrefix="1" applyNumberFormat="1" applyFont="1" applyFill="1" applyBorder="1" applyAlignment="1">
      <alignment horizontal="center" vertical="center"/>
    </xf>
    <xf numFmtId="177" fontId="13" fillId="0" borderId="95" xfId="2" quotePrefix="1" applyNumberFormat="1" applyFont="1" applyFill="1" applyBorder="1" applyAlignment="1">
      <alignment horizontal="center" vertical="center"/>
    </xf>
    <xf numFmtId="177" fontId="13" fillId="0" borderId="96" xfId="2" quotePrefix="1" applyNumberFormat="1" applyFont="1" applyFill="1" applyBorder="1" applyAlignment="1">
      <alignment horizontal="center" vertical="center"/>
    </xf>
    <xf numFmtId="176" fontId="13" fillId="0" borderId="93" xfId="1" applyNumberFormat="1" applyFont="1" applyFill="1" applyBorder="1" applyAlignment="1">
      <alignment horizontal="distributed" vertical="center" wrapText="1"/>
    </xf>
    <xf numFmtId="176" fontId="13" fillId="0" borderId="42" xfId="1" applyNumberFormat="1" applyFont="1" applyFill="1" applyBorder="1" applyAlignment="1">
      <alignment horizontal="distributed" vertical="center" wrapText="1"/>
    </xf>
    <xf numFmtId="176" fontId="13" fillId="0" borderId="94" xfId="1" applyNumberFormat="1" applyFont="1" applyFill="1" applyBorder="1" applyAlignment="1">
      <alignment horizontal="distributed" vertical="center" wrapText="1"/>
    </xf>
    <xf numFmtId="176" fontId="13" fillId="0" borderId="97" xfId="1" applyNumberFormat="1" applyFont="1" applyFill="1" applyBorder="1" applyAlignment="1">
      <alignment horizontal="distributed" vertical="center" wrapText="1"/>
    </xf>
    <xf numFmtId="176" fontId="13" fillId="0" borderId="98" xfId="1" applyNumberFormat="1" applyFont="1" applyFill="1" applyBorder="1" applyAlignment="1">
      <alignment horizontal="distributed" vertical="center" wrapText="1"/>
    </xf>
    <xf numFmtId="176" fontId="13" fillId="0" borderId="99" xfId="1" applyNumberFormat="1" applyFont="1" applyFill="1" applyBorder="1" applyAlignment="1">
      <alignment horizontal="distributed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42" xfId="1" applyNumberFormat="1" applyFont="1" applyFill="1" applyBorder="1" applyAlignment="1">
      <alignment horizontal="center" vertical="center" wrapText="1"/>
    </xf>
    <xf numFmtId="176" fontId="13" fillId="0" borderId="94" xfId="1" applyNumberFormat="1" applyFont="1" applyFill="1" applyBorder="1" applyAlignment="1">
      <alignment horizontal="center" vertical="center" wrapText="1"/>
    </xf>
    <xf numFmtId="176" fontId="13" fillId="0" borderId="95" xfId="1" applyNumberFormat="1" applyFont="1" applyFill="1" applyBorder="1" applyAlignment="1">
      <alignment horizontal="center" vertical="center" wrapText="1"/>
    </xf>
    <xf numFmtId="176" fontId="13" fillId="0" borderId="98" xfId="1" applyNumberFormat="1" applyFont="1" applyFill="1" applyBorder="1" applyAlignment="1">
      <alignment horizontal="center" vertical="center" wrapText="1"/>
    </xf>
    <xf numFmtId="176" fontId="13" fillId="0" borderId="99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100" xfId="1" applyNumberFormat="1" applyFont="1" applyFill="1" applyBorder="1" applyAlignment="1">
      <alignment horizontal="center" vertical="center" wrapText="1"/>
    </xf>
    <xf numFmtId="176" fontId="13" fillId="0" borderId="6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7" fontId="13" fillId="0" borderId="26" xfId="1" applyNumberFormat="1" applyFont="1" applyFill="1" applyBorder="1" applyAlignment="1">
      <alignment horizontal="center" vertical="center"/>
    </xf>
    <xf numFmtId="177" fontId="13" fillId="0" borderId="34" xfId="1" applyNumberFormat="1" applyFont="1" applyFill="1" applyBorder="1" applyAlignment="1">
      <alignment horizontal="center" vertical="center"/>
    </xf>
    <xf numFmtId="180" fontId="13" fillId="0" borderId="23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76" fontId="13" fillId="0" borderId="22" xfId="1" applyNumberFormat="1" applyFont="1" applyFill="1" applyBorder="1" applyAlignment="1">
      <alignment horizontal="distributed" vertical="center" wrapText="1"/>
    </xf>
    <xf numFmtId="176" fontId="13" fillId="0" borderId="29" xfId="1" applyNumberFormat="1" applyFont="1" applyFill="1" applyBorder="1" applyAlignment="1">
      <alignment horizontal="distributed" vertical="center" wrapText="1"/>
    </xf>
    <xf numFmtId="176" fontId="13" fillId="0" borderId="25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/>
    </xf>
    <xf numFmtId="179" fontId="13" fillId="0" borderId="26" xfId="1" applyNumberFormat="1" applyFont="1" applyFill="1" applyBorder="1" applyAlignment="1">
      <alignment horizontal="center" vertical="center"/>
    </xf>
    <xf numFmtId="179" fontId="13" fillId="0" borderId="34" xfId="1" applyNumberFormat="1" applyFont="1" applyFill="1" applyBorder="1" applyAlignment="1">
      <alignment horizontal="center" vertical="center"/>
    </xf>
    <xf numFmtId="177" fontId="13" fillId="0" borderId="44" xfId="2" quotePrefix="1" applyNumberFormat="1" applyFont="1" applyFill="1" applyBorder="1" applyAlignment="1">
      <alignment horizontal="center" vertical="center"/>
    </xf>
    <xf numFmtId="177" fontId="13" fillId="0" borderId="92" xfId="2" quotePrefix="1" applyNumberFormat="1" applyFont="1" applyFill="1" applyBorder="1" applyAlignment="1">
      <alignment horizontal="center" vertical="center"/>
    </xf>
    <xf numFmtId="177" fontId="13" fillId="0" borderId="23" xfId="1" applyNumberFormat="1" applyFont="1" applyFill="1" applyBorder="1" applyAlignment="1">
      <alignment horizontal="center" vertical="center" wrapText="1"/>
    </xf>
    <xf numFmtId="177" fontId="13" fillId="0" borderId="17" xfId="1" applyNumberFormat="1" applyFont="1" applyFill="1" applyBorder="1" applyAlignment="1">
      <alignment horizontal="center" vertical="center" wrapText="1"/>
    </xf>
    <xf numFmtId="176" fontId="13" fillId="0" borderId="29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85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/>
    </xf>
    <xf numFmtId="176" fontId="20" fillId="0" borderId="86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85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12" fillId="0" borderId="23" xfId="1" applyNumberFormat="1" applyFont="1" applyFill="1" applyBorder="1" applyAlignment="1">
      <alignment horizontal="right"/>
    </xf>
    <xf numFmtId="176" fontId="12" fillId="0" borderId="47" xfId="1" applyNumberFormat="1" applyFont="1" applyFill="1" applyBorder="1" applyAlignment="1">
      <alignment horizontal="right"/>
    </xf>
    <xf numFmtId="176" fontId="13" fillId="0" borderId="36" xfId="1" applyNumberFormat="1" applyFont="1" applyFill="1" applyBorder="1" applyAlignment="1">
      <alignment horizontal="distributed" vertical="center"/>
    </xf>
    <xf numFmtId="179" fontId="13" fillId="0" borderId="55" xfId="1" applyNumberFormat="1" applyFont="1" applyFill="1" applyBorder="1" applyAlignment="1">
      <alignment vertical="center"/>
    </xf>
    <xf numFmtId="179" fontId="13" fillId="0" borderId="54" xfId="1" applyNumberFormat="1" applyFont="1" applyFill="1" applyBorder="1" applyAlignment="1">
      <alignment vertical="center"/>
    </xf>
    <xf numFmtId="176" fontId="13" fillId="0" borderId="55" xfId="1" applyNumberFormat="1" applyFont="1" applyFill="1" applyBorder="1" applyAlignment="1">
      <alignment vertical="center"/>
    </xf>
    <xf numFmtId="176" fontId="13" fillId="0" borderId="54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vertical="center"/>
    </xf>
    <xf numFmtId="176" fontId="15" fillId="0" borderId="19" xfId="1" quotePrefix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vertical="center"/>
    </xf>
    <xf numFmtId="179" fontId="13" fillId="0" borderId="20" xfId="1" applyNumberFormat="1" applyFont="1" applyFill="1" applyBorder="1" applyAlignment="1">
      <alignment vertical="center"/>
    </xf>
    <xf numFmtId="179" fontId="13" fillId="0" borderId="19" xfId="1" applyNumberFormat="1" applyFont="1" applyFill="1" applyBorder="1" applyAlignment="1">
      <alignment vertical="center"/>
    </xf>
    <xf numFmtId="176" fontId="13" fillId="0" borderId="20" xfId="1" applyNumberFormat="1" applyFont="1" applyFill="1" applyBorder="1" applyAlignment="1">
      <alignment vertical="center"/>
    </xf>
    <xf numFmtId="176" fontId="15" fillId="0" borderId="20" xfId="1" quotePrefix="1" applyNumberFormat="1" applyFont="1" applyFill="1" applyBorder="1" applyAlignment="1">
      <alignment horizontal="left" vertical="center"/>
    </xf>
    <xf numFmtId="176" fontId="15" fillId="0" borderId="19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13" xfId="1" applyNumberFormat="1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79" xfId="2" applyFont="1" applyFill="1" applyBorder="1" applyAlignment="1">
      <alignment horizontal="distributed" vertical="center"/>
    </xf>
    <xf numFmtId="176" fontId="2" fillId="0" borderId="82" xfId="2" quotePrefix="1" applyNumberFormat="1" applyFont="1" applyFill="1" applyBorder="1" applyAlignment="1">
      <alignment horizontal="right" vertical="center"/>
    </xf>
    <xf numFmtId="176" fontId="2" fillId="0" borderId="83" xfId="2" quotePrefix="1" applyNumberFormat="1" applyFont="1" applyFill="1" applyBorder="1" applyAlignment="1">
      <alignment horizontal="right" vertical="center"/>
    </xf>
    <xf numFmtId="176" fontId="2" fillId="0" borderId="57" xfId="2" quotePrefix="1" applyNumberFormat="1" applyFont="1" applyFill="1" applyBorder="1" applyAlignment="1">
      <alignment horizontal="right" vertical="center"/>
    </xf>
    <xf numFmtId="0" fontId="2" fillId="0" borderId="8" xfId="2" applyFont="1" applyFill="1" applyBorder="1" applyAlignment="1">
      <alignment horizontal="right" vertical="center"/>
    </xf>
    <xf numFmtId="0" fontId="9" fillId="0" borderId="29" xfId="2" applyFont="1" applyFill="1" applyBorder="1" applyAlignment="1">
      <alignment horizontal="distributed" vertical="center"/>
    </xf>
    <xf numFmtId="0" fontId="9" fillId="0" borderId="30" xfId="2" applyFont="1" applyFill="1" applyBorder="1" applyAlignment="1">
      <alignment horizontal="distributed" vertical="center"/>
    </xf>
    <xf numFmtId="176" fontId="2" fillId="0" borderId="34" xfId="2" quotePrefix="1" applyNumberFormat="1" applyFont="1" applyFill="1" applyBorder="1">
      <alignment vertical="center"/>
    </xf>
    <xf numFmtId="0" fontId="2" fillId="0" borderId="30" xfId="2" applyFont="1" applyFill="1" applyBorder="1">
      <alignment vertical="center"/>
    </xf>
    <xf numFmtId="0" fontId="2" fillId="0" borderId="70" xfId="2" applyFont="1" applyFill="1" applyBorder="1">
      <alignment vertical="center"/>
    </xf>
    <xf numFmtId="0" fontId="2" fillId="0" borderId="22" xfId="2" applyFont="1" applyFill="1" applyBorder="1" applyAlignment="1">
      <alignment horizontal="distributed" vertical="center"/>
    </xf>
    <xf numFmtId="0" fontId="2" fillId="0" borderId="27" xfId="2" applyFont="1" applyFill="1" applyBorder="1" applyAlignment="1">
      <alignment horizontal="distributed" vertical="center"/>
    </xf>
    <xf numFmtId="176" fontId="2" fillId="0" borderId="72" xfId="2" quotePrefix="1" applyNumberFormat="1" applyFont="1" applyFill="1" applyBorder="1" applyAlignment="1">
      <alignment horizontal="right" vertical="center"/>
    </xf>
    <xf numFmtId="176" fontId="2" fillId="0" borderId="73" xfId="2" quotePrefix="1" applyNumberFormat="1" applyFont="1" applyFill="1" applyBorder="1" applyAlignment="1">
      <alignment horizontal="right" vertical="center"/>
    </xf>
    <xf numFmtId="0" fontId="2" fillId="0" borderId="74" xfId="2" applyFont="1" applyFill="1" applyBorder="1" applyAlignment="1">
      <alignment horizontal="right" vertical="center"/>
    </xf>
    <xf numFmtId="176" fontId="2" fillId="0" borderId="72" xfId="2" quotePrefix="1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0" fontId="2" fillId="0" borderId="74" xfId="2" applyFont="1" applyFill="1" applyBorder="1">
      <alignment vertical="center"/>
    </xf>
    <xf numFmtId="0" fontId="2" fillId="0" borderId="29" xfId="2" applyFont="1" applyFill="1" applyBorder="1" applyAlignment="1">
      <alignment horizontal="distributed" vertical="center"/>
    </xf>
    <xf numFmtId="0" fontId="2" fillId="0" borderId="30" xfId="2" applyFont="1" applyFill="1" applyBorder="1" applyAlignment="1">
      <alignment horizontal="distributed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176" fontId="2" fillId="0" borderId="20" xfId="2" applyNumberFormat="1" applyFont="1" applyFill="1" applyBorder="1">
      <alignment vertical="center"/>
    </xf>
    <xf numFmtId="0" fontId="2" fillId="0" borderId="19" xfId="2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2" fillId="0" borderId="25" xfId="2" applyFont="1" applyFill="1" applyBorder="1" applyAlignment="1">
      <alignment horizontal="distributed" vertical="center"/>
    </xf>
    <xf numFmtId="0" fontId="12" fillId="0" borderId="22" xfId="2" applyFont="1" applyFill="1" applyBorder="1" applyAlignment="1">
      <alignment horizontal="distributed" vertical="center"/>
    </xf>
    <xf numFmtId="0" fontId="12" fillId="0" borderId="27" xfId="2" applyFont="1" applyFill="1" applyBorder="1" applyAlignment="1">
      <alignment horizontal="distributed" vertical="center"/>
    </xf>
    <xf numFmtId="0" fontId="12" fillId="0" borderId="6" xfId="2" applyFont="1" applyFill="1" applyBorder="1" applyAlignment="1">
      <alignment horizontal="distributed" vertical="center"/>
    </xf>
    <xf numFmtId="0" fontId="12" fillId="0" borderId="79" xfId="2" applyFont="1" applyFill="1" applyBorder="1" applyAlignment="1">
      <alignment horizontal="distributed" vertical="center"/>
    </xf>
    <xf numFmtId="176" fontId="2" fillId="0" borderId="24" xfId="2" applyNumberFormat="1" applyFont="1" applyFill="1" applyBorder="1">
      <alignment vertical="center"/>
    </xf>
    <xf numFmtId="0" fontId="2" fillId="0" borderId="52" xfId="2" applyFont="1" applyFill="1" applyBorder="1">
      <alignment vertical="center"/>
    </xf>
    <xf numFmtId="177" fontId="2" fillId="0" borderId="24" xfId="2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horizontal="right" vertical="center"/>
    </xf>
    <xf numFmtId="176" fontId="2" fillId="0" borderId="26" xfId="2" applyNumberFormat="1" applyFont="1" applyFill="1" applyBorder="1">
      <alignment vertical="center"/>
    </xf>
    <xf numFmtId="0" fontId="2" fillId="0" borderId="23" xfId="2" applyFont="1" applyFill="1" applyBorder="1">
      <alignment vertical="center"/>
    </xf>
    <xf numFmtId="0" fontId="2" fillId="0" borderId="27" xfId="2" applyFont="1" applyFill="1" applyBorder="1">
      <alignment vertical="center"/>
    </xf>
    <xf numFmtId="0" fontId="2" fillId="0" borderId="57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79" xfId="2" applyFont="1" applyFill="1" applyBorder="1">
      <alignment vertical="center"/>
    </xf>
    <xf numFmtId="0" fontId="2" fillId="0" borderId="33" xfId="2" applyFont="1" applyFill="1" applyBorder="1" applyAlignment="1">
      <alignment horizontal="distributed" vertical="center"/>
    </xf>
    <xf numFmtId="176" fontId="2" fillId="0" borderId="76" xfId="2" quotePrefix="1" applyNumberFormat="1" applyFont="1" applyFill="1" applyBorder="1">
      <alignment vertical="center"/>
    </xf>
    <xf numFmtId="0" fontId="2" fillId="0" borderId="77" xfId="2" applyFont="1" applyFill="1" applyBorder="1">
      <alignment vertical="center"/>
    </xf>
    <xf numFmtId="0" fontId="2" fillId="0" borderId="78" xfId="2" applyFont="1" applyFill="1" applyBorder="1">
      <alignment vertical="center"/>
    </xf>
    <xf numFmtId="0" fontId="15" fillId="0" borderId="67" xfId="2" applyFont="1" applyFill="1" applyBorder="1" applyAlignment="1">
      <alignment horizontal="distributed" vertical="center" wrapText="1" justifyLastLine="1"/>
    </xf>
    <xf numFmtId="0" fontId="15" fillId="0" borderId="68" xfId="2" applyFont="1" applyFill="1" applyBorder="1" applyAlignment="1">
      <alignment horizontal="distributed" vertical="center" wrapText="1" justifyLastLine="1"/>
    </xf>
    <xf numFmtId="0" fontId="15" fillId="0" borderId="69" xfId="2" applyFont="1" applyFill="1" applyBorder="1" applyAlignment="1">
      <alignment horizontal="distributed" vertical="center" wrapText="1" justifyLastLine="1"/>
    </xf>
    <xf numFmtId="0" fontId="2" fillId="0" borderId="2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0" fontId="10" fillId="0" borderId="26" xfId="2" applyFont="1" applyFill="1" applyBorder="1" applyAlignment="1">
      <alignment horizontal="distributed" vertical="center"/>
    </xf>
    <xf numFmtId="0" fontId="2" fillId="0" borderId="47" xfId="2" applyFont="1" applyFill="1" applyBorder="1" applyAlignment="1">
      <alignment horizontal="distributed" vertical="center"/>
    </xf>
    <xf numFmtId="0" fontId="10" fillId="0" borderId="34" xfId="2" applyFont="1" applyFill="1" applyBorder="1" applyAlignment="1">
      <alignment horizontal="distributed" vertical="center"/>
    </xf>
    <xf numFmtId="0" fontId="2" fillId="0" borderId="70" xfId="2" applyFont="1" applyFill="1" applyBorder="1" applyAlignment="1">
      <alignment horizontal="distributed" vertical="center"/>
    </xf>
    <xf numFmtId="0" fontId="15" fillId="0" borderId="18" xfId="2" applyFont="1" applyFill="1" applyBorder="1" applyAlignment="1">
      <alignment horizontal="distributed" vertical="center" justifyLastLine="1"/>
    </xf>
    <xf numFmtId="0" fontId="15" fillId="0" borderId="19" xfId="2" applyFont="1" applyFill="1" applyBorder="1" applyAlignment="1">
      <alignment horizontal="distributed" vertical="center" justifyLastLine="1"/>
    </xf>
    <xf numFmtId="0" fontId="15" fillId="0" borderId="59" xfId="2" applyFont="1" applyFill="1" applyBorder="1" applyAlignment="1">
      <alignment horizontal="distributed" vertical="center" justifyLastLine="1"/>
    </xf>
    <xf numFmtId="0" fontId="2" fillId="0" borderId="18" xfId="2" applyFont="1" applyFill="1" applyBorder="1" applyAlignment="1">
      <alignment horizontal="distributed" vertical="center"/>
    </xf>
    <xf numFmtId="0" fontId="2" fillId="0" borderId="19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distributed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59" xfId="2" applyFont="1" applyFill="1" applyBorder="1" applyAlignment="1">
      <alignment horizontal="center" vertical="center"/>
    </xf>
    <xf numFmtId="178" fontId="2" fillId="0" borderId="62" xfId="2" applyNumberFormat="1" applyFont="1" applyFill="1" applyBorder="1">
      <alignment vertical="center"/>
    </xf>
    <xf numFmtId="178" fontId="2" fillId="0" borderId="63" xfId="2" applyNumberFormat="1" applyFont="1" applyFill="1" applyBorder="1">
      <alignment vertical="center"/>
    </xf>
    <xf numFmtId="178" fontId="2" fillId="0" borderId="64" xfId="2" applyNumberFormat="1" applyFont="1" applyFill="1" applyBorder="1">
      <alignment vertical="center"/>
    </xf>
    <xf numFmtId="178" fontId="2" fillId="0" borderId="65" xfId="2" applyNumberFormat="1" applyFont="1" applyFill="1" applyBorder="1">
      <alignment vertical="center"/>
    </xf>
    <xf numFmtId="178" fontId="2" fillId="0" borderId="66" xfId="2" applyNumberFormat="1" applyFont="1" applyFill="1" applyBorder="1">
      <alignment vertical="center"/>
    </xf>
    <xf numFmtId="176" fontId="2" fillId="0" borderId="15" xfId="2" applyNumberFormat="1" applyFont="1" applyFill="1" applyBorder="1">
      <alignment vertical="center"/>
    </xf>
    <xf numFmtId="177" fontId="2" fillId="0" borderId="20" xfId="2" quotePrefix="1" applyNumberFormat="1" applyFont="1" applyFill="1" applyBorder="1" applyAlignment="1">
      <alignment horizontal="right" vertical="center"/>
    </xf>
    <xf numFmtId="177" fontId="2" fillId="0" borderId="59" xfId="2" applyNumberFormat="1" applyFont="1" applyFill="1" applyBorder="1" applyAlignment="1">
      <alignment horizontal="right" vertical="center"/>
    </xf>
    <xf numFmtId="177" fontId="2" fillId="0" borderId="20" xfId="2" applyNumberFormat="1" applyFont="1" applyFill="1" applyBorder="1" applyAlignment="1">
      <alignment horizontal="right" vertical="center"/>
    </xf>
    <xf numFmtId="176" fontId="2" fillId="0" borderId="34" xfId="2" applyNumberFormat="1" applyFont="1" applyFill="1" applyBorder="1">
      <alignment vertical="center"/>
    </xf>
    <xf numFmtId="0" fontId="2" fillId="0" borderId="17" xfId="2" applyFont="1" applyFill="1" applyBorder="1">
      <alignment vertical="center"/>
    </xf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distributed" vertical="center"/>
    </xf>
    <xf numFmtId="0" fontId="2" fillId="0" borderId="59" xfId="2" applyFont="1" applyFill="1" applyBorder="1" applyAlignment="1">
      <alignment horizontal="distributed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15" xfId="1" applyFont="1" applyFill="1" applyBorder="1" applyAlignment="1">
      <alignment horizontal="distributed" vertical="center" wrapText="1" shrinkToFit="1"/>
    </xf>
    <xf numFmtId="0" fontId="12" fillId="0" borderId="50" xfId="1" applyFont="1" applyFill="1" applyBorder="1" applyAlignment="1">
      <alignment horizontal="distributed" vertical="center" wrapText="1" shrinkToFit="1"/>
    </xf>
    <xf numFmtId="0" fontId="12" fillId="0" borderId="51" xfId="1" applyFont="1" applyFill="1" applyBorder="1" applyAlignment="1">
      <alignment horizontal="distributed" vertical="center" wrapText="1" shrinkToFit="1"/>
    </xf>
    <xf numFmtId="0" fontId="12" fillId="0" borderId="53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2" fillId="0" borderId="51" xfId="2" applyFont="1" applyFill="1" applyBorder="1" applyAlignment="1">
      <alignment horizontal="distributed" vertical="center"/>
    </xf>
    <xf numFmtId="176" fontId="2" fillId="0" borderId="55" xfId="2" applyNumberFormat="1" applyFont="1" applyFill="1" applyBorder="1">
      <alignment vertical="center"/>
    </xf>
    <xf numFmtId="0" fontId="2" fillId="0" borderId="51" xfId="2" applyFont="1" applyFill="1" applyBorder="1">
      <alignment vertical="center"/>
    </xf>
    <xf numFmtId="0" fontId="10" fillId="0" borderId="18" xfId="1" applyFont="1" applyFill="1" applyBorder="1" applyAlignment="1">
      <alignment horizontal="distributed" vertical="center"/>
    </xf>
    <xf numFmtId="0" fontId="10" fillId="0" borderId="19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center" vertical="center"/>
    </xf>
    <xf numFmtId="176" fontId="2" fillId="0" borderId="43" xfId="2" applyNumberFormat="1" applyFont="1" applyFill="1" applyBorder="1" applyAlignment="1">
      <alignment horizontal="center" vertical="center"/>
    </xf>
    <xf numFmtId="176" fontId="2" fillId="0" borderId="44" xfId="2" applyNumberFormat="1" applyFont="1" applyFill="1" applyBorder="1" applyAlignment="1">
      <alignment horizontal="center" vertical="center"/>
    </xf>
    <xf numFmtId="176" fontId="2" fillId="0" borderId="45" xfId="2" applyNumberFormat="1" applyFont="1" applyFill="1" applyBorder="1" applyAlignment="1">
      <alignment horizontal="center" vertical="center"/>
    </xf>
    <xf numFmtId="176" fontId="2" fillId="0" borderId="46" xfId="2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 shrinkToFit="1"/>
    </xf>
    <xf numFmtId="0" fontId="10" fillId="0" borderId="20" xfId="1" applyFont="1" applyFill="1" applyBorder="1" applyAlignment="1">
      <alignment vertical="center"/>
    </xf>
    <xf numFmtId="0" fontId="2" fillId="0" borderId="29" xfId="1" applyFont="1" applyFill="1" applyBorder="1" applyAlignment="1">
      <alignment horizontal="distributed" vertical="center" wrapText="1" shrinkToFit="1"/>
    </xf>
    <xf numFmtId="0" fontId="2" fillId="0" borderId="30" xfId="1" applyFont="1" applyFill="1" applyBorder="1" applyAlignment="1">
      <alignment horizontal="distributed" vertical="center" wrapText="1" shrinkToFit="1"/>
    </xf>
    <xf numFmtId="176" fontId="2" fillId="0" borderId="30" xfId="2" applyNumberFormat="1" applyFont="1" applyFill="1" applyBorder="1">
      <alignment vertical="center"/>
    </xf>
    <xf numFmtId="0" fontId="5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right"/>
    </xf>
    <xf numFmtId="0" fontId="10" fillId="0" borderId="27" xfId="1" applyFont="1" applyFill="1" applyBorder="1" applyAlignment="1">
      <alignment horizontal="right"/>
    </xf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5" xfId="1" applyNumberFormat="1" applyFont="1" applyFill="1" applyBorder="1" applyAlignment="1">
      <alignment vertical="center"/>
    </xf>
    <xf numFmtId="176" fontId="15" fillId="0" borderId="19" xfId="1" applyNumberFormat="1" applyFont="1" applyFill="1" applyBorder="1" applyAlignment="1">
      <alignment horizontal="left" vertical="center"/>
    </xf>
    <xf numFmtId="176" fontId="13" fillId="0" borderId="19" xfId="1" applyNumberFormat="1" applyFont="1" applyFill="1" applyBorder="1" applyAlignment="1">
      <alignment horizontal="left"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 shrinkToFit="1"/>
    </xf>
    <xf numFmtId="176" fontId="2" fillId="0" borderId="15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left" vertical="center"/>
    </xf>
    <xf numFmtId="176" fontId="2" fillId="0" borderId="59" xfId="1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176" fontId="13" fillId="0" borderId="54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23" xfId="1" applyNumberFormat="1" applyFont="1" applyFill="1" applyBorder="1" applyAlignment="1">
      <alignment horizontal="right" vertical="center" shrinkToFit="1"/>
    </xf>
    <xf numFmtId="176" fontId="2" fillId="0" borderId="49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horizontal="left" vertical="center"/>
    </xf>
    <xf numFmtId="176" fontId="2" fillId="0" borderId="87" xfId="1" applyNumberFormat="1" applyFont="1" applyFill="1" applyBorder="1" applyAlignment="1">
      <alignment horizontal="left" vertical="center"/>
    </xf>
    <xf numFmtId="176" fontId="2" fillId="0" borderId="88" xfId="1" applyNumberFormat="1" applyFont="1" applyFill="1" applyBorder="1" applyAlignment="1">
      <alignment vertical="center"/>
    </xf>
    <xf numFmtId="176" fontId="2" fillId="0" borderId="88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distributed" vertical="center"/>
    </xf>
    <xf numFmtId="176" fontId="2" fillId="0" borderId="5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6" xfId="1" applyFont="1" applyFill="1" applyBorder="1" applyAlignment="1">
      <alignment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7" xfId="1" applyFont="1" applyFill="1" applyBorder="1"/>
    <xf numFmtId="0" fontId="2" fillId="0" borderId="7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5" xfId="1" applyFont="1" applyFill="1" applyBorder="1"/>
    <xf numFmtId="0" fontId="2" fillId="0" borderId="14" xfId="1" applyFont="1" applyFill="1" applyBorder="1" applyAlignment="1">
      <alignment horizontal="distributed" vertical="center"/>
    </xf>
    <xf numFmtId="0" fontId="2" fillId="0" borderId="16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horizontal="distributed" vertical="center"/>
    </xf>
    <xf numFmtId="0" fontId="2" fillId="0" borderId="27" xfId="1" applyFont="1" applyFill="1" applyBorder="1" applyAlignment="1">
      <alignment horizontal="right"/>
    </xf>
    <xf numFmtId="177" fontId="2" fillId="0" borderId="31" xfId="2" applyNumberFormat="1" applyFont="1" applyFill="1" applyBorder="1">
      <alignment vertical="center"/>
    </xf>
    <xf numFmtId="177" fontId="2" fillId="0" borderId="32" xfId="2" quotePrefix="1" applyNumberFormat="1" applyFont="1" applyFill="1" applyBorder="1" applyAlignment="1">
      <alignment horizontal="right" vertical="center" shrinkToFit="1"/>
    </xf>
    <xf numFmtId="0" fontId="2" fillId="0" borderId="33" xfId="1" applyFont="1" applyFill="1" applyBorder="1" applyAlignment="1">
      <alignment horizontal="distributed" vertical="center"/>
    </xf>
    <xf numFmtId="0" fontId="2" fillId="0" borderId="17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177" fontId="2" fillId="0" borderId="34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177" fontId="2" fillId="0" borderId="30" xfId="2" applyNumberFormat="1" applyFont="1" applyFill="1" applyBorder="1" applyAlignment="1">
      <alignment horizontal="right" vertical="center"/>
    </xf>
    <xf numFmtId="177" fontId="2" fillId="0" borderId="35" xfId="2" applyNumberFormat="1" applyFont="1" applyFill="1" applyBorder="1">
      <alignment vertical="center"/>
    </xf>
    <xf numFmtId="177" fontId="2" fillId="0" borderId="16" xfId="2" quotePrefix="1" applyNumberFormat="1" applyFont="1" applyFill="1" applyBorder="1">
      <alignment vertical="center"/>
    </xf>
    <xf numFmtId="0" fontId="2" fillId="0" borderId="25" xfId="1" quotePrefix="1" applyFont="1" applyFill="1" applyBorder="1"/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177" fontId="2" fillId="0" borderId="21" xfId="2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36" xfId="1" applyFont="1" applyFill="1" applyBorder="1"/>
    <xf numFmtId="177" fontId="2" fillId="0" borderId="16" xfId="2" applyNumberFormat="1" applyFont="1" applyFill="1" applyBorder="1" applyAlignment="1">
      <alignment horizontal="right" vertical="center"/>
    </xf>
    <xf numFmtId="177" fontId="2" fillId="0" borderId="31" xfId="2" quotePrefix="1" applyNumberFormat="1" applyFont="1" applyFill="1" applyBorder="1">
      <alignment vertical="center"/>
    </xf>
    <xf numFmtId="0" fontId="2" fillId="0" borderId="37" xfId="1" applyFont="1" applyFill="1" applyBorder="1" applyAlignment="1">
      <alignment horizontal="center" vertical="center"/>
    </xf>
    <xf numFmtId="0" fontId="2" fillId="0" borderId="38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177" fontId="2" fillId="0" borderId="16" xfId="2" applyNumberFormat="1" applyFont="1" applyFill="1" applyBorder="1">
      <alignment vertical="center"/>
    </xf>
    <xf numFmtId="177" fontId="2" fillId="0" borderId="15" xfId="2" applyNumberFormat="1" applyFont="1" applyFill="1" applyBorder="1" applyAlignment="1">
      <alignment horizontal="right" vertical="center"/>
    </xf>
    <xf numFmtId="177" fontId="2" fillId="0" borderId="40" xfId="2" applyNumberFormat="1" applyFont="1" applyFill="1" applyBorder="1">
      <alignment vertical="center"/>
    </xf>
    <xf numFmtId="177" fontId="2" fillId="0" borderId="34" xfId="2" applyNumberFormat="1" applyFont="1" applyFill="1" applyBorder="1" applyAlignment="1">
      <alignment horizontal="right" vertical="center"/>
    </xf>
    <xf numFmtId="0" fontId="2" fillId="0" borderId="5" xfId="1" quotePrefix="1" applyFont="1" applyFill="1" applyBorder="1"/>
    <xf numFmtId="177" fontId="2" fillId="0" borderId="21" xfId="2" applyNumberFormat="1" applyFont="1" applyFill="1" applyBorder="1" applyAlignment="1">
      <alignment horizontal="right" vertical="center"/>
    </xf>
    <xf numFmtId="176" fontId="10" fillId="0" borderId="26" xfId="2" applyNumberFormat="1" applyFont="1" applyFill="1" applyBorder="1" applyAlignment="1"/>
    <xf numFmtId="176" fontId="2" fillId="0" borderId="23" xfId="2" applyNumberFormat="1" applyFont="1" applyFill="1" applyBorder="1" applyAlignment="1"/>
    <xf numFmtId="0" fontId="2" fillId="0" borderId="47" xfId="2" applyFont="1" applyFill="1" applyBorder="1" applyAlignment="1"/>
    <xf numFmtId="0" fontId="2" fillId="0" borderId="26" xfId="1" applyFont="1" applyFill="1" applyBorder="1"/>
    <xf numFmtId="0" fontId="2" fillId="0" borderId="16" xfId="1" applyFont="1" applyFill="1" applyBorder="1" applyAlignment="1">
      <alignment vertical="center"/>
    </xf>
    <xf numFmtId="176" fontId="2" fillId="0" borderId="48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2" fillId="0" borderId="5" xfId="2" applyFont="1" applyFill="1" applyBorder="1" applyAlignment="1"/>
    <xf numFmtId="0" fontId="2" fillId="0" borderId="34" xfId="1" applyFont="1" applyFill="1" applyBorder="1"/>
    <xf numFmtId="0" fontId="2" fillId="0" borderId="31" xfId="1" applyFont="1" applyFill="1" applyBorder="1" applyAlignment="1">
      <alignment vertical="center"/>
    </xf>
    <xf numFmtId="0" fontId="10" fillId="0" borderId="48" xfId="2" applyFont="1" applyFill="1" applyBorder="1" applyAlignment="1"/>
    <xf numFmtId="176" fontId="2" fillId="0" borderId="0" xfId="2" applyNumberFormat="1" applyFont="1" applyFill="1" applyAlignment="1">
      <alignment horizontal="right"/>
    </xf>
    <xf numFmtId="0" fontId="2" fillId="0" borderId="33" xfId="1" applyFont="1" applyFill="1" applyBorder="1" applyAlignment="1">
      <alignment horizontal="distributed" vertical="center"/>
    </xf>
    <xf numFmtId="0" fontId="2" fillId="0" borderId="20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9" fillId="0" borderId="48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5" xfId="2" quotePrefix="1" applyFont="1" applyFill="1" applyBorder="1" applyAlignment="1">
      <alignment horizontal="left" vertical="top" wrapText="1"/>
    </xf>
    <xf numFmtId="177" fontId="2" fillId="0" borderId="16" xfId="2" quotePrefix="1" applyNumberFormat="1" applyFont="1" applyFill="1" applyBorder="1" applyAlignment="1">
      <alignment horizontal="right" vertical="center"/>
    </xf>
    <xf numFmtId="0" fontId="2" fillId="0" borderId="49" xfId="1" applyFont="1" applyFill="1" applyBorder="1"/>
    <xf numFmtId="177" fontId="2" fillId="0" borderId="48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0" fontId="2" fillId="0" borderId="5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30" xfId="1" applyFont="1" applyFill="1" applyBorder="1"/>
    <xf numFmtId="176" fontId="2" fillId="0" borderId="48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177" fontId="2" fillId="0" borderId="52" xfId="2" quotePrefix="1" applyNumberFormat="1" applyFont="1" applyFill="1" applyBorder="1">
      <alignment vertical="center"/>
    </xf>
    <xf numFmtId="177" fontId="2" fillId="0" borderId="55" xfId="2" applyNumberFormat="1" applyFont="1" applyFill="1" applyBorder="1">
      <alignment vertical="center"/>
    </xf>
    <xf numFmtId="177" fontId="2" fillId="0" borderId="55" xfId="2" applyNumberFormat="1" applyFont="1" applyFill="1" applyBorder="1" applyAlignment="1">
      <alignment horizontal="right" vertical="center"/>
    </xf>
    <xf numFmtId="177" fontId="2" fillId="0" borderId="51" xfId="2" applyNumberFormat="1" applyFont="1" applyFill="1" applyBorder="1" applyAlignment="1">
      <alignment horizontal="right" vertical="center"/>
    </xf>
    <xf numFmtId="38" fontId="2" fillId="0" borderId="57" xfId="1" applyNumberFormat="1" applyFont="1" applyFill="1" applyBorder="1"/>
    <xf numFmtId="38" fontId="2" fillId="0" borderId="7" xfId="1" applyNumberFormat="1" applyFont="1" applyFill="1" applyBorder="1"/>
    <xf numFmtId="0" fontId="2" fillId="0" borderId="2" xfId="1" applyFont="1" applyFill="1" applyBorder="1" applyAlignment="1">
      <alignment horizontal="distributed" vertical="center"/>
    </xf>
    <xf numFmtId="0" fontId="2" fillId="0" borderId="2" xfId="1" applyFont="1" applyFill="1" applyBorder="1" applyAlignment="1">
      <alignment vertical="center"/>
    </xf>
    <xf numFmtId="177" fontId="2" fillId="0" borderId="20" xfId="2" applyNumberFormat="1" applyFont="1" applyFill="1" applyBorder="1">
      <alignment vertical="center"/>
    </xf>
    <xf numFmtId="177" fontId="2" fillId="0" borderId="61" xfId="2" applyNumberFormat="1" applyFont="1" applyFill="1" applyBorder="1">
      <alignment vertical="center"/>
    </xf>
    <xf numFmtId="177" fontId="2" fillId="0" borderId="58" xfId="2" applyNumberFormat="1" applyFont="1" applyFill="1" applyBorder="1">
      <alignment vertical="center"/>
    </xf>
    <xf numFmtId="177" fontId="2" fillId="0" borderId="58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24" xfId="2" applyNumberFormat="1" applyFont="1" applyFill="1" applyBorder="1">
      <alignment vertical="center"/>
    </xf>
    <xf numFmtId="177" fontId="2" fillId="0" borderId="75" xfId="2" applyNumberFormat="1" applyFont="1" applyFill="1" applyBorder="1">
      <alignment vertical="center"/>
    </xf>
    <xf numFmtId="0" fontId="2" fillId="0" borderId="80" xfId="2" applyFont="1" applyFill="1" applyBorder="1">
      <alignment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4" xfId="2" quotePrefix="1" applyNumberFormat="1" applyFont="1" applyFill="1" applyBorder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6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7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tabSelected="1" view="pageBreakPreview" zoomScaleNormal="75" zoomScaleSheetLayoutView="100" workbookViewId="0">
      <selection activeCell="B4" sqref="B4:I4"/>
    </sheetView>
  </sheetViews>
  <sheetFormatPr defaultColWidth="7.109375" defaultRowHeight="13.2" x14ac:dyDescent="0.2"/>
  <cols>
    <col min="1" max="1" width="1.77734375" style="551" customWidth="1"/>
    <col min="2" max="2" width="2.88671875" style="551" customWidth="1"/>
    <col min="3" max="3" width="1.21875" style="551" customWidth="1"/>
    <col min="4" max="4" width="10.5546875" style="551" customWidth="1"/>
    <col min="5" max="5" width="5.109375" style="551" customWidth="1"/>
    <col min="6" max="6" width="3.33203125" style="551" customWidth="1"/>
    <col min="7" max="7" width="2.21875" style="551" customWidth="1"/>
    <col min="8" max="9" width="4" style="551" customWidth="1"/>
    <col min="10" max="10" width="6.21875" style="551" customWidth="1"/>
    <col min="11" max="11" width="2.21875" style="551" customWidth="1"/>
    <col min="12" max="12" width="4" style="551" customWidth="1"/>
    <col min="13" max="13" width="3" style="551" customWidth="1"/>
    <col min="14" max="14" width="2.33203125" style="551" customWidth="1"/>
    <col min="15" max="15" width="7.109375" style="551" customWidth="1"/>
    <col min="16" max="16" width="2.21875" style="551" customWidth="1"/>
    <col min="17" max="17" width="6.109375" style="551" customWidth="1"/>
    <col min="18" max="18" width="5.109375" style="551" customWidth="1"/>
    <col min="19" max="19" width="2.88671875" style="551" customWidth="1"/>
    <col min="20" max="20" width="6.109375" style="551" customWidth="1"/>
    <col min="21" max="21" width="4" style="551" customWidth="1"/>
    <col min="22" max="22" width="2.88671875" style="551" customWidth="1"/>
    <col min="23" max="23" width="1.88671875" style="551" customWidth="1"/>
    <col min="24" max="24" width="4.33203125" style="551" customWidth="1"/>
    <col min="25" max="25" width="4.88671875" style="551" customWidth="1"/>
    <col min="26" max="26" width="4.6640625" style="551" customWidth="1"/>
    <col min="27" max="27" width="7.109375" style="551" customWidth="1"/>
    <col min="28" max="28" width="3.44140625" style="551" customWidth="1"/>
    <col min="29" max="31" width="3" style="551" customWidth="1"/>
    <col min="32" max="32" width="0.109375" style="551" customWidth="1"/>
    <col min="33" max="33" width="7.88671875" style="551" customWidth="1"/>
    <col min="34" max="34" width="2.21875" style="551" customWidth="1"/>
    <col min="35" max="35" width="10.6640625" style="551" customWidth="1"/>
    <col min="36" max="36" width="2.21875" style="551" customWidth="1"/>
    <col min="37" max="37" width="2.77734375" style="551" customWidth="1"/>
    <col min="38" max="38" width="1.21875" style="552" customWidth="1"/>
    <col min="39" max="39" width="11.21875" style="552" bestFit="1" customWidth="1"/>
    <col min="40" max="16384" width="7.109375" style="552"/>
  </cols>
  <sheetData>
    <row r="1" spans="1:38" ht="15" customHeight="1" x14ac:dyDescent="0.2"/>
    <row r="2" spans="1:38" s="12" customFormat="1" ht="25.5" customHeight="1" x14ac:dyDescent="0.3">
      <c r="A2" s="10"/>
      <c r="B2" s="428" t="s">
        <v>115</v>
      </c>
      <c r="C2" s="428"/>
      <c r="D2" s="428"/>
      <c r="E2" s="42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553"/>
      <c r="AC3" s="553"/>
      <c r="AD3" s="553"/>
      <c r="AE3" s="553"/>
      <c r="AF3" s="553"/>
      <c r="AG3" s="553"/>
      <c r="AH3" s="553"/>
      <c r="AI3" s="553"/>
      <c r="AJ3" s="553"/>
      <c r="AK3" s="553"/>
    </row>
    <row r="4" spans="1:38" s="15" customFormat="1" ht="26.25" customHeight="1" x14ac:dyDescent="0.2">
      <c r="A4" s="13"/>
      <c r="B4" s="404" t="s">
        <v>116</v>
      </c>
      <c r="C4" s="405"/>
      <c r="D4" s="405"/>
      <c r="E4" s="405"/>
      <c r="F4" s="405"/>
      <c r="G4" s="405"/>
      <c r="H4" s="405"/>
      <c r="I4" s="406"/>
      <c r="J4" s="407" t="s">
        <v>117</v>
      </c>
      <c r="K4" s="405"/>
      <c r="L4" s="405"/>
      <c r="M4" s="405"/>
      <c r="N4" s="406"/>
      <c r="O4" s="407" t="s">
        <v>118</v>
      </c>
      <c r="P4" s="405"/>
      <c r="Q4" s="405"/>
      <c r="R4" s="405"/>
      <c r="S4" s="405"/>
      <c r="T4" s="405"/>
      <c r="U4" s="406"/>
      <c r="V4" s="407" t="s">
        <v>119</v>
      </c>
      <c r="W4" s="405"/>
      <c r="X4" s="405"/>
      <c r="Y4" s="405"/>
      <c r="Z4" s="405"/>
      <c r="AA4" s="405"/>
      <c r="AB4" s="406"/>
      <c r="AC4" s="407" t="s">
        <v>120</v>
      </c>
      <c r="AD4" s="405"/>
      <c r="AE4" s="405"/>
      <c r="AF4" s="405"/>
      <c r="AG4" s="405"/>
      <c r="AH4" s="405"/>
      <c r="AI4" s="405"/>
      <c r="AJ4" s="405"/>
      <c r="AK4" s="429"/>
      <c r="AL4" s="14"/>
    </row>
    <row r="5" spans="1:38" s="562" customFormat="1" ht="28.5" customHeight="1" x14ac:dyDescent="0.2">
      <c r="A5" s="554"/>
      <c r="B5" s="16" t="s">
        <v>121</v>
      </c>
      <c r="C5" s="555"/>
      <c r="D5" s="556"/>
      <c r="E5" s="191">
        <v>66680</v>
      </c>
      <c r="F5" s="191"/>
      <c r="G5" s="191"/>
      <c r="H5" s="191"/>
      <c r="I5" s="557" t="s">
        <v>122</v>
      </c>
      <c r="J5" s="423">
        <v>11.66</v>
      </c>
      <c r="K5" s="424"/>
      <c r="L5" s="424"/>
      <c r="M5" s="424"/>
      <c r="N5" s="558" t="s">
        <v>123</v>
      </c>
      <c r="O5" s="425">
        <v>5719</v>
      </c>
      <c r="P5" s="422"/>
      <c r="Q5" s="422"/>
      <c r="R5" s="422"/>
      <c r="S5" s="422"/>
      <c r="T5" s="422"/>
      <c r="U5" s="557" t="s">
        <v>122</v>
      </c>
      <c r="V5" s="425">
        <v>66680</v>
      </c>
      <c r="W5" s="422"/>
      <c r="X5" s="422"/>
      <c r="Y5" s="422"/>
      <c r="Z5" s="422"/>
      <c r="AA5" s="422"/>
      <c r="AB5" s="559" t="s">
        <v>122</v>
      </c>
      <c r="AC5" s="426" t="s">
        <v>193</v>
      </c>
      <c r="AD5" s="427"/>
      <c r="AE5" s="427"/>
      <c r="AF5" s="427"/>
      <c r="AG5" s="422">
        <v>67276</v>
      </c>
      <c r="AH5" s="422"/>
      <c r="AI5" s="422"/>
      <c r="AJ5" s="560" t="s">
        <v>122</v>
      </c>
      <c r="AK5" s="561"/>
    </row>
    <row r="6" spans="1:38" s="562" customFormat="1" ht="28.5" customHeight="1" thickBot="1" x14ac:dyDescent="0.25">
      <c r="A6" s="554"/>
      <c r="B6" s="16" t="s">
        <v>124</v>
      </c>
      <c r="C6" s="555"/>
      <c r="D6" s="563"/>
      <c r="E6" s="180">
        <v>58406</v>
      </c>
      <c r="F6" s="180"/>
      <c r="G6" s="180"/>
      <c r="H6" s="180"/>
      <c r="I6" s="564" t="s">
        <v>122</v>
      </c>
      <c r="J6" s="416">
        <v>11.66</v>
      </c>
      <c r="K6" s="417"/>
      <c r="L6" s="417"/>
      <c r="M6" s="417"/>
      <c r="N6" s="565" t="s">
        <v>123</v>
      </c>
      <c r="O6" s="418">
        <v>5009</v>
      </c>
      <c r="P6" s="419"/>
      <c r="Q6" s="419"/>
      <c r="R6" s="419"/>
      <c r="S6" s="419"/>
      <c r="T6" s="419"/>
      <c r="U6" s="564" t="s">
        <v>122</v>
      </c>
      <c r="V6" s="418">
        <v>58406</v>
      </c>
      <c r="W6" s="419"/>
      <c r="X6" s="419"/>
      <c r="Y6" s="419"/>
      <c r="Z6" s="419"/>
      <c r="AA6" s="419"/>
      <c r="AB6" s="566" t="s">
        <v>122</v>
      </c>
      <c r="AC6" s="420" t="s">
        <v>194</v>
      </c>
      <c r="AD6" s="421"/>
      <c r="AE6" s="421"/>
      <c r="AF6" s="421"/>
      <c r="AG6" s="422">
        <v>67140</v>
      </c>
      <c r="AH6" s="422"/>
      <c r="AI6" s="422"/>
      <c r="AJ6" s="567" t="s">
        <v>122</v>
      </c>
      <c r="AK6" s="568"/>
    </row>
    <row r="7" spans="1:38" s="562" customFormat="1" ht="8.1" customHeight="1" thickBot="1" x14ac:dyDescent="0.25">
      <c r="A7" s="564"/>
      <c r="B7" s="17"/>
      <c r="C7" s="17"/>
      <c r="D7" s="569"/>
      <c r="E7" s="569"/>
      <c r="F7" s="569"/>
      <c r="G7" s="569"/>
      <c r="H7" s="569"/>
      <c r="I7" s="569"/>
      <c r="J7" s="569"/>
      <c r="K7" s="569"/>
      <c r="L7" s="569"/>
      <c r="M7" s="569"/>
      <c r="N7" s="569"/>
      <c r="O7" s="569"/>
      <c r="P7" s="569"/>
      <c r="Q7" s="570"/>
      <c r="R7" s="570"/>
      <c r="S7" s="570"/>
      <c r="T7" s="570"/>
      <c r="U7" s="569"/>
      <c r="V7" s="569"/>
      <c r="W7" s="569"/>
      <c r="X7" s="569"/>
      <c r="Y7" s="569"/>
      <c r="Z7" s="569"/>
      <c r="AA7" s="569"/>
      <c r="AB7" s="569"/>
      <c r="AC7" s="569"/>
      <c r="AD7" s="570"/>
      <c r="AE7" s="570"/>
      <c r="AF7" s="18"/>
      <c r="AG7" s="17"/>
      <c r="AH7" s="569"/>
      <c r="AI7" s="569"/>
      <c r="AJ7" s="569"/>
      <c r="AK7" s="569"/>
    </row>
    <row r="8" spans="1:38" s="20" customFormat="1" ht="26.25" customHeight="1" x14ac:dyDescent="0.2">
      <c r="A8" s="19"/>
      <c r="B8" s="404" t="s">
        <v>5</v>
      </c>
      <c r="C8" s="405"/>
      <c r="D8" s="405"/>
      <c r="E8" s="405"/>
      <c r="F8" s="406"/>
      <c r="G8" s="407" t="s">
        <v>195</v>
      </c>
      <c r="H8" s="405"/>
      <c r="I8" s="405"/>
      <c r="J8" s="405"/>
      <c r="K8" s="405"/>
      <c r="L8" s="405"/>
      <c r="M8" s="406"/>
      <c r="N8" s="408" t="s">
        <v>196</v>
      </c>
      <c r="O8" s="409"/>
      <c r="P8" s="409"/>
      <c r="Q8" s="409"/>
      <c r="R8" s="410"/>
      <c r="S8" s="408" t="s">
        <v>125</v>
      </c>
      <c r="T8" s="411"/>
      <c r="U8" s="412" t="s">
        <v>126</v>
      </c>
      <c r="V8" s="405"/>
      <c r="W8" s="405"/>
      <c r="X8" s="405"/>
      <c r="Y8" s="406"/>
      <c r="Z8" s="407" t="s">
        <v>195</v>
      </c>
      <c r="AA8" s="405"/>
      <c r="AB8" s="405"/>
      <c r="AC8" s="405"/>
      <c r="AD8" s="405"/>
      <c r="AE8" s="405"/>
      <c r="AF8" s="406"/>
      <c r="AG8" s="408" t="s">
        <v>196</v>
      </c>
      <c r="AH8" s="409"/>
      <c r="AI8" s="409"/>
      <c r="AJ8" s="409"/>
      <c r="AK8" s="410"/>
      <c r="AL8" s="571"/>
    </row>
    <row r="9" spans="1:38" ht="14.25" customHeight="1" x14ac:dyDescent="0.2">
      <c r="A9" s="572"/>
      <c r="B9" s="21" t="s">
        <v>127</v>
      </c>
      <c r="C9" s="22"/>
      <c r="D9" s="23"/>
      <c r="E9" s="23"/>
      <c r="F9" s="74"/>
      <c r="G9" s="24"/>
      <c r="H9" s="74"/>
      <c r="I9" s="74"/>
      <c r="J9" s="74"/>
      <c r="K9" s="25"/>
      <c r="L9" s="25"/>
      <c r="M9" s="25" t="s">
        <v>12</v>
      </c>
      <c r="N9" s="26"/>
      <c r="O9" s="25"/>
      <c r="P9" s="25"/>
      <c r="Q9" s="25"/>
      <c r="R9" s="27" t="s">
        <v>14</v>
      </c>
      <c r="S9" s="26"/>
      <c r="T9" s="74" t="s">
        <v>13</v>
      </c>
      <c r="U9" s="28"/>
      <c r="V9" s="29"/>
      <c r="W9" s="30"/>
      <c r="X9" s="29"/>
      <c r="Y9" s="29"/>
      <c r="Z9" s="31"/>
      <c r="AA9" s="30"/>
      <c r="AB9" s="25"/>
      <c r="AC9" s="25"/>
      <c r="AD9" s="25"/>
      <c r="AE9" s="32" t="s">
        <v>14</v>
      </c>
      <c r="AF9" s="25"/>
      <c r="AG9" s="23"/>
      <c r="AH9" s="33"/>
      <c r="AI9" s="413" t="s">
        <v>14</v>
      </c>
      <c r="AJ9" s="413"/>
      <c r="AK9" s="414"/>
      <c r="AL9" s="573"/>
    </row>
    <row r="10" spans="1:38" ht="25.5" customHeight="1" x14ac:dyDescent="0.2">
      <c r="A10" s="572"/>
      <c r="B10" s="245" t="s">
        <v>128</v>
      </c>
      <c r="C10" s="246"/>
      <c r="D10" s="246"/>
      <c r="E10" s="246"/>
      <c r="F10" s="247" t="s">
        <v>129</v>
      </c>
      <c r="G10" s="215">
        <v>65665269</v>
      </c>
      <c r="H10" s="216"/>
      <c r="I10" s="216"/>
      <c r="J10" s="216"/>
      <c r="K10" s="216"/>
      <c r="L10" s="34"/>
      <c r="M10" s="35"/>
      <c r="N10" s="215">
        <v>79335941</v>
      </c>
      <c r="O10" s="216"/>
      <c r="P10" s="216"/>
      <c r="Q10" s="216"/>
      <c r="R10" s="36"/>
      <c r="S10" s="353">
        <f>IF(N10=0,IF(G10&gt;0,"皆増",0),IF(G10=0,"皆減",ROUND((G10-N10)/N10*100,1)))</f>
        <v>-17.2</v>
      </c>
      <c r="T10" s="354"/>
      <c r="U10" s="415" t="s">
        <v>130</v>
      </c>
      <c r="V10" s="246"/>
      <c r="W10" s="246"/>
      <c r="X10" s="246"/>
      <c r="Y10" s="247"/>
      <c r="Z10" s="215">
        <v>31761933</v>
      </c>
      <c r="AA10" s="216"/>
      <c r="AB10" s="216"/>
      <c r="AC10" s="216"/>
      <c r="AD10" s="37"/>
      <c r="AE10" s="38"/>
      <c r="AF10" s="215">
        <v>27838363</v>
      </c>
      <c r="AG10" s="216"/>
      <c r="AH10" s="216"/>
      <c r="AI10" s="216"/>
      <c r="AJ10" s="37"/>
      <c r="AK10" s="39"/>
    </row>
    <row r="11" spans="1:38" ht="25.5" customHeight="1" x14ac:dyDescent="0.2">
      <c r="A11" s="572"/>
      <c r="B11" s="205"/>
      <c r="C11" s="206"/>
      <c r="D11" s="206"/>
      <c r="E11" s="206"/>
      <c r="F11" s="207"/>
      <c r="G11" s="185"/>
      <c r="H11" s="186"/>
      <c r="I11" s="186"/>
      <c r="J11" s="186"/>
      <c r="K11" s="186"/>
      <c r="L11" s="40"/>
      <c r="M11" s="41"/>
      <c r="N11" s="185"/>
      <c r="O11" s="186"/>
      <c r="P11" s="186"/>
      <c r="Q11" s="186"/>
      <c r="R11" s="42"/>
      <c r="S11" s="355"/>
      <c r="T11" s="356"/>
      <c r="U11" s="396"/>
      <c r="V11" s="206"/>
      <c r="W11" s="206"/>
      <c r="X11" s="206"/>
      <c r="Y11" s="207"/>
      <c r="Z11" s="185"/>
      <c r="AA11" s="186"/>
      <c r="AB11" s="186"/>
      <c r="AC11" s="186"/>
      <c r="AD11" s="43"/>
      <c r="AE11" s="44"/>
      <c r="AF11" s="185"/>
      <c r="AG11" s="186"/>
      <c r="AH11" s="186"/>
      <c r="AI11" s="186"/>
      <c r="AJ11" s="43"/>
      <c r="AK11" s="45"/>
    </row>
    <row r="12" spans="1:38" ht="25.5" customHeight="1" x14ac:dyDescent="0.2">
      <c r="A12" s="572"/>
      <c r="B12" s="202" t="s">
        <v>131</v>
      </c>
      <c r="C12" s="203"/>
      <c r="D12" s="203"/>
      <c r="E12" s="203"/>
      <c r="F12" s="204" t="s">
        <v>132</v>
      </c>
      <c r="G12" s="170">
        <v>63455924</v>
      </c>
      <c r="H12" s="171"/>
      <c r="I12" s="171"/>
      <c r="J12" s="171"/>
      <c r="K12" s="171"/>
      <c r="L12" s="34"/>
      <c r="M12" s="35"/>
      <c r="N12" s="170">
        <v>76514678</v>
      </c>
      <c r="O12" s="171"/>
      <c r="P12" s="171"/>
      <c r="Q12" s="171"/>
      <c r="R12" s="36"/>
      <c r="S12" s="353">
        <f>IF(N12=0,IF(G12&gt;0,"皆増",0),IF(G12=0,"皆減",ROUND((G12-N12)/N12*100,1)))</f>
        <v>-17.100000000000001</v>
      </c>
      <c r="T12" s="354"/>
      <c r="U12" s="395" t="s">
        <v>133</v>
      </c>
      <c r="V12" s="203"/>
      <c r="W12" s="203"/>
      <c r="X12" s="203"/>
      <c r="Y12" s="204"/>
      <c r="Z12" s="215">
        <v>25829078</v>
      </c>
      <c r="AA12" s="216"/>
      <c r="AB12" s="216"/>
      <c r="AC12" s="216"/>
      <c r="AD12" s="46"/>
      <c r="AE12" s="47" t="s">
        <v>14</v>
      </c>
      <c r="AF12" s="215">
        <v>26209559</v>
      </c>
      <c r="AG12" s="216"/>
      <c r="AH12" s="216"/>
      <c r="AI12" s="216"/>
      <c r="AJ12" s="46"/>
      <c r="AK12" s="48" t="s">
        <v>14</v>
      </c>
      <c r="AL12" s="573"/>
    </row>
    <row r="13" spans="1:38" ht="25.5" customHeight="1" x14ac:dyDescent="0.2">
      <c r="A13" s="572"/>
      <c r="B13" s="205"/>
      <c r="C13" s="206"/>
      <c r="D13" s="206"/>
      <c r="E13" s="206"/>
      <c r="F13" s="207"/>
      <c r="G13" s="185"/>
      <c r="H13" s="186"/>
      <c r="I13" s="186"/>
      <c r="J13" s="186"/>
      <c r="K13" s="186"/>
      <c r="L13" s="40"/>
      <c r="M13" s="41"/>
      <c r="N13" s="185"/>
      <c r="O13" s="186"/>
      <c r="P13" s="186"/>
      <c r="Q13" s="186"/>
      <c r="R13" s="42"/>
      <c r="S13" s="355"/>
      <c r="T13" s="356"/>
      <c r="U13" s="396"/>
      <c r="V13" s="206"/>
      <c r="W13" s="206"/>
      <c r="X13" s="206"/>
      <c r="Y13" s="207"/>
      <c r="Z13" s="185"/>
      <c r="AA13" s="186"/>
      <c r="AB13" s="186"/>
      <c r="AC13" s="186"/>
      <c r="AD13" s="49"/>
      <c r="AE13" s="50"/>
      <c r="AF13" s="185"/>
      <c r="AG13" s="186"/>
      <c r="AH13" s="186"/>
      <c r="AI13" s="186"/>
      <c r="AJ13" s="49"/>
      <c r="AK13" s="51"/>
    </row>
    <row r="14" spans="1:38" ht="25.5" customHeight="1" x14ac:dyDescent="0.2">
      <c r="A14" s="572"/>
      <c r="B14" s="367" t="s">
        <v>134</v>
      </c>
      <c r="C14" s="368"/>
      <c r="D14" s="368"/>
      <c r="E14" s="368"/>
      <c r="F14" s="204" t="s">
        <v>135</v>
      </c>
      <c r="G14" s="170">
        <f>G10-G12</f>
        <v>2209345</v>
      </c>
      <c r="H14" s="171"/>
      <c r="I14" s="171"/>
      <c r="J14" s="171"/>
      <c r="K14" s="171"/>
      <c r="L14" s="34"/>
      <c r="M14" s="35"/>
      <c r="N14" s="170">
        <v>2821263</v>
      </c>
      <c r="O14" s="171"/>
      <c r="P14" s="171"/>
      <c r="Q14" s="171"/>
      <c r="R14" s="52"/>
      <c r="S14" s="353">
        <f>IF(N14=0,IF(G14&gt;0,"皆増",0),IF(G14=0,"皆減",ROUND((G14-N14)/N14*100,1)))</f>
        <v>-21.7</v>
      </c>
      <c r="T14" s="354"/>
      <c r="U14" s="395" t="s">
        <v>136</v>
      </c>
      <c r="V14" s="203"/>
      <c r="W14" s="203"/>
      <c r="X14" s="203"/>
      <c r="Y14" s="204"/>
      <c r="Z14" s="215">
        <v>36931411</v>
      </c>
      <c r="AA14" s="216"/>
      <c r="AB14" s="216"/>
      <c r="AC14" s="216"/>
      <c r="AD14" s="53"/>
      <c r="AE14" s="47" t="s">
        <v>14</v>
      </c>
      <c r="AF14" s="215">
        <v>33349959</v>
      </c>
      <c r="AG14" s="216"/>
      <c r="AH14" s="216"/>
      <c r="AI14" s="216"/>
      <c r="AJ14" s="53"/>
      <c r="AK14" s="48" t="s">
        <v>14</v>
      </c>
      <c r="AL14" s="573"/>
    </row>
    <row r="15" spans="1:38" ht="25.5" customHeight="1" x14ac:dyDescent="0.2">
      <c r="A15" s="572"/>
      <c r="B15" s="403" t="s">
        <v>137</v>
      </c>
      <c r="C15" s="257"/>
      <c r="D15" s="257"/>
      <c r="E15" s="257"/>
      <c r="F15" s="207"/>
      <c r="G15" s="185"/>
      <c r="H15" s="186"/>
      <c r="I15" s="186"/>
      <c r="J15" s="186"/>
      <c r="K15" s="186"/>
      <c r="L15" s="40"/>
      <c r="M15" s="41"/>
      <c r="N15" s="185"/>
      <c r="O15" s="186"/>
      <c r="P15" s="186"/>
      <c r="Q15" s="186"/>
      <c r="R15" s="42"/>
      <c r="S15" s="355"/>
      <c r="T15" s="356"/>
      <c r="U15" s="396"/>
      <c r="V15" s="206"/>
      <c r="W15" s="206"/>
      <c r="X15" s="206"/>
      <c r="Y15" s="207"/>
      <c r="Z15" s="185"/>
      <c r="AA15" s="186"/>
      <c r="AB15" s="186"/>
      <c r="AC15" s="186"/>
      <c r="AD15" s="49"/>
      <c r="AE15" s="50"/>
      <c r="AF15" s="185"/>
      <c r="AG15" s="186"/>
      <c r="AH15" s="186"/>
      <c r="AI15" s="186"/>
      <c r="AJ15" s="49"/>
      <c r="AK15" s="51"/>
      <c r="AL15" s="574"/>
    </row>
    <row r="16" spans="1:38" ht="25.5" customHeight="1" x14ac:dyDescent="0.2">
      <c r="A16" s="572"/>
      <c r="B16" s="367" t="s">
        <v>138</v>
      </c>
      <c r="C16" s="368"/>
      <c r="D16" s="368"/>
      <c r="E16" s="368"/>
      <c r="F16" s="204" t="s">
        <v>139</v>
      </c>
      <c r="G16" s="215">
        <v>736400</v>
      </c>
      <c r="H16" s="216"/>
      <c r="I16" s="216"/>
      <c r="J16" s="216"/>
      <c r="K16" s="216"/>
      <c r="L16" s="34"/>
      <c r="M16" s="35"/>
      <c r="N16" s="215">
        <v>1192716</v>
      </c>
      <c r="O16" s="216"/>
      <c r="P16" s="216"/>
      <c r="Q16" s="216"/>
      <c r="R16" s="36"/>
      <c r="S16" s="353">
        <f>IF(N16=0,IF(G16&gt;0,"皆増",0),IF(G16=0,"皆減",ROUND((G16-N16)/N16*100,1)))</f>
        <v>-38.299999999999997</v>
      </c>
      <c r="T16" s="354"/>
      <c r="U16" s="357" t="s">
        <v>140</v>
      </c>
      <c r="V16" s="358"/>
      <c r="W16" s="358"/>
      <c r="X16" s="358"/>
      <c r="Y16" s="359"/>
      <c r="Z16" s="208" t="s">
        <v>141</v>
      </c>
      <c r="AA16" s="209"/>
      <c r="AB16" s="209"/>
      <c r="AC16" s="209"/>
      <c r="AD16" s="53"/>
      <c r="AE16" s="47" t="s">
        <v>14</v>
      </c>
      <c r="AF16" s="208" t="s">
        <v>141</v>
      </c>
      <c r="AG16" s="209"/>
      <c r="AH16" s="209"/>
      <c r="AI16" s="209"/>
      <c r="AJ16" s="53"/>
      <c r="AK16" s="48" t="s">
        <v>14</v>
      </c>
    </row>
    <row r="17" spans="1:38" ht="25.5" customHeight="1" x14ac:dyDescent="0.2">
      <c r="A17" s="572"/>
      <c r="B17" s="403" t="s">
        <v>142</v>
      </c>
      <c r="C17" s="257"/>
      <c r="D17" s="257"/>
      <c r="E17" s="257"/>
      <c r="F17" s="207"/>
      <c r="G17" s="185"/>
      <c r="H17" s="186"/>
      <c r="I17" s="186"/>
      <c r="J17" s="186"/>
      <c r="K17" s="186"/>
      <c r="L17" s="40"/>
      <c r="M17" s="41"/>
      <c r="N17" s="185"/>
      <c r="O17" s="186"/>
      <c r="P17" s="186"/>
      <c r="Q17" s="186"/>
      <c r="R17" s="42"/>
      <c r="S17" s="355"/>
      <c r="T17" s="356"/>
      <c r="U17" s="360"/>
      <c r="V17" s="361"/>
      <c r="W17" s="361"/>
      <c r="X17" s="361"/>
      <c r="Y17" s="362"/>
      <c r="Z17" s="211"/>
      <c r="AA17" s="212"/>
      <c r="AB17" s="212"/>
      <c r="AC17" s="212"/>
      <c r="AD17" s="54"/>
      <c r="AE17" s="55"/>
      <c r="AF17" s="211"/>
      <c r="AG17" s="212"/>
      <c r="AH17" s="212"/>
      <c r="AI17" s="212"/>
      <c r="AJ17" s="54"/>
      <c r="AK17" s="56"/>
    </row>
    <row r="18" spans="1:38" ht="25.5" customHeight="1" x14ac:dyDescent="0.2">
      <c r="A18" s="572"/>
      <c r="B18" s="393" t="s">
        <v>143</v>
      </c>
      <c r="C18" s="358"/>
      <c r="D18" s="358"/>
      <c r="E18" s="358"/>
      <c r="F18" s="204" t="s">
        <v>144</v>
      </c>
      <c r="G18" s="170">
        <f>G14-G16</f>
        <v>1472945</v>
      </c>
      <c r="H18" s="171"/>
      <c r="I18" s="171"/>
      <c r="J18" s="171"/>
      <c r="K18" s="171"/>
      <c r="L18" s="34"/>
      <c r="M18" s="35"/>
      <c r="N18" s="170">
        <v>1628547</v>
      </c>
      <c r="O18" s="171"/>
      <c r="P18" s="171"/>
      <c r="Q18" s="171"/>
      <c r="R18" s="52"/>
      <c r="S18" s="353">
        <f>IF(N18=0,IF(G18&gt;0,"皆増",0),IF(G18=0,"皆減",ROUND((G18-N18)/N18*100,1)))</f>
        <v>-9.6</v>
      </c>
      <c r="T18" s="354"/>
      <c r="U18" s="395" t="s">
        <v>145</v>
      </c>
      <c r="V18" s="203"/>
      <c r="W18" s="203"/>
      <c r="X18" s="203"/>
      <c r="Y18" s="204"/>
      <c r="Z18" s="397">
        <v>0.87</v>
      </c>
      <c r="AA18" s="312"/>
      <c r="AB18" s="312"/>
      <c r="AC18" s="312"/>
      <c r="AD18" s="1"/>
      <c r="AE18" s="2"/>
      <c r="AF18" s="57"/>
      <c r="AG18" s="312">
        <v>0.89</v>
      </c>
      <c r="AH18" s="312"/>
      <c r="AI18" s="312"/>
      <c r="AJ18" s="1"/>
      <c r="AK18" s="3"/>
      <c r="AL18" s="573"/>
    </row>
    <row r="19" spans="1:38" ht="25.5" customHeight="1" x14ac:dyDescent="0.2">
      <c r="A19" s="572"/>
      <c r="B19" s="394"/>
      <c r="C19" s="361"/>
      <c r="D19" s="361"/>
      <c r="E19" s="361"/>
      <c r="F19" s="207"/>
      <c r="G19" s="185"/>
      <c r="H19" s="186"/>
      <c r="I19" s="186"/>
      <c r="J19" s="186"/>
      <c r="K19" s="186"/>
      <c r="L19" s="40"/>
      <c r="M19" s="41"/>
      <c r="N19" s="185"/>
      <c r="O19" s="186"/>
      <c r="P19" s="186"/>
      <c r="Q19" s="186"/>
      <c r="R19" s="42"/>
      <c r="S19" s="355"/>
      <c r="T19" s="356"/>
      <c r="U19" s="396"/>
      <c r="V19" s="206"/>
      <c r="W19" s="206"/>
      <c r="X19" s="206"/>
      <c r="Y19" s="207"/>
      <c r="Z19" s="398"/>
      <c r="AA19" s="330"/>
      <c r="AB19" s="330"/>
      <c r="AC19" s="330"/>
      <c r="AD19" s="4"/>
      <c r="AE19" s="5"/>
      <c r="AF19" s="58"/>
      <c r="AG19" s="330"/>
      <c r="AH19" s="330"/>
      <c r="AI19" s="330"/>
      <c r="AJ19" s="4"/>
      <c r="AK19" s="6"/>
      <c r="AL19" s="574"/>
    </row>
    <row r="20" spans="1:38" ht="25.5" customHeight="1" x14ac:dyDescent="0.2">
      <c r="A20" s="572"/>
      <c r="B20" s="202" t="s">
        <v>146</v>
      </c>
      <c r="C20" s="203"/>
      <c r="D20" s="203"/>
      <c r="E20" s="203"/>
      <c r="F20" s="204" t="s">
        <v>147</v>
      </c>
      <c r="G20" s="215">
        <v>-155602</v>
      </c>
      <c r="H20" s="216"/>
      <c r="I20" s="216"/>
      <c r="J20" s="216"/>
      <c r="K20" s="216"/>
      <c r="L20" s="34"/>
      <c r="M20" s="35"/>
      <c r="N20" s="215">
        <v>-321987</v>
      </c>
      <c r="O20" s="216"/>
      <c r="P20" s="216"/>
      <c r="Q20" s="216"/>
      <c r="R20" s="36"/>
      <c r="S20" s="369"/>
      <c r="T20" s="370"/>
      <c r="U20" s="357" t="s">
        <v>148</v>
      </c>
      <c r="V20" s="358"/>
      <c r="W20" s="358"/>
      <c r="X20" s="358"/>
      <c r="Y20" s="359"/>
      <c r="Z20" s="389">
        <v>4</v>
      </c>
      <c r="AA20" s="322"/>
      <c r="AB20" s="322"/>
      <c r="AC20" s="322"/>
      <c r="AD20" s="59"/>
      <c r="AE20" s="106" t="s">
        <v>13</v>
      </c>
      <c r="AF20" s="60"/>
      <c r="AG20" s="401">
        <v>4.9000000000000004</v>
      </c>
      <c r="AH20" s="401"/>
      <c r="AI20" s="401"/>
      <c r="AJ20" s="59"/>
      <c r="AK20" s="107" t="s">
        <v>13</v>
      </c>
      <c r="AL20" s="573"/>
    </row>
    <row r="21" spans="1:38" ht="25.5" customHeight="1" x14ac:dyDescent="0.2">
      <c r="A21" s="572"/>
      <c r="B21" s="205"/>
      <c r="C21" s="206"/>
      <c r="D21" s="206"/>
      <c r="E21" s="206"/>
      <c r="F21" s="207"/>
      <c r="G21" s="185"/>
      <c r="H21" s="186"/>
      <c r="I21" s="186"/>
      <c r="J21" s="186"/>
      <c r="K21" s="186"/>
      <c r="L21" s="40"/>
      <c r="M21" s="41"/>
      <c r="N21" s="185"/>
      <c r="O21" s="186"/>
      <c r="P21" s="186"/>
      <c r="Q21" s="186"/>
      <c r="R21" s="42"/>
      <c r="S21" s="399"/>
      <c r="T21" s="400"/>
      <c r="U21" s="360"/>
      <c r="V21" s="361"/>
      <c r="W21" s="361"/>
      <c r="X21" s="361"/>
      <c r="Y21" s="362"/>
      <c r="Z21" s="390"/>
      <c r="AA21" s="332"/>
      <c r="AB21" s="332"/>
      <c r="AC21" s="332"/>
      <c r="AD21" s="61"/>
      <c r="AE21" s="108"/>
      <c r="AF21" s="62"/>
      <c r="AG21" s="402"/>
      <c r="AH21" s="402"/>
      <c r="AI21" s="402"/>
      <c r="AJ21" s="61"/>
      <c r="AK21" s="109"/>
    </row>
    <row r="22" spans="1:38" ht="25.5" customHeight="1" x14ac:dyDescent="0.2">
      <c r="A22" s="572"/>
      <c r="B22" s="202" t="s">
        <v>40</v>
      </c>
      <c r="C22" s="203"/>
      <c r="D22" s="203"/>
      <c r="E22" s="203"/>
      <c r="F22" s="204" t="s">
        <v>149</v>
      </c>
      <c r="G22" s="215">
        <v>1002371</v>
      </c>
      <c r="H22" s="216"/>
      <c r="I22" s="216"/>
      <c r="J22" s="216"/>
      <c r="K22" s="216"/>
      <c r="L22" s="34"/>
      <c r="M22" s="35"/>
      <c r="N22" s="215">
        <v>1124299</v>
      </c>
      <c r="O22" s="216"/>
      <c r="P22" s="216"/>
      <c r="Q22" s="216"/>
      <c r="R22" s="36"/>
      <c r="S22" s="353">
        <f>IF(N22=0,IF(G22&gt;0,"皆増",0),IF(G22=0,"皆減",ROUND((G22-N22)/N22*100,1)))</f>
        <v>-10.8</v>
      </c>
      <c r="T22" s="354"/>
      <c r="U22" s="357" t="s">
        <v>150</v>
      </c>
      <c r="V22" s="358"/>
      <c r="W22" s="358"/>
      <c r="X22" s="358"/>
      <c r="Y22" s="359"/>
      <c r="Z22" s="389">
        <v>73.400000000000006</v>
      </c>
      <c r="AA22" s="322"/>
      <c r="AB22" s="322"/>
      <c r="AC22" s="322"/>
      <c r="AD22" s="59"/>
      <c r="AE22" s="106" t="s">
        <v>13</v>
      </c>
      <c r="AF22" s="60"/>
      <c r="AG22" s="391">
        <v>80.8</v>
      </c>
      <c r="AH22" s="391"/>
      <c r="AI22" s="391"/>
      <c r="AJ22" s="59"/>
      <c r="AK22" s="107" t="s">
        <v>13</v>
      </c>
      <c r="AL22" s="575"/>
    </row>
    <row r="23" spans="1:38" ht="25.5" customHeight="1" x14ac:dyDescent="0.2">
      <c r="A23" s="572"/>
      <c r="B23" s="205"/>
      <c r="C23" s="206"/>
      <c r="D23" s="206"/>
      <c r="E23" s="206"/>
      <c r="F23" s="207"/>
      <c r="G23" s="185"/>
      <c r="H23" s="186"/>
      <c r="I23" s="186"/>
      <c r="J23" s="186"/>
      <c r="K23" s="186"/>
      <c r="L23" s="40"/>
      <c r="M23" s="41"/>
      <c r="N23" s="185"/>
      <c r="O23" s="186"/>
      <c r="P23" s="186"/>
      <c r="Q23" s="186"/>
      <c r="R23" s="42"/>
      <c r="S23" s="355"/>
      <c r="T23" s="356"/>
      <c r="U23" s="360"/>
      <c r="V23" s="361"/>
      <c r="W23" s="361"/>
      <c r="X23" s="361"/>
      <c r="Y23" s="362"/>
      <c r="Z23" s="390"/>
      <c r="AA23" s="332"/>
      <c r="AB23" s="332"/>
      <c r="AC23" s="332"/>
      <c r="AD23" s="63"/>
      <c r="AE23" s="108"/>
      <c r="AF23" s="62"/>
      <c r="AG23" s="392"/>
      <c r="AH23" s="392"/>
      <c r="AI23" s="392"/>
      <c r="AJ23" s="63"/>
      <c r="AK23" s="109"/>
      <c r="AL23" s="575"/>
    </row>
    <row r="24" spans="1:38" ht="25.5" customHeight="1" x14ac:dyDescent="0.2">
      <c r="A24" s="572"/>
      <c r="B24" s="202" t="s">
        <v>151</v>
      </c>
      <c r="C24" s="203"/>
      <c r="D24" s="203"/>
      <c r="E24" s="203"/>
      <c r="F24" s="204" t="s">
        <v>152</v>
      </c>
      <c r="G24" s="215">
        <v>0</v>
      </c>
      <c r="H24" s="216"/>
      <c r="I24" s="216"/>
      <c r="J24" s="216"/>
      <c r="K24" s="216"/>
      <c r="L24" s="34"/>
      <c r="M24" s="35"/>
      <c r="N24" s="215">
        <v>0</v>
      </c>
      <c r="O24" s="216"/>
      <c r="P24" s="216"/>
      <c r="Q24" s="216"/>
      <c r="R24" s="36"/>
      <c r="S24" s="353" t="s">
        <v>29</v>
      </c>
      <c r="T24" s="354"/>
      <c r="U24" s="357" t="s">
        <v>153</v>
      </c>
      <c r="V24" s="358"/>
      <c r="W24" s="358"/>
      <c r="X24" s="358"/>
      <c r="Y24" s="359"/>
      <c r="Z24" s="363">
        <v>15005</v>
      </c>
      <c r="AA24" s="364"/>
      <c r="AB24" s="364"/>
      <c r="AC24" s="364"/>
      <c r="AD24" s="53"/>
      <c r="AE24" s="47" t="s">
        <v>14</v>
      </c>
      <c r="AF24" s="363">
        <v>68115</v>
      </c>
      <c r="AG24" s="364"/>
      <c r="AH24" s="364"/>
      <c r="AI24" s="364"/>
      <c r="AJ24" s="53"/>
      <c r="AK24" s="48" t="s">
        <v>14</v>
      </c>
      <c r="AL24" s="573"/>
    </row>
    <row r="25" spans="1:38" ht="25.5" customHeight="1" x14ac:dyDescent="0.2">
      <c r="A25" s="572"/>
      <c r="B25" s="205"/>
      <c r="C25" s="206"/>
      <c r="D25" s="206"/>
      <c r="E25" s="206"/>
      <c r="F25" s="207"/>
      <c r="G25" s="185"/>
      <c r="H25" s="186"/>
      <c r="I25" s="186"/>
      <c r="J25" s="186"/>
      <c r="K25" s="186"/>
      <c r="L25" s="40"/>
      <c r="M25" s="41"/>
      <c r="N25" s="185"/>
      <c r="O25" s="186"/>
      <c r="P25" s="186"/>
      <c r="Q25" s="186"/>
      <c r="R25" s="42"/>
      <c r="S25" s="355"/>
      <c r="T25" s="356"/>
      <c r="U25" s="360"/>
      <c r="V25" s="361"/>
      <c r="W25" s="361"/>
      <c r="X25" s="361"/>
      <c r="Y25" s="362"/>
      <c r="Z25" s="365"/>
      <c r="AA25" s="366"/>
      <c r="AB25" s="366"/>
      <c r="AC25" s="366"/>
      <c r="AD25" s="49"/>
      <c r="AE25" s="50"/>
      <c r="AF25" s="365"/>
      <c r="AG25" s="366"/>
      <c r="AH25" s="366"/>
      <c r="AI25" s="366"/>
      <c r="AJ25" s="49"/>
      <c r="AK25" s="51"/>
    </row>
    <row r="26" spans="1:38" ht="25.5" customHeight="1" x14ac:dyDescent="0.2">
      <c r="A26" s="572"/>
      <c r="B26" s="202" t="s">
        <v>154</v>
      </c>
      <c r="C26" s="203"/>
      <c r="D26" s="203"/>
      <c r="E26" s="203"/>
      <c r="F26" s="204" t="s">
        <v>155</v>
      </c>
      <c r="G26" s="215">
        <v>529774</v>
      </c>
      <c r="H26" s="216"/>
      <c r="I26" s="216"/>
      <c r="J26" s="216"/>
      <c r="K26" s="216"/>
      <c r="L26" s="34"/>
      <c r="M26" s="35"/>
      <c r="N26" s="215">
        <v>7666543</v>
      </c>
      <c r="O26" s="216"/>
      <c r="P26" s="216"/>
      <c r="Q26" s="216"/>
      <c r="R26" s="36"/>
      <c r="S26" s="353">
        <f>IF(N26=0,IF(G26&gt;0,"皆増",0),IF(G26=0,"皆減",ROUND((G26-N26)/N26*100,1)))</f>
        <v>-93.1</v>
      </c>
      <c r="T26" s="354"/>
      <c r="U26" s="357" t="s">
        <v>156</v>
      </c>
      <c r="V26" s="358"/>
      <c r="W26" s="358"/>
      <c r="X26" s="358"/>
      <c r="Y26" s="359"/>
      <c r="Z26" s="363">
        <v>32445926</v>
      </c>
      <c r="AA26" s="364"/>
      <c r="AB26" s="364"/>
      <c r="AC26" s="364"/>
      <c r="AD26" s="53"/>
      <c r="AE26" s="47" t="s">
        <v>14</v>
      </c>
      <c r="AF26" s="363">
        <v>33246486</v>
      </c>
      <c r="AG26" s="364"/>
      <c r="AH26" s="364"/>
      <c r="AI26" s="364"/>
      <c r="AJ26" s="53"/>
      <c r="AK26" s="48" t="s">
        <v>14</v>
      </c>
      <c r="AL26" s="573"/>
    </row>
    <row r="27" spans="1:38" ht="25.5" customHeight="1" x14ac:dyDescent="0.2">
      <c r="A27" s="572"/>
      <c r="B27" s="205"/>
      <c r="C27" s="206"/>
      <c r="D27" s="206"/>
      <c r="E27" s="206"/>
      <c r="F27" s="207"/>
      <c r="G27" s="185"/>
      <c r="H27" s="186"/>
      <c r="I27" s="186"/>
      <c r="J27" s="186"/>
      <c r="K27" s="186"/>
      <c r="L27" s="40"/>
      <c r="M27" s="41"/>
      <c r="N27" s="185"/>
      <c r="O27" s="186"/>
      <c r="P27" s="186"/>
      <c r="Q27" s="186"/>
      <c r="R27" s="42"/>
      <c r="S27" s="355"/>
      <c r="T27" s="356"/>
      <c r="U27" s="360"/>
      <c r="V27" s="361"/>
      <c r="W27" s="361"/>
      <c r="X27" s="361"/>
      <c r="Y27" s="362"/>
      <c r="Z27" s="365"/>
      <c r="AA27" s="366"/>
      <c r="AB27" s="366"/>
      <c r="AC27" s="366"/>
      <c r="AD27" s="64"/>
      <c r="AE27" s="65"/>
      <c r="AF27" s="365"/>
      <c r="AG27" s="366"/>
      <c r="AH27" s="366"/>
      <c r="AI27" s="366"/>
      <c r="AJ27" s="49"/>
      <c r="AK27" s="51"/>
    </row>
    <row r="28" spans="1:38" ht="25.5" customHeight="1" x14ac:dyDescent="0.2">
      <c r="A28" s="572"/>
      <c r="B28" s="367" t="s">
        <v>157</v>
      </c>
      <c r="C28" s="368"/>
      <c r="D28" s="368"/>
      <c r="E28" s="368"/>
      <c r="F28" s="204" t="s">
        <v>158</v>
      </c>
      <c r="G28" s="170">
        <f>G20+G22+G24-G26</f>
        <v>316995</v>
      </c>
      <c r="H28" s="171"/>
      <c r="I28" s="171"/>
      <c r="J28" s="171"/>
      <c r="K28" s="171"/>
      <c r="L28" s="34"/>
      <c r="M28" s="35"/>
      <c r="N28" s="170">
        <v>-6864231</v>
      </c>
      <c r="O28" s="171"/>
      <c r="P28" s="171"/>
      <c r="Q28" s="171"/>
      <c r="R28" s="52"/>
      <c r="S28" s="369"/>
      <c r="T28" s="370"/>
      <c r="U28" s="373"/>
      <c r="V28" s="374"/>
      <c r="W28" s="374"/>
      <c r="X28" s="374"/>
      <c r="Y28" s="375"/>
      <c r="Z28" s="379"/>
      <c r="AA28" s="380"/>
      <c r="AB28" s="380"/>
      <c r="AC28" s="380"/>
      <c r="AD28" s="380"/>
      <c r="AE28" s="381"/>
      <c r="AF28" s="379"/>
      <c r="AG28" s="380"/>
      <c r="AH28" s="380"/>
      <c r="AI28" s="380"/>
      <c r="AJ28" s="380"/>
      <c r="AK28" s="385"/>
      <c r="AL28" s="573"/>
    </row>
    <row r="29" spans="1:38" ht="25.5" customHeight="1" thickBot="1" x14ac:dyDescent="0.25">
      <c r="A29" s="572"/>
      <c r="B29" s="387" t="s">
        <v>159</v>
      </c>
      <c r="C29" s="388"/>
      <c r="D29" s="388"/>
      <c r="E29" s="388"/>
      <c r="F29" s="311"/>
      <c r="G29" s="173"/>
      <c r="H29" s="174"/>
      <c r="I29" s="174"/>
      <c r="J29" s="174"/>
      <c r="K29" s="174"/>
      <c r="L29" s="40"/>
      <c r="M29" s="41"/>
      <c r="N29" s="173"/>
      <c r="O29" s="174"/>
      <c r="P29" s="174"/>
      <c r="Q29" s="174"/>
      <c r="R29" s="66"/>
      <c r="S29" s="371"/>
      <c r="T29" s="372"/>
      <c r="U29" s="376"/>
      <c r="V29" s="377"/>
      <c r="W29" s="377"/>
      <c r="X29" s="377"/>
      <c r="Y29" s="378"/>
      <c r="Z29" s="382"/>
      <c r="AA29" s="383"/>
      <c r="AB29" s="383"/>
      <c r="AC29" s="383"/>
      <c r="AD29" s="383"/>
      <c r="AE29" s="384"/>
      <c r="AF29" s="382"/>
      <c r="AG29" s="383"/>
      <c r="AH29" s="383"/>
      <c r="AI29" s="383"/>
      <c r="AJ29" s="383"/>
      <c r="AK29" s="386"/>
    </row>
    <row r="30" spans="1:38" ht="7.5" customHeight="1" thickBot="1" x14ac:dyDescent="0.25">
      <c r="B30" s="67"/>
      <c r="C30" s="67"/>
      <c r="D30" s="67"/>
      <c r="E30" s="67"/>
      <c r="F30" s="68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0"/>
      <c r="S30" s="70"/>
      <c r="T30" s="67"/>
      <c r="U30" s="67"/>
      <c r="V30" s="67"/>
      <c r="W30" s="67"/>
      <c r="X30" s="67"/>
      <c r="Y30" s="67"/>
      <c r="Z30" s="67"/>
      <c r="AA30" s="67"/>
      <c r="AB30" s="67"/>
      <c r="AC30" s="71"/>
      <c r="AD30" s="71"/>
      <c r="AE30" s="71"/>
      <c r="AF30" s="71"/>
      <c r="AG30" s="71"/>
      <c r="AH30" s="335"/>
      <c r="AI30" s="335"/>
      <c r="AJ30" s="71"/>
      <c r="AK30" s="71"/>
    </row>
    <row r="31" spans="1:38" s="20" customFormat="1" ht="13.5" customHeight="1" x14ac:dyDescent="0.2">
      <c r="A31" s="19"/>
      <c r="B31" s="336" t="s">
        <v>197</v>
      </c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72"/>
      <c r="Y31" s="72"/>
      <c r="Z31" s="340" t="s">
        <v>160</v>
      </c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1"/>
      <c r="AL31" s="576"/>
    </row>
    <row r="32" spans="1:38" s="20" customFormat="1" ht="13.5" customHeight="1" x14ac:dyDescent="0.2">
      <c r="A32" s="19"/>
      <c r="B32" s="338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73"/>
      <c r="Y32" s="73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3"/>
      <c r="AL32" s="576"/>
    </row>
    <row r="33" spans="1:40" s="20" customFormat="1" ht="23.25" customHeight="1" x14ac:dyDescent="0.2">
      <c r="A33" s="19"/>
      <c r="B33" s="344" t="s">
        <v>5</v>
      </c>
      <c r="C33" s="345"/>
      <c r="D33" s="345"/>
      <c r="E33" s="345"/>
      <c r="F33" s="346"/>
      <c r="G33" s="347" t="s">
        <v>195</v>
      </c>
      <c r="H33" s="345"/>
      <c r="I33" s="345"/>
      <c r="J33" s="345"/>
      <c r="K33" s="345"/>
      <c r="L33" s="345"/>
      <c r="M33" s="346"/>
      <c r="N33" s="348" t="s">
        <v>196</v>
      </c>
      <c r="O33" s="349"/>
      <c r="P33" s="349"/>
      <c r="Q33" s="349"/>
      <c r="R33" s="350"/>
      <c r="S33" s="351" t="s">
        <v>161</v>
      </c>
      <c r="T33" s="345"/>
      <c r="U33" s="345"/>
      <c r="V33" s="345"/>
      <c r="W33" s="345"/>
      <c r="X33" s="345"/>
      <c r="Y33" s="346"/>
      <c r="Z33" s="347" t="s">
        <v>198</v>
      </c>
      <c r="AA33" s="345"/>
      <c r="AB33" s="345"/>
      <c r="AC33" s="345"/>
      <c r="AD33" s="345"/>
      <c r="AE33" s="345"/>
      <c r="AF33" s="346"/>
      <c r="AG33" s="348" t="s">
        <v>199</v>
      </c>
      <c r="AH33" s="349"/>
      <c r="AI33" s="349"/>
      <c r="AJ33" s="349"/>
      <c r="AK33" s="352"/>
      <c r="AL33" s="576"/>
    </row>
    <row r="34" spans="1:40" ht="26.25" customHeight="1" x14ac:dyDescent="0.2">
      <c r="A34" s="572"/>
      <c r="B34" s="202" t="s">
        <v>162</v>
      </c>
      <c r="C34" s="203"/>
      <c r="D34" s="203"/>
      <c r="E34" s="203"/>
      <c r="F34" s="204"/>
      <c r="G34" s="75"/>
      <c r="H34" s="312" t="s">
        <v>29</v>
      </c>
      <c r="I34" s="312"/>
      <c r="J34" s="312"/>
      <c r="K34" s="312"/>
      <c r="L34" s="76" t="s">
        <v>163</v>
      </c>
      <c r="M34" s="35"/>
      <c r="N34" s="577"/>
      <c r="O34" s="312" t="s">
        <v>29</v>
      </c>
      <c r="P34" s="312"/>
      <c r="Q34" s="312"/>
      <c r="R34" s="77" t="s">
        <v>163</v>
      </c>
      <c r="S34" s="313" t="s">
        <v>164</v>
      </c>
      <c r="T34" s="314"/>
      <c r="U34" s="314"/>
      <c r="V34" s="314"/>
      <c r="W34" s="314"/>
      <c r="X34" s="314"/>
      <c r="Y34" s="315"/>
      <c r="Z34" s="60"/>
      <c r="AA34" s="322">
        <v>-0.6</v>
      </c>
      <c r="AB34" s="322"/>
      <c r="AC34" s="322"/>
      <c r="AD34" s="320" t="s">
        <v>165</v>
      </c>
      <c r="AE34" s="321"/>
      <c r="AF34" s="59"/>
      <c r="AG34" s="7"/>
      <c r="AH34" s="322">
        <v>-0.2</v>
      </c>
      <c r="AI34" s="322"/>
      <c r="AJ34" s="78" t="s">
        <v>163</v>
      </c>
      <c r="AK34" s="79"/>
      <c r="AL34" s="573"/>
    </row>
    <row r="35" spans="1:40" ht="26.25" customHeight="1" x14ac:dyDescent="0.2">
      <c r="A35" s="572"/>
      <c r="B35" s="205"/>
      <c r="C35" s="206"/>
      <c r="D35" s="206"/>
      <c r="E35" s="206"/>
      <c r="F35" s="207"/>
      <c r="G35" s="80" t="s">
        <v>166</v>
      </c>
      <c r="H35" s="330">
        <v>11.54</v>
      </c>
      <c r="I35" s="330"/>
      <c r="J35" s="330"/>
      <c r="K35" s="330"/>
      <c r="L35" s="81" t="s">
        <v>167</v>
      </c>
      <c r="M35" s="41"/>
      <c r="N35" s="82" t="s">
        <v>166</v>
      </c>
      <c r="O35" s="331">
        <v>11.67</v>
      </c>
      <c r="P35" s="331"/>
      <c r="Q35" s="331"/>
      <c r="R35" s="83" t="s">
        <v>167</v>
      </c>
      <c r="S35" s="327"/>
      <c r="T35" s="328"/>
      <c r="U35" s="328"/>
      <c r="V35" s="328"/>
      <c r="W35" s="328"/>
      <c r="X35" s="328"/>
      <c r="Y35" s="329"/>
      <c r="Z35" s="62" t="s">
        <v>166</v>
      </c>
      <c r="AA35" s="332">
        <v>25</v>
      </c>
      <c r="AB35" s="332"/>
      <c r="AC35" s="332"/>
      <c r="AD35" s="333" t="s">
        <v>168</v>
      </c>
      <c r="AE35" s="334"/>
      <c r="AF35" s="62" t="s">
        <v>166</v>
      </c>
      <c r="AG35" s="8" t="s">
        <v>169</v>
      </c>
      <c r="AH35" s="332">
        <v>25</v>
      </c>
      <c r="AI35" s="332"/>
      <c r="AJ35" s="84" t="s">
        <v>167</v>
      </c>
      <c r="AK35" s="85"/>
    </row>
    <row r="36" spans="1:40" ht="26.25" customHeight="1" x14ac:dyDescent="0.2">
      <c r="A36" s="572"/>
      <c r="B36" s="202" t="s">
        <v>170</v>
      </c>
      <c r="C36" s="203"/>
      <c r="D36" s="203"/>
      <c r="E36" s="203"/>
      <c r="F36" s="204"/>
      <c r="G36" s="75"/>
      <c r="H36" s="312" t="s">
        <v>29</v>
      </c>
      <c r="I36" s="312"/>
      <c r="J36" s="312"/>
      <c r="K36" s="312"/>
      <c r="L36" s="76" t="s">
        <v>163</v>
      </c>
      <c r="M36" s="35"/>
      <c r="N36" s="577"/>
      <c r="O36" s="312" t="s">
        <v>29</v>
      </c>
      <c r="P36" s="312"/>
      <c r="Q36" s="312"/>
      <c r="R36" s="77" t="s">
        <v>163</v>
      </c>
      <c r="S36" s="313" t="s">
        <v>171</v>
      </c>
      <c r="T36" s="314"/>
      <c r="U36" s="314"/>
      <c r="V36" s="314"/>
      <c r="W36" s="314"/>
      <c r="X36" s="314"/>
      <c r="Y36" s="315"/>
      <c r="Z36" s="60"/>
      <c r="AA36" s="319" t="s">
        <v>29</v>
      </c>
      <c r="AB36" s="319"/>
      <c r="AC36" s="319"/>
      <c r="AD36" s="320" t="s">
        <v>165</v>
      </c>
      <c r="AE36" s="321"/>
      <c r="AF36" s="86"/>
      <c r="AG36" s="7"/>
      <c r="AH36" s="322" t="s">
        <v>29</v>
      </c>
      <c r="AI36" s="322"/>
      <c r="AJ36" s="87" t="s">
        <v>163</v>
      </c>
      <c r="AK36" s="48"/>
      <c r="AL36" s="573"/>
    </row>
    <row r="37" spans="1:40" ht="26.25" customHeight="1" thickBot="1" x14ac:dyDescent="0.25">
      <c r="A37" s="572"/>
      <c r="B37" s="309"/>
      <c r="C37" s="310"/>
      <c r="D37" s="310"/>
      <c r="E37" s="310"/>
      <c r="F37" s="311"/>
      <c r="G37" s="88" t="s">
        <v>166</v>
      </c>
      <c r="H37" s="323">
        <v>16.54</v>
      </c>
      <c r="I37" s="323"/>
      <c r="J37" s="323"/>
      <c r="K37" s="323"/>
      <c r="L37" s="89" t="s">
        <v>167</v>
      </c>
      <c r="M37" s="90"/>
      <c r="N37" s="91" t="s">
        <v>166</v>
      </c>
      <c r="O37" s="323">
        <v>16.670000000000002</v>
      </c>
      <c r="P37" s="323"/>
      <c r="Q37" s="323"/>
      <c r="R37" s="92" t="s">
        <v>167</v>
      </c>
      <c r="S37" s="316"/>
      <c r="T37" s="317"/>
      <c r="U37" s="317"/>
      <c r="V37" s="317"/>
      <c r="W37" s="317"/>
      <c r="X37" s="317"/>
      <c r="Y37" s="318"/>
      <c r="Z37" s="93" t="s">
        <v>166</v>
      </c>
      <c r="AA37" s="324">
        <v>350</v>
      </c>
      <c r="AB37" s="324"/>
      <c r="AC37" s="324"/>
      <c r="AD37" s="325" t="s">
        <v>168</v>
      </c>
      <c r="AE37" s="326"/>
      <c r="AF37" s="93" t="s">
        <v>166</v>
      </c>
      <c r="AG37" s="9" t="s">
        <v>169</v>
      </c>
      <c r="AH37" s="324">
        <v>350</v>
      </c>
      <c r="AI37" s="324"/>
      <c r="AJ37" s="94" t="s">
        <v>167</v>
      </c>
      <c r="AK37" s="95"/>
    </row>
    <row r="38" spans="1:40" ht="8.25" customHeight="1" thickBot="1" x14ac:dyDescent="0.25">
      <c r="B38" s="96"/>
      <c r="C38" s="96"/>
      <c r="D38" s="96"/>
      <c r="E38" s="96"/>
      <c r="F38" s="96"/>
      <c r="G38" s="36"/>
      <c r="H38" s="36"/>
      <c r="I38" s="97"/>
      <c r="J38" s="97"/>
      <c r="K38" s="36"/>
      <c r="L38" s="34"/>
      <c r="M38" s="34"/>
      <c r="N38" s="578"/>
      <c r="O38" s="578"/>
      <c r="P38" s="578"/>
      <c r="Q38" s="578"/>
      <c r="R38" s="578"/>
      <c r="S38" s="98"/>
      <c r="T38" s="98"/>
      <c r="U38" s="98"/>
      <c r="V38" s="98"/>
      <c r="W38" s="98"/>
      <c r="X38" s="98"/>
      <c r="Y38" s="98"/>
      <c r="Z38" s="36"/>
      <c r="AA38" s="99"/>
      <c r="AB38" s="99"/>
      <c r="AC38" s="99"/>
      <c r="AD38" s="59"/>
      <c r="AE38" s="59"/>
      <c r="AF38" s="37"/>
      <c r="AG38" s="37"/>
      <c r="AH38" s="37"/>
      <c r="AI38" s="37"/>
      <c r="AJ38" s="37"/>
      <c r="AK38" s="37"/>
    </row>
    <row r="39" spans="1:40" ht="27" customHeight="1" x14ac:dyDescent="0.2">
      <c r="A39" s="572"/>
      <c r="B39" s="259" t="s">
        <v>172</v>
      </c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1"/>
      <c r="T39" s="262" t="s">
        <v>173</v>
      </c>
      <c r="U39" s="265" t="s">
        <v>5</v>
      </c>
      <c r="V39" s="266"/>
      <c r="W39" s="267"/>
      <c r="X39" s="274" t="s">
        <v>174</v>
      </c>
      <c r="Y39" s="275"/>
      <c r="Z39" s="276"/>
      <c r="AA39" s="274" t="s">
        <v>175</v>
      </c>
      <c r="AB39" s="275"/>
      <c r="AC39" s="276"/>
      <c r="AD39" s="274" t="s">
        <v>176</v>
      </c>
      <c r="AE39" s="237"/>
      <c r="AF39" s="237"/>
      <c r="AG39" s="283"/>
      <c r="AH39" s="236" t="s">
        <v>70</v>
      </c>
      <c r="AI39" s="237"/>
      <c r="AJ39" s="237"/>
      <c r="AK39" s="238"/>
    </row>
    <row r="40" spans="1:40" ht="23.25" customHeight="1" x14ac:dyDescent="0.2">
      <c r="A40" s="572"/>
      <c r="B40" s="202" t="s">
        <v>5</v>
      </c>
      <c r="C40" s="203"/>
      <c r="D40" s="204"/>
      <c r="E40" s="248" t="s">
        <v>200</v>
      </c>
      <c r="F40" s="249"/>
      <c r="G40" s="249"/>
      <c r="H40" s="249"/>
      <c r="I40" s="249"/>
      <c r="J40" s="249"/>
      <c r="K40" s="249"/>
      <c r="L40" s="249"/>
      <c r="M40" s="249"/>
      <c r="N40" s="250"/>
      <c r="O40" s="248" t="s">
        <v>201</v>
      </c>
      <c r="P40" s="249"/>
      <c r="Q40" s="249"/>
      <c r="R40" s="249"/>
      <c r="S40" s="251"/>
      <c r="T40" s="263"/>
      <c r="U40" s="268"/>
      <c r="V40" s="269"/>
      <c r="W40" s="270"/>
      <c r="X40" s="277"/>
      <c r="Y40" s="278"/>
      <c r="Z40" s="279"/>
      <c r="AA40" s="277"/>
      <c r="AB40" s="278"/>
      <c r="AC40" s="279"/>
      <c r="AD40" s="239"/>
      <c r="AE40" s="240"/>
      <c r="AF40" s="240"/>
      <c r="AG40" s="284"/>
      <c r="AH40" s="239"/>
      <c r="AI40" s="240"/>
      <c r="AJ40" s="240"/>
      <c r="AK40" s="241"/>
    </row>
    <row r="41" spans="1:40" ht="18" customHeight="1" x14ac:dyDescent="0.2">
      <c r="A41" s="572"/>
      <c r="B41" s="245"/>
      <c r="C41" s="246"/>
      <c r="D41" s="247"/>
      <c r="E41" s="235" t="s">
        <v>177</v>
      </c>
      <c r="F41" s="203"/>
      <c r="G41" s="204"/>
      <c r="H41" s="235" t="s">
        <v>178</v>
      </c>
      <c r="I41" s="203"/>
      <c r="J41" s="203"/>
      <c r="K41" s="204"/>
      <c r="L41" s="252" t="s">
        <v>179</v>
      </c>
      <c r="M41" s="253"/>
      <c r="N41" s="254"/>
      <c r="O41" s="235" t="s">
        <v>177</v>
      </c>
      <c r="P41" s="204"/>
      <c r="Q41" s="235" t="s">
        <v>180</v>
      </c>
      <c r="R41" s="203"/>
      <c r="S41" s="255"/>
      <c r="T41" s="263"/>
      <c r="U41" s="271"/>
      <c r="V41" s="272"/>
      <c r="W41" s="273"/>
      <c r="X41" s="280"/>
      <c r="Y41" s="281"/>
      <c r="Z41" s="282"/>
      <c r="AA41" s="280"/>
      <c r="AB41" s="281"/>
      <c r="AC41" s="282"/>
      <c r="AD41" s="242"/>
      <c r="AE41" s="243"/>
      <c r="AF41" s="243"/>
      <c r="AG41" s="285"/>
      <c r="AH41" s="242"/>
      <c r="AI41" s="243"/>
      <c r="AJ41" s="243"/>
      <c r="AK41" s="244"/>
    </row>
    <row r="42" spans="1:40" ht="18" customHeight="1" x14ac:dyDescent="0.2">
      <c r="A42" s="572"/>
      <c r="B42" s="205"/>
      <c r="C42" s="206"/>
      <c r="D42" s="207"/>
      <c r="E42" s="218"/>
      <c r="F42" s="206"/>
      <c r="G42" s="207"/>
      <c r="H42" s="256" t="s">
        <v>181</v>
      </c>
      <c r="I42" s="257"/>
      <c r="J42" s="257"/>
      <c r="K42" s="258"/>
      <c r="L42" s="286" t="s">
        <v>177</v>
      </c>
      <c r="M42" s="287"/>
      <c r="N42" s="288"/>
      <c r="O42" s="218"/>
      <c r="P42" s="207"/>
      <c r="Q42" s="256" t="s">
        <v>181</v>
      </c>
      <c r="R42" s="257"/>
      <c r="S42" s="289"/>
      <c r="T42" s="263"/>
      <c r="U42" s="224" t="s">
        <v>202</v>
      </c>
      <c r="V42" s="225"/>
      <c r="W42" s="225"/>
      <c r="X42" s="100"/>
      <c r="Y42" s="101"/>
      <c r="Z42" s="102" t="s">
        <v>14</v>
      </c>
      <c r="AA42" s="100"/>
      <c r="AB42" s="101"/>
      <c r="AC42" s="102" t="s">
        <v>14</v>
      </c>
      <c r="AD42" s="86"/>
      <c r="AE42" s="46"/>
      <c r="AF42" s="46"/>
      <c r="AG42" s="102" t="s">
        <v>14</v>
      </c>
      <c r="AH42" s="100"/>
      <c r="AI42" s="33"/>
      <c r="AJ42" s="33"/>
      <c r="AK42" s="103" t="s">
        <v>14</v>
      </c>
    </row>
    <row r="43" spans="1:40" ht="12.6" customHeight="1" x14ac:dyDescent="0.2">
      <c r="A43" s="572"/>
      <c r="B43" s="294" t="s">
        <v>182</v>
      </c>
      <c r="C43" s="104"/>
      <c r="D43" s="33"/>
      <c r="E43" s="105"/>
      <c r="F43" s="33"/>
      <c r="G43" s="27" t="s">
        <v>122</v>
      </c>
      <c r="H43" s="26"/>
      <c r="I43" s="25"/>
      <c r="J43" s="25"/>
      <c r="K43" s="27" t="s">
        <v>183</v>
      </c>
      <c r="L43" s="25"/>
      <c r="M43" s="25"/>
      <c r="N43" s="27" t="s">
        <v>122</v>
      </c>
      <c r="O43" s="26"/>
      <c r="P43" s="27" t="s">
        <v>122</v>
      </c>
      <c r="Q43" s="26"/>
      <c r="R43" s="25"/>
      <c r="S43" s="25" t="s">
        <v>183</v>
      </c>
      <c r="T43" s="263"/>
      <c r="U43" s="290"/>
      <c r="V43" s="291"/>
      <c r="W43" s="291"/>
      <c r="X43" s="215">
        <v>41606227</v>
      </c>
      <c r="Y43" s="216"/>
      <c r="Z43" s="234"/>
      <c r="AA43" s="215">
        <v>0</v>
      </c>
      <c r="AB43" s="216"/>
      <c r="AC43" s="234"/>
      <c r="AD43" s="297">
        <v>72099378</v>
      </c>
      <c r="AE43" s="298"/>
      <c r="AF43" s="298"/>
      <c r="AG43" s="299"/>
      <c r="AH43" s="215">
        <v>113705605</v>
      </c>
      <c r="AI43" s="216"/>
      <c r="AJ43" s="216"/>
      <c r="AK43" s="217"/>
    </row>
    <row r="44" spans="1:40" ht="39" customHeight="1" x14ac:dyDescent="0.2">
      <c r="A44" s="572"/>
      <c r="B44" s="295"/>
      <c r="C44" s="218" t="s">
        <v>184</v>
      </c>
      <c r="D44" s="207"/>
      <c r="E44" s="185">
        <v>1059</v>
      </c>
      <c r="F44" s="186"/>
      <c r="G44" s="41"/>
      <c r="H44" s="211">
        <v>285851</v>
      </c>
      <c r="I44" s="212"/>
      <c r="J44" s="212"/>
      <c r="K44" s="213"/>
      <c r="L44" s="185">
        <v>76</v>
      </c>
      <c r="M44" s="186"/>
      <c r="N44" s="41"/>
      <c r="O44" s="211">
        <v>1027</v>
      </c>
      <c r="P44" s="212"/>
      <c r="Q44" s="211">
        <v>287471</v>
      </c>
      <c r="R44" s="212"/>
      <c r="S44" s="219"/>
      <c r="T44" s="263"/>
      <c r="U44" s="292"/>
      <c r="V44" s="293"/>
      <c r="W44" s="293"/>
      <c r="X44" s="185"/>
      <c r="Y44" s="186"/>
      <c r="Z44" s="201"/>
      <c r="AA44" s="185"/>
      <c r="AB44" s="186"/>
      <c r="AC44" s="201"/>
      <c r="AD44" s="300"/>
      <c r="AE44" s="301"/>
      <c r="AF44" s="301"/>
      <c r="AG44" s="302"/>
      <c r="AH44" s="185"/>
      <c r="AI44" s="186"/>
      <c r="AJ44" s="186"/>
      <c r="AK44" s="187"/>
      <c r="AM44" s="551"/>
      <c r="AN44" s="551"/>
    </row>
    <row r="45" spans="1:40" ht="39" customHeight="1" x14ac:dyDescent="0.2">
      <c r="A45" s="572"/>
      <c r="B45" s="295"/>
      <c r="C45" s="110"/>
      <c r="D45" s="112" t="s">
        <v>185</v>
      </c>
      <c r="E45" s="190">
        <v>93</v>
      </c>
      <c r="F45" s="191"/>
      <c r="G45" s="41"/>
      <c r="H45" s="192">
        <v>264319</v>
      </c>
      <c r="I45" s="193"/>
      <c r="J45" s="193"/>
      <c r="K45" s="194"/>
      <c r="L45" s="190">
        <v>8</v>
      </c>
      <c r="M45" s="191"/>
      <c r="N45" s="41"/>
      <c r="O45" s="192">
        <v>87</v>
      </c>
      <c r="P45" s="193"/>
      <c r="Q45" s="192">
        <v>274508</v>
      </c>
      <c r="R45" s="193"/>
      <c r="S45" s="195"/>
      <c r="T45" s="263"/>
      <c r="U45" s="220" t="s">
        <v>203</v>
      </c>
      <c r="V45" s="230" t="s">
        <v>186</v>
      </c>
      <c r="W45" s="231"/>
      <c r="X45" s="215">
        <v>1002371</v>
      </c>
      <c r="Y45" s="216"/>
      <c r="Z45" s="234"/>
      <c r="AA45" s="170">
        <v>0</v>
      </c>
      <c r="AB45" s="171"/>
      <c r="AC45" s="200"/>
      <c r="AD45" s="215">
        <v>5705831</v>
      </c>
      <c r="AE45" s="216"/>
      <c r="AF45" s="216"/>
      <c r="AG45" s="234"/>
      <c r="AH45" s="215">
        <v>6708202</v>
      </c>
      <c r="AI45" s="216"/>
      <c r="AJ45" s="216"/>
      <c r="AK45" s="217"/>
    </row>
    <row r="46" spans="1:40" ht="18.75" customHeight="1" x14ac:dyDescent="0.2">
      <c r="A46" s="572"/>
      <c r="B46" s="295"/>
      <c r="C46" s="235" t="s">
        <v>187</v>
      </c>
      <c r="D46" s="204"/>
      <c r="E46" s="170">
        <v>96</v>
      </c>
      <c r="F46" s="171"/>
      <c r="G46" s="111"/>
      <c r="H46" s="208">
        <v>315601</v>
      </c>
      <c r="I46" s="209"/>
      <c r="J46" s="209"/>
      <c r="K46" s="210"/>
      <c r="L46" s="170">
        <v>1</v>
      </c>
      <c r="M46" s="171"/>
      <c r="N46" s="111"/>
      <c r="O46" s="208">
        <v>96</v>
      </c>
      <c r="P46" s="209"/>
      <c r="Q46" s="208">
        <v>313944</v>
      </c>
      <c r="R46" s="209"/>
      <c r="S46" s="223"/>
      <c r="T46" s="263"/>
      <c r="U46" s="221"/>
      <c r="V46" s="232"/>
      <c r="W46" s="233"/>
      <c r="X46" s="185"/>
      <c r="Y46" s="186"/>
      <c r="Z46" s="201"/>
      <c r="AA46" s="185"/>
      <c r="AB46" s="186"/>
      <c r="AC46" s="201"/>
      <c r="AD46" s="185"/>
      <c r="AE46" s="186"/>
      <c r="AF46" s="186"/>
      <c r="AG46" s="201"/>
      <c r="AH46" s="185"/>
      <c r="AI46" s="186"/>
      <c r="AJ46" s="186"/>
      <c r="AK46" s="187"/>
    </row>
    <row r="47" spans="1:40" ht="18.75" customHeight="1" x14ac:dyDescent="0.2">
      <c r="A47" s="572"/>
      <c r="B47" s="295"/>
      <c r="C47" s="218"/>
      <c r="D47" s="207"/>
      <c r="E47" s="185"/>
      <c r="F47" s="186"/>
      <c r="G47" s="41"/>
      <c r="H47" s="211"/>
      <c r="I47" s="212"/>
      <c r="J47" s="212"/>
      <c r="K47" s="213"/>
      <c r="L47" s="185"/>
      <c r="M47" s="186"/>
      <c r="N47" s="41"/>
      <c r="O47" s="211"/>
      <c r="P47" s="212"/>
      <c r="Q47" s="211"/>
      <c r="R47" s="212"/>
      <c r="S47" s="219"/>
      <c r="T47" s="263"/>
      <c r="U47" s="221"/>
      <c r="V47" s="230" t="s">
        <v>188</v>
      </c>
      <c r="W47" s="231"/>
      <c r="X47" s="170">
        <v>529774</v>
      </c>
      <c r="Y47" s="171"/>
      <c r="Z47" s="200"/>
      <c r="AA47" s="170">
        <v>0</v>
      </c>
      <c r="AB47" s="171"/>
      <c r="AC47" s="200"/>
      <c r="AD47" s="170">
        <v>2738784</v>
      </c>
      <c r="AE47" s="171"/>
      <c r="AF47" s="171"/>
      <c r="AG47" s="200"/>
      <c r="AH47" s="170">
        <v>3268558</v>
      </c>
      <c r="AI47" s="171"/>
      <c r="AJ47" s="171"/>
      <c r="AK47" s="172"/>
    </row>
    <row r="48" spans="1:40" ht="39" customHeight="1" x14ac:dyDescent="0.2">
      <c r="A48" s="572"/>
      <c r="B48" s="295"/>
      <c r="C48" s="188" t="s">
        <v>189</v>
      </c>
      <c r="D48" s="189"/>
      <c r="E48" s="190">
        <v>0</v>
      </c>
      <c r="F48" s="191"/>
      <c r="G48" s="41"/>
      <c r="H48" s="192" t="s">
        <v>29</v>
      </c>
      <c r="I48" s="193"/>
      <c r="J48" s="193"/>
      <c r="K48" s="194"/>
      <c r="L48" s="190">
        <v>0</v>
      </c>
      <c r="M48" s="191"/>
      <c r="N48" s="41"/>
      <c r="O48" s="192">
        <v>0</v>
      </c>
      <c r="P48" s="193"/>
      <c r="Q48" s="192" t="s">
        <v>29</v>
      </c>
      <c r="R48" s="193"/>
      <c r="S48" s="195"/>
      <c r="T48" s="263"/>
      <c r="U48" s="221"/>
      <c r="V48" s="232"/>
      <c r="W48" s="233"/>
      <c r="X48" s="185"/>
      <c r="Y48" s="186"/>
      <c r="Z48" s="201"/>
      <c r="AA48" s="185"/>
      <c r="AB48" s="186"/>
      <c r="AC48" s="201"/>
      <c r="AD48" s="185"/>
      <c r="AE48" s="186"/>
      <c r="AF48" s="186"/>
      <c r="AG48" s="201"/>
      <c r="AH48" s="185"/>
      <c r="AI48" s="186"/>
      <c r="AJ48" s="186"/>
      <c r="AK48" s="187"/>
    </row>
    <row r="49" spans="1:40" ht="39" customHeight="1" x14ac:dyDescent="0.2">
      <c r="A49" s="572"/>
      <c r="B49" s="296"/>
      <c r="C49" s="188" t="s">
        <v>190</v>
      </c>
      <c r="D49" s="189"/>
      <c r="E49" s="190">
        <f>E44+E46+E48</f>
        <v>1155</v>
      </c>
      <c r="F49" s="191"/>
      <c r="G49" s="41"/>
      <c r="H49" s="192">
        <v>288323</v>
      </c>
      <c r="I49" s="193"/>
      <c r="J49" s="193"/>
      <c r="K49" s="194"/>
      <c r="L49" s="190">
        <f>L44+L46+L48</f>
        <v>77</v>
      </c>
      <c r="M49" s="191"/>
      <c r="N49" s="41"/>
      <c r="O49" s="192">
        <v>1123</v>
      </c>
      <c r="P49" s="193"/>
      <c r="Q49" s="192">
        <v>289734</v>
      </c>
      <c r="R49" s="193"/>
      <c r="S49" s="195"/>
      <c r="T49" s="263"/>
      <c r="U49" s="221"/>
      <c r="V49" s="196" t="s">
        <v>191</v>
      </c>
      <c r="W49" s="197"/>
      <c r="X49" s="170">
        <v>11</v>
      </c>
      <c r="Y49" s="171"/>
      <c r="Z49" s="200"/>
      <c r="AA49" s="170">
        <v>0</v>
      </c>
      <c r="AB49" s="171"/>
      <c r="AC49" s="200"/>
      <c r="AD49" s="170">
        <v>1</v>
      </c>
      <c r="AE49" s="171"/>
      <c r="AF49" s="171"/>
      <c r="AG49" s="200"/>
      <c r="AH49" s="170">
        <v>12</v>
      </c>
      <c r="AI49" s="171"/>
      <c r="AJ49" s="171"/>
      <c r="AK49" s="172"/>
    </row>
    <row r="50" spans="1:40" ht="18.75" customHeight="1" x14ac:dyDescent="0.2">
      <c r="A50" s="572"/>
      <c r="B50" s="202" t="s">
        <v>192</v>
      </c>
      <c r="C50" s="203"/>
      <c r="D50" s="204"/>
      <c r="E50" s="170">
        <v>42</v>
      </c>
      <c r="F50" s="171"/>
      <c r="G50" s="111"/>
      <c r="H50" s="208">
        <v>276076</v>
      </c>
      <c r="I50" s="209"/>
      <c r="J50" s="209"/>
      <c r="K50" s="210"/>
      <c r="L50" s="170">
        <v>2</v>
      </c>
      <c r="M50" s="171"/>
      <c r="N50" s="111"/>
      <c r="O50" s="208">
        <v>40</v>
      </c>
      <c r="P50" s="209"/>
      <c r="Q50" s="208">
        <v>278105</v>
      </c>
      <c r="R50" s="209"/>
      <c r="S50" s="223"/>
      <c r="T50" s="263"/>
      <c r="U50" s="222"/>
      <c r="V50" s="198"/>
      <c r="W50" s="199"/>
      <c r="X50" s="185"/>
      <c r="Y50" s="186"/>
      <c r="Z50" s="201"/>
      <c r="AA50" s="185"/>
      <c r="AB50" s="186"/>
      <c r="AC50" s="201"/>
      <c r="AD50" s="185"/>
      <c r="AE50" s="186"/>
      <c r="AF50" s="186"/>
      <c r="AG50" s="201"/>
      <c r="AH50" s="185"/>
      <c r="AI50" s="186"/>
      <c r="AJ50" s="186"/>
      <c r="AK50" s="187"/>
    </row>
    <row r="51" spans="1:40" ht="18.75" customHeight="1" x14ac:dyDescent="0.2">
      <c r="A51" s="572"/>
      <c r="B51" s="205"/>
      <c r="C51" s="206"/>
      <c r="D51" s="207"/>
      <c r="E51" s="185"/>
      <c r="F51" s="186"/>
      <c r="G51" s="41"/>
      <c r="H51" s="211"/>
      <c r="I51" s="212"/>
      <c r="J51" s="212"/>
      <c r="K51" s="213"/>
      <c r="L51" s="185"/>
      <c r="M51" s="186"/>
      <c r="N51" s="41"/>
      <c r="O51" s="211"/>
      <c r="P51" s="212"/>
      <c r="Q51" s="211"/>
      <c r="R51" s="212"/>
      <c r="S51" s="219"/>
      <c r="T51" s="263"/>
      <c r="U51" s="224" t="s">
        <v>204</v>
      </c>
      <c r="V51" s="225"/>
      <c r="W51" s="226"/>
      <c r="X51" s="170">
        <f>X43+X45-X47+X49</f>
        <v>42078835</v>
      </c>
      <c r="Y51" s="171"/>
      <c r="Z51" s="200"/>
      <c r="AA51" s="170">
        <v>0</v>
      </c>
      <c r="AB51" s="171"/>
      <c r="AC51" s="200"/>
      <c r="AD51" s="303">
        <f>AD43+AD45-AD47+AD49</f>
        <v>75066426</v>
      </c>
      <c r="AE51" s="304"/>
      <c r="AF51" s="304"/>
      <c r="AG51" s="305"/>
      <c r="AH51" s="170">
        <f>AH43+AH45-AH47+AH49</f>
        <v>117145261</v>
      </c>
      <c r="AI51" s="171"/>
      <c r="AJ51" s="171"/>
      <c r="AK51" s="172"/>
      <c r="AM51" s="551"/>
      <c r="AN51" s="551"/>
    </row>
    <row r="52" spans="1:40" ht="39.75" customHeight="1" thickBot="1" x14ac:dyDescent="0.25">
      <c r="A52" s="572"/>
      <c r="B52" s="176" t="s">
        <v>70</v>
      </c>
      <c r="C52" s="177"/>
      <c r="D52" s="178"/>
      <c r="E52" s="179">
        <f>E49+E50</f>
        <v>1197</v>
      </c>
      <c r="F52" s="180"/>
      <c r="G52" s="90"/>
      <c r="H52" s="181">
        <v>287894</v>
      </c>
      <c r="I52" s="182"/>
      <c r="J52" s="182"/>
      <c r="K52" s="183"/>
      <c r="L52" s="179">
        <f>L49+L50</f>
        <v>79</v>
      </c>
      <c r="M52" s="180"/>
      <c r="N52" s="90"/>
      <c r="O52" s="181">
        <v>1163</v>
      </c>
      <c r="P52" s="182"/>
      <c r="Q52" s="181">
        <v>289334</v>
      </c>
      <c r="R52" s="182"/>
      <c r="S52" s="184"/>
      <c r="T52" s="264"/>
      <c r="U52" s="227"/>
      <c r="V52" s="228"/>
      <c r="W52" s="229"/>
      <c r="X52" s="173"/>
      <c r="Y52" s="174"/>
      <c r="Z52" s="214"/>
      <c r="AA52" s="173"/>
      <c r="AB52" s="174"/>
      <c r="AC52" s="214"/>
      <c r="AD52" s="306"/>
      <c r="AE52" s="307"/>
      <c r="AF52" s="307"/>
      <c r="AG52" s="308"/>
      <c r="AH52" s="173"/>
      <c r="AI52" s="174"/>
      <c r="AJ52" s="174"/>
      <c r="AK52" s="175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B8:F8"/>
    <mergeCell ref="G8:M8"/>
    <mergeCell ref="N8:R8"/>
    <mergeCell ref="S8:T8"/>
    <mergeCell ref="U8:Y8"/>
    <mergeCell ref="Z8:AF8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12:E13"/>
    <mergeCell ref="F12:F13"/>
    <mergeCell ref="G12:K13"/>
    <mergeCell ref="N12:Q13"/>
    <mergeCell ref="S12:T13"/>
    <mergeCell ref="U12:Y13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B22:E23"/>
    <mergeCell ref="F22:F23"/>
    <mergeCell ref="G22:K23"/>
    <mergeCell ref="N22:Q23"/>
    <mergeCell ref="S22:T23"/>
    <mergeCell ref="U22:Y23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6:E27"/>
    <mergeCell ref="F26:F27"/>
    <mergeCell ref="G26:K27"/>
    <mergeCell ref="N26:Q27"/>
    <mergeCell ref="S26:T27"/>
    <mergeCell ref="U26:Y27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D34:AE34"/>
    <mergeCell ref="AH34:AI34"/>
    <mergeCell ref="H35:K35"/>
    <mergeCell ref="O35:Q35"/>
    <mergeCell ref="AA35:AC35"/>
    <mergeCell ref="AD35:AE35"/>
    <mergeCell ref="AH35:AI35"/>
    <mergeCell ref="AD51:AG52"/>
    <mergeCell ref="B36:F37"/>
    <mergeCell ref="H36:K36"/>
    <mergeCell ref="O36:Q36"/>
    <mergeCell ref="S36:Y37"/>
    <mergeCell ref="AA36:AC36"/>
    <mergeCell ref="AD36:AE36"/>
    <mergeCell ref="AH36:AI36"/>
    <mergeCell ref="H37:K37"/>
    <mergeCell ref="O37:Q37"/>
    <mergeCell ref="AA37:AC37"/>
    <mergeCell ref="AD37:AE37"/>
    <mergeCell ref="AH37:AI37"/>
    <mergeCell ref="Q42:S42"/>
    <mergeCell ref="U42:W44"/>
    <mergeCell ref="B43:B49"/>
    <mergeCell ref="X43:Z44"/>
    <mergeCell ref="AA43:AC44"/>
    <mergeCell ref="AD43:AG44"/>
    <mergeCell ref="H46:K47"/>
    <mergeCell ref="L46:M47"/>
    <mergeCell ref="O46:P47"/>
    <mergeCell ref="V47:W48"/>
    <mergeCell ref="X47:Z48"/>
    <mergeCell ref="AA47:AC48"/>
    <mergeCell ref="AD47:AG48"/>
    <mergeCell ref="V45:W46"/>
    <mergeCell ref="X45:Z46"/>
    <mergeCell ref="AA45:AC46"/>
    <mergeCell ref="AD45:AG46"/>
    <mergeCell ref="AH45:AK46"/>
    <mergeCell ref="C46:D47"/>
    <mergeCell ref="E46:F4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B50:D51"/>
    <mergeCell ref="E50:F51"/>
    <mergeCell ref="H50:K51"/>
    <mergeCell ref="L50:M51"/>
    <mergeCell ref="O50:P51"/>
    <mergeCell ref="X51:Z52"/>
    <mergeCell ref="AA51:AC52"/>
    <mergeCell ref="AH43:AK44"/>
    <mergeCell ref="C44:D44"/>
    <mergeCell ref="E44:F44"/>
    <mergeCell ref="H44:K44"/>
    <mergeCell ref="L44:M44"/>
    <mergeCell ref="O44:P44"/>
    <mergeCell ref="Q44:S44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AH51:AK52"/>
    <mergeCell ref="B52:D52"/>
    <mergeCell ref="E52:F52"/>
    <mergeCell ref="H52:K52"/>
    <mergeCell ref="L52:M52"/>
    <mergeCell ref="O52:P52"/>
    <mergeCell ref="Q52:S52"/>
    <mergeCell ref="AH47:AK48"/>
    <mergeCell ref="C48:D48"/>
    <mergeCell ref="E48:F48"/>
    <mergeCell ref="H48:K48"/>
    <mergeCell ref="L48:M48"/>
    <mergeCell ref="O48:P48"/>
    <mergeCell ref="C49:D49"/>
    <mergeCell ref="E49:F49"/>
    <mergeCell ref="H49:K49"/>
    <mergeCell ref="L49:M49"/>
    <mergeCell ref="O49:P49"/>
    <mergeCell ref="Q49:S49"/>
    <mergeCell ref="V49:W50"/>
    <mergeCell ref="X49:Z50"/>
    <mergeCell ref="AA49:AC50"/>
    <mergeCell ref="AD49:AG50"/>
    <mergeCell ref="AH49:AK50"/>
  </mergeCells>
  <phoneticPr fontId="1"/>
  <printOptions gridLinesSet="0"/>
  <pageMargins left="0.43307086614173229" right="0.19685039370078741" top="0.39370078740157483" bottom="0.19685039370078741" header="0" footer="0"/>
  <pageSetup paperSize="9" scale="62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-0.249977111117893"/>
    <pageSetUpPr fitToPage="1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E10" sqref="E10"/>
    </sheetView>
  </sheetViews>
  <sheetFormatPr defaultColWidth="9" defaultRowHeight="13.2" x14ac:dyDescent="0.2"/>
  <cols>
    <col min="1" max="1" width="1" style="552" customWidth="1"/>
    <col min="2" max="2" width="1.33203125" style="552" customWidth="1"/>
    <col min="3" max="3" width="17.44140625" style="552" customWidth="1"/>
    <col min="4" max="4" width="15" style="552" customWidth="1"/>
    <col min="5" max="5" width="9.109375" style="552" customWidth="1"/>
    <col min="6" max="6" width="7.88671875" style="552" customWidth="1"/>
    <col min="7" max="8" width="1.33203125" style="552" customWidth="1"/>
    <col min="9" max="9" width="14.109375" style="552" customWidth="1"/>
    <col min="10" max="10" width="8.44140625" style="552" customWidth="1"/>
    <col min="11" max="11" width="7.109375" style="552" customWidth="1"/>
    <col min="12" max="12" width="9.6640625" style="552" customWidth="1"/>
    <col min="13" max="14" width="5.6640625" style="552" customWidth="1"/>
    <col min="15" max="15" width="14.88671875" style="552" customWidth="1"/>
    <col min="16" max="16" width="10.77734375" style="552" customWidth="1"/>
    <col min="17" max="17" width="4.6640625" style="552" customWidth="1"/>
    <col min="18" max="18" width="9" style="552" customWidth="1"/>
    <col min="19" max="19" width="1.109375" style="552" customWidth="1"/>
    <col min="20" max="20" width="6" style="552" customWidth="1"/>
    <col min="21" max="16384" width="9" style="552"/>
  </cols>
  <sheetData>
    <row r="1" spans="1:20" ht="24" customHeight="1" thickBot="1" x14ac:dyDescent="0.3">
      <c r="A1" s="552" t="s">
        <v>0</v>
      </c>
      <c r="N1" s="117" t="s">
        <v>1</v>
      </c>
      <c r="O1" s="579"/>
      <c r="P1" s="544" t="s">
        <v>2</v>
      </c>
      <c r="Q1" s="580"/>
      <c r="R1" s="580"/>
    </row>
    <row r="2" spans="1:20" ht="6" customHeight="1" thickBot="1" x14ac:dyDescent="0.25"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</row>
    <row r="3" spans="1:20" s="120" customFormat="1" ht="27" customHeight="1" x14ac:dyDescent="0.2">
      <c r="A3" s="118"/>
      <c r="B3" s="545" t="s">
        <v>3</v>
      </c>
      <c r="C3" s="546"/>
      <c r="D3" s="546"/>
      <c r="E3" s="546"/>
      <c r="F3" s="547"/>
      <c r="G3" s="548" t="s">
        <v>4</v>
      </c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2"/>
      <c r="S3" s="119"/>
      <c r="T3" s="119"/>
    </row>
    <row r="4" spans="1:20" ht="26.25" customHeight="1" x14ac:dyDescent="0.2">
      <c r="A4" s="583"/>
      <c r="B4" s="584" t="s">
        <v>5</v>
      </c>
      <c r="C4" s="538"/>
      <c r="D4" s="585" t="s">
        <v>6</v>
      </c>
      <c r="E4" s="585" t="s">
        <v>7</v>
      </c>
      <c r="F4" s="586" t="s">
        <v>8</v>
      </c>
      <c r="G4" s="536" t="s">
        <v>5</v>
      </c>
      <c r="H4" s="537"/>
      <c r="I4" s="538"/>
      <c r="J4" s="587" t="s">
        <v>6</v>
      </c>
      <c r="K4" s="538"/>
      <c r="L4" s="585" t="s">
        <v>7</v>
      </c>
      <c r="M4" s="587" t="s">
        <v>8</v>
      </c>
      <c r="N4" s="538"/>
      <c r="O4" s="585" t="s">
        <v>9</v>
      </c>
      <c r="P4" s="587" t="s">
        <v>10</v>
      </c>
      <c r="Q4" s="538"/>
      <c r="R4" s="121" t="s">
        <v>11</v>
      </c>
      <c r="S4" s="122"/>
      <c r="T4" s="122"/>
    </row>
    <row r="5" spans="1:20" s="130" customFormat="1" ht="12" customHeight="1" x14ac:dyDescent="0.2">
      <c r="A5" s="123"/>
      <c r="B5" s="124"/>
      <c r="C5" s="125"/>
      <c r="D5" s="126" t="s">
        <v>12</v>
      </c>
      <c r="E5" s="126" t="s">
        <v>13</v>
      </c>
      <c r="F5" s="127" t="s">
        <v>13</v>
      </c>
      <c r="G5" s="128"/>
      <c r="H5" s="125"/>
      <c r="I5" s="127"/>
      <c r="J5" s="549" t="s">
        <v>14</v>
      </c>
      <c r="K5" s="588"/>
      <c r="L5" s="126" t="s">
        <v>13</v>
      </c>
      <c r="M5" s="549" t="s">
        <v>13</v>
      </c>
      <c r="N5" s="550"/>
      <c r="O5" s="126" t="s">
        <v>12</v>
      </c>
      <c r="P5" s="549" t="s">
        <v>14</v>
      </c>
      <c r="Q5" s="550"/>
      <c r="R5" s="129" t="s">
        <v>13</v>
      </c>
    </row>
    <row r="6" spans="1:20" ht="23.4" customHeight="1" x14ac:dyDescent="0.2">
      <c r="A6" s="583"/>
      <c r="B6" s="541" t="s">
        <v>15</v>
      </c>
      <c r="C6" s="542"/>
      <c r="D6" s="131">
        <v>20725904</v>
      </c>
      <c r="E6" s="589">
        <f t="shared" ref="E6:E33" si="0">ROUND(D6/$D$33*100,1)</f>
        <v>31.6</v>
      </c>
      <c r="F6" s="590">
        <v>0.7</v>
      </c>
      <c r="G6" s="591" t="s">
        <v>16</v>
      </c>
      <c r="H6" s="592"/>
      <c r="I6" s="593"/>
      <c r="J6" s="508">
        <v>11273913</v>
      </c>
      <c r="K6" s="543"/>
      <c r="L6" s="594">
        <f t="shared" ref="L6:L13" si="1">ROUND(J6/$J$33*100,1)</f>
        <v>17.8</v>
      </c>
      <c r="M6" s="595">
        <v>-1.7</v>
      </c>
      <c r="N6" s="596"/>
      <c r="O6" s="131">
        <v>10917562</v>
      </c>
      <c r="P6" s="508">
        <v>10814653</v>
      </c>
      <c r="Q6" s="543"/>
      <c r="R6" s="597">
        <f t="shared" ref="R6:R13" si="2">ROUND(P6/$P$27*100,1)</f>
        <v>25.4</v>
      </c>
    </row>
    <row r="7" spans="1:20" ht="23.4" customHeight="1" x14ac:dyDescent="0.2">
      <c r="A7" s="583"/>
      <c r="B7" s="518" t="s">
        <v>17</v>
      </c>
      <c r="C7" s="519"/>
      <c r="D7" s="131">
        <v>311466</v>
      </c>
      <c r="E7" s="598">
        <f t="shared" si="0"/>
        <v>0.5</v>
      </c>
      <c r="F7" s="590">
        <v>1.6</v>
      </c>
      <c r="G7" s="599" t="s">
        <v>18</v>
      </c>
      <c r="H7" s="600" t="s">
        <v>19</v>
      </c>
      <c r="I7" s="601"/>
      <c r="J7" s="453">
        <v>7111996</v>
      </c>
      <c r="K7" s="504"/>
      <c r="L7" s="594">
        <f t="shared" si="1"/>
        <v>11.2</v>
      </c>
      <c r="M7" s="595">
        <v>1.3</v>
      </c>
      <c r="N7" s="596"/>
      <c r="O7" s="131">
        <v>6860623</v>
      </c>
      <c r="P7" s="453">
        <v>6856008</v>
      </c>
      <c r="Q7" s="504"/>
      <c r="R7" s="602">
        <f t="shared" si="2"/>
        <v>16.100000000000001</v>
      </c>
    </row>
    <row r="8" spans="1:20" ht="23.4" customHeight="1" x14ac:dyDescent="0.2">
      <c r="A8" s="583"/>
      <c r="B8" s="518" t="s">
        <v>20</v>
      </c>
      <c r="C8" s="519"/>
      <c r="D8" s="131">
        <v>48698</v>
      </c>
      <c r="E8" s="598">
        <f t="shared" si="0"/>
        <v>0.1</v>
      </c>
      <c r="F8" s="590">
        <v>-3.4</v>
      </c>
      <c r="G8" s="603"/>
      <c r="H8" s="600" t="s">
        <v>21</v>
      </c>
      <c r="I8" s="601"/>
      <c r="J8" s="453">
        <v>766725</v>
      </c>
      <c r="K8" s="504"/>
      <c r="L8" s="594">
        <f t="shared" si="1"/>
        <v>1.2</v>
      </c>
      <c r="M8" s="595">
        <v>-34.5</v>
      </c>
      <c r="N8" s="596"/>
      <c r="O8" s="131">
        <v>766725</v>
      </c>
      <c r="P8" s="453">
        <v>668466</v>
      </c>
      <c r="Q8" s="504"/>
      <c r="R8" s="602">
        <f t="shared" si="2"/>
        <v>1.6</v>
      </c>
    </row>
    <row r="9" spans="1:20" ht="23.4" customHeight="1" x14ac:dyDescent="0.2">
      <c r="A9" s="583"/>
      <c r="B9" s="518" t="s">
        <v>22</v>
      </c>
      <c r="C9" s="519"/>
      <c r="D9" s="131">
        <v>352329</v>
      </c>
      <c r="E9" s="598">
        <f t="shared" si="0"/>
        <v>0.5</v>
      </c>
      <c r="F9" s="590">
        <v>43.5</v>
      </c>
      <c r="G9" s="536" t="s">
        <v>23</v>
      </c>
      <c r="H9" s="537"/>
      <c r="I9" s="538"/>
      <c r="J9" s="453">
        <v>10311718</v>
      </c>
      <c r="K9" s="504"/>
      <c r="L9" s="594">
        <f t="shared" si="1"/>
        <v>16.3</v>
      </c>
      <c r="M9" s="595">
        <v>21.2</v>
      </c>
      <c r="N9" s="596"/>
      <c r="O9" s="131">
        <v>3549999</v>
      </c>
      <c r="P9" s="453">
        <v>3530001</v>
      </c>
      <c r="Q9" s="504"/>
      <c r="R9" s="602">
        <f t="shared" si="2"/>
        <v>8.3000000000000007</v>
      </c>
    </row>
    <row r="10" spans="1:20" ht="23.4" customHeight="1" x14ac:dyDescent="0.2">
      <c r="A10" s="583"/>
      <c r="B10" s="518" t="s">
        <v>24</v>
      </c>
      <c r="C10" s="519"/>
      <c r="D10" s="131">
        <v>433453</v>
      </c>
      <c r="E10" s="598">
        <f t="shared" si="0"/>
        <v>0.7</v>
      </c>
      <c r="F10" s="590">
        <v>49.5</v>
      </c>
      <c r="G10" s="536" t="s">
        <v>25</v>
      </c>
      <c r="H10" s="537"/>
      <c r="I10" s="538"/>
      <c r="J10" s="453">
        <v>54394</v>
      </c>
      <c r="K10" s="504"/>
      <c r="L10" s="594">
        <f t="shared" si="1"/>
        <v>0.1</v>
      </c>
      <c r="M10" s="595">
        <v>-21.9</v>
      </c>
      <c r="N10" s="596"/>
      <c r="O10" s="131">
        <v>46009</v>
      </c>
      <c r="P10" s="453">
        <v>46009</v>
      </c>
      <c r="Q10" s="504"/>
      <c r="R10" s="602">
        <f t="shared" si="2"/>
        <v>0.1</v>
      </c>
    </row>
    <row r="11" spans="1:20" ht="23.4" customHeight="1" x14ac:dyDescent="0.2">
      <c r="A11" s="583"/>
      <c r="B11" s="518" t="s">
        <v>26</v>
      </c>
      <c r="C11" s="519"/>
      <c r="D11" s="131">
        <v>9888282</v>
      </c>
      <c r="E11" s="598">
        <f t="shared" si="0"/>
        <v>15.1</v>
      </c>
      <c r="F11" s="590">
        <v>5.6</v>
      </c>
      <c r="G11" s="604"/>
      <c r="H11" s="540" t="s">
        <v>27</v>
      </c>
      <c r="I11" s="601"/>
      <c r="J11" s="453">
        <v>54382</v>
      </c>
      <c r="K11" s="504"/>
      <c r="L11" s="594">
        <f t="shared" si="1"/>
        <v>0.1</v>
      </c>
      <c r="M11" s="595">
        <v>-22</v>
      </c>
      <c r="N11" s="596"/>
      <c r="O11" s="131">
        <v>45997</v>
      </c>
      <c r="P11" s="453">
        <v>45997</v>
      </c>
      <c r="Q11" s="504"/>
      <c r="R11" s="602">
        <f t="shared" si="2"/>
        <v>0.1</v>
      </c>
    </row>
    <row r="12" spans="1:20" ht="23.4" customHeight="1" x14ac:dyDescent="0.2">
      <c r="A12" s="583"/>
      <c r="B12" s="518" t="s">
        <v>28</v>
      </c>
      <c r="C12" s="519"/>
      <c r="D12" s="131">
        <v>0</v>
      </c>
      <c r="E12" s="605" t="s">
        <v>29</v>
      </c>
      <c r="F12" s="590" t="s">
        <v>29</v>
      </c>
      <c r="G12" s="603" t="s">
        <v>18</v>
      </c>
      <c r="H12" s="540" t="s">
        <v>30</v>
      </c>
      <c r="I12" s="601"/>
      <c r="J12" s="453">
        <v>12</v>
      </c>
      <c r="K12" s="504"/>
      <c r="L12" s="594">
        <f t="shared" si="1"/>
        <v>0</v>
      </c>
      <c r="M12" s="595">
        <v>-7.7</v>
      </c>
      <c r="N12" s="596"/>
      <c r="O12" s="131">
        <v>12</v>
      </c>
      <c r="P12" s="453">
        <v>12</v>
      </c>
      <c r="Q12" s="504"/>
      <c r="R12" s="602">
        <f t="shared" si="2"/>
        <v>0</v>
      </c>
    </row>
    <row r="13" spans="1:20" ht="23.4" customHeight="1" x14ac:dyDescent="0.2">
      <c r="A13" s="583"/>
      <c r="B13" s="518" t="s">
        <v>31</v>
      </c>
      <c r="C13" s="519"/>
      <c r="D13" s="131">
        <v>1</v>
      </c>
      <c r="E13" s="606">
        <f t="shared" si="0"/>
        <v>0</v>
      </c>
      <c r="F13" s="590">
        <v>-96.2</v>
      </c>
      <c r="G13" s="536" t="s">
        <v>32</v>
      </c>
      <c r="H13" s="537"/>
      <c r="I13" s="538"/>
      <c r="J13" s="453">
        <f>J6+J9+J10</f>
        <v>21640025</v>
      </c>
      <c r="K13" s="504"/>
      <c r="L13" s="594">
        <f t="shared" si="1"/>
        <v>34.1</v>
      </c>
      <c r="M13" s="595">
        <v>8</v>
      </c>
      <c r="N13" s="596"/>
      <c r="O13" s="132">
        <f>O6+O9+O10</f>
        <v>14513570</v>
      </c>
      <c r="P13" s="453">
        <f>P6+P9+P10</f>
        <v>14390663</v>
      </c>
      <c r="Q13" s="504"/>
      <c r="R13" s="602">
        <f t="shared" si="2"/>
        <v>33.799999999999997</v>
      </c>
    </row>
    <row r="14" spans="1:20" ht="23.4" customHeight="1" x14ac:dyDescent="0.2">
      <c r="A14" s="583"/>
      <c r="B14" s="518" t="s">
        <v>33</v>
      </c>
      <c r="C14" s="519"/>
      <c r="D14" s="131">
        <v>70046</v>
      </c>
      <c r="E14" s="606">
        <f t="shared" si="0"/>
        <v>0.1</v>
      </c>
      <c r="F14" s="590">
        <v>28.3</v>
      </c>
      <c r="G14" s="607"/>
      <c r="H14" s="608"/>
      <c r="I14" s="608"/>
      <c r="J14" s="608"/>
      <c r="K14" s="608"/>
      <c r="L14" s="608"/>
      <c r="M14" s="608"/>
      <c r="N14" s="608"/>
      <c r="O14" s="608"/>
      <c r="P14" s="608"/>
      <c r="Q14" s="608"/>
      <c r="R14" s="609"/>
    </row>
    <row r="15" spans="1:20" ht="23.4" customHeight="1" x14ac:dyDescent="0.2">
      <c r="A15" s="583"/>
      <c r="B15" s="610" t="s">
        <v>205</v>
      </c>
      <c r="C15" s="539"/>
      <c r="D15" s="131">
        <v>34306</v>
      </c>
      <c r="E15" s="611">
        <f t="shared" si="0"/>
        <v>0.1</v>
      </c>
      <c r="F15" s="590">
        <v>-25.7</v>
      </c>
      <c r="G15" s="536" t="s">
        <v>34</v>
      </c>
      <c r="H15" s="537"/>
      <c r="I15" s="538"/>
      <c r="J15" s="453">
        <v>17105609</v>
      </c>
      <c r="K15" s="504"/>
      <c r="L15" s="594">
        <f t="shared" ref="L15:L30" si="3">ROUND(J15/$J$33*100,1)</f>
        <v>27</v>
      </c>
      <c r="M15" s="507">
        <v>14.9</v>
      </c>
      <c r="N15" s="612"/>
      <c r="O15" s="131">
        <v>13874201</v>
      </c>
      <c r="P15" s="453">
        <v>10987036</v>
      </c>
      <c r="Q15" s="504"/>
      <c r="R15" s="613">
        <f>ROUND(P15/$P$27*100,1)</f>
        <v>25.8</v>
      </c>
    </row>
    <row r="16" spans="1:20" ht="23.4" customHeight="1" x14ac:dyDescent="0.2">
      <c r="A16" s="583"/>
      <c r="B16" s="518" t="s">
        <v>35</v>
      </c>
      <c r="C16" s="539"/>
      <c r="D16" s="131">
        <v>8284158</v>
      </c>
      <c r="E16" s="598">
        <f t="shared" si="0"/>
        <v>12.6</v>
      </c>
      <c r="F16" s="590">
        <v>77.400000000000006</v>
      </c>
      <c r="G16" s="536" t="s">
        <v>36</v>
      </c>
      <c r="H16" s="537"/>
      <c r="I16" s="538"/>
      <c r="J16" s="453">
        <v>1110833</v>
      </c>
      <c r="K16" s="504"/>
      <c r="L16" s="594">
        <f t="shared" si="3"/>
        <v>1.8</v>
      </c>
      <c r="M16" s="507">
        <v>4.8</v>
      </c>
      <c r="N16" s="612"/>
      <c r="O16" s="131">
        <v>907792</v>
      </c>
      <c r="P16" s="453">
        <v>907792</v>
      </c>
      <c r="Q16" s="504"/>
      <c r="R16" s="602">
        <f>ROUND(P16/$P$27*100,1)</f>
        <v>2.1</v>
      </c>
    </row>
    <row r="17" spans="1:21" ht="23.4" customHeight="1" x14ac:dyDescent="0.2">
      <c r="A17" s="583"/>
      <c r="B17" s="133"/>
      <c r="C17" s="134" t="s">
        <v>37</v>
      </c>
      <c r="D17" s="131">
        <v>5932855</v>
      </c>
      <c r="E17" s="598">
        <f t="shared" si="0"/>
        <v>9</v>
      </c>
      <c r="F17" s="590">
        <v>264.2</v>
      </c>
      <c r="G17" s="536" t="s">
        <v>38</v>
      </c>
      <c r="H17" s="537"/>
      <c r="I17" s="538"/>
      <c r="J17" s="453">
        <v>6965323</v>
      </c>
      <c r="K17" s="504"/>
      <c r="L17" s="594">
        <f t="shared" si="3"/>
        <v>11</v>
      </c>
      <c r="M17" s="507">
        <v>-66.3</v>
      </c>
      <c r="N17" s="612"/>
      <c r="O17" s="131">
        <v>5346468</v>
      </c>
      <c r="P17" s="453">
        <v>3463289</v>
      </c>
      <c r="Q17" s="504"/>
      <c r="R17" s="602">
        <f>ROUND(P17/$P$27*100,1)</f>
        <v>8.1</v>
      </c>
    </row>
    <row r="18" spans="1:21" ht="23.4" customHeight="1" x14ac:dyDescent="0.2">
      <c r="A18" s="583"/>
      <c r="B18" s="135"/>
      <c r="C18" s="134" t="s">
        <v>39</v>
      </c>
      <c r="D18" s="131">
        <v>2351303</v>
      </c>
      <c r="E18" s="598">
        <f t="shared" si="0"/>
        <v>3.6</v>
      </c>
      <c r="F18" s="590">
        <v>-22.7</v>
      </c>
      <c r="G18" s="536" t="s">
        <v>40</v>
      </c>
      <c r="H18" s="537"/>
      <c r="I18" s="538"/>
      <c r="J18" s="453">
        <v>6708202</v>
      </c>
      <c r="K18" s="504"/>
      <c r="L18" s="594">
        <f t="shared" si="3"/>
        <v>10.6</v>
      </c>
      <c r="M18" s="507">
        <v>5.6</v>
      </c>
      <c r="N18" s="612"/>
      <c r="O18" s="131">
        <v>6469470</v>
      </c>
      <c r="P18" s="530"/>
      <c r="Q18" s="531"/>
      <c r="R18" s="532"/>
    </row>
    <row r="19" spans="1:21" ht="23.4" customHeight="1" x14ac:dyDescent="0.2">
      <c r="A19" s="583"/>
      <c r="B19" s="518" t="s">
        <v>41</v>
      </c>
      <c r="C19" s="519"/>
      <c r="D19" s="131">
        <v>19579</v>
      </c>
      <c r="E19" s="598">
        <f t="shared" si="0"/>
        <v>0</v>
      </c>
      <c r="F19" s="590">
        <v>-4.9000000000000004</v>
      </c>
      <c r="G19" s="536" t="s">
        <v>42</v>
      </c>
      <c r="H19" s="537"/>
      <c r="I19" s="538"/>
      <c r="J19" s="453">
        <v>0</v>
      </c>
      <c r="K19" s="504"/>
      <c r="L19" s="614" t="s">
        <v>29</v>
      </c>
      <c r="M19" s="507" t="s">
        <v>29</v>
      </c>
      <c r="N19" s="612"/>
      <c r="O19" s="131">
        <v>0</v>
      </c>
      <c r="P19" s="533"/>
      <c r="Q19" s="534"/>
      <c r="R19" s="535"/>
    </row>
    <row r="20" spans="1:21" ht="23.4" customHeight="1" x14ac:dyDescent="0.2">
      <c r="A20" s="615" t="s">
        <v>43</v>
      </c>
      <c r="B20" s="518" t="s">
        <v>44</v>
      </c>
      <c r="C20" s="519"/>
      <c r="D20" s="132">
        <f>SUM(D6:D16)+D19</f>
        <v>40168222</v>
      </c>
      <c r="E20" s="598">
        <f t="shared" si="0"/>
        <v>61.2</v>
      </c>
      <c r="F20" s="590">
        <v>12.8</v>
      </c>
      <c r="G20" s="536" t="s">
        <v>45</v>
      </c>
      <c r="H20" s="537"/>
      <c r="I20" s="538"/>
      <c r="J20" s="453">
        <v>1001793</v>
      </c>
      <c r="K20" s="504"/>
      <c r="L20" s="594">
        <f t="shared" si="3"/>
        <v>1.6</v>
      </c>
      <c r="M20" s="507">
        <v>-0.03</v>
      </c>
      <c r="N20" s="612"/>
      <c r="O20" s="131">
        <v>101</v>
      </c>
      <c r="P20" s="453">
        <v>0</v>
      </c>
      <c r="Q20" s="504"/>
      <c r="R20" s="602">
        <f>ROUND(P20/$P$27*100,1)</f>
        <v>0</v>
      </c>
    </row>
    <row r="21" spans="1:21" ht="23.4" customHeight="1" x14ac:dyDescent="0.2">
      <c r="A21" s="583"/>
      <c r="B21" s="518" t="s">
        <v>46</v>
      </c>
      <c r="C21" s="519"/>
      <c r="D21" s="131">
        <v>785918</v>
      </c>
      <c r="E21" s="611">
        <f t="shared" si="0"/>
        <v>1.2</v>
      </c>
      <c r="F21" s="590">
        <v>29.5</v>
      </c>
      <c r="G21" s="536" t="s">
        <v>47</v>
      </c>
      <c r="H21" s="537"/>
      <c r="I21" s="538"/>
      <c r="J21" s="453">
        <v>2634828</v>
      </c>
      <c r="K21" s="504"/>
      <c r="L21" s="594">
        <f t="shared" si="3"/>
        <v>4.2</v>
      </c>
      <c r="M21" s="507">
        <v>25.3</v>
      </c>
      <c r="N21" s="612"/>
      <c r="O21" s="131">
        <v>2413955</v>
      </c>
      <c r="P21" s="453">
        <v>1539918</v>
      </c>
      <c r="Q21" s="504"/>
      <c r="R21" s="602">
        <f>ROUND(P21/$P$27*100,1)</f>
        <v>3.6</v>
      </c>
    </row>
    <row r="22" spans="1:21" ht="23.4" customHeight="1" x14ac:dyDescent="0.2">
      <c r="A22" s="583"/>
      <c r="B22" s="518" t="s">
        <v>48</v>
      </c>
      <c r="C22" s="519"/>
      <c r="D22" s="131">
        <v>5622239</v>
      </c>
      <c r="E22" s="598">
        <f t="shared" si="0"/>
        <v>8.6</v>
      </c>
      <c r="F22" s="590">
        <v>0.7</v>
      </c>
      <c r="G22" s="527" t="s">
        <v>49</v>
      </c>
      <c r="H22" s="528"/>
      <c r="I22" s="529"/>
      <c r="J22" s="453">
        <v>0</v>
      </c>
      <c r="K22" s="504"/>
      <c r="L22" s="614" t="s">
        <v>29</v>
      </c>
      <c r="M22" s="505" t="s">
        <v>29</v>
      </c>
      <c r="N22" s="612"/>
      <c r="O22" s="131">
        <v>0</v>
      </c>
      <c r="P22" s="453">
        <v>0</v>
      </c>
      <c r="Q22" s="504"/>
      <c r="R22" s="616" t="s">
        <v>29</v>
      </c>
    </row>
    <row r="23" spans="1:21" ht="23.4" customHeight="1" x14ac:dyDescent="0.2">
      <c r="A23" s="583"/>
      <c r="B23" s="518" t="s">
        <v>50</v>
      </c>
      <c r="C23" s="519"/>
      <c r="D23" s="131">
        <v>501190</v>
      </c>
      <c r="E23" s="598">
        <f t="shared" si="0"/>
        <v>0.8</v>
      </c>
      <c r="F23" s="590">
        <v>-1.8</v>
      </c>
      <c r="G23" s="536" t="s">
        <v>51</v>
      </c>
      <c r="H23" s="537"/>
      <c r="I23" s="538"/>
      <c r="J23" s="453">
        <f>SUM(J15:K22)</f>
        <v>35526588</v>
      </c>
      <c r="K23" s="504"/>
      <c r="L23" s="594">
        <f t="shared" si="3"/>
        <v>56</v>
      </c>
      <c r="M23" s="507">
        <v>-22.9</v>
      </c>
      <c r="N23" s="612"/>
      <c r="O23" s="136">
        <f>SUM(O15:O22)</f>
        <v>29011987</v>
      </c>
      <c r="P23" s="453">
        <f>SUM(P15:Q22)</f>
        <v>16898035</v>
      </c>
      <c r="Q23" s="504"/>
      <c r="R23" s="602">
        <f>ROUND(P23/$P$27*100,1)</f>
        <v>39.6</v>
      </c>
    </row>
    <row r="24" spans="1:21" ht="23.4" customHeight="1" x14ac:dyDescent="0.2">
      <c r="A24" s="583"/>
      <c r="B24" s="518" t="s">
        <v>52</v>
      </c>
      <c r="C24" s="519"/>
      <c r="D24" s="131">
        <v>6199613</v>
      </c>
      <c r="E24" s="598">
        <f t="shared" si="0"/>
        <v>9.4</v>
      </c>
      <c r="F24" s="590">
        <v>-43</v>
      </c>
      <c r="G24" s="536" t="s">
        <v>53</v>
      </c>
      <c r="H24" s="537"/>
      <c r="I24" s="538"/>
      <c r="J24" s="453">
        <v>6289311</v>
      </c>
      <c r="K24" s="504"/>
      <c r="L24" s="594">
        <f t="shared" si="3"/>
        <v>9.9</v>
      </c>
      <c r="M24" s="507">
        <v>-39.4</v>
      </c>
      <c r="N24" s="612"/>
      <c r="O24" s="131">
        <v>3759765</v>
      </c>
      <c r="P24" s="617" t="s">
        <v>54</v>
      </c>
      <c r="Q24" s="618"/>
      <c r="R24" s="619"/>
    </row>
    <row r="25" spans="1:21" ht="23.4" customHeight="1" x14ac:dyDescent="0.2">
      <c r="A25" s="583"/>
      <c r="B25" s="518" t="s">
        <v>55</v>
      </c>
      <c r="C25" s="519"/>
      <c r="D25" s="131">
        <v>3917071</v>
      </c>
      <c r="E25" s="598">
        <f t="shared" si="0"/>
        <v>6</v>
      </c>
      <c r="F25" s="590">
        <v>-4.5999999999999996</v>
      </c>
      <c r="G25" s="599"/>
      <c r="H25" s="620"/>
      <c r="I25" s="621" t="s">
        <v>56</v>
      </c>
      <c r="J25" s="453">
        <v>928475</v>
      </c>
      <c r="K25" s="504"/>
      <c r="L25" s="594">
        <f t="shared" si="3"/>
        <v>1.5</v>
      </c>
      <c r="M25" s="507">
        <v>26.5</v>
      </c>
      <c r="N25" s="612"/>
      <c r="O25" s="131">
        <v>422061</v>
      </c>
      <c r="P25" s="622">
        <v>31288698</v>
      </c>
      <c r="Q25" s="623"/>
      <c r="R25" s="624" t="s">
        <v>12</v>
      </c>
    </row>
    <row r="26" spans="1:21" ht="23.4" customHeight="1" x14ac:dyDescent="0.2">
      <c r="A26" s="583"/>
      <c r="B26" s="518" t="s">
        <v>57</v>
      </c>
      <c r="C26" s="519"/>
      <c r="D26" s="131">
        <v>298553</v>
      </c>
      <c r="E26" s="598">
        <f t="shared" si="0"/>
        <v>0.5</v>
      </c>
      <c r="F26" s="590">
        <v>-95</v>
      </c>
      <c r="G26" s="604"/>
      <c r="H26" s="625"/>
      <c r="I26" s="626" t="s">
        <v>58</v>
      </c>
      <c r="J26" s="453">
        <v>5360836</v>
      </c>
      <c r="K26" s="504"/>
      <c r="L26" s="594">
        <f t="shared" si="3"/>
        <v>8.4</v>
      </c>
      <c r="M26" s="507">
        <v>-44.4</v>
      </c>
      <c r="N26" s="612"/>
      <c r="O26" s="131">
        <v>3337704</v>
      </c>
      <c r="P26" s="627" t="s">
        <v>59</v>
      </c>
      <c r="Q26" s="628"/>
      <c r="R26" s="624"/>
    </row>
    <row r="27" spans="1:21" ht="23.4" customHeight="1" x14ac:dyDescent="0.2">
      <c r="A27" s="583"/>
      <c r="B27" s="518" t="s">
        <v>60</v>
      </c>
      <c r="C27" s="519"/>
      <c r="D27" s="131">
        <v>228419</v>
      </c>
      <c r="E27" s="598">
        <f t="shared" si="0"/>
        <v>0.3</v>
      </c>
      <c r="F27" s="590">
        <v>50.9</v>
      </c>
      <c r="G27" s="629"/>
      <c r="H27" s="630" t="s">
        <v>61</v>
      </c>
      <c r="I27" s="631"/>
      <c r="J27" s="453">
        <v>271188</v>
      </c>
      <c r="K27" s="504"/>
      <c r="L27" s="594">
        <f t="shared" si="3"/>
        <v>0.4</v>
      </c>
      <c r="M27" s="507">
        <v>-39.299999999999997</v>
      </c>
      <c r="N27" s="612"/>
      <c r="O27" s="131">
        <v>271188</v>
      </c>
      <c r="P27" s="622">
        <v>42637730</v>
      </c>
      <c r="Q27" s="623"/>
      <c r="R27" s="624" t="s">
        <v>12</v>
      </c>
      <c r="U27" s="551"/>
    </row>
    <row r="28" spans="1:21" ht="23.4" customHeight="1" x14ac:dyDescent="0.2">
      <c r="A28" s="583"/>
      <c r="B28" s="518" t="s">
        <v>62</v>
      </c>
      <c r="C28" s="519"/>
      <c r="D28" s="131">
        <v>3501229</v>
      </c>
      <c r="E28" s="606">
        <f t="shared" si="0"/>
        <v>5.3</v>
      </c>
      <c r="F28" s="590">
        <v>-68.599999999999994</v>
      </c>
      <c r="G28" s="536" t="s">
        <v>63</v>
      </c>
      <c r="H28" s="537"/>
      <c r="I28" s="538"/>
      <c r="J28" s="453">
        <v>0</v>
      </c>
      <c r="K28" s="504"/>
      <c r="L28" s="614" t="s">
        <v>29</v>
      </c>
      <c r="M28" s="505" t="s">
        <v>29</v>
      </c>
      <c r="N28" s="612"/>
      <c r="O28" s="131">
        <v>0</v>
      </c>
      <c r="P28" s="622"/>
      <c r="Q28" s="623"/>
      <c r="R28" s="624"/>
      <c r="U28" s="573"/>
    </row>
    <row r="29" spans="1:21" ht="23.4" customHeight="1" x14ac:dyDescent="0.2">
      <c r="A29" s="583"/>
      <c r="B29" s="518" t="s">
        <v>64</v>
      </c>
      <c r="C29" s="519"/>
      <c r="D29" s="131">
        <v>2821263</v>
      </c>
      <c r="E29" s="598">
        <f t="shared" si="0"/>
        <v>4.3</v>
      </c>
      <c r="F29" s="590">
        <v>-15.4</v>
      </c>
      <c r="G29" s="536" t="s">
        <v>65</v>
      </c>
      <c r="H29" s="537"/>
      <c r="I29" s="538"/>
      <c r="J29" s="453">
        <v>0</v>
      </c>
      <c r="K29" s="504"/>
      <c r="L29" s="614" t="s">
        <v>29</v>
      </c>
      <c r="M29" s="505" t="s">
        <v>29</v>
      </c>
      <c r="N29" s="612"/>
      <c r="O29" s="131">
        <v>0</v>
      </c>
      <c r="P29" s="632"/>
      <c r="Q29" s="633"/>
      <c r="R29" s="634"/>
      <c r="U29" s="551"/>
    </row>
    <row r="30" spans="1:21" ht="23.4" customHeight="1" x14ac:dyDescent="0.2">
      <c r="A30" s="583"/>
      <c r="B30" s="518" t="s">
        <v>66</v>
      </c>
      <c r="C30" s="519"/>
      <c r="D30" s="131">
        <v>1621552</v>
      </c>
      <c r="E30" s="598">
        <f t="shared" si="0"/>
        <v>2.5</v>
      </c>
      <c r="F30" s="590">
        <v>10.1</v>
      </c>
      <c r="G30" s="536" t="s">
        <v>67</v>
      </c>
      <c r="H30" s="537"/>
      <c r="I30" s="538"/>
      <c r="J30" s="453">
        <f>J24+J28+J29</f>
        <v>6289311</v>
      </c>
      <c r="K30" s="504"/>
      <c r="L30" s="594">
        <f t="shared" si="3"/>
        <v>9.9</v>
      </c>
      <c r="M30" s="507">
        <v>-39.4</v>
      </c>
      <c r="N30" s="612"/>
      <c r="O30" s="136">
        <f>O24+O28+O29</f>
        <v>3759765</v>
      </c>
      <c r="P30" s="632"/>
      <c r="Q30" s="633"/>
      <c r="R30" s="634"/>
      <c r="U30" s="551"/>
    </row>
    <row r="31" spans="1:21" ht="23.4" customHeight="1" x14ac:dyDescent="0.2">
      <c r="A31" s="583"/>
      <c r="B31" s="518" t="s">
        <v>68</v>
      </c>
      <c r="C31" s="519"/>
      <c r="D31" s="131">
        <v>0</v>
      </c>
      <c r="E31" s="635" t="s">
        <v>29</v>
      </c>
      <c r="F31" s="590" t="s">
        <v>29</v>
      </c>
      <c r="M31" s="573"/>
      <c r="N31" s="573"/>
      <c r="O31" s="636"/>
      <c r="P31" s="637"/>
      <c r="Q31" s="638"/>
      <c r="R31" s="639"/>
      <c r="U31" s="640"/>
    </row>
    <row r="32" spans="1:21" ht="23.4" customHeight="1" x14ac:dyDescent="0.2">
      <c r="A32" s="583"/>
      <c r="B32" s="518" t="s">
        <v>69</v>
      </c>
      <c r="C32" s="519"/>
      <c r="D32" s="131">
        <f>SUM(D21:D31)</f>
        <v>25497047</v>
      </c>
      <c r="E32" s="606">
        <f t="shared" si="0"/>
        <v>38.799999999999997</v>
      </c>
      <c r="F32" s="590">
        <v>-41.7</v>
      </c>
      <c r="M32" s="573"/>
      <c r="N32" s="573"/>
      <c r="O32" s="641"/>
      <c r="P32" s="642"/>
      <c r="Q32" s="643"/>
      <c r="R32" s="583"/>
    </row>
    <row r="33" spans="1:20" ht="23.4" customHeight="1" thickBot="1" x14ac:dyDescent="0.25">
      <c r="A33" s="583"/>
      <c r="B33" s="520" t="s">
        <v>70</v>
      </c>
      <c r="C33" s="521"/>
      <c r="D33" s="137">
        <f>D20+D32</f>
        <v>65665269</v>
      </c>
      <c r="E33" s="644">
        <f t="shared" si="0"/>
        <v>100</v>
      </c>
      <c r="F33" s="590">
        <v>-17.2</v>
      </c>
      <c r="G33" s="522" t="s">
        <v>71</v>
      </c>
      <c r="H33" s="523"/>
      <c r="I33" s="524"/>
      <c r="J33" s="525">
        <f>J13+J23+J30</f>
        <v>63455924</v>
      </c>
      <c r="K33" s="526"/>
      <c r="L33" s="645">
        <f>ROUND(J33/$J$33*100,1)</f>
        <v>100</v>
      </c>
      <c r="M33" s="646">
        <v>-17.100000000000001</v>
      </c>
      <c r="N33" s="647"/>
      <c r="O33" s="138">
        <f>O13+O23+O30</f>
        <v>47285322</v>
      </c>
      <c r="P33" s="648"/>
      <c r="Q33" s="649"/>
      <c r="R33" s="139"/>
    </row>
    <row r="34" spans="1:20" ht="12.75" customHeight="1" thickBot="1" x14ac:dyDescent="0.25">
      <c r="A34" s="575"/>
      <c r="B34" s="140"/>
      <c r="C34" s="140"/>
      <c r="D34" s="141"/>
      <c r="E34" s="142"/>
      <c r="F34" s="142"/>
      <c r="G34" s="650"/>
      <c r="H34" s="650"/>
      <c r="I34" s="650"/>
      <c r="J34" s="651"/>
      <c r="K34" s="562"/>
      <c r="L34" s="143"/>
      <c r="M34" s="130"/>
      <c r="N34" s="130"/>
      <c r="O34" s="143"/>
      <c r="P34" s="143"/>
      <c r="Q34" s="143"/>
      <c r="R34" s="143"/>
    </row>
    <row r="35" spans="1:20" s="143" customFormat="1" ht="23.1" customHeight="1" x14ac:dyDescent="0.2">
      <c r="B35" s="510" t="s">
        <v>72</v>
      </c>
      <c r="C35" s="511"/>
      <c r="D35" s="511"/>
      <c r="E35" s="511"/>
      <c r="F35" s="511"/>
      <c r="G35" s="511"/>
      <c r="H35" s="511"/>
      <c r="I35" s="511"/>
      <c r="J35" s="512"/>
      <c r="K35" s="513" t="s">
        <v>73</v>
      </c>
      <c r="L35" s="514"/>
      <c r="M35" s="514"/>
      <c r="N35" s="514"/>
      <c r="O35" s="514"/>
      <c r="P35" s="514"/>
      <c r="Q35" s="514"/>
      <c r="R35" s="515"/>
    </row>
    <row r="36" spans="1:20" s="143" customFormat="1" ht="20.100000000000001" customHeight="1" x14ac:dyDescent="0.2">
      <c r="B36" s="451" t="s">
        <v>5</v>
      </c>
      <c r="C36" s="452"/>
      <c r="D36" s="144" t="s">
        <v>6</v>
      </c>
      <c r="E36" s="144" t="s">
        <v>7</v>
      </c>
      <c r="F36" s="144" t="s">
        <v>8</v>
      </c>
      <c r="G36" s="495" t="s">
        <v>9</v>
      </c>
      <c r="H36" s="494"/>
      <c r="I36" s="452"/>
      <c r="J36" s="145" t="s">
        <v>7</v>
      </c>
      <c r="K36" s="493" t="s">
        <v>5</v>
      </c>
      <c r="L36" s="494"/>
      <c r="M36" s="452"/>
      <c r="N36" s="495" t="s">
        <v>74</v>
      </c>
      <c r="O36" s="452"/>
      <c r="P36" s="162" t="s">
        <v>75</v>
      </c>
      <c r="Q36" s="516" t="s">
        <v>76</v>
      </c>
      <c r="R36" s="517"/>
    </row>
    <row r="37" spans="1:20" s="156" customFormat="1" ht="20.100000000000001" customHeight="1" x14ac:dyDescent="0.2">
      <c r="A37" s="146"/>
      <c r="B37" s="147"/>
      <c r="C37" s="148"/>
      <c r="D37" s="149" t="s">
        <v>12</v>
      </c>
      <c r="E37" s="150" t="s">
        <v>13</v>
      </c>
      <c r="F37" s="150" t="s">
        <v>13</v>
      </c>
      <c r="G37" s="151"/>
      <c r="H37" s="151"/>
      <c r="I37" s="152" t="s">
        <v>12</v>
      </c>
      <c r="J37" s="153" t="s">
        <v>13</v>
      </c>
      <c r="K37" s="493" t="s">
        <v>77</v>
      </c>
      <c r="L37" s="494"/>
      <c r="M37" s="452"/>
      <c r="N37" s="453">
        <v>18068103</v>
      </c>
      <c r="O37" s="504"/>
      <c r="P37" s="652">
        <f>ROUND(N37/$N$43*100,1)</f>
        <v>87.2</v>
      </c>
      <c r="Q37" s="507">
        <v>0.4</v>
      </c>
      <c r="R37" s="506"/>
      <c r="S37" s="155"/>
      <c r="T37" s="155"/>
    </row>
    <row r="38" spans="1:20" ht="20.100000000000001" customHeight="1" x14ac:dyDescent="0.2">
      <c r="A38" s="583"/>
      <c r="B38" s="449" t="s">
        <v>78</v>
      </c>
      <c r="C38" s="450"/>
      <c r="D38" s="157">
        <v>527045</v>
      </c>
      <c r="E38" s="589">
        <f t="shared" ref="E38:E51" si="4">ROUND(D38/$D$51*100,1)</f>
        <v>0.8</v>
      </c>
      <c r="F38" s="158">
        <v>-18.399999999999999</v>
      </c>
      <c r="G38" s="508">
        <v>527045</v>
      </c>
      <c r="H38" s="509"/>
      <c r="I38" s="439"/>
      <c r="J38" s="653">
        <f t="shared" ref="J38:J51" si="5">ROUND(G38/$G$51*100,1)</f>
        <v>1.1000000000000001</v>
      </c>
      <c r="K38" s="493" t="s">
        <v>79</v>
      </c>
      <c r="L38" s="494"/>
      <c r="M38" s="452"/>
      <c r="N38" s="453">
        <v>34640</v>
      </c>
      <c r="O38" s="504"/>
      <c r="P38" s="652">
        <f>ROUND(N38/$N$43*100,1)</f>
        <v>0.2</v>
      </c>
      <c r="Q38" s="507">
        <v>5.5</v>
      </c>
      <c r="R38" s="506"/>
      <c r="S38" s="576"/>
      <c r="T38" s="576"/>
    </row>
    <row r="39" spans="1:20" ht="20.100000000000001" customHeight="1" x14ac:dyDescent="0.2">
      <c r="A39" s="583"/>
      <c r="B39" s="451" t="s">
        <v>80</v>
      </c>
      <c r="C39" s="452"/>
      <c r="D39" s="132">
        <v>10380838</v>
      </c>
      <c r="E39" s="589">
        <f t="shared" si="4"/>
        <v>16.399999999999999</v>
      </c>
      <c r="F39" s="158">
        <v>-62.7</v>
      </c>
      <c r="G39" s="453">
        <v>9901629</v>
      </c>
      <c r="H39" s="454"/>
      <c r="I39" s="455"/>
      <c r="J39" s="654">
        <f t="shared" si="5"/>
        <v>20.9</v>
      </c>
      <c r="K39" s="493" t="s">
        <v>81</v>
      </c>
      <c r="L39" s="494"/>
      <c r="M39" s="452"/>
      <c r="N39" s="453">
        <v>2620376</v>
      </c>
      <c r="O39" s="504"/>
      <c r="P39" s="652">
        <f>ROUND(N39/$N$43*100,1)</f>
        <v>12.6</v>
      </c>
      <c r="Q39" s="507">
        <v>3.4</v>
      </c>
      <c r="R39" s="506"/>
    </row>
    <row r="40" spans="1:20" ht="20.100000000000001" customHeight="1" x14ac:dyDescent="0.2">
      <c r="A40" s="583"/>
      <c r="B40" s="451" t="s">
        <v>82</v>
      </c>
      <c r="C40" s="452"/>
      <c r="D40" s="132">
        <v>22131940</v>
      </c>
      <c r="E40" s="589">
        <f t="shared" si="4"/>
        <v>34.9</v>
      </c>
      <c r="F40" s="158">
        <v>3.5</v>
      </c>
      <c r="G40" s="453">
        <v>13318668</v>
      </c>
      <c r="H40" s="454"/>
      <c r="I40" s="455"/>
      <c r="J40" s="654">
        <f t="shared" si="5"/>
        <v>28.2</v>
      </c>
      <c r="K40" s="493" t="s">
        <v>83</v>
      </c>
      <c r="L40" s="494"/>
      <c r="M40" s="452"/>
      <c r="N40" s="453">
        <v>0</v>
      </c>
      <c r="O40" s="504"/>
      <c r="P40" s="154" t="s">
        <v>29</v>
      </c>
      <c r="Q40" s="505" t="s">
        <v>29</v>
      </c>
      <c r="R40" s="506"/>
    </row>
    <row r="41" spans="1:20" ht="20.100000000000001" customHeight="1" x14ac:dyDescent="0.2">
      <c r="A41" s="583"/>
      <c r="B41" s="451" t="s">
        <v>84</v>
      </c>
      <c r="C41" s="452"/>
      <c r="D41" s="157">
        <v>7196524</v>
      </c>
      <c r="E41" s="589">
        <f t="shared" si="4"/>
        <v>11.3</v>
      </c>
      <c r="F41" s="158">
        <v>21.1</v>
      </c>
      <c r="G41" s="453">
        <v>5105880</v>
      </c>
      <c r="H41" s="454"/>
      <c r="I41" s="455"/>
      <c r="J41" s="654">
        <f t="shared" si="5"/>
        <v>10.8</v>
      </c>
      <c r="K41" s="493" t="s">
        <v>85</v>
      </c>
      <c r="L41" s="494"/>
      <c r="M41" s="452"/>
      <c r="N41" s="453">
        <v>2785</v>
      </c>
      <c r="O41" s="504"/>
      <c r="P41" s="652">
        <f>ROUND(N41/$N$43*100,1)</f>
        <v>0</v>
      </c>
      <c r="Q41" s="507">
        <v>-15.7</v>
      </c>
      <c r="R41" s="506"/>
    </row>
    <row r="42" spans="1:20" ht="20.100000000000001" customHeight="1" x14ac:dyDescent="0.2">
      <c r="A42" s="583"/>
      <c r="B42" s="451" t="s">
        <v>86</v>
      </c>
      <c r="C42" s="452"/>
      <c r="D42" s="132">
        <v>111952</v>
      </c>
      <c r="E42" s="589">
        <f t="shared" si="4"/>
        <v>0.2</v>
      </c>
      <c r="F42" s="158">
        <v>2.2000000000000002</v>
      </c>
      <c r="G42" s="453">
        <v>87428</v>
      </c>
      <c r="H42" s="454"/>
      <c r="I42" s="455"/>
      <c r="J42" s="654">
        <f t="shared" si="5"/>
        <v>0.2</v>
      </c>
      <c r="K42" s="493" t="s">
        <v>87</v>
      </c>
      <c r="L42" s="494"/>
      <c r="M42" s="452"/>
      <c r="N42" s="453">
        <v>0</v>
      </c>
      <c r="O42" s="504"/>
      <c r="P42" s="159" t="s">
        <v>29</v>
      </c>
      <c r="Q42" s="505" t="s">
        <v>29</v>
      </c>
      <c r="R42" s="506"/>
    </row>
    <row r="43" spans="1:20" ht="20.100000000000001" customHeight="1" x14ac:dyDescent="0.2">
      <c r="A43" s="583"/>
      <c r="B43" s="451" t="s">
        <v>88</v>
      </c>
      <c r="C43" s="452"/>
      <c r="D43" s="132">
        <v>0</v>
      </c>
      <c r="E43" s="158" t="s">
        <v>29</v>
      </c>
      <c r="F43" s="159" t="s">
        <v>29</v>
      </c>
      <c r="G43" s="453">
        <v>0</v>
      </c>
      <c r="H43" s="454"/>
      <c r="I43" s="455"/>
      <c r="J43" s="655" t="s">
        <v>29</v>
      </c>
      <c r="K43" s="493" t="s">
        <v>70</v>
      </c>
      <c r="L43" s="494"/>
      <c r="M43" s="452"/>
      <c r="N43" s="453">
        <f>SUM(N37:O42)</f>
        <v>20725904</v>
      </c>
      <c r="O43" s="504"/>
      <c r="P43" s="606">
        <f>ROUND(N43/$N$43*100,1)</f>
        <v>100</v>
      </c>
      <c r="Q43" s="507">
        <v>0.7</v>
      </c>
      <c r="R43" s="506"/>
    </row>
    <row r="44" spans="1:20" ht="20.100000000000001" customHeight="1" x14ac:dyDescent="0.2">
      <c r="A44" s="583"/>
      <c r="B44" s="451" t="s">
        <v>89</v>
      </c>
      <c r="C44" s="452"/>
      <c r="D44" s="157">
        <v>2089070</v>
      </c>
      <c r="E44" s="589">
        <f t="shared" si="4"/>
        <v>3.3</v>
      </c>
      <c r="F44" s="158">
        <v>16.899999999999999</v>
      </c>
      <c r="G44" s="453">
        <v>917332</v>
      </c>
      <c r="H44" s="454"/>
      <c r="I44" s="455"/>
      <c r="J44" s="654">
        <f t="shared" si="5"/>
        <v>1.9</v>
      </c>
      <c r="K44" s="490" t="s">
        <v>90</v>
      </c>
      <c r="L44" s="491"/>
      <c r="M44" s="491"/>
      <c r="N44" s="491"/>
      <c r="O44" s="491"/>
      <c r="P44" s="491"/>
      <c r="Q44" s="491"/>
      <c r="R44" s="492"/>
    </row>
    <row r="45" spans="1:20" ht="20.100000000000001" customHeight="1" x14ac:dyDescent="0.2">
      <c r="A45" s="583"/>
      <c r="B45" s="451" t="s">
        <v>91</v>
      </c>
      <c r="C45" s="452"/>
      <c r="D45" s="132">
        <v>8012148</v>
      </c>
      <c r="E45" s="589">
        <f t="shared" si="4"/>
        <v>12.6</v>
      </c>
      <c r="F45" s="158">
        <v>-8.5</v>
      </c>
      <c r="G45" s="453">
        <v>4891448</v>
      </c>
      <c r="H45" s="454"/>
      <c r="I45" s="455"/>
      <c r="J45" s="654">
        <f t="shared" si="5"/>
        <v>10.3</v>
      </c>
      <c r="K45" s="493" t="s">
        <v>92</v>
      </c>
      <c r="L45" s="494"/>
      <c r="M45" s="452"/>
      <c r="N45" s="495" t="s">
        <v>93</v>
      </c>
      <c r="O45" s="452"/>
      <c r="P45" s="496" t="s">
        <v>94</v>
      </c>
      <c r="Q45" s="497"/>
      <c r="R45" s="498"/>
      <c r="S45" s="160"/>
      <c r="T45" s="160"/>
    </row>
    <row r="46" spans="1:20" ht="20.100000000000001" customHeight="1" thickBot="1" x14ac:dyDescent="0.25">
      <c r="A46" s="583"/>
      <c r="B46" s="451" t="s">
        <v>95</v>
      </c>
      <c r="C46" s="452"/>
      <c r="D46" s="132">
        <v>400388</v>
      </c>
      <c r="E46" s="589">
        <f t="shared" si="4"/>
        <v>0.6</v>
      </c>
      <c r="F46" s="158">
        <v>-20.6</v>
      </c>
      <c r="G46" s="453">
        <v>395224</v>
      </c>
      <c r="H46" s="454"/>
      <c r="I46" s="455"/>
      <c r="J46" s="654">
        <f t="shared" si="5"/>
        <v>0.8</v>
      </c>
      <c r="K46" s="499">
        <v>99.1</v>
      </c>
      <c r="L46" s="500"/>
      <c r="M46" s="501"/>
      <c r="N46" s="502">
        <v>38.200000000000003</v>
      </c>
      <c r="O46" s="501"/>
      <c r="P46" s="502">
        <v>97.8</v>
      </c>
      <c r="Q46" s="500"/>
      <c r="R46" s="503"/>
      <c r="S46" s="656"/>
      <c r="T46" s="656"/>
    </row>
    <row r="47" spans="1:20" ht="20.100000000000001" customHeight="1" thickTop="1" x14ac:dyDescent="0.2">
      <c r="A47" s="583"/>
      <c r="B47" s="451" t="s">
        <v>96</v>
      </c>
      <c r="C47" s="452"/>
      <c r="D47" s="157">
        <v>12551625</v>
      </c>
      <c r="E47" s="589">
        <f t="shared" si="4"/>
        <v>19.8</v>
      </c>
      <c r="F47" s="158">
        <v>32.1</v>
      </c>
      <c r="G47" s="453">
        <v>12094659</v>
      </c>
      <c r="H47" s="454"/>
      <c r="I47" s="455"/>
      <c r="J47" s="654">
        <f t="shared" si="5"/>
        <v>25.6</v>
      </c>
      <c r="K47" s="475" t="s">
        <v>97</v>
      </c>
      <c r="L47" s="476"/>
      <c r="M47" s="476"/>
      <c r="N47" s="476"/>
      <c r="O47" s="476"/>
      <c r="P47" s="476"/>
      <c r="Q47" s="476"/>
      <c r="R47" s="477"/>
    </row>
    <row r="48" spans="1:20" ht="20.100000000000001" customHeight="1" x14ac:dyDescent="0.2">
      <c r="A48" s="583"/>
      <c r="B48" s="451" t="s">
        <v>98</v>
      </c>
      <c r="C48" s="452"/>
      <c r="D48" s="132">
        <v>0</v>
      </c>
      <c r="E48" s="158" t="s">
        <v>29</v>
      </c>
      <c r="F48" s="159" t="s">
        <v>29</v>
      </c>
      <c r="G48" s="453">
        <v>0</v>
      </c>
      <c r="H48" s="454"/>
      <c r="I48" s="455"/>
      <c r="J48" s="655" t="s">
        <v>29</v>
      </c>
      <c r="K48" s="456" t="s">
        <v>5</v>
      </c>
      <c r="L48" s="478"/>
      <c r="M48" s="442"/>
      <c r="N48" s="480" t="s">
        <v>99</v>
      </c>
      <c r="O48" s="481"/>
      <c r="P48" s="484" t="s">
        <v>76</v>
      </c>
      <c r="Q48" s="486" t="s">
        <v>100</v>
      </c>
      <c r="R48" s="487"/>
      <c r="S48" s="161"/>
      <c r="T48" s="161"/>
    </row>
    <row r="49" spans="1:20" ht="20.100000000000001" customHeight="1" x14ac:dyDescent="0.2">
      <c r="A49" s="583"/>
      <c r="B49" s="451" t="s">
        <v>25</v>
      </c>
      <c r="C49" s="452"/>
      <c r="D49" s="132">
        <v>54394</v>
      </c>
      <c r="E49" s="589">
        <f t="shared" si="4"/>
        <v>0.1</v>
      </c>
      <c r="F49" s="158">
        <v>-21.9</v>
      </c>
      <c r="G49" s="453">
        <v>46009</v>
      </c>
      <c r="H49" s="454"/>
      <c r="I49" s="455"/>
      <c r="J49" s="654">
        <f t="shared" si="5"/>
        <v>0.1</v>
      </c>
      <c r="K49" s="471"/>
      <c r="L49" s="479"/>
      <c r="M49" s="450"/>
      <c r="N49" s="482"/>
      <c r="O49" s="483"/>
      <c r="P49" s="485"/>
      <c r="Q49" s="488" t="s">
        <v>101</v>
      </c>
      <c r="R49" s="489"/>
      <c r="S49" s="576"/>
      <c r="T49" s="576"/>
    </row>
    <row r="50" spans="1:20" ht="20.100000000000001" customHeight="1" x14ac:dyDescent="0.2">
      <c r="A50" s="583"/>
      <c r="B50" s="451" t="s">
        <v>102</v>
      </c>
      <c r="C50" s="452"/>
      <c r="D50" s="157">
        <v>0</v>
      </c>
      <c r="E50" s="158" t="s">
        <v>29</v>
      </c>
      <c r="F50" s="159" t="s">
        <v>29</v>
      </c>
      <c r="G50" s="453">
        <v>0</v>
      </c>
      <c r="H50" s="454"/>
      <c r="I50" s="455"/>
      <c r="J50" s="655" t="s">
        <v>29</v>
      </c>
      <c r="K50" s="456" t="s">
        <v>103</v>
      </c>
      <c r="L50" s="442"/>
      <c r="M50" s="163" t="s">
        <v>104</v>
      </c>
      <c r="N50" s="446">
        <v>7022210</v>
      </c>
      <c r="O50" s="447"/>
      <c r="P50" s="164">
        <v>6.7</v>
      </c>
      <c r="Q50" s="446">
        <v>597843</v>
      </c>
      <c r="R50" s="448"/>
      <c r="S50" s="562"/>
      <c r="T50" s="562"/>
    </row>
    <row r="51" spans="1:20" ht="20.100000000000001" customHeight="1" x14ac:dyDescent="0.2">
      <c r="A51" s="583"/>
      <c r="B51" s="457" t="s">
        <v>70</v>
      </c>
      <c r="C51" s="458"/>
      <c r="D51" s="461">
        <f>SUM(D38:D50)</f>
        <v>63455924</v>
      </c>
      <c r="E51" s="657">
        <f t="shared" si="4"/>
        <v>100</v>
      </c>
      <c r="F51" s="463">
        <v>-17.100000000000001</v>
      </c>
      <c r="G51" s="465">
        <f>SUM(G38:I50)</f>
        <v>47285322</v>
      </c>
      <c r="H51" s="466"/>
      <c r="I51" s="467"/>
      <c r="J51" s="658">
        <f t="shared" si="5"/>
        <v>100</v>
      </c>
      <c r="K51" s="471" t="s">
        <v>105</v>
      </c>
      <c r="L51" s="450"/>
      <c r="M51" s="165" t="s">
        <v>106</v>
      </c>
      <c r="N51" s="472">
        <v>5631544</v>
      </c>
      <c r="O51" s="473"/>
      <c r="P51" s="158">
        <v>7.8</v>
      </c>
      <c r="Q51" s="472">
        <v>145296</v>
      </c>
      <c r="R51" s="474"/>
      <c r="S51" s="562"/>
      <c r="T51" s="562"/>
    </row>
    <row r="52" spans="1:20" ht="20.100000000000001" customHeight="1" thickBot="1" x14ac:dyDescent="0.25">
      <c r="A52" s="583"/>
      <c r="B52" s="459"/>
      <c r="C52" s="460"/>
      <c r="D52" s="462"/>
      <c r="E52" s="462">
        <f>ROUND(D52/$D$51*100,1)</f>
        <v>0</v>
      </c>
      <c r="F52" s="464"/>
      <c r="G52" s="468"/>
      <c r="H52" s="469"/>
      <c r="I52" s="470"/>
      <c r="J52" s="659">
        <f>ROUND(G52/$G$51*100,1)</f>
        <v>0</v>
      </c>
      <c r="K52" s="456" t="s">
        <v>107</v>
      </c>
      <c r="L52" s="442"/>
      <c r="M52" s="163" t="s">
        <v>104</v>
      </c>
      <c r="N52" s="446">
        <v>1472561</v>
      </c>
      <c r="O52" s="447"/>
      <c r="P52" s="164">
        <v>3</v>
      </c>
      <c r="Q52" s="446">
        <v>145153</v>
      </c>
      <c r="R52" s="448"/>
      <c r="S52" s="562"/>
      <c r="T52" s="562"/>
    </row>
    <row r="53" spans="1:20" ht="20.100000000000001" customHeight="1" x14ac:dyDescent="0.2">
      <c r="B53" s="166" t="s">
        <v>108</v>
      </c>
      <c r="C53" s="151"/>
      <c r="D53" s="151"/>
      <c r="E53" s="151"/>
      <c r="F53" s="151"/>
      <c r="G53" s="151"/>
      <c r="H53" s="151"/>
      <c r="I53" s="151"/>
      <c r="J53" s="167"/>
      <c r="K53" s="449" t="s">
        <v>105</v>
      </c>
      <c r="L53" s="450"/>
      <c r="M53" s="165" t="s">
        <v>106</v>
      </c>
      <c r="N53" s="438">
        <v>1387801</v>
      </c>
      <c r="O53" s="439"/>
      <c r="P53" s="168">
        <v>4.5</v>
      </c>
      <c r="Q53" s="438">
        <v>63115</v>
      </c>
      <c r="R53" s="440"/>
      <c r="S53" s="562"/>
      <c r="T53" s="562"/>
    </row>
    <row r="54" spans="1:20" ht="20.100000000000001" customHeight="1" x14ac:dyDescent="0.2">
      <c r="B54" s="151" t="s">
        <v>109</v>
      </c>
      <c r="C54" s="151"/>
      <c r="D54" s="151"/>
      <c r="E54" s="151"/>
      <c r="F54" s="151"/>
      <c r="G54" s="151"/>
      <c r="H54" s="151"/>
      <c r="I54" s="151"/>
      <c r="J54" s="151"/>
      <c r="K54" s="441" t="s">
        <v>110</v>
      </c>
      <c r="L54" s="442"/>
      <c r="M54" s="163" t="s">
        <v>104</v>
      </c>
      <c r="N54" s="446">
        <v>4430350</v>
      </c>
      <c r="O54" s="447"/>
      <c r="P54" s="164">
        <v>5.3</v>
      </c>
      <c r="Q54" s="446">
        <v>729084</v>
      </c>
      <c r="R54" s="448"/>
      <c r="S54" s="562"/>
      <c r="T54" s="562"/>
    </row>
    <row r="55" spans="1:20" ht="20.100000000000001" customHeight="1" x14ac:dyDescent="0.2">
      <c r="B55" s="151"/>
      <c r="C55" s="151"/>
      <c r="D55" s="151"/>
      <c r="E55" s="151"/>
      <c r="F55" s="151"/>
      <c r="G55" s="151"/>
      <c r="H55" s="151"/>
      <c r="I55" s="151"/>
      <c r="J55" s="151"/>
      <c r="K55" s="449" t="s">
        <v>111</v>
      </c>
      <c r="L55" s="450"/>
      <c r="M55" s="165" t="s">
        <v>106</v>
      </c>
      <c r="N55" s="438">
        <v>4118239</v>
      </c>
      <c r="O55" s="439"/>
      <c r="P55" s="158">
        <v>7.2</v>
      </c>
      <c r="Q55" s="438">
        <v>24260</v>
      </c>
      <c r="R55" s="440"/>
      <c r="S55" s="562"/>
      <c r="T55" s="562"/>
    </row>
    <row r="56" spans="1:20" ht="20.100000000000001" customHeight="1" x14ac:dyDescent="0.2">
      <c r="B56" s="151"/>
      <c r="C56" s="151"/>
      <c r="D56" s="151"/>
      <c r="E56" s="151"/>
      <c r="F56" s="151"/>
      <c r="G56" s="151"/>
      <c r="H56" s="151"/>
      <c r="I56" s="151"/>
      <c r="J56" s="151"/>
      <c r="K56" s="441" t="s">
        <v>110</v>
      </c>
      <c r="L56" s="442"/>
      <c r="M56" s="163" t="s">
        <v>104</v>
      </c>
      <c r="N56" s="446">
        <v>94788</v>
      </c>
      <c r="O56" s="447"/>
      <c r="P56" s="164">
        <v>34.799999999999997</v>
      </c>
      <c r="Q56" s="446">
        <v>83502</v>
      </c>
      <c r="R56" s="448"/>
    </row>
    <row r="57" spans="1:20" ht="20.100000000000001" customHeight="1" x14ac:dyDescent="0.2">
      <c r="B57" s="151"/>
      <c r="C57" s="151"/>
      <c r="D57" s="151"/>
      <c r="E57" s="151"/>
      <c r="F57" s="151"/>
      <c r="G57" s="151"/>
      <c r="H57" s="151"/>
      <c r="I57" s="151"/>
      <c r="J57" s="151"/>
      <c r="K57" s="436" t="s">
        <v>112</v>
      </c>
      <c r="L57" s="437"/>
      <c r="M57" s="165" t="s">
        <v>106</v>
      </c>
      <c r="N57" s="438">
        <v>94788</v>
      </c>
      <c r="O57" s="439"/>
      <c r="P57" s="168">
        <v>34.799999999999997</v>
      </c>
      <c r="Q57" s="438">
        <v>0</v>
      </c>
      <c r="R57" s="440"/>
    </row>
    <row r="58" spans="1:20" ht="20.100000000000001" customHeight="1" x14ac:dyDescent="0.2">
      <c r="B58" s="151"/>
      <c r="C58" s="151"/>
      <c r="D58" s="151"/>
      <c r="E58" s="151"/>
      <c r="F58" s="151"/>
      <c r="G58" s="151"/>
      <c r="H58" s="151"/>
      <c r="I58" s="151"/>
      <c r="J58" s="151"/>
      <c r="K58" s="441" t="s">
        <v>113</v>
      </c>
      <c r="L58" s="442"/>
      <c r="M58" s="163" t="s">
        <v>104</v>
      </c>
      <c r="N58" s="446">
        <v>246699</v>
      </c>
      <c r="O58" s="447"/>
      <c r="P58" s="164">
        <v>-4</v>
      </c>
      <c r="Q58" s="446">
        <v>237703</v>
      </c>
      <c r="R58" s="448"/>
    </row>
    <row r="59" spans="1:20" ht="20.100000000000001" customHeight="1" x14ac:dyDescent="0.2">
      <c r="B59" s="151"/>
      <c r="C59" s="151"/>
      <c r="D59" s="151"/>
      <c r="E59" s="151"/>
      <c r="F59" s="151"/>
      <c r="G59" s="151"/>
      <c r="H59" s="151"/>
      <c r="I59" s="151"/>
      <c r="J59" s="151"/>
      <c r="K59" s="436" t="s">
        <v>112</v>
      </c>
      <c r="L59" s="437"/>
      <c r="M59" s="165" t="s">
        <v>106</v>
      </c>
      <c r="N59" s="438">
        <v>246699</v>
      </c>
      <c r="O59" s="439"/>
      <c r="P59" s="158">
        <v>-4</v>
      </c>
      <c r="Q59" s="438">
        <v>0</v>
      </c>
      <c r="R59" s="440"/>
    </row>
    <row r="60" spans="1:20" ht="20.100000000000001" customHeight="1" x14ac:dyDescent="0.2">
      <c r="B60" s="151"/>
      <c r="C60" s="151"/>
      <c r="D60" s="151"/>
      <c r="E60" s="151"/>
      <c r="F60" s="151"/>
      <c r="G60" s="151"/>
      <c r="H60" s="151"/>
      <c r="I60" s="151"/>
      <c r="J60" s="151"/>
      <c r="K60" s="441" t="s">
        <v>113</v>
      </c>
      <c r="L60" s="442"/>
      <c r="M60" s="163" t="s">
        <v>104</v>
      </c>
      <c r="N60" s="443" t="s">
        <v>29</v>
      </c>
      <c r="O60" s="444"/>
      <c r="P60" s="660" t="s">
        <v>29</v>
      </c>
      <c r="Q60" s="443" t="s">
        <v>29</v>
      </c>
      <c r="R60" s="445"/>
    </row>
    <row r="61" spans="1:20" ht="20.100000000000001" customHeight="1" thickBot="1" x14ac:dyDescent="0.25">
      <c r="B61" s="151"/>
      <c r="C61" s="151"/>
      <c r="D61" s="151"/>
      <c r="E61" s="151"/>
      <c r="F61" s="151"/>
      <c r="G61" s="151"/>
      <c r="H61" s="151"/>
      <c r="I61" s="151"/>
      <c r="J61" s="151"/>
      <c r="K61" s="430" t="s">
        <v>114</v>
      </c>
      <c r="L61" s="431"/>
      <c r="M61" s="169" t="s">
        <v>106</v>
      </c>
      <c r="N61" s="432" t="s">
        <v>29</v>
      </c>
      <c r="O61" s="433"/>
      <c r="P61" s="661" t="s">
        <v>29</v>
      </c>
      <c r="Q61" s="434" t="s">
        <v>29</v>
      </c>
      <c r="R61" s="435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P1:R1"/>
    <mergeCell ref="B3:F3"/>
    <mergeCell ref="G3:R3"/>
    <mergeCell ref="B4:C4"/>
    <mergeCell ref="G4:I4"/>
    <mergeCell ref="J4:K4"/>
    <mergeCell ref="M4:N4"/>
    <mergeCell ref="P4:Q4"/>
    <mergeCell ref="J5:K5"/>
    <mergeCell ref="M5:N5"/>
    <mergeCell ref="P5:Q5"/>
    <mergeCell ref="B6:C6"/>
    <mergeCell ref="G6:I6"/>
    <mergeCell ref="J6:K6"/>
    <mergeCell ref="M6:N6"/>
    <mergeCell ref="P6:Q6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B13:C13"/>
    <mergeCell ref="G13:I13"/>
    <mergeCell ref="J13:K13"/>
    <mergeCell ref="M13:N13"/>
    <mergeCell ref="P13:Q13"/>
    <mergeCell ref="B14:C14"/>
    <mergeCell ref="G14:R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G17:I17"/>
    <mergeCell ref="J17:K17"/>
    <mergeCell ref="M17:N17"/>
    <mergeCell ref="P17:Q17"/>
    <mergeCell ref="G18:I18"/>
    <mergeCell ref="J18:K18"/>
    <mergeCell ref="M18:N18"/>
    <mergeCell ref="P18:R19"/>
    <mergeCell ref="B19:C19"/>
    <mergeCell ref="G19:I19"/>
    <mergeCell ref="J19:K19"/>
    <mergeCell ref="M19:N19"/>
    <mergeCell ref="B20:C20"/>
    <mergeCell ref="G20:I20"/>
    <mergeCell ref="J20:K20"/>
    <mergeCell ref="M20:N20"/>
    <mergeCell ref="P20:Q20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4:C24"/>
    <mergeCell ref="G24:I24"/>
    <mergeCell ref="J24:K24"/>
    <mergeCell ref="M24:N24"/>
    <mergeCell ref="B25:C25"/>
    <mergeCell ref="J25:K25"/>
    <mergeCell ref="M25:N25"/>
    <mergeCell ref="P25:Q25"/>
    <mergeCell ref="B26:C26"/>
    <mergeCell ref="J26:K26"/>
    <mergeCell ref="M26:N26"/>
    <mergeCell ref="B27:C27"/>
    <mergeCell ref="J27:K27"/>
    <mergeCell ref="M27:N27"/>
    <mergeCell ref="P27:Q27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P29:R30"/>
    <mergeCell ref="B30:C30"/>
    <mergeCell ref="G30:I30"/>
    <mergeCell ref="J30:K30"/>
    <mergeCell ref="M30:N30"/>
    <mergeCell ref="B31:C31"/>
    <mergeCell ref="P31:Q31"/>
    <mergeCell ref="B32:C32"/>
    <mergeCell ref="P32:Q32"/>
    <mergeCell ref="B33:C33"/>
    <mergeCell ref="G33:I33"/>
    <mergeCell ref="J33:K33"/>
    <mergeCell ref="M33:N33"/>
    <mergeCell ref="P33:Q33"/>
    <mergeCell ref="B35:J35"/>
    <mergeCell ref="K35:R35"/>
    <mergeCell ref="B36:C36"/>
    <mergeCell ref="G36:I36"/>
    <mergeCell ref="K36:M36"/>
    <mergeCell ref="N36:O36"/>
    <mergeCell ref="Q36:R36"/>
    <mergeCell ref="K37:M37"/>
    <mergeCell ref="N37:O37"/>
    <mergeCell ref="Q37:R37"/>
    <mergeCell ref="B38:C38"/>
    <mergeCell ref="G38:I38"/>
    <mergeCell ref="K38:M38"/>
    <mergeCell ref="N38:O38"/>
    <mergeCell ref="Q38:R38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3:C43"/>
    <mergeCell ref="G43:I43"/>
    <mergeCell ref="K43:M43"/>
    <mergeCell ref="N43:O43"/>
    <mergeCell ref="Q43:R43"/>
    <mergeCell ref="B44:C44"/>
    <mergeCell ref="G44:I44"/>
    <mergeCell ref="K44:R44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G49:I49"/>
    <mergeCell ref="Q49:R49"/>
    <mergeCell ref="B50:C50"/>
    <mergeCell ref="G50:I50"/>
    <mergeCell ref="K50:L50"/>
    <mergeCell ref="N50:O50"/>
    <mergeCell ref="Q50:R50"/>
    <mergeCell ref="B51:C52"/>
    <mergeCell ref="D51:D52"/>
    <mergeCell ref="E51:E52"/>
    <mergeCell ref="F51:F52"/>
    <mergeCell ref="G51:I52"/>
    <mergeCell ref="J51:J52"/>
    <mergeCell ref="K51:L51"/>
    <mergeCell ref="N51:O51"/>
    <mergeCell ref="Q51:R51"/>
    <mergeCell ref="K52:L52"/>
    <mergeCell ref="N52:O52"/>
    <mergeCell ref="Q52:R52"/>
    <mergeCell ref="K53:L53"/>
    <mergeCell ref="N53:O53"/>
    <mergeCell ref="Q53:R53"/>
    <mergeCell ref="K54:L54"/>
    <mergeCell ref="N54:O54"/>
    <mergeCell ref="Q54:R54"/>
    <mergeCell ref="K55:L55"/>
    <mergeCell ref="N55:O55"/>
    <mergeCell ref="Q55:R55"/>
    <mergeCell ref="K56:L56"/>
    <mergeCell ref="N56:O56"/>
    <mergeCell ref="Q56:R56"/>
    <mergeCell ref="K57:L57"/>
    <mergeCell ref="N57:O57"/>
    <mergeCell ref="Q57:R57"/>
    <mergeCell ref="K58:L58"/>
    <mergeCell ref="N58:O58"/>
    <mergeCell ref="Q58:R58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1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13">
    <cfRule type="expression" dxfId="4" priority="5" stopIfTrue="1">
      <formula>"IF（F6=0,【参考】24右!F6＝0,'25年度右'!D6＝0）"</formula>
    </cfRule>
  </conditionalFormatting>
  <conditionalFormatting sqref="M15:N30">
    <cfRule type="expression" dxfId="3" priority="4" stopIfTrue="1">
      <formula>"IF（F6=0,【参考】24右!F6＝0,'25年度右'!D6＝0）"</formula>
    </cfRule>
  </conditionalFormatting>
  <conditionalFormatting sqref="M33:N33">
    <cfRule type="expression" dxfId="2" priority="3" stopIfTrue="1">
      <formula>"IF（F6=0,【参考】24右!F6＝0,'25年度右'!D6＝0）"</formula>
    </cfRule>
  </conditionalFormatting>
  <conditionalFormatting sqref="F12">
    <cfRule type="expression" dxfId="1" priority="2" stopIfTrue="1">
      <formula>"IF(AND(D6=0,F6=0,【参考】24右!F6=0））"</formula>
    </cfRule>
  </conditionalFormatting>
  <conditionalFormatting sqref="F31">
    <cfRule type="expression" dxfId="0" priority="1" stopIfTrue="1">
      <formula>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千代田・左</vt:lpstr>
      <vt:lpstr>千代田・右</vt:lpstr>
      <vt:lpstr>千代田・右!Print_Area</vt:lpstr>
      <vt:lpstr>千代田・左!Print_Area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2023-01-06T01:23:56Z</dcterms:modified>
</cp:coreProperties>
</file>