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6024984\Desktop\下水道\"/>
    </mc:Choice>
  </mc:AlternateContent>
  <workbookProtection workbookAlgorithmName="SHA-512" workbookHashValue="3HA4brmMbm7VRBgILzsRZy4d72aTvIoWaPmBWY0faVx6JmwAV0oNpo470kb/B7ozJb9q6iIv3jULQFFtFgYrHw==" workbookSaltValue="nWLgzAo7CRjMNjpwM6W+WA==" workbookSpinCount="100000" lockStructure="1"/>
  <bookViews>
    <workbookView xWindow="0" yWindow="0" windowWidth="15360" windowHeight="76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Q6" i="5"/>
  <c r="P6" i="5"/>
  <c r="P10" i="4" s="1"/>
  <c r="O6" i="5"/>
  <c r="I10" i="4" s="1"/>
  <c r="N6" i="5"/>
  <c r="B10" i="4" s="1"/>
  <c r="M6" i="5"/>
  <c r="AD8" i="4" s="1"/>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D10" i="4"/>
  <c r="W10" i="4"/>
  <c r="I8" i="4"/>
  <c r="B8" i="4"/>
</calcChain>
</file>

<file path=xl/sharedStrings.xml><?xml version="1.0" encoding="utf-8"?>
<sst xmlns="http://schemas.openxmlformats.org/spreadsheetml/2006/main" count="247" uniqueCount="119">
  <si>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</si>
  <si>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</si>
  <si>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</si>
  <si>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</si>
  <si>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</si>
  <si>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</si>
  <si>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</si>
  <si>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</si>
  <si>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</si>
  <si>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</si>
  <si>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</si>
  <si>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</si>
  <si>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</si>
  <si>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</si>
  <si>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</si>
  <si>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</si>
  <si>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</si>
  <si>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</si>
  <si>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</si>
  <si>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</si>
  <si>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</si>
  <si>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</si>
  <si>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</si>
  <si>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</si>
  <si>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</si>
  <si>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</si>
  <si>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</si>
  <si>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</si>
  <si>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</si>
  <si>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</si>
  <si>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</si>
  <si>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</si>
  <si>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</si>
  <si>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</si>
  <si>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</si>
  <si>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</si>
  <si>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</si>
  <si>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</si>
  <si>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</si>
  <si>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</si>
  <si>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</si>
  <si>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</si>
  <si>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</si>
  <si>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</si>
  <si>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</si>
  <si>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</si>
  <si>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</si>
  <si>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</si>
  <si>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</si>
  <si>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</si>
  <si>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</si>
  <si>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</si>
  <si>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</si>
  <si>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</si>
  <si>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</si>
  <si>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</si>
  <si>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</si>
  <si>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</si>
  <si>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</si>
  <si>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</si>
  <si>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</si>
  <si>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</si>
  <si>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</si>
  <si>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</si>
  <si>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</si>
  <si>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</si>
  <si>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</si>
  <si>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</si>
  <si>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</si>
  <si>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</si>
  <si>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</si>
  <si>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</si>
  <si>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</si>
  <si>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</si>
  <si>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</si>
  <si>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</si>
  <si>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</si>
  <si>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</si>
  <si>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</si>
  <si>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</si>
  <si>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</si>
  <si>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</si>
  <si>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</si>
  <si>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</si>
  <si>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</si>
  <si>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</si>
  <si>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</si>
  <si>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</si>
  <si>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</si>
  <si>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</si>
  <si>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</si>
  <si>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</si>
  <si>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</si>
  <si>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</si>
  <si>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</si>
  <si>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</si>
  <si>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</si>
  <si>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</si>
  <si>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利島村</t>
  </si>
  <si>
    <t>法非適用</t>
  </si>
  <si>
    <t>下水道事業</t>
  </si>
  <si>
    <t>個別排水処理</t>
  </si>
  <si>
    <t>L2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</si>
  <si>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</si>
  <si>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</si>
  <si>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</si>
  <si>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</si>
  <si>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</si>
  <si>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</si>
  <si>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</si>
  <si>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</si>
  <si>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</si>
  <si>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</si>
  <si>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</si>
  <si>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</si>
  <si>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</si>
  <si>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営状況を改善するには、料金収入を増やし経費回収率を上げるか、経費を削減して汚水処理減価を下げるかの二つの方法しかない。上記1．の分析のとおり汚水処理減価を下げることは困難であるため、料金収入を増やすことが必要である。ただし、一度に大幅な料金改定は難しいので令和3年度に料金改定の検討会を行い、令和4年度より料金改定の改善を図る予定である。</t>
    <rPh sb="1" eb="3">
      <t>ケイエイ</t>
    </rPh>
    <rPh sb="3" eb="5">
      <t>ジョウキョウ</t>
    </rPh>
    <rPh sb="6" eb="8">
      <t>カイゼン</t>
    </rPh>
    <rPh sb="13" eb="15">
      <t>リョウキン</t>
    </rPh>
    <rPh sb="15" eb="17">
      <t>シュウニュウ</t>
    </rPh>
    <rPh sb="18" eb="19">
      <t>フ</t>
    </rPh>
    <rPh sb="21" eb="23">
      <t>ケイヒ</t>
    </rPh>
    <rPh sb="23" eb="25">
      <t>カイシュウ</t>
    </rPh>
    <rPh sb="25" eb="26">
      <t>リツ</t>
    </rPh>
    <rPh sb="27" eb="28">
      <t>ア</t>
    </rPh>
    <rPh sb="32" eb="34">
      <t>ケイヒ</t>
    </rPh>
    <rPh sb="35" eb="37">
      <t>サクゲン</t>
    </rPh>
    <rPh sb="39" eb="41">
      <t>オスイ</t>
    </rPh>
    <rPh sb="41" eb="43">
      <t>ショリ</t>
    </rPh>
    <rPh sb="43" eb="45">
      <t>ゲンカ</t>
    </rPh>
    <rPh sb="46" eb="47">
      <t>サ</t>
    </rPh>
    <rPh sb="51" eb="52">
      <t>フタ</t>
    </rPh>
    <rPh sb="54" eb="56">
      <t>ホウホウ</t>
    </rPh>
    <rPh sb="61" eb="63">
      <t>ジョウキ</t>
    </rPh>
    <rPh sb="66" eb="68">
      <t>ブンセキ</t>
    </rPh>
    <rPh sb="72" eb="74">
      <t>オスイ</t>
    </rPh>
    <rPh sb="74" eb="76">
      <t>ショリ</t>
    </rPh>
    <rPh sb="76" eb="78">
      <t>ゲンカ</t>
    </rPh>
    <rPh sb="79" eb="80">
      <t>サ</t>
    </rPh>
    <rPh sb="85" eb="87">
      <t>コンナン</t>
    </rPh>
    <rPh sb="93" eb="95">
      <t>リョウキン</t>
    </rPh>
    <rPh sb="95" eb="97">
      <t>シュウニュウ</t>
    </rPh>
    <rPh sb="98" eb="99">
      <t>フ</t>
    </rPh>
    <rPh sb="104" eb="106">
      <t>ヒツヨウ</t>
    </rPh>
    <rPh sb="114" eb="116">
      <t>イチド</t>
    </rPh>
    <rPh sb="117" eb="119">
      <t>オオハバ</t>
    </rPh>
    <rPh sb="120" eb="122">
      <t>リョウキン</t>
    </rPh>
    <rPh sb="122" eb="124">
      <t>カイテイ</t>
    </rPh>
    <rPh sb="125" eb="126">
      <t>ムズカ</t>
    </rPh>
    <rPh sb="130" eb="132">
      <t>レイワ</t>
    </rPh>
    <rPh sb="133" eb="135">
      <t>ネンド</t>
    </rPh>
    <rPh sb="136" eb="138">
      <t>リョウキン</t>
    </rPh>
    <rPh sb="138" eb="140">
      <t>カイテイ</t>
    </rPh>
    <rPh sb="141" eb="144">
      <t>ケントウカイ</t>
    </rPh>
    <rPh sb="145" eb="146">
      <t>オコナ</t>
    </rPh>
    <rPh sb="148" eb="150">
      <t>レイワ</t>
    </rPh>
    <rPh sb="151" eb="153">
      <t>ネンド</t>
    </rPh>
    <rPh sb="155" eb="157">
      <t>リョウキン</t>
    </rPh>
    <rPh sb="157" eb="159">
      <t>カイテイ</t>
    </rPh>
    <rPh sb="160" eb="162">
      <t>カイゼン</t>
    </rPh>
    <rPh sb="163" eb="164">
      <t>ハカ</t>
    </rPh>
    <rPh sb="165" eb="167">
      <t>ヨテイ</t>
    </rPh>
    <phoneticPr fontId="4"/>
  </si>
  <si>
    <t>　施設整備（浄化槽）開始から20年以上経ち、個別排水処理施設の機器等はすでに耐用年数を大きく経過している状況であり、今後躯体入替を含めた維持管理費は増大するものと思われる。</t>
    <rPh sb="1" eb="3">
      <t>シセツ</t>
    </rPh>
    <rPh sb="3" eb="5">
      <t>セイビ</t>
    </rPh>
    <rPh sb="6" eb="9">
      <t>ジョウカソウ</t>
    </rPh>
    <rPh sb="10" eb="12">
      <t>カイシ</t>
    </rPh>
    <rPh sb="16" eb="17">
      <t>ネン</t>
    </rPh>
    <rPh sb="17" eb="19">
      <t>イジョウ</t>
    </rPh>
    <rPh sb="19" eb="20">
      <t>タ</t>
    </rPh>
    <rPh sb="22" eb="24">
      <t>コベツ</t>
    </rPh>
    <rPh sb="24" eb="26">
      <t>ハイスイ</t>
    </rPh>
    <rPh sb="26" eb="28">
      <t>ショリ</t>
    </rPh>
    <rPh sb="28" eb="30">
      <t>シセツ</t>
    </rPh>
    <rPh sb="31" eb="34">
      <t>キキナド</t>
    </rPh>
    <rPh sb="38" eb="40">
      <t>タイヨウ</t>
    </rPh>
    <rPh sb="40" eb="42">
      <t>ネンスウ</t>
    </rPh>
    <rPh sb="43" eb="44">
      <t>オオ</t>
    </rPh>
    <rPh sb="46" eb="48">
      <t>ケイカ</t>
    </rPh>
    <rPh sb="52" eb="54">
      <t>ジョウキョウ</t>
    </rPh>
    <rPh sb="58" eb="60">
      <t>コンゴ</t>
    </rPh>
    <rPh sb="60" eb="62">
      <t>クタイ</t>
    </rPh>
    <rPh sb="62" eb="64">
      <t>イレカエ</t>
    </rPh>
    <rPh sb="65" eb="66">
      <t>フク</t>
    </rPh>
    <rPh sb="68" eb="70">
      <t>イジ</t>
    </rPh>
    <rPh sb="70" eb="73">
      <t>カンリヒ</t>
    </rPh>
    <rPh sb="74" eb="76">
      <t>ゾウダイ</t>
    </rPh>
    <rPh sb="81" eb="82">
      <t>オモ</t>
    </rPh>
    <phoneticPr fontId="4"/>
  </si>
  <si>
    <t>　⑤経費回収率、⑥汚泥処理原価などは類似団体平均値を大きく乖離している。人口が少なく、事業規模が極めて小さいため、料金収入も多くはない。経費については、事務用品購入や修繕はほとんどなく保守点検・清掃委託費・汚泥再生処理センター委託費が大部分を占めており、さらに職員人件費も1名分となっているため、経費を削減することが困難である。このような状況のため、⑤経費回収率、⑥汚泥処理原価ともに大きな改善を図ることは難しい。特に、⑥汚泥処理原価については、令和元年度より汚泥再生処理センターが稼働し、稼働にかかる経費が増加のため、2倍以上の原価となっている。①収益的収支比率が、90％台である。しかし、企業債償還金も含めて経費のほとんどを一般会計からの繰入金で賄っており、汚泥再生処理センターが稼働により今まで以上に一般会計の負担は大きい。</t>
    <rPh sb="2" eb="4">
      <t>ケイヒ</t>
    </rPh>
    <rPh sb="4" eb="6">
      <t>カイシュウ</t>
    </rPh>
    <rPh sb="6" eb="7">
      <t>リツ</t>
    </rPh>
    <rPh sb="9" eb="11">
      <t>オデイ</t>
    </rPh>
    <rPh sb="11" eb="13">
      <t>ショリ</t>
    </rPh>
    <rPh sb="13" eb="15">
      <t>ゲンカ</t>
    </rPh>
    <rPh sb="18" eb="20">
      <t>ルイジ</t>
    </rPh>
    <rPh sb="20" eb="22">
      <t>ダンタイ</t>
    </rPh>
    <rPh sb="22" eb="25">
      <t>ヘイキンチ</t>
    </rPh>
    <rPh sb="26" eb="27">
      <t>オオ</t>
    </rPh>
    <rPh sb="29" eb="31">
      <t>カイリ</t>
    </rPh>
    <rPh sb="36" eb="38">
      <t>ジンコウ</t>
    </rPh>
    <rPh sb="39" eb="40">
      <t>スク</t>
    </rPh>
    <rPh sb="43" eb="45">
      <t>ジギョウ</t>
    </rPh>
    <rPh sb="45" eb="47">
      <t>キボ</t>
    </rPh>
    <rPh sb="48" eb="49">
      <t>キワ</t>
    </rPh>
    <rPh sb="51" eb="52">
      <t>チイ</t>
    </rPh>
    <rPh sb="57" eb="59">
      <t>リョウキン</t>
    </rPh>
    <rPh sb="59" eb="61">
      <t>シュウニュウ</t>
    </rPh>
    <rPh sb="62" eb="63">
      <t>オオ</t>
    </rPh>
    <rPh sb="68" eb="70">
      <t>ケイヒ</t>
    </rPh>
    <rPh sb="76" eb="78">
      <t>ジム</t>
    </rPh>
    <rPh sb="78" eb="80">
      <t>ヨウヒン</t>
    </rPh>
    <rPh sb="80" eb="82">
      <t>コウニュウ</t>
    </rPh>
    <rPh sb="83" eb="85">
      <t>シュウゼン</t>
    </rPh>
    <rPh sb="92" eb="94">
      <t>ホシュ</t>
    </rPh>
    <rPh sb="94" eb="96">
      <t>テンケン</t>
    </rPh>
    <rPh sb="97" eb="99">
      <t>セイソウ</t>
    </rPh>
    <rPh sb="99" eb="101">
      <t>イタク</t>
    </rPh>
    <rPh sb="101" eb="102">
      <t>ヒ</t>
    </rPh>
    <rPh sb="103" eb="105">
      <t>オデイ</t>
    </rPh>
    <rPh sb="105" eb="107">
      <t>サイセイ</t>
    </rPh>
    <rPh sb="107" eb="109">
      <t>ショリ</t>
    </rPh>
    <rPh sb="113" eb="115">
      <t>イタク</t>
    </rPh>
    <rPh sb="115" eb="116">
      <t>ヒ</t>
    </rPh>
    <rPh sb="117" eb="120">
      <t>ダイブブン</t>
    </rPh>
    <rPh sb="121" eb="122">
      <t>シ</t>
    </rPh>
    <rPh sb="130" eb="132">
      <t>ショクイン</t>
    </rPh>
    <rPh sb="132" eb="135">
      <t>ジンケンヒ</t>
    </rPh>
    <rPh sb="137" eb="138">
      <t>メイ</t>
    </rPh>
    <rPh sb="138" eb="139">
      <t>ブン</t>
    </rPh>
    <rPh sb="148" eb="150">
      <t>ケイヒ</t>
    </rPh>
    <rPh sb="151" eb="153">
      <t>サクゲン</t>
    </rPh>
    <rPh sb="158" eb="160">
      <t>コンナン</t>
    </rPh>
    <rPh sb="169" eb="171">
      <t>ジョウキョウ</t>
    </rPh>
    <rPh sb="176" eb="178">
      <t>ケイヒ</t>
    </rPh>
    <rPh sb="178" eb="180">
      <t>カイシュウ</t>
    </rPh>
    <rPh sb="180" eb="181">
      <t>リツ</t>
    </rPh>
    <rPh sb="183" eb="185">
      <t>オデイ</t>
    </rPh>
    <rPh sb="185" eb="187">
      <t>ショリ</t>
    </rPh>
    <rPh sb="187" eb="189">
      <t>ゲンカ</t>
    </rPh>
    <rPh sb="192" eb="193">
      <t>オオ</t>
    </rPh>
    <rPh sb="195" eb="197">
      <t>カイゼン</t>
    </rPh>
    <rPh sb="207" eb="208">
      <t>トク</t>
    </rPh>
    <rPh sb="211" eb="213">
      <t>オデイ</t>
    </rPh>
    <rPh sb="213" eb="215">
      <t>ショリ</t>
    </rPh>
    <rPh sb="215" eb="217">
      <t>ゲンカ</t>
    </rPh>
    <rPh sb="223" eb="225">
      <t>レイワ</t>
    </rPh>
    <rPh sb="225" eb="227">
      <t>ガンネン</t>
    </rPh>
    <rPh sb="227" eb="228">
      <t>ド</t>
    </rPh>
    <rPh sb="230" eb="232">
      <t>オデイ</t>
    </rPh>
    <rPh sb="232" eb="234">
      <t>サイセイ</t>
    </rPh>
    <rPh sb="234" eb="236">
      <t>ショリ</t>
    </rPh>
    <rPh sb="241" eb="243">
      <t>カドウ</t>
    </rPh>
    <rPh sb="245" eb="247">
      <t>カドウ</t>
    </rPh>
    <rPh sb="251" eb="253">
      <t>ケイヒ</t>
    </rPh>
    <rPh sb="254" eb="256">
      <t>ゾウカ</t>
    </rPh>
    <rPh sb="261" eb="262">
      <t>バイ</t>
    </rPh>
    <rPh sb="262" eb="264">
      <t>イジョウ</t>
    </rPh>
    <rPh sb="265" eb="267">
      <t>ゲンカ</t>
    </rPh>
    <rPh sb="275" eb="278">
      <t>シュウエキテキ</t>
    </rPh>
    <rPh sb="278" eb="280">
      <t>シュウシ</t>
    </rPh>
    <rPh sb="280" eb="282">
      <t>ヒリツ</t>
    </rPh>
    <rPh sb="287" eb="288">
      <t>ダイ</t>
    </rPh>
    <rPh sb="296" eb="298">
      <t>キギョウ</t>
    </rPh>
    <rPh sb="298" eb="299">
      <t>サイ</t>
    </rPh>
    <rPh sb="299" eb="301">
      <t>ショウカン</t>
    </rPh>
    <rPh sb="301" eb="302">
      <t>キン</t>
    </rPh>
    <rPh sb="303" eb="304">
      <t>フク</t>
    </rPh>
    <rPh sb="306" eb="308">
      <t>ケイヒ</t>
    </rPh>
    <rPh sb="314" eb="316">
      <t>イッパン</t>
    </rPh>
    <rPh sb="316" eb="318">
      <t>カイケイ</t>
    </rPh>
    <rPh sb="321" eb="323">
      <t>クリイレ</t>
    </rPh>
    <rPh sb="323" eb="324">
      <t>キン</t>
    </rPh>
    <rPh sb="325" eb="326">
      <t>マカナ</t>
    </rPh>
    <rPh sb="331" eb="333">
      <t>オデイ</t>
    </rPh>
    <rPh sb="333" eb="335">
      <t>サイセイ</t>
    </rPh>
    <rPh sb="335" eb="337">
      <t>ショリ</t>
    </rPh>
    <rPh sb="342" eb="344">
      <t>カドウ</t>
    </rPh>
    <rPh sb="353" eb="355">
      <t>イッパン</t>
    </rPh>
    <rPh sb="355" eb="357">
      <t>カイケイ</t>
    </rPh>
    <rPh sb="358" eb="360">
      <t>フタン</t>
    </rPh>
    <rPh sb="361" eb="362">
      <t>オオ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</si>
</sst>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8C-480A-8230-EBEFACB1A24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A8C-480A-8230-EBEFACB1A24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42.66</c:v>
                </c:pt>
                <c:pt idx="1">
                  <c:v>37.67</c:v>
                </c:pt>
                <c:pt idx="2">
                  <c:v>38.36</c:v>
                </c:pt>
                <c:pt idx="3">
                  <c:v>41.1</c:v>
                </c:pt>
                <c:pt idx="4">
                  <c:v>32.880000000000003</c:v>
                </c:pt>
              </c:numCache>
            </c:numRef>
          </c:val>
          <c:extLst>
            <c:ext xmlns:c16="http://schemas.microsoft.com/office/drawing/2014/chart" uri="{C3380CC4-5D6E-409C-BE32-E72D297353CC}">
              <c16:uniqueId val="{00000000-3C2B-49B8-B387-6D423649960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54.14</c:v>
                </c:pt>
                <c:pt idx="1">
                  <c:v>132.99</c:v>
                </c:pt>
                <c:pt idx="2">
                  <c:v>51.71</c:v>
                </c:pt>
                <c:pt idx="3">
                  <c:v>50.56</c:v>
                </c:pt>
                <c:pt idx="4">
                  <c:v>47.35</c:v>
                </c:pt>
              </c:numCache>
            </c:numRef>
          </c:val>
          <c:smooth val="0"/>
          <c:extLst>
            <c:ext xmlns:c16="http://schemas.microsoft.com/office/drawing/2014/chart" uri="{C3380CC4-5D6E-409C-BE32-E72D297353CC}">
              <c16:uniqueId val="{00000001-3C2B-49B8-B387-6D423649960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59.48</c:v>
                </c:pt>
                <c:pt idx="1">
                  <c:v>56.08</c:v>
                </c:pt>
                <c:pt idx="2">
                  <c:v>56.52</c:v>
                </c:pt>
                <c:pt idx="3">
                  <c:v>56.83</c:v>
                </c:pt>
                <c:pt idx="4">
                  <c:v>49.31</c:v>
                </c:pt>
              </c:numCache>
            </c:numRef>
          </c:val>
          <c:extLst>
            <c:ext xmlns:c16="http://schemas.microsoft.com/office/drawing/2014/chart" uri="{C3380CC4-5D6E-409C-BE32-E72D297353CC}">
              <c16:uniqueId val="{00000000-66BD-4EAF-A786-5A35D57B4A4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84.69</c:v>
                </c:pt>
                <c:pt idx="1">
                  <c:v>82.94</c:v>
                </c:pt>
                <c:pt idx="2">
                  <c:v>82.91</c:v>
                </c:pt>
                <c:pt idx="3">
                  <c:v>83.85</c:v>
                </c:pt>
                <c:pt idx="4">
                  <c:v>81.209999999999994</c:v>
                </c:pt>
              </c:numCache>
            </c:numRef>
          </c:val>
          <c:smooth val="0"/>
          <c:extLst>
            <c:ext xmlns:c16="http://schemas.microsoft.com/office/drawing/2014/chart" uri="{C3380CC4-5D6E-409C-BE32-E72D297353CC}">
              <c16:uniqueId val="{00000001-66BD-4EAF-A786-5A35D57B4A4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92.23</c:v>
                </c:pt>
                <c:pt idx="1">
                  <c:v>93.18</c:v>
                </c:pt>
                <c:pt idx="2">
                  <c:v>93.28</c:v>
                </c:pt>
                <c:pt idx="3">
                  <c:v>96.7</c:v>
                </c:pt>
                <c:pt idx="4">
                  <c:v>99.03</c:v>
                </c:pt>
              </c:numCache>
            </c:numRef>
          </c:val>
          <c:extLst>
            <c:ext xmlns:c16="http://schemas.microsoft.com/office/drawing/2014/chart" uri="{C3380CC4-5D6E-409C-BE32-E72D297353CC}">
              <c16:uniqueId val="{00000000-8613-4B88-B1A2-1EDF79C08BE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13-4B88-B1A2-1EDF79C08BE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8A2-4DF3-99FD-ED9321E5BD4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8A2-4DF3-99FD-ED9321E5BD4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C3E-4EF2-8FC2-67324628544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3E-4EF2-8FC2-67324628544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1EA-4B0A-AF01-3F5704707DF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1EA-4B0A-AF01-3F5704707DF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566-42FC-B9F2-996E4280B1B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566-42FC-B9F2-996E4280B1B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BD4-462B-9B98-132B4B6FC38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663.76</c:v>
                </c:pt>
                <c:pt idx="1">
                  <c:v>566.35</c:v>
                </c:pt>
                <c:pt idx="2">
                  <c:v>888.8</c:v>
                </c:pt>
                <c:pt idx="3">
                  <c:v>855.65</c:v>
                </c:pt>
                <c:pt idx="4">
                  <c:v>862.99</c:v>
                </c:pt>
              </c:numCache>
            </c:numRef>
          </c:val>
          <c:smooth val="0"/>
          <c:extLst>
            <c:ext xmlns:c16="http://schemas.microsoft.com/office/drawing/2014/chart" uri="{C3380CC4-5D6E-409C-BE32-E72D297353CC}">
              <c16:uniqueId val="{00000001-7BD4-462B-9B98-132B4B6FC38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23.66</c:v>
                </c:pt>
                <c:pt idx="1">
                  <c:v>18.48</c:v>
                </c:pt>
                <c:pt idx="2">
                  <c:v>21.24</c:v>
                </c:pt>
                <c:pt idx="3">
                  <c:v>18.47</c:v>
                </c:pt>
                <c:pt idx="4">
                  <c:v>9.56</c:v>
                </c:pt>
              </c:numCache>
            </c:numRef>
          </c:val>
          <c:extLst>
            <c:ext xmlns:c16="http://schemas.microsoft.com/office/drawing/2014/chart" uri="{C3380CC4-5D6E-409C-BE32-E72D297353CC}">
              <c16:uniqueId val="{00000000-27C1-4ED1-A309-9919CCC3543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53.76</c:v>
                </c:pt>
                <c:pt idx="1">
                  <c:v>52.27</c:v>
                </c:pt>
                <c:pt idx="2">
                  <c:v>52.55</c:v>
                </c:pt>
                <c:pt idx="3">
                  <c:v>52.23</c:v>
                </c:pt>
                <c:pt idx="4">
                  <c:v>50.06</c:v>
                </c:pt>
              </c:numCache>
            </c:numRef>
          </c:val>
          <c:smooth val="0"/>
          <c:extLst>
            <c:ext xmlns:c16="http://schemas.microsoft.com/office/drawing/2014/chart" uri="{C3380CC4-5D6E-409C-BE32-E72D297353CC}">
              <c16:uniqueId val="{00000001-27C1-4ED1-A309-9919CCC3543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596.22</c:v>
                </c:pt>
                <c:pt idx="1">
                  <c:v>844.17</c:v>
                </c:pt>
                <c:pt idx="2">
                  <c:v>795.38</c:v>
                </c:pt>
                <c:pt idx="3">
                  <c:v>815.51</c:v>
                </c:pt>
                <c:pt idx="4">
                  <c:v>1990.91</c:v>
                </c:pt>
              </c:numCache>
            </c:numRef>
          </c:val>
          <c:extLst>
            <c:ext xmlns:c16="http://schemas.microsoft.com/office/drawing/2014/chart" uri="{C3380CC4-5D6E-409C-BE32-E72D297353CC}">
              <c16:uniqueId val="{00000000-5037-45DB-B104-121BDD036C7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275.25</c:v>
                </c:pt>
                <c:pt idx="1">
                  <c:v>291.01</c:v>
                </c:pt>
                <c:pt idx="2">
                  <c:v>292.45</c:v>
                </c:pt>
                <c:pt idx="3">
                  <c:v>294.05</c:v>
                </c:pt>
                <c:pt idx="4">
                  <c:v>309.22000000000003</c:v>
                </c:pt>
              </c:numCache>
            </c:numRef>
          </c:val>
          <c:smooth val="0"/>
          <c:extLst>
            <c:ext xmlns:c16="http://schemas.microsoft.com/office/drawing/2014/chart" uri="{C3380CC4-5D6E-409C-BE32-E72D297353CC}">
              <c16:uniqueId val="{00000001-5037-45DB-B104-121BDD036C7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zoomScaleSheetLayoutView="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
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
データ!H6</f>
        <v>
東京都　利島村</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
1</v>
      </c>
      <c r="C7" s="45"/>
      <c r="D7" s="45"/>
      <c r="E7" s="45"/>
      <c r="F7" s="45"/>
      <c r="G7" s="45"/>
      <c r="H7" s="45"/>
      <c r="I7" s="45" t="s">
        <v>
2</v>
      </c>
      <c r="J7" s="45"/>
      <c r="K7" s="45"/>
      <c r="L7" s="45"/>
      <c r="M7" s="45"/>
      <c r="N7" s="45"/>
      <c r="O7" s="45"/>
      <c r="P7" s="45" t="s">
        <v>
3</v>
      </c>
      <c r="Q7" s="45"/>
      <c r="R7" s="45"/>
      <c r="S7" s="45"/>
      <c r="T7" s="45"/>
      <c r="U7" s="45"/>
      <c r="V7" s="45"/>
      <c r="W7" s="45" t="s">
        <v>
4</v>
      </c>
      <c r="X7" s="45"/>
      <c r="Y7" s="45"/>
      <c r="Z7" s="45"/>
      <c r="AA7" s="45"/>
      <c r="AB7" s="45"/>
      <c r="AC7" s="45"/>
      <c r="AD7" s="45" t="s">
        <v>
5</v>
      </c>
      <c r="AE7" s="45"/>
      <c r="AF7" s="45"/>
      <c r="AG7" s="45"/>
      <c r="AH7" s="45"/>
      <c r="AI7" s="45"/>
      <c r="AJ7" s="45"/>
      <c r="AK7" s="3"/>
      <c r="AL7" s="45" t="s">
        <v>
6</v>
      </c>
      <c r="AM7" s="45"/>
      <c r="AN7" s="45"/>
      <c r="AO7" s="45"/>
      <c r="AP7" s="45"/>
      <c r="AQ7" s="45"/>
      <c r="AR7" s="45"/>
      <c r="AS7" s="45"/>
      <c r="AT7" s="45" t="s">
        <v>
7</v>
      </c>
      <c r="AU7" s="45"/>
      <c r="AV7" s="45"/>
      <c r="AW7" s="45"/>
      <c r="AX7" s="45"/>
      <c r="AY7" s="45"/>
      <c r="AZ7" s="45"/>
      <c r="BA7" s="45"/>
      <c r="BB7" s="45" t="s">
        <v>
8</v>
      </c>
      <c r="BC7" s="45"/>
      <c r="BD7" s="45"/>
      <c r="BE7" s="45"/>
      <c r="BF7" s="45"/>
      <c r="BG7" s="45"/>
      <c r="BH7" s="45"/>
      <c r="BI7" s="45"/>
      <c r="BJ7" s="3"/>
      <c r="BK7" s="3"/>
      <c r="BL7" s="4" t="s">
        <v>
9</v>
      </c>
      <c r="BM7" s="5"/>
      <c r="BN7" s="5"/>
      <c r="BO7" s="5"/>
      <c r="BP7" s="5"/>
      <c r="BQ7" s="5"/>
      <c r="BR7" s="5"/>
      <c r="BS7" s="5"/>
      <c r="BT7" s="5"/>
      <c r="BU7" s="5"/>
      <c r="BV7" s="5"/>
      <c r="BW7" s="5"/>
      <c r="BX7" s="5"/>
      <c r="BY7" s="6"/>
    </row>
    <row r="8" spans="1:78" ht="18.75" customHeight="1" x14ac:dyDescent="0.15">
      <c r="A8" s="2"/>
      <c r="B8" s="49" t="str">
        <f>
データ!I6</f>
        <v>
法非適用</v>
      </c>
      <c r="C8" s="49"/>
      <c r="D8" s="49"/>
      <c r="E8" s="49"/>
      <c r="F8" s="49"/>
      <c r="G8" s="49"/>
      <c r="H8" s="49"/>
      <c r="I8" s="49" t="str">
        <f>
データ!J6</f>
        <v>
下水道事業</v>
      </c>
      <c r="J8" s="49"/>
      <c r="K8" s="49"/>
      <c r="L8" s="49"/>
      <c r="M8" s="49"/>
      <c r="N8" s="49"/>
      <c r="O8" s="49"/>
      <c r="P8" s="49" t="str">
        <f>
データ!K6</f>
        <v>
個別排水処理</v>
      </c>
      <c r="Q8" s="49"/>
      <c r="R8" s="49"/>
      <c r="S8" s="49"/>
      <c r="T8" s="49"/>
      <c r="U8" s="49"/>
      <c r="V8" s="49"/>
      <c r="W8" s="49" t="str">
        <f>
データ!L6</f>
        <v>
L2</v>
      </c>
      <c r="X8" s="49"/>
      <c r="Y8" s="49"/>
      <c r="Z8" s="49"/>
      <c r="AA8" s="49"/>
      <c r="AB8" s="49"/>
      <c r="AC8" s="49"/>
      <c r="AD8" s="50" t="str">
        <f>
データ!$M$6</f>
        <v>
非設置</v>
      </c>
      <c r="AE8" s="50"/>
      <c r="AF8" s="50"/>
      <c r="AG8" s="50"/>
      <c r="AH8" s="50"/>
      <c r="AI8" s="50"/>
      <c r="AJ8" s="50"/>
      <c r="AK8" s="3"/>
      <c r="AL8" s="51">
        <f>
データ!S6</f>
        <v>
322</v>
      </c>
      <c r="AM8" s="51"/>
      <c r="AN8" s="51"/>
      <c r="AO8" s="51"/>
      <c r="AP8" s="51"/>
      <c r="AQ8" s="51"/>
      <c r="AR8" s="51"/>
      <c r="AS8" s="51"/>
      <c r="AT8" s="46">
        <f>
データ!T6</f>
        <v>
4.12</v>
      </c>
      <c r="AU8" s="46"/>
      <c r="AV8" s="46"/>
      <c r="AW8" s="46"/>
      <c r="AX8" s="46"/>
      <c r="AY8" s="46"/>
      <c r="AZ8" s="46"/>
      <c r="BA8" s="46"/>
      <c r="BB8" s="46">
        <f>
データ!U6</f>
        <v>
78.16</v>
      </c>
      <c r="BC8" s="46"/>
      <c r="BD8" s="46"/>
      <c r="BE8" s="46"/>
      <c r="BF8" s="46"/>
      <c r="BG8" s="46"/>
      <c r="BH8" s="46"/>
      <c r="BI8" s="46"/>
      <c r="BJ8" s="3"/>
      <c r="BK8" s="3"/>
      <c r="BL8" s="47" t="s">
        <v>
10</v>
      </c>
      <c r="BM8" s="48"/>
      <c r="BN8" s="7" t="s">
        <v>
11</v>
      </c>
      <c r="BO8" s="8"/>
      <c r="BP8" s="8"/>
      <c r="BQ8" s="8"/>
      <c r="BR8" s="8"/>
      <c r="BS8" s="8"/>
      <c r="BT8" s="8"/>
      <c r="BU8" s="8"/>
      <c r="BV8" s="8"/>
      <c r="BW8" s="8"/>
      <c r="BX8" s="8"/>
      <c r="BY8" s="9"/>
    </row>
    <row r="9" spans="1:78" ht="18.75" customHeight="1" x14ac:dyDescent="0.15">
      <c r="A9" s="2"/>
      <c r="B9" s="45" t="s">
        <v>
12</v>
      </c>
      <c r="C9" s="45"/>
      <c r="D9" s="45"/>
      <c r="E9" s="45"/>
      <c r="F9" s="45"/>
      <c r="G9" s="45"/>
      <c r="H9" s="45"/>
      <c r="I9" s="45" t="s">
        <v>
13</v>
      </c>
      <c r="J9" s="45"/>
      <c r="K9" s="45"/>
      <c r="L9" s="45"/>
      <c r="M9" s="45"/>
      <c r="N9" s="45"/>
      <c r="O9" s="45"/>
      <c r="P9" s="45" t="s">
        <v>
14</v>
      </c>
      <c r="Q9" s="45"/>
      <c r="R9" s="45"/>
      <c r="S9" s="45"/>
      <c r="T9" s="45"/>
      <c r="U9" s="45"/>
      <c r="V9" s="45"/>
      <c r="W9" s="45" t="s">
        <v>
15</v>
      </c>
      <c r="X9" s="45"/>
      <c r="Y9" s="45"/>
      <c r="Z9" s="45"/>
      <c r="AA9" s="45"/>
      <c r="AB9" s="45"/>
      <c r="AC9" s="45"/>
      <c r="AD9" s="45" t="s">
        <v>
16</v>
      </c>
      <c r="AE9" s="45"/>
      <c r="AF9" s="45"/>
      <c r="AG9" s="45"/>
      <c r="AH9" s="45"/>
      <c r="AI9" s="45"/>
      <c r="AJ9" s="45"/>
      <c r="AK9" s="3"/>
      <c r="AL9" s="45" t="s">
        <v>
17</v>
      </c>
      <c r="AM9" s="45"/>
      <c r="AN9" s="45"/>
      <c r="AO9" s="45"/>
      <c r="AP9" s="45"/>
      <c r="AQ9" s="45"/>
      <c r="AR9" s="45"/>
      <c r="AS9" s="45"/>
      <c r="AT9" s="45" t="s">
        <v>
18</v>
      </c>
      <c r="AU9" s="45"/>
      <c r="AV9" s="45"/>
      <c r="AW9" s="45"/>
      <c r="AX9" s="45"/>
      <c r="AY9" s="45"/>
      <c r="AZ9" s="45"/>
      <c r="BA9" s="45"/>
      <c r="BB9" s="45" t="s">
        <v>
19</v>
      </c>
      <c r="BC9" s="45"/>
      <c r="BD9" s="45"/>
      <c r="BE9" s="45"/>
      <c r="BF9" s="45"/>
      <c r="BG9" s="45"/>
      <c r="BH9" s="45"/>
      <c r="BI9" s="45"/>
      <c r="BJ9" s="3"/>
      <c r="BK9" s="3"/>
      <c r="BL9" s="52" t="s">
        <v>
20</v>
      </c>
      <c r="BM9" s="53"/>
      <c r="BN9" s="10" t="s">
        <v>
21</v>
      </c>
      <c r="BO9" s="11"/>
      <c r="BP9" s="11"/>
      <c r="BQ9" s="11"/>
      <c r="BR9" s="11"/>
      <c r="BS9" s="11"/>
      <c r="BT9" s="11"/>
      <c r="BU9" s="11"/>
      <c r="BV9" s="11"/>
      <c r="BW9" s="11"/>
      <c r="BX9" s="11"/>
      <c r="BY9" s="12"/>
    </row>
    <row r="10" spans="1:78" ht="18.75" customHeight="1" x14ac:dyDescent="0.15">
      <c r="A10" s="2"/>
      <c r="B10" s="46" t="str">
        <f>
データ!N6</f>
        <v>
-</v>
      </c>
      <c r="C10" s="46"/>
      <c r="D10" s="46"/>
      <c r="E10" s="46"/>
      <c r="F10" s="46"/>
      <c r="G10" s="46"/>
      <c r="H10" s="46"/>
      <c r="I10" s="46" t="str">
        <f>
データ!O6</f>
        <v>
該当数値なし</v>
      </c>
      <c r="J10" s="46"/>
      <c r="K10" s="46"/>
      <c r="L10" s="46"/>
      <c r="M10" s="46"/>
      <c r="N10" s="46"/>
      <c r="O10" s="46"/>
      <c r="P10" s="46">
        <f>
データ!P6</f>
        <v>
100</v>
      </c>
      <c r="Q10" s="46"/>
      <c r="R10" s="46"/>
      <c r="S10" s="46"/>
      <c r="T10" s="46"/>
      <c r="U10" s="46"/>
      <c r="V10" s="46"/>
      <c r="W10" s="46">
        <f>
データ!Q6</f>
        <v>
100</v>
      </c>
      <c r="X10" s="46"/>
      <c r="Y10" s="46"/>
      <c r="Z10" s="46"/>
      <c r="AA10" s="46"/>
      <c r="AB10" s="46"/>
      <c r="AC10" s="46"/>
      <c r="AD10" s="51">
        <f>
データ!R6</f>
        <v>
2500</v>
      </c>
      <c r="AE10" s="51"/>
      <c r="AF10" s="51"/>
      <c r="AG10" s="51"/>
      <c r="AH10" s="51"/>
      <c r="AI10" s="51"/>
      <c r="AJ10" s="51"/>
      <c r="AK10" s="2"/>
      <c r="AL10" s="51">
        <f>
データ!V6</f>
        <v>
290</v>
      </c>
      <c r="AM10" s="51"/>
      <c r="AN10" s="51"/>
      <c r="AO10" s="51"/>
      <c r="AP10" s="51"/>
      <c r="AQ10" s="51"/>
      <c r="AR10" s="51"/>
      <c r="AS10" s="51"/>
      <c r="AT10" s="46">
        <f>
データ!W6</f>
        <v>
4.12</v>
      </c>
      <c r="AU10" s="46"/>
      <c r="AV10" s="46"/>
      <c r="AW10" s="46"/>
      <c r="AX10" s="46"/>
      <c r="AY10" s="46"/>
      <c r="AZ10" s="46"/>
      <c r="BA10" s="46"/>
      <c r="BB10" s="46">
        <f>
データ!X6</f>
        <v>
70.39</v>
      </c>
      <c r="BC10" s="46"/>
      <c r="BD10" s="46"/>
      <c r="BE10" s="46"/>
      <c r="BF10" s="46"/>
      <c r="BG10" s="46"/>
      <c r="BH10" s="46"/>
      <c r="BI10" s="46"/>
      <c r="BJ10" s="2"/>
      <c r="BK10" s="2"/>
      <c r="BL10" s="69" t="s">
        <v>
22</v>
      </c>
      <c r="BM10" s="70"/>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
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
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
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
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
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
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
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
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
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
30</v>
      </c>
    </row>
    <row r="84" spans="1:78" x14ac:dyDescent="0.15">
      <c r="C84" s="2"/>
    </row>
    <row r="85" spans="1:78" hidden="1" x14ac:dyDescent="0.15">
      <c r="B85" s="26" t="s">
        <v>
31</v>
      </c>
      <c r="C85" s="26"/>
      <c r="D85" s="26"/>
      <c r="E85" s="26" t="s">
        <v>
32</v>
      </c>
      <c r="F85" s="26" t="s">
        <v>
33</v>
      </c>
      <c r="G85" s="26" t="s">
        <v>
34</v>
      </c>
      <c r="H85" s="26" t="s">
        <v>
35</v>
      </c>
      <c r="I85" s="26" t="s">
        <v>
36</v>
      </c>
      <c r="J85" s="26" t="s">
        <v>
37</v>
      </c>
      <c r="K85" s="26" t="s">
        <v>
38</v>
      </c>
      <c r="L85" s="26" t="s">
        <v>
39</v>
      </c>
      <c r="M85" s="26" t="s">
        <v>
40</v>
      </c>
      <c r="N85" s="26" t="s">
        <v>
41</v>
      </c>
      <c r="O85" s="26" t="s">
        <v>
42</v>
      </c>
    </row>
    <row r="86" spans="1:78" hidden="1" x14ac:dyDescent="0.15">
      <c r="B86" s="26"/>
      <c r="C86" s="26"/>
      <c r="D86" s="26"/>
      <c r="E86" s="26" t="str">
        <f>
データ!AI6</f>
        <v/>
      </c>
      <c r="F86" s="26" t="s">
        <v>
43</v>
      </c>
      <c r="G86" s="26" t="s">
        <v>
43</v>
      </c>
      <c r="H86" s="26" t="str">
        <f>
データ!BP6</f>
        <v>
【862.82】</v>
      </c>
      <c r="I86" s="26" t="str">
        <f>
データ!CA6</f>
        <v>
【49.71】</v>
      </c>
      <c r="J86" s="26" t="str">
        <f>
データ!CL6</f>
        <v>
【317.18】</v>
      </c>
      <c r="K86" s="26" t="str">
        <f>
データ!CW6</f>
        <v>
【47.67】</v>
      </c>
      <c r="L86" s="26" t="str">
        <f>
データ!DH6</f>
        <v>
【79.30】</v>
      </c>
      <c r="M86" s="26" t="s">
        <v>
44</v>
      </c>
      <c r="N86" s="26" t="s">
        <v>
44</v>
      </c>
      <c r="O86" s="26" t="str">
        <f>
データ!EO6</f>
        <v>
【-】</v>
      </c>
    </row>
  </sheetData>
  <sheetProtection algorithmName="SHA-512" hashValue="Igwf+KGn6EmnvOVuGaVSQVaQX7OYbs4Eud7IBWv0yjQwCoaKyVE0ah06MpexSN37n+/3/3ILVhxYDzBp7ygKxA==" saltValue="6wj+mvuLuM+Yj/dxVXWan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
45</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5" x14ac:dyDescent="0.15">
      <c r="A2" s="28" t="s">
        <v>
46</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5" x14ac:dyDescent="0.15">
      <c r="A3" s="28" t="s">
        <v>
47</v>
      </c>
      <c r="B3" s="29" t="s">
        <v>
48</v>
      </c>
      <c r="C3" s="29" t="s">
        <v>
49</v>
      </c>
      <c r="D3" s="29" t="s">
        <v>
50</v>
      </c>
      <c r="E3" s="29" t="s">
        <v>
51</v>
      </c>
      <c r="F3" s="29" t="s">
        <v>
52</v>
      </c>
      <c r="G3" s="29" t="s">
        <v>
53</v>
      </c>
      <c r="H3" s="77" t="s">
        <v>
54</v>
      </c>
      <c r="I3" s="78"/>
      <c r="J3" s="78"/>
      <c r="K3" s="78"/>
      <c r="L3" s="78"/>
      <c r="M3" s="78"/>
      <c r="N3" s="78"/>
      <c r="O3" s="78"/>
      <c r="P3" s="78"/>
      <c r="Q3" s="78"/>
      <c r="R3" s="78"/>
      <c r="S3" s="78"/>
      <c r="T3" s="78"/>
      <c r="U3" s="78"/>
      <c r="V3" s="78"/>
      <c r="W3" s="78"/>
      <c r="X3" s="79"/>
      <c r="Y3" s="83" t="s">
        <v>
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
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
57</v>
      </c>
      <c r="B4" s="30"/>
      <c r="C4" s="30"/>
      <c r="D4" s="30"/>
      <c r="E4" s="30"/>
      <c r="F4" s="30"/>
      <c r="G4" s="30"/>
      <c r="H4" s="80"/>
      <c r="I4" s="81"/>
      <c r="J4" s="81"/>
      <c r="K4" s="81"/>
      <c r="L4" s="81"/>
      <c r="M4" s="81"/>
      <c r="N4" s="81"/>
      <c r="O4" s="81"/>
      <c r="P4" s="81"/>
      <c r="Q4" s="81"/>
      <c r="R4" s="81"/>
      <c r="S4" s="81"/>
      <c r="T4" s="81"/>
      <c r="U4" s="81"/>
      <c r="V4" s="81"/>
      <c r="W4" s="81"/>
      <c r="X4" s="82"/>
      <c r="Y4" s="76" t="s">
        <v>
58</v>
      </c>
      <c r="Z4" s="76"/>
      <c r="AA4" s="76"/>
      <c r="AB4" s="76"/>
      <c r="AC4" s="76"/>
      <c r="AD4" s="76"/>
      <c r="AE4" s="76"/>
      <c r="AF4" s="76"/>
      <c r="AG4" s="76"/>
      <c r="AH4" s="76"/>
      <c r="AI4" s="76"/>
      <c r="AJ4" s="76" t="s">
        <v>
59</v>
      </c>
      <c r="AK4" s="76"/>
      <c r="AL4" s="76"/>
      <c r="AM4" s="76"/>
      <c r="AN4" s="76"/>
      <c r="AO4" s="76"/>
      <c r="AP4" s="76"/>
      <c r="AQ4" s="76"/>
      <c r="AR4" s="76"/>
      <c r="AS4" s="76"/>
      <c r="AT4" s="76"/>
      <c r="AU4" s="76" t="s">
        <v>
60</v>
      </c>
      <c r="AV4" s="76"/>
      <c r="AW4" s="76"/>
      <c r="AX4" s="76"/>
      <c r="AY4" s="76"/>
      <c r="AZ4" s="76"/>
      <c r="BA4" s="76"/>
      <c r="BB4" s="76"/>
      <c r="BC4" s="76"/>
      <c r="BD4" s="76"/>
      <c r="BE4" s="76"/>
      <c r="BF4" s="76" t="s">
        <v>
61</v>
      </c>
      <c r="BG4" s="76"/>
      <c r="BH4" s="76"/>
      <c r="BI4" s="76"/>
      <c r="BJ4" s="76"/>
      <c r="BK4" s="76"/>
      <c r="BL4" s="76"/>
      <c r="BM4" s="76"/>
      <c r="BN4" s="76"/>
      <c r="BO4" s="76"/>
      <c r="BP4" s="76"/>
      <c r="BQ4" s="76" t="s">
        <v>
62</v>
      </c>
      <c r="BR4" s="76"/>
      <c r="BS4" s="76"/>
      <c r="BT4" s="76"/>
      <c r="BU4" s="76"/>
      <c r="BV4" s="76"/>
      <c r="BW4" s="76"/>
      <c r="BX4" s="76"/>
      <c r="BY4" s="76"/>
      <c r="BZ4" s="76"/>
      <c r="CA4" s="76"/>
      <c r="CB4" s="76" t="s">
        <v>
63</v>
      </c>
      <c r="CC4" s="76"/>
      <c r="CD4" s="76"/>
      <c r="CE4" s="76"/>
      <c r="CF4" s="76"/>
      <c r="CG4" s="76"/>
      <c r="CH4" s="76"/>
      <c r="CI4" s="76"/>
      <c r="CJ4" s="76"/>
      <c r="CK4" s="76"/>
      <c r="CL4" s="76"/>
      <c r="CM4" s="76" t="s">
        <v>
64</v>
      </c>
      <c r="CN4" s="76"/>
      <c r="CO4" s="76"/>
      <c r="CP4" s="76"/>
      <c r="CQ4" s="76"/>
      <c r="CR4" s="76"/>
      <c r="CS4" s="76"/>
      <c r="CT4" s="76"/>
      <c r="CU4" s="76"/>
      <c r="CV4" s="76"/>
      <c r="CW4" s="76"/>
      <c r="CX4" s="76" t="s">
        <v>
65</v>
      </c>
      <c r="CY4" s="76"/>
      <c r="CZ4" s="76"/>
      <c r="DA4" s="76"/>
      <c r="DB4" s="76"/>
      <c r="DC4" s="76"/>
      <c r="DD4" s="76"/>
      <c r="DE4" s="76"/>
      <c r="DF4" s="76"/>
      <c r="DG4" s="76"/>
      <c r="DH4" s="76"/>
      <c r="DI4" s="76" t="s">
        <v>
66</v>
      </c>
      <c r="DJ4" s="76"/>
      <c r="DK4" s="76"/>
      <c r="DL4" s="76"/>
      <c r="DM4" s="76"/>
      <c r="DN4" s="76"/>
      <c r="DO4" s="76"/>
      <c r="DP4" s="76"/>
      <c r="DQ4" s="76"/>
      <c r="DR4" s="76"/>
      <c r="DS4" s="76"/>
      <c r="DT4" s="76" t="s">
        <v>
67</v>
      </c>
      <c r="DU4" s="76"/>
      <c r="DV4" s="76"/>
      <c r="DW4" s="76"/>
      <c r="DX4" s="76"/>
      <c r="DY4" s="76"/>
      <c r="DZ4" s="76"/>
      <c r="EA4" s="76"/>
      <c r="EB4" s="76"/>
      <c r="EC4" s="76"/>
      <c r="ED4" s="76"/>
      <c r="EE4" s="76" t="s">
        <v>
68</v>
      </c>
      <c r="EF4" s="76"/>
      <c r="EG4" s="76"/>
      <c r="EH4" s="76"/>
      <c r="EI4" s="76"/>
      <c r="EJ4" s="76"/>
      <c r="EK4" s="76"/>
      <c r="EL4" s="76"/>
      <c r="EM4" s="76"/>
      <c r="EN4" s="76"/>
      <c r="EO4" s="76"/>
    </row>
    <row r="5" spans="1:145" x14ac:dyDescent="0.15">
      <c r="A5" s="28" t="s">
        <v>
69</v>
      </c>
      <c r="B5" s="31"/>
      <c r="C5" s="31"/>
      <c r="D5" s="31"/>
      <c r="E5" s="31"/>
      <c r="F5" s="31"/>
      <c r="G5" s="31"/>
      <c r="H5" s="32" t="s">
        <v>
70</v>
      </c>
      <c r="I5" s="32" t="s">
        <v>
71</v>
      </c>
      <c r="J5" s="32" t="s">
        <v>
72</v>
      </c>
      <c r="K5" s="32" t="s">
        <v>
73</v>
      </c>
      <c r="L5" s="32" t="s">
        <v>
74</v>
      </c>
      <c r="M5" s="32" t="s">
        <v>
5</v>
      </c>
      <c r="N5" s="32" t="s">
        <v>
75</v>
      </c>
      <c r="O5" s="32" t="s">
        <v>
76</v>
      </c>
      <c r="P5" s="32" t="s">
        <v>
77</v>
      </c>
      <c r="Q5" s="32" t="s">
        <v>
78</v>
      </c>
      <c r="R5" s="32" t="s">
        <v>
79</v>
      </c>
      <c r="S5" s="32" t="s">
        <v>
80</v>
      </c>
      <c r="T5" s="32" t="s">
        <v>
81</v>
      </c>
      <c r="U5" s="32" t="s">
        <v>
82</v>
      </c>
      <c r="V5" s="32" t="s">
        <v>
83</v>
      </c>
      <c r="W5" s="32" t="s">
        <v>
84</v>
      </c>
      <c r="X5" s="32" t="s">
        <v>
85</v>
      </c>
      <c r="Y5" s="32" t="s">
        <v>
86</v>
      </c>
      <c r="Z5" s="32" t="s">
        <v>
87</v>
      </c>
      <c r="AA5" s="32" t="s">
        <v>
88</v>
      </c>
      <c r="AB5" s="32" t="s">
        <v>
89</v>
      </c>
      <c r="AC5" s="32" t="s">
        <v>
90</v>
      </c>
      <c r="AD5" s="32" t="s">
        <v>
91</v>
      </c>
      <c r="AE5" s="32" t="s">
        <v>
92</v>
      </c>
      <c r="AF5" s="32" t="s">
        <v>
93</v>
      </c>
      <c r="AG5" s="32" t="s">
        <v>
94</v>
      </c>
      <c r="AH5" s="32" t="s">
        <v>
95</v>
      </c>
      <c r="AI5" s="32" t="s">
        <v>
31</v>
      </c>
      <c r="AJ5" s="32" t="s">
        <v>
86</v>
      </c>
      <c r="AK5" s="32" t="s">
        <v>
87</v>
      </c>
      <c r="AL5" s="32" t="s">
        <v>
88</v>
      </c>
      <c r="AM5" s="32" t="s">
        <v>
89</v>
      </c>
      <c r="AN5" s="32" t="s">
        <v>
90</v>
      </c>
      <c r="AO5" s="32" t="s">
        <v>
91</v>
      </c>
      <c r="AP5" s="32" t="s">
        <v>
92</v>
      </c>
      <c r="AQ5" s="32" t="s">
        <v>
93</v>
      </c>
      <c r="AR5" s="32" t="s">
        <v>
94</v>
      </c>
      <c r="AS5" s="32" t="s">
        <v>
95</v>
      </c>
      <c r="AT5" s="32" t="s">
        <v>
96</v>
      </c>
      <c r="AU5" s="32" t="s">
        <v>
86</v>
      </c>
      <c r="AV5" s="32" t="s">
        <v>
87</v>
      </c>
      <c r="AW5" s="32" t="s">
        <v>
88</v>
      </c>
      <c r="AX5" s="32" t="s">
        <v>
89</v>
      </c>
      <c r="AY5" s="32" t="s">
        <v>
90</v>
      </c>
      <c r="AZ5" s="32" t="s">
        <v>
91</v>
      </c>
      <c r="BA5" s="32" t="s">
        <v>
92</v>
      </c>
      <c r="BB5" s="32" t="s">
        <v>
93</v>
      </c>
      <c r="BC5" s="32" t="s">
        <v>
94</v>
      </c>
      <c r="BD5" s="32" t="s">
        <v>
95</v>
      </c>
      <c r="BE5" s="32" t="s">
        <v>
96</v>
      </c>
      <c r="BF5" s="32" t="s">
        <v>
86</v>
      </c>
      <c r="BG5" s="32" t="s">
        <v>
87</v>
      </c>
      <c r="BH5" s="32" t="s">
        <v>
88</v>
      </c>
      <c r="BI5" s="32" t="s">
        <v>
89</v>
      </c>
      <c r="BJ5" s="32" t="s">
        <v>
90</v>
      </c>
      <c r="BK5" s="32" t="s">
        <v>
91</v>
      </c>
      <c r="BL5" s="32" t="s">
        <v>
92</v>
      </c>
      <c r="BM5" s="32" t="s">
        <v>
93</v>
      </c>
      <c r="BN5" s="32" t="s">
        <v>
94</v>
      </c>
      <c r="BO5" s="32" t="s">
        <v>
95</v>
      </c>
      <c r="BP5" s="32" t="s">
        <v>
96</v>
      </c>
      <c r="BQ5" s="32" t="s">
        <v>
86</v>
      </c>
      <c r="BR5" s="32" t="s">
        <v>
87</v>
      </c>
      <c r="BS5" s="32" t="s">
        <v>
88</v>
      </c>
      <c r="BT5" s="32" t="s">
        <v>
89</v>
      </c>
      <c r="BU5" s="32" t="s">
        <v>
90</v>
      </c>
      <c r="BV5" s="32" t="s">
        <v>
91</v>
      </c>
      <c r="BW5" s="32" t="s">
        <v>
92</v>
      </c>
      <c r="BX5" s="32" t="s">
        <v>
93</v>
      </c>
      <c r="BY5" s="32" t="s">
        <v>
94</v>
      </c>
      <c r="BZ5" s="32" t="s">
        <v>
95</v>
      </c>
      <c r="CA5" s="32" t="s">
        <v>
96</v>
      </c>
      <c r="CB5" s="32" t="s">
        <v>
86</v>
      </c>
      <c r="CC5" s="32" t="s">
        <v>
87</v>
      </c>
      <c r="CD5" s="32" t="s">
        <v>
88</v>
      </c>
      <c r="CE5" s="32" t="s">
        <v>
89</v>
      </c>
      <c r="CF5" s="32" t="s">
        <v>
90</v>
      </c>
      <c r="CG5" s="32" t="s">
        <v>
91</v>
      </c>
      <c r="CH5" s="32" t="s">
        <v>
92</v>
      </c>
      <c r="CI5" s="32" t="s">
        <v>
93</v>
      </c>
      <c r="CJ5" s="32" t="s">
        <v>
94</v>
      </c>
      <c r="CK5" s="32" t="s">
        <v>
95</v>
      </c>
      <c r="CL5" s="32" t="s">
        <v>
96</v>
      </c>
      <c r="CM5" s="32" t="s">
        <v>
86</v>
      </c>
      <c r="CN5" s="32" t="s">
        <v>
87</v>
      </c>
      <c r="CO5" s="32" t="s">
        <v>
88</v>
      </c>
      <c r="CP5" s="32" t="s">
        <v>
89</v>
      </c>
      <c r="CQ5" s="32" t="s">
        <v>
90</v>
      </c>
      <c r="CR5" s="32" t="s">
        <v>
91</v>
      </c>
      <c r="CS5" s="32" t="s">
        <v>
92</v>
      </c>
      <c r="CT5" s="32" t="s">
        <v>
93</v>
      </c>
      <c r="CU5" s="32" t="s">
        <v>
94</v>
      </c>
      <c r="CV5" s="32" t="s">
        <v>
95</v>
      </c>
      <c r="CW5" s="32" t="s">
        <v>
96</v>
      </c>
      <c r="CX5" s="32" t="s">
        <v>
86</v>
      </c>
      <c r="CY5" s="32" t="s">
        <v>
87</v>
      </c>
      <c r="CZ5" s="32" t="s">
        <v>
88</v>
      </c>
      <c r="DA5" s="32" t="s">
        <v>
89</v>
      </c>
      <c r="DB5" s="32" t="s">
        <v>
90</v>
      </c>
      <c r="DC5" s="32" t="s">
        <v>
91</v>
      </c>
      <c r="DD5" s="32" t="s">
        <v>
92</v>
      </c>
      <c r="DE5" s="32" t="s">
        <v>
93</v>
      </c>
      <c r="DF5" s="32" t="s">
        <v>
94</v>
      </c>
      <c r="DG5" s="32" t="s">
        <v>
95</v>
      </c>
      <c r="DH5" s="32" t="s">
        <v>
96</v>
      </c>
      <c r="DI5" s="32" t="s">
        <v>
86</v>
      </c>
      <c r="DJ5" s="32" t="s">
        <v>
87</v>
      </c>
      <c r="DK5" s="32" t="s">
        <v>
88</v>
      </c>
      <c r="DL5" s="32" t="s">
        <v>
89</v>
      </c>
      <c r="DM5" s="32" t="s">
        <v>
90</v>
      </c>
      <c r="DN5" s="32" t="s">
        <v>
91</v>
      </c>
      <c r="DO5" s="32" t="s">
        <v>
92</v>
      </c>
      <c r="DP5" s="32" t="s">
        <v>
93</v>
      </c>
      <c r="DQ5" s="32" t="s">
        <v>
94</v>
      </c>
      <c r="DR5" s="32" t="s">
        <v>
95</v>
      </c>
      <c r="DS5" s="32" t="s">
        <v>
96</v>
      </c>
      <c r="DT5" s="32" t="s">
        <v>
86</v>
      </c>
      <c r="DU5" s="32" t="s">
        <v>
87</v>
      </c>
      <c r="DV5" s="32" t="s">
        <v>
88</v>
      </c>
      <c r="DW5" s="32" t="s">
        <v>
89</v>
      </c>
      <c r="DX5" s="32" t="s">
        <v>
90</v>
      </c>
      <c r="DY5" s="32" t="s">
        <v>
91</v>
      </c>
      <c r="DZ5" s="32" t="s">
        <v>
92</v>
      </c>
      <c r="EA5" s="32" t="s">
        <v>
93</v>
      </c>
      <c r="EB5" s="32" t="s">
        <v>
94</v>
      </c>
      <c r="EC5" s="32" t="s">
        <v>
95</v>
      </c>
      <c r="ED5" s="32" t="s">
        <v>
96</v>
      </c>
      <c r="EE5" s="32" t="s">
        <v>
86</v>
      </c>
      <c r="EF5" s="32" t="s">
        <v>
87</v>
      </c>
      <c r="EG5" s="32" t="s">
        <v>
88</v>
      </c>
      <c r="EH5" s="32" t="s">
        <v>
89</v>
      </c>
      <c r="EI5" s="32" t="s">
        <v>
90</v>
      </c>
      <c r="EJ5" s="32" t="s">
        <v>
91</v>
      </c>
      <c r="EK5" s="32" t="s">
        <v>
92</v>
      </c>
      <c r="EL5" s="32" t="s">
        <v>
93</v>
      </c>
      <c r="EM5" s="32" t="s">
        <v>
94</v>
      </c>
      <c r="EN5" s="32" t="s">
        <v>
95</v>
      </c>
      <c r="EO5" s="32" t="s">
        <v>
96</v>
      </c>
    </row>
    <row r="6" spans="1:145" s="36" customFormat="1" x14ac:dyDescent="0.15">
      <c r="A6" s="28" t="s">
        <v>
97</v>
      </c>
      <c r="B6" s="33">
        <f>
B7</f>
        <v>
2019</v>
      </c>
      <c r="C6" s="33">
        <f t="shared" ref="C6:X6" si="3">
C7</f>
        <v>
133621</v>
      </c>
      <c r="D6" s="33">
        <f t="shared" si="3"/>
        <v>
47</v>
      </c>
      <c r="E6" s="33">
        <f t="shared" si="3"/>
        <v>
18</v>
      </c>
      <c r="F6" s="33">
        <f t="shared" si="3"/>
        <v>
1</v>
      </c>
      <c r="G6" s="33">
        <f t="shared" si="3"/>
        <v>
0</v>
      </c>
      <c r="H6" s="33" t="str">
        <f t="shared" si="3"/>
        <v>
東京都　利島村</v>
      </c>
      <c r="I6" s="33" t="str">
        <f t="shared" si="3"/>
        <v>
法非適用</v>
      </c>
      <c r="J6" s="33" t="str">
        <f t="shared" si="3"/>
        <v>
下水道事業</v>
      </c>
      <c r="K6" s="33" t="str">
        <f t="shared" si="3"/>
        <v>
個別排水処理</v>
      </c>
      <c r="L6" s="33" t="str">
        <f t="shared" si="3"/>
        <v>
L2</v>
      </c>
      <c r="M6" s="33" t="str">
        <f t="shared" si="3"/>
        <v>
非設置</v>
      </c>
      <c r="N6" s="34" t="str">
        <f t="shared" si="3"/>
        <v>
-</v>
      </c>
      <c r="O6" s="34" t="str">
        <f t="shared" si="3"/>
        <v>
該当数値なし</v>
      </c>
      <c r="P6" s="34">
        <f t="shared" si="3"/>
        <v>
100</v>
      </c>
      <c r="Q6" s="34">
        <f t="shared" si="3"/>
        <v>
100</v>
      </c>
      <c r="R6" s="34">
        <f t="shared" si="3"/>
        <v>
2500</v>
      </c>
      <c r="S6" s="34">
        <f t="shared" si="3"/>
        <v>
322</v>
      </c>
      <c r="T6" s="34">
        <f t="shared" si="3"/>
        <v>
4.12</v>
      </c>
      <c r="U6" s="34">
        <f t="shared" si="3"/>
        <v>
78.16</v>
      </c>
      <c r="V6" s="34">
        <f t="shared" si="3"/>
        <v>
290</v>
      </c>
      <c r="W6" s="34">
        <f t="shared" si="3"/>
        <v>
4.12</v>
      </c>
      <c r="X6" s="34">
        <f t="shared" si="3"/>
        <v>
70.39</v>
      </c>
      <c r="Y6" s="35">
        <f>
IF(Y7="",NA(),Y7)</f>
        <v>
92.23</v>
      </c>
      <c r="Z6" s="35">
        <f t="shared" ref="Z6:AH6" si="4">
IF(Z7="",NA(),Z7)</f>
        <v>
93.18</v>
      </c>
      <c r="AA6" s="35">
        <f t="shared" si="4"/>
        <v>
93.28</v>
      </c>
      <c r="AB6" s="35">
        <f t="shared" si="4"/>
        <v>
96.7</v>
      </c>
      <c r="AC6" s="35">
        <f t="shared" si="4"/>
        <v>
99.03</v>
      </c>
      <c r="AD6" s="34" t="e">
        <f t="shared" si="4"/>
        <v>
#N/A</v>
      </c>
      <c r="AE6" s="34" t="e">
        <f t="shared" si="4"/>
        <v>
#N/A</v>
      </c>
      <c r="AF6" s="34" t="e">
        <f t="shared" si="4"/>
        <v>
#N/A</v>
      </c>
      <c r="AG6" s="34" t="e">
        <f t="shared" si="4"/>
        <v>
#N/A</v>
      </c>
      <c r="AH6" s="34" t="e">
        <f t="shared" si="4"/>
        <v>
#N/A</v>
      </c>
      <c r="AI6" s="34" t="str">
        <f>
IF(AI7="","",IF(AI7="-","【-】","【"&amp;SUBSTITUTE(TEXT(AI7,"#,##0.00"),"-","△")&amp;"】"))</f>
        <v/>
      </c>
      <c r="AJ6" s="34" t="e">
        <f>
IF(AJ7="",NA(),AJ7)</f>
        <v>
#N/A</v>
      </c>
      <c r="AK6" s="34" t="e">
        <f t="shared" ref="AK6:AS6" si="5">
IF(AK7="",NA(),AK7)</f>
        <v>
#N/A</v>
      </c>
      <c r="AL6" s="34" t="e">
        <f t="shared" si="5"/>
        <v>
#N/A</v>
      </c>
      <c r="AM6" s="34" t="e">
        <f t="shared" si="5"/>
        <v>
#N/A</v>
      </c>
      <c r="AN6" s="34" t="e">
        <f t="shared" si="5"/>
        <v>
#N/A</v>
      </c>
      <c r="AO6" s="34" t="e">
        <f t="shared" si="5"/>
        <v>
#N/A</v>
      </c>
      <c r="AP6" s="34" t="e">
        <f t="shared" si="5"/>
        <v>
#N/A</v>
      </c>
      <c r="AQ6" s="34" t="e">
        <f t="shared" si="5"/>
        <v>
#N/A</v>
      </c>
      <c r="AR6" s="34" t="e">
        <f t="shared" si="5"/>
        <v>
#N/A</v>
      </c>
      <c r="AS6" s="34" t="e">
        <f t="shared" si="5"/>
        <v>
#N/A</v>
      </c>
      <c r="AT6" s="34" t="str">
        <f>
IF(AT7="","",IF(AT7="-","【-】","【"&amp;SUBSTITUTE(TEXT(AT7,"#,##0.00"),"-","△")&amp;"】"))</f>
        <v/>
      </c>
      <c r="AU6" s="34" t="e">
        <f>
IF(AU7="",NA(),AU7)</f>
        <v>
#N/A</v>
      </c>
      <c r="AV6" s="34" t="e">
        <f t="shared" ref="AV6:BD6" si="6">
IF(AV7="",NA(),AV7)</f>
        <v>
#N/A</v>
      </c>
      <c r="AW6" s="34" t="e">
        <f t="shared" si="6"/>
        <v>
#N/A</v>
      </c>
      <c r="AX6" s="34" t="e">
        <f t="shared" si="6"/>
        <v>
#N/A</v>
      </c>
      <c r="AY6" s="34" t="e">
        <f t="shared" si="6"/>
        <v>
#N/A</v>
      </c>
      <c r="AZ6" s="34" t="e">
        <f t="shared" si="6"/>
        <v>
#N/A</v>
      </c>
      <c r="BA6" s="34" t="e">
        <f t="shared" si="6"/>
        <v>
#N/A</v>
      </c>
      <c r="BB6" s="34" t="e">
        <f t="shared" si="6"/>
        <v>
#N/A</v>
      </c>
      <c r="BC6" s="34" t="e">
        <f t="shared" si="6"/>
        <v>
#N/A</v>
      </c>
      <c r="BD6" s="34" t="e">
        <f t="shared" si="6"/>
        <v>
#N/A</v>
      </c>
      <c r="BE6" s="34" t="str">
        <f>
IF(BE7="","",IF(BE7="-","【-】","【"&amp;SUBSTITUTE(TEXT(BE7,"#,##0.00"),"-","△")&amp;"】"))</f>
        <v/>
      </c>
      <c r="BF6" s="34">
        <f>
IF(BF7="",NA(),BF7)</f>
        <v>
0</v>
      </c>
      <c r="BG6" s="34">
        <f t="shared" ref="BG6:BO6" si="7">
IF(BG7="",NA(),BG7)</f>
        <v>
0</v>
      </c>
      <c r="BH6" s="34">
        <f t="shared" si="7"/>
        <v>
0</v>
      </c>
      <c r="BI6" s="34">
        <f t="shared" si="7"/>
        <v>
0</v>
      </c>
      <c r="BJ6" s="34">
        <f t="shared" si="7"/>
        <v>
0</v>
      </c>
      <c r="BK6" s="35">
        <f t="shared" si="7"/>
        <v>
663.76</v>
      </c>
      <c r="BL6" s="35">
        <f t="shared" si="7"/>
        <v>
566.35</v>
      </c>
      <c r="BM6" s="35">
        <f t="shared" si="7"/>
        <v>
888.8</v>
      </c>
      <c r="BN6" s="35">
        <f t="shared" si="7"/>
        <v>
855.65</v>
      </c>
      <c r="BO6" s="35">
        <f t="shared" si="7"/>
        <v>
862.99</v>
      </c>
      <c r="BP6" s="34" t="str">
        <f>
IF(BP7="","",IF(BP7="-","【-】","【"&amp;SUBSTITUTE(TEXT(BP7,"#,##0.00"),"-","△")&amp;"】"))</f>
        <v>
【862.82】</v>
      </c>
      <c r="BQ6" s="35">
        <f>
IF(BQ7="",NA(),BQ7)</f>
        <v>
23.66</v>
      </c>
      <c r="BR6" s="35">
        <f t="shared" ref="BR6:BZ6" si="8">
IF(BR7="",NA(),BR7)</f>
        <v>
18.48</v>
      </c>
      <c r="BS6" s="35">
        <f t="shared" si="8"/>
        <v>
21.24</v>
      </c>
      <c r="BT6" s="35">
        <f t="shared" si="8"/>
        <v>
18.47</v>
      </c>
      <c r="BU6" s="35">
        <f t="shared" si="8"/>
        <v>
9.56</v>
      </c>
      <c r="BV6" s="35">
        <f t="shared" si="8"/>
        <v>
53.76</v>
      </c>
      <c r="BW6" s="35">
        <f t="shared" si="8"/>
        <v>
52.27</v>
      </c>
      <c r="BX6" s="35">
        <f t="shared" si="8"/>
        <v>
52.55</v>
      </c>
      <c r="BY6" s="35">
        <f t="shared" si="8"/>
        <v>
52.23</v>
      </c>
      <c r="BZ6" s="35">
        <f t="shared" si="8"/>
        <v>
50.06</v>
      </c>
      <c r="CA6" s="34" t="str">
        <f>
IF(CA7="","",IF(CA7="-","【-】","【"&amp;SUBSTITUTE(TEXT(CA7,"#,##0.00"),"-","△")&amp;"】"))</f>
        <v>
【49.71】</v>
      </c>
      <c r="CB6" s="35">
        <f>
IF(CB7="",NA(),CB7)</f>
        <v>
596.22</v>
      </c>
      <c r="CC6" s="35">
        <f t="shared" ref="CC6:CK6" si="9">
IF(CC7="",NA(),CC7)</f>
        <v>
844.17</v>
      </c>
      <c r="CD6" s="35">
        <f t="shared" si="9"/>
        <v>
795.38</v>
      </c>
      <c r="CE6" s="35">
        <f t="shared" si="9"/>
        <v>
815.51</v>
      </c>
      <c r="CF6" s="35">
        <f t="shared" si="9"/>
        <v>
1990.91</v>
      </c>
      <c r="CG6" s="35">
        <f t="shared" si="9"/>
        <v>
275.25</v>
      </c>
      <c r="CH6" s="35">
        <f t="shared" si="9"/>
        <v>
291.01</v>
      </c>
      <c r="CI6" s="35">
        <f t="shared" si="9"/>
        <v>
292.45</v>
      </c>
      <c r="CJ6" s="35">
        <f t="shared" si="9"/>
        <v>
294.05</v>
      </c>
      <c r="CK6" s="35">
        <f t="shared" si="9"/>
        <v>
309.22000000000003</v>
      </c>
      <c r="CL6" s="34" t="str">
        <f>
IF(CL7="","",IF(CL7="-","【-】","【"&amp;SUBSTITUTE(TEXT(CL7,"#,##0.00"),"-","△")&amp;"】"))</f>
        <v>
【317.18】</v>
      </c>
      <c r="CM6" s="35">
        <f>
IF(CM7="",NA(),CM7)</f>
        <v>
42.66</v>
      </c>
      <c r="CN6" s="35">
        <f t="shared" ref="CN6:CV6" si="10">
IF(CN7="",NA(),CN7)</f>
        <v>
37.67</v>
      </c>
      <c r="CO6" s="35">
        <f t="shared" si="10"/>
        <v>
38.36</v>
      </c>
      <c r="CP6" s="35">
        <f t="shared" si="10"/>
        <v>
41.1</v>
      </c>
      <c r="CQ6" s="35">
        <f t="shared" si="10"/>
        <v>
32.880000000000003</v>
      </c>
      <c r="CR6" s="35">
        <f t="shared" si="10"/>
        <v>
54.14</v>
      </c>
      <c r="CS6" s="35">
        <f t="shared" si="10"/>
        <v>
132.99</v>
      </c>
      <c r="CT6" s="35">
        <f t="shared" si="10"/>
        <v>
51.71</v>
      </c>
      <c r="CU6" s="35">
        <f t="shared" si="10"/>
        <v>
50.56</v>
      </c>
      <c r="CV6" s="35">
        <f t="shared" si="10"/>
        <v>
47.35</v>
      </c>
      <c r="CW6" s="34" t="str">
        <f>
IF(CW7="","",IF(CW7="-","【-】","【"&amp;SUBSTITUTE(TEXT(CW7,"#,##0.00"),"-","△")&amp;"】"))</f>
        <v>
【47.67】</v>
      </c>
      <c r="CX6" s="35">
        <f>
IF(CX7="",NA(),CX7)</f>
        <v>
59.48</v>
      </c>
      <c r="CY6" s="35">
        <f t="shared" ref="CY6:DG6" si="11">
IF(CY7="",NA(),CY7)</f>
        <v>
56.08</v>
      </c>
      <c r="CZ6" s="35">
        <f t="shared" si="11"/>
        <v>
56.52</v>
      </c>
      <c r="DA6" s="35">
        <f t="shared" si="11"/>
        <v>
56.83</v>
      </c>
      <c r="DB6" s="35">
        <f t="shared" si="11"/>
        <v>
49.31</v>
      </c>
      <c r="DC6" s="35">
        <f t="shared" si="11"/>
        <v>
84.69</v>
      </c>
      <c r="DD6" s="35">
        <f t="shared" si="11"/>
        <v>
82.94</v>
      </c>
      <c r="DE6" s="35">
        <f t="shared" si="11"/>
        <v>
82.91</v>
      </c>
      <c r="DF6" s="35">
        <f t="shared" si="11"/>
        <v>
83.85</v>
      </c>
      <c r="DG6" s="35">
        <f t="shared" si="11"/>
        <v>
81.209999999999994</v>
      </c>
      <c r="DH6" s="34" t="str">
        <f>
IF(DH7="","",IF(DH7="-","【-】","【"&amp;SUBSTITUTE(TEXT(DH7,"#,##0.00"),"-","△")&amp;"】"))</f>
        <v>
【79.30】</v>
      </c>
      <c r="DI6" s="34" t="e">
        <f>
IF(DI7="",NA(),DI7)</f>
        <v>
#N/A</v>
      </c>
      <c r="DJ6" s="34" t="e">
        <f t="shared" ref="DJ6:DR6" si="12">
IF(DJ7="",NA(),DJ7)</f>
        <v>
#N/A</v>
      </c>
      <c r="DK6" s="34" t="e">
        <f t="shared" si="12"/>
        <v>
#N/A</v>
      </c>
      <c r="DL6" s="34" t="e">
        <f t="shared" si="12"/>
        <v>
#N/A</v>
      </c>
      <c r="DM6" s="34" t="e">
        <f t="shared" si="12"/>
        <v>
#N/A</v>
      </c>
      <c r="DN6" s="34" t="e">
        <f t="shared" si="12"/>
        <v>
#N/A</v>
      </c>
      <c r="DO6" s="34" t="e">
        <f t="shared" si="12"/>
        <v>
#N/A</v>
      </c>
      <c r="DP6" s="34" t="e">
        <f t="shared" si="12"/>
        <v>
#N/A</v>
      </c>
      <c r="DQ6" s="34" t="e">
        <f t="shared" si="12"/>
        <v>
#N/A</v>
      </c>
      <c r="DR6" s="34" t="e">
        <f t="shared" si="12"/>
        <v>
#N/A</v>
      </c>
      <c r="DS6" s="34" t="str">
        <f>
IF(DS7="","",IF(DS7="-","【-】","【"&amp;SUBSTITUTE(TEXT(DS7,"#,##0.00"),"-","△")&amp;"】"))</f>
        <v/>
      </c>
      <c r="DT6" s="34" t="e">
        <f>
IF(DT7="",NA(),DT7)</f>
        <v>
#N/A</v>
      </c>
      <c r="DU6" s="34" t="e">
        <f t="shared" ref="DU6:EC6" si="13">
IF(DU7="",NA(),DU7)</f>
        <v>
#N/A</v>
      </c>
      <c r="DV6" s="34" t="e">
        <f t="shared" si="13"/>
        <v>
#N/A</v>
      </c>
      <c r="DW6" s="34" t="e">
        <f t="shared" si="13"/>
        <v>
#N/A</v>
      </c>
      <c r="DX6" s="34" t="e">
        <f t="shared" si="13"/>
        <v>
#N/A</v>
      </c>
      <c r="DY6" s="34" t="e">
        <f t="shared" si="13"/>
        <v>
#N/A</v>
      </c>
      <c r="DZ6" s="34" t="e">
        <f t="shared" si="13"/>
        <v>
#N/A</v>
      </c>
      <c r="EA6" s="34" t="e">
        <f t="shared" si="13"/>
        <v>
#N/A</v>
      </c>
      <c r="EB6" s="34" t="e">
        <f t="shared" si="13"/>
        <v>
#N/A</v>
      </c>
      <c r="EC6" s="34" t="e">
        <f t="shared" si="13"/>
        <v>
#N/A</v>
      </c>
      <c r="ED6" s="34" t="str">
        <f>
IF(ED7="","",IF(ED7="-","【-】","【"&amp;SUBSTITUTE(TEXT(ED7,"#,##0.00"),"-","△")&amp;"】"))</f>
        <v/>
      </c>
      <c r="EE6" s="35" t="str">
        <f>
IF(EE7="",NA(),EE7)</f>
        <v>
-</v>
      </c>
      <c r="EF6" s="35" t="str">
        <f t="shared" ref="EF6:EN6" si="14">
IF(EF7="",NA(),EF7)</f>
        <v>
-</v>
      </c>
      <c r="EG6" s="35" t="str">
        <f t="shared" si="14"/>
        <v>
-</v>
      </c>
      <c r="EH6" s="35" t="str">
        <f t="shared" si="14"/>
        <v>
-</v>
      </c>
      <c r="EI6" s="35" t="str">
        <f t="shared" si="14"/>
        <v>
-</v>
      </c>
      <c r="EJ6" s="35" t="str">
        <f t="shared" si="14"/>
        <v>
-</v>
      </c>
      <c r="EK6" s="35" t="str">
        <f t="shared" si="14"/>
        <v>
-</v>
      </c>
      <c r="EL6" s="35" t="str">
        <f t="shared" si="14"/>
        <v>
-</v>
      </c>
      <c r="EM6" s="35" t="str">
        <f t="shared" si="14"/>
        <v>
-</v>
      </c>
      <c r="EN6" s="35" t="str">
        <f t="shared" si="14"/>
        <v>
-</v>
      </c>
      <c r="EO6" s="34" t="str">
        <f>
IF(EO7="","",IF(EO7="-","【-】","【"&amp;SUBSTITUTE(TEXT(EO7,"#,##0.00"),"-","△")&amp;"】"))</f>
        <v>
【-】</v>
      </c>
    </row>
    <row r="7" spans="1:145" s="36" customFormat="1" x14ac:dyDescent="0.15">
      <c r="A7" s="28"/>
      <c r="B7" s="37">
        <v>
2019</v>
      </c>
      <c r="C7" s="37">
        <v>
133621</v>
      </c>
      <c r="D7" s="37">
        <v>
47</v>
      </c>
      <c r="E7" s="37">
        <v>
18</v>
      </c>
      <c r="F7" s="37">
        <v>
1</v>
      </c>
      <c r="G7" s="37">
        <v>
0</v>
      </c>
      <c r="H7" s="37" t="s">
        <v>
98</v>
      </c>
      <c r="I7" s="37" t="s">
        <v>
99</v>
      </c>
      <c r="J7" s="37" t="s">
        <v>
100</v>
      </c>
      <c r="K7" s="37" t="s">
        <v>
101</v>
      </c>
      <c r="L7" s="37" t="s">
        <v>
102</v>
      </c>
      <c r="M7" s="37" t="s">
        <v>
103</v>
      </c>
      <c r="N7" s="38" t="s">
        <v>
104</v>
      </c>
      <c r="O7" s="38" t="s">
        <v>
105</v>
      </c>
      <c r="P7" s="38">
        <v>
100</v>
      </c>
      <c r="Q7" s="38">
        <v>
100</v>
      </c>
      <c r="R7" s="38">
        <v>
2500</v>
      </c>
      <c r="S7" s="38">
        <v>
322</v>
      </c>
      <c r="T7" s="38">
        <v>
4.12</v>
      </c>
      <c r="U7" s="38">
        <v>
78.16</v>
      </c>
      <c r="V7" s="38">
        <v>
290</v>
      </c>
      <c r="W7" s="38">
        <v>
4.12</v>
      </c>
      <c r="X7" s="38">
        <v>
70.39</v>
      </c>
      <c r="Y7" s="38">
        <v>
92.23</v>
      </c>
      <c r="Z7" s="38">
        <v>
93.18</v>
      </c>
      <c r="AA7" s="38">
        <v>
93.28</v>
      </c>
      <c r="AB7" s="38">
        <v>
96.7</v>
      </c>
      <c r="AC7" s="38">
        <v>
99.03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
0</v>
      </c>
      <c r="BG7" s="38">
        <v>
0</v>
      </c>
      <c r="BH7" s="38">
        <v>
0</v>
      </c>
      <c r="BI7" s="38">
        <v>
0</v>
      </c>
      <c r="BJ7" s="38">
        <v>
0</v>
      </c>
      <c r="BK7" s="38">
        <v>
663.76</v>
      </c>
      <c r="BL7" s="38">
        <v>
566.35</v>
      </c>
      <c r="BM7" s="38">
        <v>
888.8</v>
      </c>
      <c r="BN7" s="38">
        <v>
855.65</v>
      </c>
      <c r="BO7" s="38">
        <v>
862.99</v>
      </c>
      <c r="BP7" s="38">
        <v>
862.82</v>
      </c>
      <c r="BQ7" s="38">
        <v>
23.66</v>
      </c>
      <c r="BR7" s="38">
        <v>
18.48</v>
      </c>
      <c r="BS7" s="38">
        <v>
21.24</v>
      </c>
      <c r="BT7" s="38">
        <v>
18.47</v>
      </c>
      <c r="BU7" s="38">
        <v>
9.56</v>
      </c>
      <c r="BV7" s="38">
        <v>
53.76</v>
      </c>
      <c r="BW7" s="38">
        <v>
52.27</v>
      </c>
      <c r="BX7" s="38">
        <v>
52.55</v>
      </c>
      <c r="BY7" s="38">
        <v>
52.23</v>
      </c>
      <c r="BZ7" s="38">
        <v>
50.06</v>
      </c>
      <c r="CA7" s="38">
        <v>
49.71</v>
      </c>
      <c r="CB7" s="38">
        <v>
596.22</v>
      </c>
      <c r="CC7" s="38">
        <v>
844.17</v>
      </c>
      <c r="CD7" s="38">
        <v>
795.38</v>
      </c>
      <c r="CE7" s="38">
        <v>
815.51</v>
      </c>
      <c r="CF7" s="38">
        <v>
1990.91</v>
      </c>
      <c r="CG7" s="38">
        <v>
275.25</v>
      </c>
      <c r="CH7" s="38">
        <v>
291.01</v>
      </c>
      <c r="CI7" s="38">
        <v>
292.45</v>
      </c>
      <c r="CJ7" s="38">
        <v>
294.05</v>
      </c>
      <c r="CK7" s="38">
        <v>
309.22000000000003</v>
      </c>
      <c r="CL7" s="38">
        <v>
317.18</v>
      </c>
      <c r="CM7" s="38">
        <v>
42.66</v>
      </c>
      <c r="CN7" s="38">
        <v>
37.67</v>
      </c>
      <c r="CO7" s="38">
        <v>
38.36</v>
      </c>
      <c r="CP7" s="38">
        <v>
41.1</v>
      </c>
      <c r="CQ7" s="38">
        <v>
32.880000000000003</v>
      </c>
      <c r="CR7" s="38">
        <v>
54.14</v>
      </c>
      <c r="CS7" s="38">
        <v>
132.99</v>
      </c>
      <c r="CT7" s="38">
        <v>
51.71</v>
      </c>
      <c r="CU7" s="38">
        <v>
50.56</v>
      </c>
      <c r="CV7" s="38">
        <v>
47.35</v>
      </c>
      <c r="CW7" s="38">
        <v>
47.67</v>
      </c>
      <c r="CX7" s="38">
        <v>
59.48</v>
      </c>
      <c r="CY7" s="38">
        <v>
56.08</v>
      </c>
      <c r="CZ7" s="38">
        <v>
56.52</v>
      </c>
      <c r="DA7" s="38">
        <v>
56.83</v>
      </c>
      <c r="DB7" s="38">
        <v>
49.31</v>
      </c>
      <c r="DC7" s="38">
        <v>
84.69</v>
      </c>
      <c r="DD7" s="38">
        <v>
82.94</v>
      </c>
      <c r="DE7" s="38">
        <v>
82.91</v>
      </c>
      <c r="DF7" s="38">
        <v>
83.85</v>
      </c>
      <c r="DG7" s="38">
        <v>
81.209999999999994</v>
      </c>
      <c r="DH7" s="38">
        <v>
79.3</v>
      </c>
      <c r="DI7" s="38"/>
      <c r="DJ7" s="38"/>
      <c r="DK7" s="38"/>
      <c r="DL7" s="38"/>
      <c r="DM7" s="38"/>
      <c r="DN7" s="38"/>
      <c r="DO7" s="38"/>
      <c r="DP7" s="38"/>
      <c r="DQ7" s="38"/>
      <c r="DR7" s="38"/>
      <c r="DS7" s="38"/>
      <c r="DT7" s="38"/>
      <c r="DU7" s="38"/>
      <c r="DV7" s="38"/>
      <c r="DW7" s="38"/>
      <c r="DX7" s="38"/>
      <c r="DY7" s="38"/>
      <c r="DZ7" s="38"/>
      <c r="EA7" s="38"/>
      <c r="EB7" s="38"/>
      <c r="EC7" s="38"/>
      <c r="ED7" s="38"/>
      <c r="EE7" s="38" t="s">
        <v>
104</v>
      </c>
      <c r="EF7" s="38" t="s">
        <v>
104</v>
      </c>
      <c r="EG7" s="38" t="s">
        <v>
104</v>
      </c>
      <c r="EH7" s="38" t="s">
        <v>
104</v>
      </c>
      <c r="EI7" s="38" t="s">
        <v>
104</v>
      </c>
      <c r="EJ7" s="38" t="s">
        <v>
104</v>
      </c>
      <c r="EK7" s="38" t="s">
        <v>
104</v>
      </c>
      <c r="EL7" s="38" t="s">
        <v>
104</v>
      </c>
      <c r="EM7" s="38" t="s">
        <v>
104</v>
      </c>
      <c r="EN7" s="38" t="s">
        <v>
104</v>
      </c>
      <c r="EO7" s="38" t="s">
        <v>
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
106</v>
      </c>
      <c r="C9" s="40" t="s">
        <v>
107</v>
      </c>
      <c r="D9" s="40" t="s">
        <v>
108</v>
      </c>
      <c r="E9" s="40" t="s">
        <v>
109</v>
      </c>
      <c r="F9" s="40" t="s">
        <v>
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
48</v>
      </c>
      <c r="B10" s="41">
        <f t="shared" ref="B10:E10" si="15">
DATEVALUE($B7+12-B11&amp;"/1/"&amp;B12)</f>
        <v>
46388</v>
      </c>
      <c r="C10" s="41">
        <f t="shared" si="15"/>
        <v>
46753</v>
      </c>
      <c r="D10" s="41">
        <f t="shared" si="15"/>
        <v>
47119</v>
      </c>
      <c r="E10" s="41">
        <f t="shared" si="15"/>
        <v>
47484</v>
      </c>
      <c r="F10" s="42">
        <f>
DATEVALUE($B7+12-F11&amp;"/1/"&amp;F12)</f>
        <v>
47849</v>
      </c>
    </row>
    <row r="11" spans="1:145" x14ac:dyDescent="0.15">
      <c r="B11">
        <v>
4</v>
      </c>
      <c r="C11">
        <v>
3</v>
      </c>
      <c r="D11">
        <v>
2</v>
      </c>
      <c r="E11">
        <v>
1</v>
      </c>
      <c r="F11">
        <v>
0</v>
      </c>
      <c r="G11" t="s">
        <v>
111</v>
      </c>
    </row>
    <row r="12" spans="1:145" x14ac:dyDescent="0.15">
      <c r="B12">
        <v>
1</v>
      </c>
      <c r="C12">
        <v>
1</v>
      </c>
      <c r="D12">
        <v>
1</v>
      </c>
      <c r="E12">
        <v>
1</v>
      </c>
      <c r="F12">
        <v>
1</v>
      </c>
      <c r="G12" t="s">
        <v>
112</v>
      </c>
    </row>
    <row r="13" spans="1:145" x14ac:dyDescent="0.15">
      <c r="B13" t="s">
        <v>
113</v>
      </c>
      <c r="C13" t="s">
        <v>
113</v>
      </c>
      <c r="D13" t="s">
        <v>
113</v>
      </c>
      <c r="E13" t="s">
        <v>
113</v>
      </c>
      <c r="F13" t="s">
        <v>
114</v>
      </c>
      <c r="G13" t="s">
        <v>
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
</cp:lastModifiedBy>
  <cp:lastPrinted>2021-01-26T23:13:48Z</cp:lastPrinted>
  <dcterms:created xsi:type="dcterms:W3CDTF">2020-12-04T03:20:36Z</dcterms:created>
  <dcterms:modified xsi:type="dcterms:W3CDTF">2021-02-17T11:05:50Z</dcterms:modified>
  <cp:category/>
</cp:coreProperties>
</file>