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92.168.2.10\共有\環境建設課\5000 合併浄化槽\R04\R050110_ 【1月25日(水)17時〆】公営企業に係る経営比較分析表（令和３年度決算）の分析等について（依頼）\"/>
    </mc:Choice>
  </mc:AlternateContent>
  <xr:revisionPtr revIDLastSave="0" documentId="13_ncr:1_{DE5F1889-04F3-40AF-9453-9ABC32CC4239}" xr6:coauthVersionLast="36" xr6:coauthVersionMax="36" xr10:uidLastSave="{00000000-0000-0000-0000-000000000000}"/>
  <workbookProtection workbookAlgorithmName="SHA-512" workbookHashValue="l7ywexyeyKKSiConKWvzkTX1a/HjNyaRHNp2gvSKAW8TbYzakeHFEJQp8G9IBGtIDscyKiIF19apvbDfhJnGSQ==" workbookSaltValue="umpAMaM9VthVF7kQuioWT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W10" i="4"/>
  <c r="B10" i="4"/>
  <c r="AL8" i="4"/>
  <c r="AD8" i="4"/>
  <c r="P8" i="4"/>
  <c r="I8" i="4"/>
  <c r="B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<sst xmlns="http://schemas.openxmlformats.org/spreadsheetml/2006/main" count="247" uniqueCount="121">
  <si>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</si>
  <si>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</si>
  <si>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</si>
  <si>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</si>
  <si>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</si>
  <si>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</si>
  <si>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</si>
  <si>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</si>
  <si>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</si>
  <si>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</si>
  <si>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</si>
  <si>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</si>
  <si>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</si>
  <si>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</si>
  <si>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</si>
  <si>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</si>
  <si>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</si>
  <si>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</si>
  <si>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</si>
  <si>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</si>
  <si>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</si>
  <si>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</si>
  <si>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</si>
  <si>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</si>
  <si>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</si>
  <si>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</si>
  <si>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</si>
  <si>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</si>
  <si>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</si>
  <si>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</si>
  <si>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</si>
  <si>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</si>
  <si>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</si>
  <si>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</si>
  <si>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</si>
  <si>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</si>
  <si>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</si>
  <si>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</si>
  <si>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</si>
  <si>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</si>
  <si>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</si>
  <si>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</si>
  <si>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</si>
  <si>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</si>
  <si>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</si>
  <si>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</si>
  <si>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</si>
  <si>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</si>
  <si>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</si>
  <si>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</si>
  <si>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</si>
  <si>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</si>
  <si>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</si>
  <si>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</si>
  <si>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</si>
  <si>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</si>
  <si>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</si>
  <si>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</si>
  <si>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</si>
  <si>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</si>
  <si>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</si>
  <si>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</si>
  <si>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</si>
  <si>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</si>
  <si>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</si>
  <si>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</si>
  <si>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</si>
  <si>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</si>
  <si>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</si>
  <si>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</si>
  <si>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</si>
  <si>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</si>
  <si>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</si>
  <si>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</si>
  <si>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</si>
  <si>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</si>
  <si>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</si>
  <si>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</si>
  <si>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</si>
  <si>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</si>
  <si>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</si>
  <si>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</si>
  <si>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</si>
  <si>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</si>
  <si>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</si>
  <si>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</si>
  <si>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</si>
  <si>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</si>
  <si>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</si>
  <si>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</si>
  <si>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</si>
  <si>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</si>
  <si>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</si>
  <si>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</si>
  <si>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</si>
  <si>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</si>
  <si>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</si>
  <si>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</si>
  <si>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</si>
  <si>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</si>
  <si>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</si>
  <si>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</si>
  <si>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</si>
  <si>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</si>
  <si>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</si>
  <si>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</si>
  <si>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</si>
  <si>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</si>
  <si>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</si>
  <si>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</si>
  <si>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</si>
  <si>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</si>
  <si>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</si>
  <si>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</si>
  <si>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</si>
  <si>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</si>
  <si>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</si>
  <si>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</si>
  <si>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整備（浄化槽）開始から20年以上経ち、個別排水処理施設の機器等はすでに耐用年数を大きく経過している状況であり、今後躯体入替を含めた維持管理費は増大するものと思われる。経営戦略にのっとって対応していく。</t>
    <phoneticPr fontId="4"/>
  </si>
  <si>
    <t>　経営状況を改善するには、料金収入を増やし経費回収率を上げるか、経費を削減して汚水処理減価を下げるかの二つの方法しかない。上記1．の分析のとおり汚水処理減価を下げることは困難であるため、料金収入を増やすことが必要である。ただし、一度に大幅な料金改定は難しいので令和４年度に料金改定の検討を行なっており、令和５年度より料金改定の改善を図る予定である。</t>
    <phoneticPr fontId="4"/>
  </si>
  <si>
    <t>　⑤経費回収率、⑥汚水処理原価などは類似団体平均値を大きく乖離している。人口が少なく、事業規模が極めて小さいため、料金収入も多くはない。経費については、事務用品購入や修繕はほとんどなく保守点検・清掃委託費・汚泥再生処理センター委託費が大部分を占めており、さらに職員人件費も1名分となっているため、経費を削減することが困難である。このような状況のため、⑤経費回収率、⑥汚水処理原価ともに大きな改善を図ることは難しい。特に、⑥汚水処理原価については、令和元年度より汚泥再生処理センターが稼働し、稼働にかかる経費が増加のため、2倍以上の原価となっている。①収益的収支比率が、100％超となっている。しかし、企業債償還金も含めて経費のほとんどを一般会計からの繰入金で賄っており、汚泥再生処理センターが稼働により今まで以上に一般会計の負担は大きい。⑦施設利用率が40%弱となっている。個別排水処理施設整備事業以外で整備した浄化槽もありこれ以上の利用率向上を望むことは難しい。⑧水洗化率について、個別排水処理施設整備事業以外で整備した浄化槽もあり、これをあわせると水洗化率は100%となる、個別排水処理施設のみで水洗化率をこれ以上引き上げることは難しい。</t>
    <rPh sb="10" eb="11">
      <t>ミズ</t>
    </rPh>
    <rPh sb="184" eb="185">
      <t>ミズ</t>
    </rPh>
    <rPh sb="212" eb="213">
      <t>ミズ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</si>
</sst>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EA-4958-BA60-D46BE1C3CC9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EA-4958-BA60-D46BE1C3CC9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38.36</c:v>
                </c:pt>
                <c:pt idx="1">
                  <c:v>41.1</c:v>
                </c:pt>
                <c:pt idx="2">
                  <c:v>32.880000000000003</c:v>
                </c:pt>
                <c:pt idx="3">
                  <c:v>39.729999999999997</c:v>
                </c:pt>
                <c:pt idx="4">
                  <c:v>43.15</c:v>
                </c:pt>
              </c:numCache>
            </c:numRef>
          </c:val>
          <c:extLst>
            <c:ext xmlns:c16="http://schemas.microsoft.com/office/drawing/2014/chart" uri="{C3380CC4-5D6E-409C-BE32-E72D297353CC}">
              <c16:uniqueId val="{00000000-08E7-4FE6-B614-4635E03E78F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51.71</c:v>
                </c:pt>
                <c:pt idx="1">
                  <c:v>50.56</c:v>
                </c:pt>
                <c:pt idx="2">
                  <c:v>47.35</c:v>
                </c:pt>
                <c:pt idx="3">
                  <c:v>46.36</c:v>
                </c:pt>
                <c:pt idx="4">
                  <c:v>228.91</c:v>
                </c:pt>
              </c:numCache>
            </c:numRef>
          </c:val>
          <c:smooth val="0"/>
          <c:extLst>
            <c:ext xmlns:c16="http://schemas.microsoft.com/office/drawing/2014/chart" uri="{C3380CC4-5D6E-409C-BE32-E72D297353CC}">
              <c16:uniqueId val="{00000001-08E7-4FE6-B614-4635E03E78F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56.52</c:v>
                </c:pt>
                <c:pt idx="1">
                  <c:v>56.83</c:v>
                </c:pt>
                <c:pt idx="2">
                  <c:v>49.31</c:v>
                </c:pt>
                <c:pt idx="3">
                  <c:v>58.45</c:v>
                </c:pt>
                <c:pt idx="4">
                  <c:v>61.89</c:v>
                </c:pt>
              </c:numCache>
            </c:numRef>
          </c:val>
          <c:extLst>
            <c:ext xmlns:c16="http://schemas.microsoft.com/office/drawing/2014/chart" uri="{C3380CC4-5D6E-409C-BE32-E72D297353CC}">
              <c16:uniqueId val="{00000000-4B00-4B91-A891-8A7CCEC145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82.91</c:v>
                </c:pt>
                <c:pt idx="1">
                  <c:v>83.85</c:v>
                </c:pt>
                <c:pt idx="2">
                  <c:v>81.209999999999994</c:v>
                </c:pt>
                <c:pt idx="3">
                  <c:v>83.08</c:v>
                </c:pt>
                <c:pt idx="4">
                  <c:v>82.61</c:v>
                </c:pt>
              </c:numCache>
            </c:numRef>
          </c:val>
          <c:smooth val="0"/>
          <c:extLst>
            <c:ext xmlns:c16="http://schemas.microsoft.com/office/drawing/2014/chart" uri="{C3380CC4-5D6E-409C-BE32-E72D297353CC}">
              <c16:uniqueId val="{00000001-4B00-4B91-A891-8A7CCEC145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93.28</c:v>
                </c:pt>
                <c:pt idx="1">
                  <c:v>96.7</c:v>
                </c:pt>
                <c:pt idx="2">
                  <c:v>99.03</c:v>
                </c:pt>
                <c:pt idx="3">
                  <c:v>103.21</c:v>
                </c:pt>
                <c:pt idx="4">
                  <c:v>126.66</c:v>
                </c:pt>
              </c:numCache>
            </c:numRef>
          </c:val>
          <c:extLst>
            <c:ext xmlns:c16="http://schemas.microsoft.com/office/drawing/2014/chart" uri="{C3380CC4-5D6E-409C-BE32-E72D297353CC}">
              <c16:uniqueId val="{00000000-9AA0-4956-8D88-F3AC08E40FD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A0-4956-8D88-F3AC08E40FD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B1-4CFD-9533-B0BF3E7E788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B1-4CFD-9533-B0BF3E7E788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43-4399-9983-C927BC71FF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43-4399-9983-C927BC71FF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70-4CB8-9093-317EC444D7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70-4CB8-9093-317EC444D7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08-4F2A-8253-2865F03ECCB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08-4F2A-8253-2865F03ECCB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FE-402F-983B-CBCA27AB66B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888.8</c:v>
                </c:pt>
                <c:pt idx="1">
                  <c:v>855.65</c:v>
                </c:pt>
                <c:pt idx="2">
                  <c:v>862.99</c:v>
                </c:pt>
                <c:pt idx="3">
                  <c:v>782.91</c:v>
                </c:pt>
                <c:pt idx="4">
                  <c:v>783.21</c:v>
                </c:pt>
              </c:numCache>
            </c:numRef>
          </c:val>
          <c:smooth val="0"/>
          <c:extLst>
            <c:ext xmlns:c16="http://schemas.microsoft.com/office/drawing/2014/chart" uri="{C3380CC4-5D6E-409C-BE32-E72D297353CC}">
              <c16:uniqueId val="{00000001-53FE-402F-983B-CBCA27AB66B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21.24</c:v>
                </c:pt>
                <c:pt idx="1">
                  <c:v>18.47</c:v>
                </c:pt>
                <c:pt idx="2">
                  <c:v>9.56</c:v>
                </c:pt>
                <c:pt idx="3">
                  <c:v>9.56</c:v>
                </c:pt>
                <c:pt idx="4">
                  <c:v>8.39</c:v>
                </c:pt>
              </c:numCache>
            </c:numRef>
          </c:val>
          <c:extLst>
            <c:ext xmlns:c16="http://schemas.microsoft.com/office/drawing/2014/chart" uri="{C3380CC4-5D6E-409C-BE32-E72D297353CC}">
              <c16:uniqueId val="{00000000-2B70-489A-AA65-C69C58D1A25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52.55</c:v>
                </c:pt>
                <c:pt idx="1">
                  <c:v>52.23</c:v>
                </c:pt>
                <c:pt idx="2">
                  <c:v>50.06</c:v>
                </c:pt>
                <c:pt idx="3">
                  <c:v>49.38</c:v>
                </c:pt>
                <c:pt idx="4">
                  <c:v>48.53</c:v>
                </c:pt>
              </c:numCache>
            </c:numRef>
          </c:val>
          <c:smooth val="0"/>
          <c:extLst>
            <c:ext xmlns:c16="http://schemas.microsoft.com/office/drawing/2014/chart" uri="{C3380CC4-5D6E-409C-BE32-E72D297353CC}">
              <c16:uniqueId val="{00000001-2B70-489A-AA65-C69C58D1A25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795.38</c:v>
                </c:pt>
                <c:pt idx="1">
                  <c:v>815.51</c:v>
                </c:pt>
                <c:pt idx="2">
                  <c:v>1990.91</c:v>
                </c:pt>
                <c:pt idx="3">
                  <c:v>1674.7</c:v>
                </c:pt>
                <c:pt idx="4">
                  <c:v>1735</c:v>
                </c:pt>
              </c:numCache>
            </c:numRef>
          </c:val>
          <c:extLst>
            <c:ext xmlns:c16="http://schemas.microsoft.com/office/drawing/2014/chart" uri="{C3380CC4-5D6E-409C-BE32-E72D297353CC}">
              <c16:uniqueId val="{00000000-C1A7-4A1E-8E93-13624B9CF7F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292.45</c:v>
                </c:pt>
                <c:pt idx="1">
                  <c:v>294.05</c:v>
                </c:pt>
                <c:pt idx="2">
                  <c:v>309.22000000000003</c:v>
                </c:pt>
                <c:pt idx="3">
                  <c:v>316.97000000000003</c:v>
                </c:pt>
                <c:pt idx="4">
                  <c:v>326.17</c:v>
                </c:pt>
              </c:numCache>
            </c:numRef>
          </c:val>
          <c:smooth val="0"/>
          <c:extLst>
            <c:ext xmlns:c16="http://schemas.microsoft.com/office/drawing/2014/chart" uri="{C3380CC4-5D6E-409C-BE32-E72D297353CC}">
              <c16:uniqueId val="{00000001-C1A7-4A1E-8E93-13624B9CF7F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【328.76】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C37" sqref="BC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
データ!H6</f>
        <v>
東京都　利島村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15">
      <c r="A8" s="2"/>
      <c r="B8" s="66" t="str">
        <f>
データ!I6</f>
        <v>
法非適用</v>
      </c>
      <c r="C8" s="66"/>
      <c r="D8" s="66"/>
      <c r="E8" s="66"/>
      <c r="F8" s="66"/>
      <c r="G8" s="66"/>
      <c r="H8" s="66"/>
      <c r="I8" s="66" t="str">
        <f>
データ!J6</f>
        <v>
下水道事業</v>
      </c>
      <c r="J8" s="66"/>
      <c r="K8" s="66"/>
      <c r="L8" s="66"/>
      <c r="M8" s="66"/>
      <c r="N8" s="66"/>
      <c r="O8" s="66"/>
      <c r="P8" s="66" t="str">
        <f>
データ!K6</f>
        <v>
個別排水処理</v>
      </c>
      <c r="Q8" s="66"/>
      <c r="R8" s="66"/>
      <c r="S8" s="66"/>
      <c r="T8" s="66"/>
      <c r="U8" s="66"/>
      <c r="V8" s="66"/>
      <c r="W8" s="66" t="str">
        <f>
データ!L6</f>
        <v>
L2</v>
      </c>
      <c r="X8" s="66"/>
      <c r="Y8" s="66"/>
      <c r="Z8" s="66"/>
      <c r="AA8" s="66"/>
      <c r="AB8" s="66"/>
      <c r="AC8" s="66"/>
      <c r="AD8" s="67" t="str">
        <f>
データ!$M$6</f>
        <v>
非設置</v>
      </c>
      <c r="AE8" s="67"/>
      <c r="AF8" s="67"/>
      <c r="AG8" s="67"/>
      <c r="AH8" s="67"/>
      <c r="AI8" s="67"/>
      <c r="AJ8" s="67"/>
      <c r="AK8" s="3"/>
      <c r="AL8" s="55">
        <f>
データ!S6</f>
        <v>
332</v>
      </c>
      <c r="AM8" s="55"/>
      <c r="AN8" s="55"/>
      <c r="AO8" s="55"/>
      <c r="AP8" s="55"/>
      <c r="AQ8" s="55"/>
      <c r="AR8" s="55"/>
      <c r="AS8" s="55"/>
      <c r="AT8" s="54">
        <f>
データ!T6</f>
        <v>
4.12</v>
      </c>
      <c r="AU8" s="54"/>
      <c r="AV8" s="54"/>
      <c r="AW8" s="54"/>
      <c r="AX8" s="54"/>
      <c r="AY8" s="54"/>
      <c r="AZ8" s="54"/>
      <c r="BA8" s="54"/>
      <c r="BB8" s="54">
        <f>
データ!U6</f>
        <v>
80.58</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15">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15">
      <c r="A10" s="2"/>
      <c r="B10" s="54" t="str">
        <f>
データ!N6</f>
        <v>
-</v>
      </c>
      <c r="C10" s="54"/>
      <c r="D10" s="54"/>
      <c r="E10" s="54"/>
      <c r="F10" s="54"/>
      <c r="G10" s="54"/>
      <c r="H10" s="54"/>
      <c r="I10" s="54" t="str">
        <f>
データ!O6</f>
        <v>
該当数値なし</v>
      </c>
      <c r="J10" s="54"/>
      <c r="K10" s="54"/>
      <c r="L10" s="54"/>
      <c r="M10" s="54"/>
      <c r="N10" s="54"/>
      <c r="O10" s="54"/>
      <c r="P10" s="54">
        <f>
データ!P6</f>
        <v>
100</v>
      </c>
      <c r="Q10" s="54"/>
      <c r="R10" s="54"/>
      <c r="S10" s="54"/>
      <c r="T10" s="54"/>
      <c r="U10" s="54"/>
      <c r="V10" s="54"/>
      <c r="W10" s="54">
        <f>
データ!Q6</f>
        <v>
100</v>
      </c>
      <c r="X10" s="54"/>
      <c r="Y10" s="54"/>
      <c r="Z10" s="54"/>
      <c r="AA10" s="54"/>
      <c r="AB10" s="54"/>
      <c r="AC10" s="54"/>
      <c r="AD10" s="55">
        <f>
データ!R6</f>
        <v>
2500</v>
      </c>
      <c r="AE10" s="55"/>
      <c r="AF10" s="55"/>
      <c r="AG10" s="55"/>
      <c r="AH10" s="55"/>
      <c r="AI10" s="55"/>
      <c r="AJ10" s="55"/>
      <c r="AK10" s="2"/>
      <c r="AL10" s="55">
        <f>
データ!V6</f>
        <v>
307</v>
      </c>
      <c r="AM10" s="55"/>
      <c r="AN10" s="55"/>
      <c r="AO10" s="55"/>
      <c r="AP10" s="55"/>
      <c r="AQ10" s="55"/>
      <c r="AR10" s="55"/>
      <c r="AS10" s="55"/>
      <c r="AT10" s="54">
        <f>
データ!W6</f>
        <v>
4.12</v>
      </c>
      <c r="AU10" s="54"/>
      <c r="AV10" s="54"/>
      <c r="AW10" s="54"/>
      <c r="AX10" s="54"/>
      <c r="AY10" s="54"/>
      <c r="AZ10" s="54"/>
      <c r="BA10" s="54"/>
      <c r="BB10" s="54">
        <f>
データ!X6</f>
        <v>
74.510000000000005</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15">
      <c r="B86" s="12"/>
      <c r="C86" s="12"/>
      <c r="D86" s="12"/>
      <c r="E86" s="12" t="str">
        <f>
データ!AI6</f>
        <v/>
      </c>
      <c r="F86" s="12" t="s">
        <v>
43</v>
      </c>
      <c r="G86" s="12" t="s">
        <v>
43</v>
      </c>
      <c r="H86" s="12" t="str">
        <f>
データ!BP6</f>
        <v>
【765.05】</v>
      </c>
      <c r="I86" s="12" t="str">
        <f>
データ!CA6</f>
        <v>
【48.97】</v>
      </c>
      <c r="J86" s="12" t="str">
        <f>
データ!CL6</f>
        <v>
【328.76】</v>
      </c>
      <c r="K86" s="12" t="str">
        <f>
データ!CW6</f>
        <v>
【224.12】</v>
      </c>
      <c r="L86" s="12" t="str">
        <f>
データ!DH6</f>
        <v>
【81.92】</v>
      </c>
      <c r="M86" s="12" t="s">
        <v>
44</v>
      </c>
      <c r="N86" s="12" t="s">
        <v>
45</v>
      </c>
      <c r="O86" s="12" t="str">
        <f>
データ!EO6</f>
        <v>
【-】</v>
      </c>
    </row>
  </sheetData>
  <sheetProtection algorithmName="SHA-512" hashValue="KIBSXJXT4catzkWG2x66xaoVJcf9WUo+zacHNLRTBS+EUIVC0fT1c/CBxLd8RHA9BF9rsImTfvRGrjDipWcliQ==" saltValue="i9seG39Z+lg6f4dl+SwX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
46</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15">
      <c r="A2" s="14" t="s">
        <v>
47</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15">
      <c r="A3" s="14" t="s">
        <v>
48</v>
      </c>
      <c r="B3" s="15" t="s">
        <v>
49</v>
      </c>
      <c r="C3" s="15" t="s">
        <v>
50</v>
      </c>
      <c r="D3" s="15" t="s">
        <v>
51</v>
      </c>
      <c r="E3" s="15" t="s">
        <v>
52</v>
      </c>
      <c r="F3" s="15" t="s">
        <v>
53</v>
      </c>
      <c r="G3" s="15" t="s">
        <v>
54</v>
      </c>
      <c r="H3" s="73" t="s">
        <v>
55</v>
      </c>
      <c r="I3" s="74"/>
      <c r="J3" s="74"/>
      <c r="K3" s="74"/>
      <c r="L3" s="74"/>
      <c r="M3" s="74"/>
      <c r="N3" s="74"/>
      <c r="O3" s="74"/>
      <c r="P3" s="74"/>
      <c r="Q3" s="74"/>
      <c r="R3" s="74"/>
      <c r="S3" s="74"/>
      <c r="T3" s="74"/>
      <c r="U3" s="74"/>
      <c r="V3" s="74"/>
      <c r="W3" s="74"/>
      <c r="X3" s="75"/>
      <c r="Y3" s="79" t="s">
        <v>
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
58</v>
      </c>
      <c r="B4" s="16"/>
      <c r="C4" s="16"/>
      <c r="D4" s="16"/>
      <c r="E4" s="16"/>
      <c r="F4" s="16"/>
      <c r="G4" s="16"/>
      <c r="H4" s="76"/>
      <c r="I4" s="77"/>
      <c r="J4" s="77"/>
      <c r="K4" s="77"/>
      <c r="L4" s="77"/>
      <c r="M4" s="77"/>
      <c r="N4" s="77"/>
      <c r="O4" s="77"/>
      <c r="P4" s="77"/>
      <c r="Q4" s="77"/>
      <c r="R4" s="77"/>
      <c r="S4" s="77"/>
      <c r="T4" s="77"/>
      <c r="U4" s="77"/>
      <c r="V4" s="77"/>
      <c r="W4" s="77"/>
      <c r="X4" s="78"/>
      <c r="Y4" s="72" t="s">
        <v>
59</v>
      </c>
      <c r="Z4" s="72"/>
      <c r="AA4" s="72"/>
      <c r="AB4" s="72"/>
      <c r="AC4" s="72"/>
      <c r="AD4" s="72"/>
      <c r="AE4" s="72"/>
      <c r="AF4" s="72"/>
      <c r="AG4" s="72"/>
      <c r="AH4" s="72"/>
      <c r="AI4" s="72"/>
      <c r="AJ4" s="72" t="s">
        <v>
60</v>
      </c>
      <c r="AK4" s="72"/>
      <c r="AL4" s="72"/>
      <c r="AM4" s="72"/>
      <c r="AN4" s="72"/>
      <c r="AO4" s="72"/>
      <c r="AP4" s="72"/>
      <c r="AQ4" s="72"/>
      <c r="AR4" s="72"/>
      <c r="AS4" s="72"/>
      <c r="AT4" s="72"/>
      <c r="AU4" s="72" t="s">
        <v>
61</v>
      </c>
      <c r="AV4" s="72"/>
      <c r="AW4" s="72"/>
      <c r="AX4" s="72"/>
      <c r="AY4" s="72"/>
      <c r="AZ4" s="72"/>
      <c r="BA4" s="72"/>
      <c r="BB4" s="72"/>
      <c r="BC4" s="72"/>
      <c r="BD4" s="72"/>
      <c r="BE4" s="72"/>
      <c r="BF4" s="72" t="s">
        <v>
62</v>
      </c>
      <c r="BG4" s="72"/>
      <c r="BH4" s="72"/>
      <c r="BI4" s="72"/>
      <c r="BJ4" s="72"/>
      <c r="BK4" s="72"/>
      <c r="BL4" s="72"/>
      <c r="BM4" s="72"/>
      <c r="BN4" s="72"/>
      <c r="BO4" s="72"/>
      <c r="BP4" s="72"/>
      <c r="BQ4" s="72" t="s">
        <v>
63</v>
      </c>
      <c r="BR4" s="72"/>
      <c r="BS4" s="72"/>
      <c r="BT4" s="72"/>
      <c r="BU4" s="72"/>
      <c r="BV4" s="72"/>
      <c r="BW4" s="72"/>
      <c r="BX4" s="72"/>
      <c r="BY4" s="72"/>
      <c r="BZ4" s="72"/>
      <c r="CA4" s="72"/>
      <c r="CB4" s="72" t="s">
        <v>
64</v>
      </c>
      <c r="CC4" s="72"/>
      <c r="CD4" s="72"/>
      <c r="CE4" s="72"/>
      <c r="CF4" s="72"/>
      <c r="CG4" s="72"/>
      <c r="CH4" s="72"/>
      <c r="CI4" s="72"/>
      <c r="CJ4" s="72"/>
      <c r="CK4" s="72"/>
      <c r="CL4" s="72"/>
      <c r="CM4" s="72" t="s">
        <v>
65</v>
      </c>
      <c r="CN4" s="72"/>
      <c r="CO4" s="72"/>
      <c r="CP4" s="72"/>
      <c r="CQ4" s="72"/>
      <c r="CR4" s="72"/>
      <c r="CS4" s="72"/>
      <c r="CT4" s="72"/>
      <c r="CU4" s="72"/>
      <c r="CV4" s="72"/>
      <c r="CW4" s="72"/>
      <c r="CX4" s="72" t="s">
        <v>
66</v>
      </c>
      <c r="CY4" s="72"/>
      <c r="CZ4" s="72"/>
      <c r="DA4" s="72"/>
      <c r="DB4" s="72"/>
      <c r="DC4" s="72"/>
      <c r="DD4" s="72"/>
      <c r="DE4" s="72"/>
      <c r="DF4" s="72"/>
      <c r="DG4" s="72"/>
      <c r="DH4" s="72"/>
      <c r="DI4" s="72" t="s">
        <v>
67</v>
      </c>
      <c r="DJ4" s="72"/>
      <c r="DK4" s="72"/>
      <c r="DL4" s="72"/>
      <c r="DM4" s="72"/>
      <c r="DN4" s="72"/>
      <c r="DO4" s="72"/>
      <c r="DP4" s="72"/>
      <c r="DQ4" s="72"/>
      <c r="DR4" s="72"/>
      <c r="DS4" s="72"/>
      <c r="DT4" s="72" t="s">
        <v>
68</v>
      </c>
      <c r="DU4" s="72"/>
      <c r="DV4" s="72"/>
      <c r="DW4" s="72"/>
      <c r="DX4" s="72"/>
      <c r="DY4" s="72"/>
      <c r="DZ4" s="72"/>
      <c r="EA4" s="72"/>
      <c r="EB4" s="72"/>
      <c r="EC4" s="72"/>
      <c r="ED4" s="72"/>
      <c r="EE4" s="72" t="s">
        <v>
69</v>
      </c>
      <c r="EF4" s="72"/>
      <c r="EG4" s="72"/>
      <c r="EH4" s="72"/>
      <c r="EI4" s="72"/>
      <c r="EJ4" s="72"/>
      <c r="EK4" s="72"/>
      <c r="EL4" s="72"/>
      <c r="EM4" s="72"/>
      <c r="EN4" s="72"/>
      <c r="EO4" s="72"/>
    </row>
    <row r="5" spans="1:145" x14ac:dyDescent="0.15">
      <c r="A5" s="14" t="s">
        <v>
70</v>
      </c>
      <c r="B5" s="17"/>
      <c r="C5" s="17"/>
      <c r="D5" s="17"/>
      <c r="E5" s="17"/>
      <c r="F5" s="17"/>
      <c r="G5" s="17"/>
      <c r="H5" s="18" t="s">
        <v>
71</v>
      </c>
      <c r="I5" s="18" t="s">
        <v>
72</v>
      </c>
      <c r="J5" s="18" t="s">
        <v>
73</v>
      </c>
      <c r="K5" s="18" t="s">
        <v>
74</v>
      </c>
      <c r="L5" s="18" t="s">
        <v>
75</v>
      </c>
      <c r="M5" s="18" t="s">
        <v>
5</v>
      </c>
      <c r="N5" s="18" t="s">
        <v>
76</v>
      </c>
      <c r="O5" s="18" t="s">
        <v>
77</v>
      </c>
      <c r="P5" s="18" t="s">
        <v>
78</v>
      </c>
      <c r="Q5" s="18" t="s">
        <v>
79</v>
      </c>
      <c r="R5" s="18" t="s">
        <v>
80</v>
      </c>
      <c r="S5" s="18" t="s">
        <v>
81</v>
      </c>
      <c r="T5" s="18" t="s">
        <v>
82</v>
      </c>
      <c r="U5" s="18" t="s">
        <v>
83</v>
      </c>
      <c r="V5" s="18" t="s">
        <v>
84</v>
      </c>
      <c r="W5" s="18" t="s">
        <v>
85</v>
      </c>
      <c r="X5" s="18" t="s">
        <v>
86</v>
      </c>
      <c r="Y5" s="18" t="s">
        <v>
87</v>
      </c>
      <c r="Z5" s="18" t="s">
        <v>
88</v>
      </c>
      <c r="AA5" s="18" t="s">
        <v>
89</v>
      </c>
      <c r="AB5" s="18" t="s">
        <v>
90</v>
      </c>
      <c r="AC5" s="18" t="s">
        <v>
91</v>
      </c>
      <c r="AD5" s="18" t="s">
        <v>
92</v>
      </c>
      <c r="AE5" s="18" t="s">
        <v>
93</v>
      </c>
      <c r="AF5" s="18" t="s">
        <v>
94</v>
      </c>
      <c r="AG5" s="18" t="s">
        <v>
95</v>
      </c>
      <c r="AH5" s="18" t="s">
        <v>
96</v>
      </c>
      <c r="AI5" s="18" t="s">
        <v>
31</v>
      </c>
      <c r="AJ5" s="18" t="s">
        <v>
87</v>
      </c>
      <c r="AK5" s="18" t="s">
        <v>
88</v>
      </c>
      <c r="AL5" s="18" t="s">
        <v>
89</v>
      </c>
      <c r="AM5" s="18" t="s">
        <v>
90</v>
      </c>
      <c r="AN5" s="18" t="s">
        <v>
91</v>
      </c>
      <c r="AO5" s="18" t="s">
        <v>
92</v>
      </c>
      <c r="AP5" s="18" t="s">
        <v>
93</v>
      </c>
      <c r="AQ5" s="18" t="s">
        <v>
94</v>
      </c>
      <c r="AR5" s="18" t="s">
        <v>
95</v>
      </c>
      <c r="AS5" s="18" t="s">
        <v>
96</v>
      </c>
      <c r="AT5" s="18" t="s">
        <v>
97</v>
      </c>
      <c r="AU5" s="18" t="s">
        <v>
87</v>
      </c>
      <c r="AV5" s="18" t="s">
        <v>
88</v>
      </c>
      <c r="AW5" s="18" t="s">
        <v>
89</v>
      </c>
      <c r="AX5" s="18" t="s">
        <v>
90</v>
      </c>
      <c r="AY5" s="18" t="s">
        <v>
91</v>
      </c>
      <c r="AZ5" s="18" t="s">
        <v>
92</v>
      </c>
      <c r="BA5" s="18" t="s">
        <v>
93</v>
      </c>
      <c r="BB5" s="18" t="s">
        <v>
94</v>
      </c>
      <c r="BC5" s="18" t="s">
        <v>
95</v>
      </c>
      <c r="BD5" s="18" t="s">
        <v>
96</v>
      </c>
      <c r="BE5" s="18" t="s">
        <v>
97</v>
      </c>
      <c r="BF5" s="18" t="s">
        <v>
87</v>
      </c>
      <c r="BG5" s="18" t="s">
        <v>
88</v>
      </c>
      <c r="BH5" s="18" t="s">
        <v>
89</v>
      </c>
      <c r="BI5" s="18" t="s">
        <v>
90</v>
      </c>
      <c r="BJ5" s="18" t="s">
        <v>
91</v>
      </c>
      <c r="BK5" s="18" t="s">
        <v>
92</v>
      </c>
      <c r="BL5" s="18" t="s">
        <v>
93</v>
      </c>
      <c r="BM5" s="18" t="s">
        <v>
94</v>
      </c>
      <c r="BN5" s="18" t="s">
        <v>
95</v>
      </c>
      <c r="BO5" s="18" t="s">
        <v>
96</v>
      </c>
      <c r="BP5" s="18" t="s">
        <v>
97</v>
      </c>
      <c r="BQ5" s="18" t="s">
        <v>
87</v>
      </c>
      <c r="BR5" s="18" t="s">
        <v>
88</v>
      </c>
      <c r="BS5" s="18" t="s">
        <v>
89</v>
      </c>
      <c r="BT5" s="18" t="s">
        <v>
90</v>
      </c>
      <c r="BU5" s="18" t="s">
        <v>
91</v>
      </c>
      <c r="BV5" s="18" t="s">
        <v>
92</v>
      </c>
      <c r="BW5" s="18" t="s">
        <v>
93</v>
      </c>
      <c r="BX5" s="18" t="s">
        <v>
94</v>
      </c>
      <c r="BY5" s="18" t="s">
        <v>
95</v>
      </c>
      <c r="BZ5" s="18" t="s">
        <v>
96</v>
      </c>
      <c r="CA5" s="18" t="s">
        <v>
97</v>
      </c>
      <c r="CB5" s="18" t="s">
        <v>
87</v>
      </c>
      <c r="CC5" s="18" t="s">
        <v>
88</v>
      </c>
      <c r="CD5" s="18" t="s">
        <v>
89</v>
      </c>
      <c r="CE5" s="18" t="s">
        <v>
90</v>
      </c>
      <c r="CF5" s="18" t="s">
        <v>
91</v>
      </c>
      <c r="CG5" s="18" t="s">
        <v>
92</v>
      </c>
      <c r="CH5" s="18" t="s">
        <v>
93</v>
      </c>
      <c r="CI5" s="18" t="s">
        <v>
94</v>
      </c>
      <c r="CJ5" s="18" t="s">
        <v>
95</v>
      </c>
      <c r="CK5" s="18" t="s">
        <v>
96</v>
      </c>
      <c r="CL5" s="18" t="s">
        <v>
97</v>
      </c>
      <c r="CM5" s="18" t="s">
        <v>
87</v>
      </c>
      <c r="CN5" s="18" t="s">
        <v>
88</v>
      </c>
      <c r="CO5" s="18" t="s">
        <v>
89</v>
      </c>
      <c r="CP5" s="18" t="s">
        <v>
90</v>
      </c>
      <c r="CQ5" s="18" t="s">
        <v>
91</v>
      </c>
      <c r="CR5" s="18" t="s">
        <v>
92</v>
      </c>
      <c r="CS5" s="18" t="s">
        <v>
93</v>
      </c>
      <c r="CT5" s="18" t="s">
        <v>
94</v>
      </c>
      <c r="CU5" s="18" t="s">
        <v>
95</v>
      </c>
      <c r="CV5" s="18" t="s">
        <v>
96</v>
      </c>
      <c r="CW5" s="18" t="s">
        <v>
97</v>
      </c>
      <c r="CX5" s="18" t="s">
        <v>
87</v>
      </c>
      <c r="CY5" s="18" t="s">
        <v>
88</v>
      </c>
      <c r="CZ5" s="18" t="s">
        <v>
89</v>
      </c>
      <c r="DA5" s="18" t="s">
        <v>
90</v>
      </c>
      <c r="DB5" s="18" t="s">
        <v>
91</v>
      </c>
      <c r="DC5" s="18" t="s">
        <v>
92</v>
      </c>
      <c r="DD5" s="18" t="s">
        <v>
93</v>
      </c>
      <c r="DE5" s="18" t="s">
        <v>
94</v>
      </c>
      <c r="DF5" s="18" t="s">
        <v>
95</v>
      </c>
      <c r="DG5" s="18" t="s">
        <v>
96</v>
      </c>
      <c r="DH5" s="18" t="s">
        <v>
97</v>
      </c>
      <c r="DI5" s="18" t="s">
        <v>
87</v>
      </c>
      <c r="DJ5" s="18" t="s">
        <v>
88</v>
      </c>
      <c r="DK5" s="18" t="s">
        <v>
89</v>
      </c>
      <c r="DL5" s="18" t="s">
        <v>
90</v>
      </c>
      <c r="DM5" s="18" t="s">
        <v>
91</v>
      </c>
      <c r="DN5" s="18" t="s">
        <v>
92</v>
      </c>
      <c r="DO5" s="18" t="s">
        <v>
93</v>
      </c>
      <c r="DP5" s="18" t="s">
        <v>
94</v>
      </c>
      <c r="DQ5" s="18" t="s">
        <v>
95</v>
      </c>
      <c r="DR5" s="18" t="s">
        <v>
96</v>
      </c>
      <c r="DS5" s="18" t="s">
        <v>
97</v>
      </c>
      <c r="DT5" s="18" t="s">
        <v>
87</v>
      </c>
      <c r="DU5" s="18" t="s">
        <v>
88</v>
      </c>
      <c r="DV5" s="18" t="s">
        <v>
89</v>
      </c>
      <c r="DW5" s="18" t="s">
        <v>
90</v>
      </c>
      <c r="DX5" s="18" t="s">
        <v>
91</v>
      </c>
      <c r="DY5" s="18" t="s">
        <v>
92</v>
      </c>
      <c r="DZ5" s="18" t="s">
        <v>
93</v>
      </c>
      <c r="EA5" s="18" t="s">
        <v>
94</v>
      </c>
      <c r="EB5" s="18" t="s">
        <v>
95</v>
      </c>
      <c r="EC5" s="18" t="s">
        <v>
96</v>
      </c>
      <c r="ED5" s="18" t="s">
        <v>
97</v>
      </c>
      <c r="EE5" s="18" t="s">
        <v>
87</v>
      </c>
      <c r="EF5" s="18" t="s">
        <v>
88</v>
      </c>
      <c r="EG5" s="18" t="s">
        <v>
89</v>
      </c>
      <c r="EH5" s="18" t="s">
        <v>
90</v>
      </c>
      <c r="EI5" s="18" t="s">
        <v>
91</v>
      </c>
      <c r="EJ5" s="18" t="s">
        <v>
92</v>
      </c>
      <c r="EK5" s="18" t="s">
        <v>
93</v>
      </c>
      <c r="EL5" s="18" t="s">
        <v>
94</v>
      </c>
      <c r="EM5" s="18" t="s">
        <v>
95</v>
      </c>
      <c r="EN5" s="18" t="s">
        <v>
96</v>
      </c>
      <c r="EO5" s="18" t="s">
        <v>
97</v>
      </c>
    </row>
    <row r="6" spans="1:145" s="22" customFormat="1" x14ac:dyDescent="0.15">
      <c r="A6" s="14" t="s">
        <v>
98</v>
      </c>
      <c r="B6" s="19">
        <f>
B7</f>
        <v>
2021</v>
      </c>
      <c r="C6" s="19">
        <f t="shared" ref="C6:X6" si="3">
C7</f>
        <v>
133621</v>
      </c>
      <c r="D6" s="19">
        <f t="shared" si="3"/>
        <v>
47</v>
      </c>
      <c r="E6" s="19">
        <f t="shared" si="3"/>
        <v>
18</v>
      </c>
      <c r="F6" s="19">
        <f t="shared" si="3"/>
        <v>
1</v>
      </c>
      <c r="G6" s="19">
        <f t="shared" si="3"/>
        <v>
0</v>
      </c>
      <c r="H6" s="19" t="str">
        <f t="shared" si="3"/>
        <v>
東京都　利島村</v>
      </c>
      <c r="I6" s="19" t="str">
        <f t="shared" si="3"/>
        <v>
法非適用</v>
      </c>
      <c r="J6" s="19" t="str">
        <f t="shared" si="3"/>
        <v>
下水道事業</v>
      </c>
      <c r="K6" s="19" t="str">
        <f t="shared" si="3"/>
        <v>
個別排水処理</v>
      </c>
      <c r="L6" s="19" t="str">
        <f t="shared" si="3"/>
        <v>
L2</v>
      </c>
      <c r="M6" s="19" t="str">
        <f t="shared" si="3"/>
        <v>
非設置</v>
      </c>
      <c r="N6" s="20" t="str">
        <f t="shared" si="3"/>
        <v>
-</v>
      </c>
      <c r="O6" s="20" t="str">
        <f t="shared" si="3"/>
        <v>
該当数値なし</v>
      </c>
      <c r="P6" s="20">
        <f t="shared" si="3"/>
        <v>
100</v>
      </c>
      <c r="Q6" s="20">
        <f t="shared" si="3"/>
        <v>
100</v>
      </c>
      <c r="R6" s="20">
        <f t="shared" si="3"/>
        <v>
2500</v>
      </c>
      <c r="S6" s="20">
        <f t="shared" si="3"/>
        <v>
332</v>
      </c>
      <c r="T6" s="20">
        <f t="shared" si="3"/>
        <v>
4.12</v>
      </c>
      <c r="U6" s="20">
        <f t="shared" si="3"/>
        <v>
80.58</v>
      </c>
      <c r="V6" s="20">
        <f t="shared" si="3"/>
        <v>
307</v>
      </c>
      <c r="W6" s="20">
        <f t="shared" si="3"/>
        <v>
4.12</v>
      </c>
      <c r="X6" s="20">
        <f t="shared" si="3"/>
        <v>
74.510000000000005</v>
      </c>
      <c r="Y6" s="21">
        <f>
IF(Y7="",NA(),Y7)</f>
        <v>
93.28</v>
      </c>
      <c r="Z6" s="21">
        <f t="shared" ref="Z6:AH6" si="4">
IF(Z7="",NA(),Z7)</f>
        <v>
96.7</v>
      </c>
      <c r="AA6" s="21">
        <f t="shared" si="4"/>
        <v>
99.03</v>
      </c>
      <c r="AB6" s="21">
        <f t="shared" si="4"/>
        <v>
103.21</v>
      </c>
      <c r="AC6" s="21">
        <f t="shared" si="4"/>
        <v>
126.66</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0">
        <f>
IF(BF7="",NA(),BF7)</f>
        <v>
0</v>
      </c>
      <c r="BG6" s="20">
        <f t="shared" ref="BG6:BO6" si="7">
IF(BG7="",NA(),BG7)</f>
        <v>
0</v>
      </c>
      <c r="BH6" s="20">
        <f t="shared" si="7"/>
        <v>
0</v>
      </c>
      <c r="BI6" s="20">
        <f t="shared" si="7"/>
        <v>
0</v>
      </c>
      <c r="BJ6" s="20">
        <f t="shared" si="7"/>
        <v>
0</v>
      </c>
      <c r="BK6" s="21">
        <f t="shared" si="7"/>
        <v>
888.8</v>
      </c>
      <c r="BL6" s="21">
        <f t="shared" si="7"/>
        <v>
855.65</v>
      </c>
      <c r="BM6" s="21">
        <f t="shared" si="7"/>
        <v>
862.99</v>
      </c>
      <c r="BN6" s="21">
        <f t="shared" si="7"/>
        <v>
782.91</v>
      </c>
      <c r="BO6" s="21">
        <f t="shared" si="7"/>
        <v>
783.21</v>
      </c>
      <c r="BP6" s="20" t="str">
        <f>
IF(BP7="","",IF(BP7="-","【-】","【"&amp;SUBSTITUTE(TEXT(BP7,"#,##0.00"),"-","△")&amp;"】"))</f>
        <v>
【765.05】</v>
      </c>
      <c r="BQ6" s="21">
        <f>
IF(BQ7="",NA(),BQ7)</f>
        <v>
21.24</v>
      </c>
      <c r="BR6" s="21">
        <f t="shared" ref="BR6:BZ6" si="8">
IF(BR7="",NA(),BR7)</f>
        <v>
18.47</v>
      </c>
      <c r="BS6" s="21">
        <f t="shared" si="8"/>
        <v>
9.56</v>
      </c>
      <c r="BT6" s="21">
        <f t="shared" si="8"/>
        <v>
9.56</v>
      </c>
      <c r="BU6" s="21">
        <f t="shared" si="8"/>
        <v>
8.39</v>
      </c>
      <c r="BV6" s="21">
        <f t="shared" si="8"/>
        <v>
52.55</v>
      </c>
      <c r="BW6" s="21">
        <f t="shared" si="8"/>
        <v>
52.23</v>
      </c>
      <c r="BX6" s="21">
        <f t="shared" si="8"/>
        <v>
50.06</v>
      </c>
      <c r="BY6" s="21">
        <f t="shared" si="8"/>
        <v>
49.38</v>
      </c>
      <c r="BZ6" s="21">
        <f t="shared" si="8"/>
        <v>
48.53</v>
      </c>
      <c r="CA6" s="20" t="str">
        <f>
IF(CA7="","",IF(CA7="-","【-】","【"&amp;SUBSTITUTE(TEXT(CA7,"#,##0.00"),"-","△")&amp;"】"))</f>
        <v>
【48.97】</v>
      </c>
      <c r="CB6" s="21">
        <f>
IF(CB7="",NA(),CB7)</f>
        <v>
795.38</v>
      </c>
      <c r="CC6" s="21">
        <f t="shared" ref="CC6:CK6" si="9">
IF(CC7="",NA(),CC7)</f>
        <v>
815.51</v>
      </c>
      <c r="CD6" s="21">
        <f t="shared" si="9"/>
        <v>
1990.91</v>
      </c>
      <c r="CE6" s="21">
        <f t="shared" si="9"/>
        <v>
1674.7</v>
      </c>
      <c r="CF6" s="21">
        <f t="shared" si="9"/>
        <v>
1735</v>
      </c>
      <c r="CG6" s="21">
        <f t="shared" si="9"/>
        <v>
292.45</v>
      </c>
      <c r="CH6" s="21">
        <f t="shared" si="9"/>
        <v>
294.05</v>
      </c>
      <c r="CI6" s="21">
        <f t="shared" si="9"/>
        <v>
309.22000000000003</v>
      </c>
      <c r="CJ6" s="21">
        <f t="shared" si="9"/>
        <v>
316.97000000000003</v>
      </c>
      <c r="CK6" s="21">
        <f t="shared" si="9"/>
        <v>
326.17</v>
      </c>
      <c r="CL6" s="20" t="str">
        <f>
IF(CL7="","",IF(CL7="-","【-】","【"&amp;SUBSTITUTE(TEXT(CL7,"#,##0.00"),"-","△")&amp;"】"))</f>
        <v>
【328.76】</v>
      </c>
      <c r="CM6" s="21">
        <f>
IF(CM7="",NA(),CM7)</f>
        <v>
38.36</v>
      </c>
      <c r="CN6" s="21">
        <f t="shared" ref="CN6:CV6" si="10">
IF(CN7="",NA(),CN7)</f>
        <v>
41.1</v>
      </c>
      <c r="CO6" s="21">
        <f t="shared" si="10"/>
        <v>
32.880000000000003</v>
      </c>
      <c r="CP6" s="21">
        <f t="shared" si="10"/>
        <v>
39.729999999999997</v>
      </c>
      <c r="CQ6" s="21">
        <f t="shared" si="10"/>
        <v>
43.15</v>
      </c>
      <c r="CR6" s="21">
        <f t="shared" si="10"/>
        <v>
51.71</v>
      </c>
      <c r="CS6" s="21">
        <f t="shared" si="10"/>
        <v>
50.56</v>
      </c>
      <c r="CT6" s="21">
        <f t="shared" si="10"/>
        <v>
47.35</v>
      </c>
      <c r="CU6" s="21">
        <f t="shared" si="10"/>
        <v>
46.36</v>
      </c>
      <c r="CV6" s="21">
        <f t="shared" si="10"/>
        <v>
228.91</v>
      </c>
      <c r="CW6" s="20" t="str">
        <f>
IF(CW7="","",IF(CW7="-","【-】","【"&amp;SUBSTITUTE(TEXT(CW7,"#,##0.00"),"-","△")&amp;"】"))</f>
        <v>
【224.12】</v>
      </c>
      <c r="CX6" s="21">
        <f>
IF(CX7="",NA(),CX7)</f>
        <v>
56.52</v>
      </c>
      <c r="CY6" s="21">
        <f t="shared" ref="CY6:DG6" si="11">
IF(CY7="",NA(),CY7)</f>
        <v>
56.83</v>
      </c>
      <c r="CZ6" s="21">
        <f t="shared" si="11"/>
        <v>
49.31</v>
      </c>
      <c r="DA6" s="21">
        <f t="shared" si="11"/>
        <v>
58.45</v>
      </c>
      <c r="DB6" s="21">
        <f t="shared" si="11"/>
        <v>
61.89</v>
      </c>
      <c r="DC6" s="21">
        <f t="shared" si="11"/>
        <v>
82.91</v>
      </c>
      <c r="DD6" s="21">
        <f t="shared" si="11"/>
        <v>
83.85</v>
      </c>
      <c r="DE6" s="21">
        <f t="shared" si="11"/>
        <v>
81.209999999999994</v>
      </c>
      <c r="DF6" s="21">
        <f t="shared" si="11"/>
        <v>
83.08</v>
      </c>
      <c r="DG6" s="21">
        <f t="shared" si="11"/>
        <v>
82.61</v>
      </c>
      <c r="DH6" s="20" t="str">
        <f>
IF(DH7="","",IF(DH7="-","【-】","【"&amp;SUBSTITUTE(TEXT(DH7,"#,##0.00"),"-","△")&amp;"】"))</f>
        <v>
【81.92】</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1" t="str">
        <f>
IF(EE7="",NA(),EE7)</f>
        <v>
-</v>
      </c>
      <c r="EF6" s="21" t="str">
        <f t="shared" ref="EF6:EN6" si="14">
IF(EF7="",NA(),EF7)</f>
        <v>
-</v>
      </c>
      <c r="EG6" s="21" t="str">
        <f t="shared" si="14"/>
        <v>
-</v>
      </c>
      <c r="EH6" s="21" t="str">
        <f t="shared" si="14"/>
        <v>
-</v>
      </c>
      <c r="EI6" s="21" t="str">
        <f t="shared" si="14"/>
        <v>
-</v>
      </c>
      <c r="EJ6" s="21" t="str">
        <f t="shared" si="14"/>
        <v>
-</v>
      </c>
      <c r="EK6" s="21" t="str">
        <f t="shared" si="14"/>
        <v>
-</v>
      </c>
      <c r="EL6" s="21" t="str">
        <f t="shared" si="14"/>
        <v>
-</v>
      </c>
      <c r="EM6" s="21" t="str">
        <f t="shared" si="14"/>
        <v>
-</v>
      </c>
      <c r="EN6" s="21" t="str">
        <f t="shared" si="14"/>
        <v>
-</v>
      </c>
      <c r="EO6" s="20" t="str">
        <f>
IF(EO7="","",IF(EO7="-","【-】","【"&amp;SUBSTITUTE(TEXT(EO7,"#,##0.00"),"-","△")&amp;"】"))</f>
        <v>
【-】</v>
      </c>
    </row>
    <row r="7" spans="1:145" s="22" customFormat="1" x14ac:dyDescent="0.15">
      <c r="A7" s="14"/>
      <c r="B7" s="23">
        <v>
2021</v>
      </c>
      <c r="C7" s="23">
        <v>
133621</v>
      </c>
      <c r="D7" s="23">
        <v>
47</v>
      </c>
      <c r="E7" s="23">
        <v>
18</v>
      </c>
      <c r="F7" s="23">
        <v>
1</v>
      </c>
      <c r="G7" s="23">
        <v>
0</v>
      </c>
      <c r="H7" s="23" t="s">
        <v>
99</v>
      </c>
      <c r="I7" s="23" t="s">
        <v>
100</v>
      </c>
      <c r="J7" s="23" t="s">
        <v>
101</v>
      </c>
      <c r="K7" s="23" t="s">
        <v>
102</v>
      </c>
      <c r="L7" s="23" t="s">
        <v>
103</v>
      </c>
      <c r="M7" s="23" t="s">
        <v>
104</v>
      </c>
      <c r="N7" s="24" t="s">
        <v>
105</v>
      </c>
      <c r="O7" s="24" t="s">
        <v>
106</v>
      </c>
      <c r="P7" s="24">
        <v>
100</v>
      </c>
      <c r="Q7" s="24">
        <v>
100</v>
      </c>
      <c r="R7" s="24">
        <v>
2500</v>
      </c>
      <c r="S7" s="24">
        <v>
332</v>
      </c>
      <c r="T7" s="24">
        <v>
4.12</v>
      </c>
      <c r="U7" s="24">
        <v>
80.58</v>
      </c>
      <c r="V7" s="24">
        <v>
307</v>
      </c>
      <c r="W7" s="24">
        <v>
4.12</v>
      </c>
      <c r="X7" s="24">
        <v>
74.510000000000005</v>
      </c>
      <c r="Y7" s="24">
        <v>
93.28</v>
      </c>
      <c r="Z7" s="24">
        <v>
96.7</v>
      </c>
      <c r="AA7" s="24">
        <v>
99.03</v>
      </c>
      <c r="AB7" s="24">
        <v>
103.21</v>
      </c>
      <c r="AC7" s="24">
        <v>
126.66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0</v>
      </c>
      <c r="BG7" s="24">
        <v>
0</v>
      </c>
      <c r="BH7" s="24">
        <v>
0</v>
      </c>
      <c r="BI7" s="24">
        <v>
0</v>
      </c>
      <c r="BJ7" s="24">
        <v>
0</v>
      </c>
      <c r="BK7" s="24">
        <v>
888.8</v>
      </c>
      <c r="BL7" s="24">
        <v>
855.65</v>
      </c>
      <c r="BM7" s="24">
        <v>
862.99</v>
      </c>
      <c r="BN7" s="24">
        <v>
782.91</v>
      </c>
      <c r="BO7" s="24">
        <v>
783.21</v>
      </c>
      <c r="BP7" s="24">
        <v>
765.05</v>
      </c>
      <c r="BQ7" s="24">
        <v>
21.24</v>
      </c>
      <c r="BR7" s="24">
        <v>
18.47</v>
      </c>
      <c r="BS7" s="24">
        <v>
9.56</v>
      </c>
      <c r="BT7" s="24">
        <v>
9.56</v>
      </c>
      <c r="BU7" s="24">
        <v>
8.39</v>
      </c>
      <c r="BV7" s="24">
        <v>
52.55</v>
      </c>
      <c r="BW7" s="24">
        <v>
52.23</v>
      </c>
      <c r="BX7" s="24">
        <v>
50.06</v>
      </c>
      <c r="BY7" s="24">
        <v>
49.38</v>
      </c>
      <c r="BZ7" s="24">
        <v>
48.53</v>
      </c>
      <c r="CA7" s="24">
        <v>
48.97</v>
      </c>
      <c r="CB7" s="24">
        <v>
795.38</v>
      </c>
      <c r="CC7" s="24">
        <v>
815.51</v>
      </c>
      <c r="CD7" s="24">
        <v>
1990.91</v>
      </c>
      <c r="CE7" s="24">
        <v>
1674.7</v>
      </c>
      <c r="CF7" s="24">
        <v>
1735</v>
      </c>
      <c r="CG7" s="24">
        <v>
292.45</v>
      </c>
      <c r="CH7" s="24">
        <v>
294.05</v>
      </c>
      <c r="CI7" s="24">
        <v>
309.22000000000003</v>
      </c>
      <c r="CJ7" s="24">
        <v>
316.97000000000003</v>
      </c>
      <c r="CK7" s="24">
        <v>
326.17</v>
      </c>
      <c r="CL7" s="24">
        <v>
328.76</v>
      </c>
      <c r="CM7" s="24">
        <v>
38.36</v>
      </c>
      <c r="CN7" s="24">
        <v>
41.1</v>
      </c>
      <c r="CO7" s="24">
        <v>
32.880000000000003</v>
      </c>
      <c r="CP7" s="24">
        <v>
39.729999999999997</v>
      </c>
      <c r="CQ7" s="24">
        <v>
43.15</v>
      </c>
      <c r="CR7" s="24">
        <v>
51.71</v>
      </c>
      <c r="CS7" s="24">
        <v>
50.56</v>
      </c>
      <c r="CT7" s="24">
        <v>
47.35</v>
      </c>
      <c r="CU7" s="24">
        <v>
46.36</v>
      </c>
      <c r="CV7" s="24">
        <v>
228.91</v>
      </c>
      <c r="CW7" s="24">
        <v>
224.12</v>
      </c>
      <c r="CX7" s="24">
        <v>
56.52</v>
      </c>
      <c r="CY7" s="24">
        <v>
56.83</v>
      </c>
      <c r="CZ7" s="24">
        <v>
49.31</v>
      </c>
      <c r="DA7" s="24">
        <v>
58.45</v>
      </c>
      <c r="DB7" s="24">
        <v>
61.89</v>
      </c>
      <c r="DC7" s="24">
        <v>
82.91</v>
      </c>
      <c r="DD7" s="24">
        <v>
83.85</v>
      </c>
      <c r="DE7" s="24">
        <v>
81.209999999999994</v>
      </c>
      <c r="DF7" s="24">
        <v>
83.08</v>
      </c>
      <c r="DG7" s="24">
        <v>
82.61</v>
      </c>
      <c r="DH7" s="24">
        <v>
81.92</v>
      </c>
      <c r="DI7" s="24"/>
      <c r="DJ7" s="24"/>
      <c r="DK7" s="24"/>
      <c r="DL7" s="24"/>
      <c r="DM7" s="24"/>
      <c r="DN7" s="24"/>
      <c r="DO7" s="24"/>
      <c r="DP7" s="24"/>
      <c r="DQ7" s="24"/>
      <c r="DR7" s="24"/>
      <c r="DS7" s="24"/>
      <c r="DT7" s="24"/>
      <c r="DU7" s="24"/>
      <c r="DV7" s="24"/>
      <c r="DW7" s="24"/>
      <c r="DX7" s="24"/>
      <c r="DY7" s="24"/>
      <c r="DZ7" s="24"/>
      <c r="EA7" s="24"/>
      <c r="EB7" s="24"/>
      <c r="EC7" s="24"/>
      <c r="ED7" s="24"/>
      <c r="EE7" s="24" t="s">
        <v>
105</v>
      </c>
      <c r="EF7" s="24" t="s">
        <v>
105</v>
      </c>
      <c r="EG7" s="24" t="s">
        <v>
105</v>
      </c>
      <c r="EH7" s="24" t="s">
        <v>
105</v>
      </c>
      <c r="EI7" s="24" t="s">
        <v>
105</v>
      </c>
      <c r="EJ7" s="24" t="s">
        <v>
105</v>
      </c>
      <c r="EK7" s="24" t="s">
        <v>
105</v>
      </c>
      <c r="EL7" s="24" t="s">
        <v>
105</v>
      </c>
      <c r="EM7" s="24" t="s">
        <v>
105</v>
      </c>
      <c r="EN7" s="24" t="s">
        <v>
105</v>
      </c>
      <c r="EO7" s="24" t="s">
        <v>
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
107</v>
      </c>
      <c r="C9" s="26" t="s">
        <v>
108</v>
      </c>
      <c r="D9" s="26" t="s">
        <v>
109</v>
      </c>
      <c r="E9" s="26" t="s">
        <v>
110</v>
      </c>
      <c r="F9" s="26" t="s">
        <v>
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
49</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15">
      <c r="B11">
        <v>
4</v>
      </c>
      <c r="C11">
        <v>
3</v>
      </c>
      <c r="D11">
        <v>
2</v>
      </c>
      <c r="E11">
        <v>
1</v>
      </c>
      <c r="F11">
        <v>
0</v>
      </c>
      <c r="G11" t="s">
        <v>
112</v>
      </c>
    </row>
    <row r="12" spans="1:145" x14ac:dyDescent="0.15">
      <c r="B12">
        <v>
1</v>
      </c>
      <c r="C12">
        <v>
1</v>
      </c>
      <c r="D12">
        <v>
1</v>
      </c>
      <c r="E12">
        <v>
2</v>
      </c>
      <c r="F12">
        <v>
3</v>
      </c>
      <c r="G12" t="s">
        <v>
113</v>
      </c>
    </row>
    <row r="13" spans="1:145" x14ac:dyDescent="0.15">
      <c r="B13" t="s">
        <v>
114</v>
      </c>
      <c r="C13" t="s">
        <v>
115</v>
      </c>
      <c r="D13" t="s">
        <v>
116</v>
      </c>
      <c r="E13" t="s">
        <v>
116</v>
      </c>
      <c r="F13" t="s">
        <v>
116</v>
      </c>
      <c r="G13" t="s">
        <v>
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2022-12-01T02:10:04Z</dcterms:created>
  <dcterms:modified xsi:type="dcterms:W3CDTF">2023-01-20T05:33:01Z</dcterms:modified>
  <cp:category/>
</cp:coreProperties>
</file>