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192.168.2.10\共有\環境建設課\簡易水道\27.簡水決算状況調査・高料金対策\令和3年度調査\公営企業に係る経営比較分析表（令和２年度決算）の分析等について\"/>
    </mc:Choice>
  </mc:AlternateContent>
  <xr:revisionPtr revIDLastSave="0" documentId="13_ncr:1_{DE806ABF-1C97-4B15-9A91-A9D9C2DBA48E}" xr6:coauthVersionLast="36" xr6:coauthVersionMax="36" xr10:uidLastSave="{00000000-0000-0000-0000-000000000000}"/>
  <workbookProtection workbookAlgorithmName="SHA-512" workbookHashValue="JHmAYoTDX98zzoaNmXBB0vNtPaGmgmZhkQBITmJ1v6GwX4g9RPSmsSlBDpuMcE/Lv8Ezp8pzlU2fMiazazwbjA==" workbookSaltValue="LzZeijwBuhxAuAKjDr+q3A==" workbookSpinCount="100000" lockStructure="1"/>
  <bookViews>
    <workbookView xWindow="0" yWindow="0" windowWidth="23040" windowHeight="903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AT8" i="4" s="1"/>
  <c r="R6" i="5"/>
  <c r="Q6" i="5"/>
  <c r="W10" i="4" s="1"/>
  <c r="P6" i="5"/>
  <c r="O6" i="5"/>
  <c r="I10" i="4" s="1"/>
  <c r="N6" i="5"/>
  <c r="B10" i="4" s="1"/>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E85" i="4"/>
  <c r="AL10" i="4"/>
  <c r="P10" i="4"/>
  <c r="BB8" i="4"/>
  <c r="AL8" i="4"/>
  <c r="AD8" i="4"/>
  <c r="W8" i="4"/>
  <c r="I8" i="4"/>
  <c r="B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<sst xmlns="http://schemas.openxmlformats.org/spreadsheetml/2006/main" count="233" uniqueCount="117">
  <si>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</si>
  <si>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</si>
  <si>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</si>
  <si>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</si>
  <si>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</si>
  <si>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</si>
  <si>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</si>
  <si>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</si>
  <si>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</si>
  <si>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</si>
  <si>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</si>
  <si>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</si>
  <si>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</si>
  <si>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</si>
  <si>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</si>
  <si>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</si>
  <si>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</si>
  <si>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</si>
  <si>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</si>
  <si>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</si>
  <si>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</si>
  <si>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</si>
  <si>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</si>
  <si>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</si>
  <si>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</si>
  <si>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</si>
  <si>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</si>
  <si>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</si>
  <si>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</si>
  <si>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</si>
  <si>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</si>
  <si>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</si>
  <si>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</si>
  <si>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</si>
  <si>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</si>
  <si>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</si>
  <si>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</si>
  <si>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</si>
  <si>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</si>
  <si>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</si>
  <si>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</si>
  <si>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</si>
  <si>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</si>
  <si>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</si>
  <si>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</si>
  <si>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</si>
  <si>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</si>
  <si>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</si>
  <si>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</si>
  <si>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</si>
  <si>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</si>
  <si>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</si>
  <si>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</si>
  <si>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</si>
  <si>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</si>
  <si>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</si>
  <si>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</si>
  <si>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</si>
  <si>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</si>
  <si>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</si>
  <si>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</si>
  <si>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</si>
  <si>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</si>
  <si>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</si>
  <si>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</si>
  <si>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</si>
  <si>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</si>
  <si>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</si>
  <si>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</si>
  <si>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</si>
  <si>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</si>
  <si>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</si>
  <si>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</si>
  <si>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</si>
  <si>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</si>
  <si>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</si>
  <si>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</si>
  <si>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</si>
  <si>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</si>
  <si>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</si>
  <si>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</si>
  <si>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</si>
  <si>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</si>
  <si>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</si>
  <si>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</si>
  <si>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</si>
  <si>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</si>
  <si>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</si>
  <si>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</si>
  <si>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</si>
  <si>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</si>
  <si>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</si>
  <si>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</si>
  <si>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</si>
  <si>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</si>
  <si>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</si>
  <si>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利島村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</si>
  <si>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</si>
  <si>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</si>
  <si>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</si>
  <si>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</si>
  <si>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</si>
  <si>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</si>
  <si>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</si>
  <si>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</si>
  <si>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</si>
  <si>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</si>
  <si>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</si>
  <si>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</si>
  <si>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</si>
  <si>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</si>
  <si>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</si>
  <si>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</si>
  <si>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</si>
  <si>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平成21年4月に料金改定を行い、財務基盤の確立を図っているが、長期にわたる景気低迷の影響や節水意識の浸透、また小離島のため人口増加が困難な状況であり、給水人口の伸び悩みにより、収入見込みが横ばいとなっている現状である。
村内に業務を受託できる事業者が存在せず、他に拠点を持つ業者に委託の見積もりを提出させた経緯があるが、コスト的に厳しいのが現状である。
　直営で運営するに当たり会計所属職員を1名に抑えているが、これ以上の人員減は運営に支障をきたす。脱塩施設と急速濾過施設があるが、脱塩施設はランニングコストが高く、急速濾過施設は天水に左右される。
また、急速濾過施設はR3年度以降に新設した急速ろ過施設に切り替わる為、今後料金改定をする必要がある。老朽している部分の延命化を図りつつ、適正な使用料負担をおこなっていく。</t>
    <rPh sb="289" eb="291">
      <t>イコウ</t>
    </rPh>
    <rPh sb="292" eb="294">
      <t>シンセツ</t>
    </rPh>
    <rPh sb="296" eb="298">
      <t>キュウソク</t>
    </rPh>
    <rPh sb="299" eb="302">
      <t>カシセツ</t>
    </rPh>
    <rPh sb="303" eb="304">
      <t>キ</t>
    </rPh>
    <rPh sb="305" eb="306">
      <t>カ</t>
    </rPh>
    <rPh sb="308" eb="309">
      <t>タメ</t>
    </rPh>
    <rPh sb="310" eb="312">
      <t>コンゴ</t>
    </rPh>
    <rPh sb="312" eb="314">
      <t>リョウキン</t>
    </rPh>
    <rPh sb="314" eb="316">
      <t>カイテイ</t>
    </rPh>
    <rPh sb="319" eb="321">
      <t>ヒツヨウ</t>
    </rPh>
    <phoneticPr fontId="4"/>
  </si>
  <si>
    <t>平成27年から平成29年までに老朽化している管路更新を行い、全体の2割の更新を終えた。平成30年度より急速濾過施設等の主要設備の更新工事を行っており令和2年度に完了している。管路更新については、令和4年度より配水池から第2調整槽までの老朽管の更新工事を計画している。
③管路更新率平成30年～令和2年は更新なしのため0。また脱塩施設の原水である、かん水井戸が経年劣化及び老朽化の為、早急な更新が必要になり優先的に令和3年度に井戸の新設工事を先行しておこなう。その為管路更新を令和4年以降に見送っている。</t>
    <rPh sb="74" eb="76">
      <t>レイワ</t>
    </rPh>
    <rPh sb="77" eb="79">
      <t>ネンド</t>
    </rPh>
    <rPh sb="80" eb="82">
      <t>カンリョウ</t>
    </rPh>
    <rPh sb="97" eb="99">
      <t>レイワ</t>
    </rPh>
    <rPh sb="100" eb="102">
      <t>ネンド</t>
    </rPh>
    <rPh sb="104" eb="107">
      <t>ハイスイチ</t>
    </rPh>
    <rPh sb="109" eb="110">
      <t>ダイ</t>
    </rPh>
    <rPh sb="111" eb="113">
      <t>チョウセイ</t>
    </rPh>
    <rPh sb="113" eb="114">
      <t>ソウ</t>
    </rPh>
    <rPh sb="117" eb="119">
      <t>ロウキュウ</t>
    </rPh>
    <rPh sb="119" eb="120">
      <t>カン</t>
    </rPh>
    <rPh sb="126" eb="128">
      <t>ケイカク</t>
    </rPh>
    <rPh sb="162" eb="166">
      <t>ダツエンシセツ</t>
    </rPh>
    <rPh sb="167" eb="169">
      <t>ゲンスイ</t>
    </rPh>
    <rPh sb="175" eb="176">
      <t>スイ</t>
    </rPh>
    <rPh sb="176" eb="178">
      <t>イド</t>
    </rPh>
    <rPh sb="202" eb="205">
      <t>ユウセンテキ</t>
    </rPh>
    <rPh sb="206" eb="208">
      <t>レイワ</t>
    </rPh>
    <rPh sb="209" eb="211">
      <t>ネンド</t>
    </rPh>
    <rPh sb="212" eb="214">
      <t>イド</t>
    </rPh>
    <rPh sb="215" eb="217">
      <t>シンセツ</t>
    </rPh>
    <rPh sb="217" eb="219">
      <t>コウジ</t>
    </rPh>
    <rPh sb="220" eb="222">
      <t>センコウ</t>
    </rPh>
    <rPh sb="231" eb="232">
      <t>タメ</t>
    </rPh>
    <rPh sb="237" eb="239">
      <t>レイワ</t>
    </rPh>
    <rPh sb="240" eb="241">
      <t>ネン</t>
    </rPh>
    <rPh sb="241" eb="243">
      <t>イコウ</t>
    </rPh>
    <phoneticPr fontId="4"/>
  </si>
  <si>
    <t>①収益的収支比率については、100％には満たせなかったがそれに近い数字にすることが出来た。収支改善のために支出の削減をしていく必要があるが、かん水井戸工事（R3）や管路更新（R4以降）などがある為、改善が厳しい現状にある。
④企業債残高対給水収益比率については,平成30年度より行っている浄水場更新による影響により、企業債残高が大幅に増えた。
⑤料金回収率については、小離島という地理的な条件から給水人口の伸び悩みにより今後の収入見込みが横ばいである。浄水場更新などの影響もあり改善が厳しい状況である。令和3年度以降に料金改定の実施を複数回に渡って検討しており、料金回収率の改善を目指したい。
⑥給水原価については、国・都補助の対象とならない、脱塩施設メンテナンスの費用のほか、7年に1度のRO膜の交換もない為、低くなっている現状である。
また、平成28年は渇水の影響で給水原価が大幅に増加した。平成30年にかけては減少傾向となっているものの、類似団体平均を上回っている。
平成30年度より浄水場更新を実施しており今後は給水原価が増加していく事が予想される。
⑦施設利用率については、貯水池の貯水量により急速ろ過棟の利用率及び脱塩施設棟の利用率に微量な影響がでる。また、渇水による節水をしていることから利用率が減少していた。その為、令和２年度は平均値と比べ数値が低くなっている。
⑧有収率については、類似団体の平均を上回っている。平成30年度・平成31年度は漏水による捨て水が多く出ていることと、それに伴う減免措置などによる影響から減少傾向にあったが、令和２年度は漏水による影響が抑えられたため持ち直すことができた。</t>
    <rPh sb="20" eb="21">
      <t>ミ</t>
    </rPh>
    <rPh sb="31" eb="32">
      <t>チカ</t>
    </rPh>
    <rPh sb="33" eb="35">
      <t>スウジ</t>
    </rPh>
    <rPh sb="267" eb="270">
      <t>フクスウカイ</t>
    </rPh>
    <rPh sb="271" eb="272">
      <t>ワタ</t>
    </rPh>
    <rPh sb="535" eb="537">
      <t>カッスイ</t>
    </rPh>
    <rPh sb="540" eb="542">
      <t>セッスイ</t>
    </rPh>
    <rPh sb="551" eb="554">
      <t>リヨウリツ</t>
    </rPh>
    <rPh sb="555" eb="557">
      <t>ゲンショウ</t>
    </rPh>
    <rPh sb="608" eb="609">
      <t>ウエ</t>
    </rPh>
    <rPh sb="615" eb="617">
      <t>ヘイセイ</t>
    </rPh>
    <rPh sb="619" eb="621">
      <t>ネンド</t>
    </rPh>
    <rPh sb="622" eb="624">
      <t>ヘイセイ</t>
    </rPh>
    <rPh sb="626" eb="628">
      <t>ネンド</t>
    </rPh>
    <rPh sb="651" eb="652">
      <t>トモナ</t>
    </rPh>
    <rPh sb="653" eb="655">
      <t>ゲンメン</t>
    </rPh>
    <rPh sb="655" eb="657">
      <t>ソチ</t>
    </rPh>
    <rPh sb="662" eb="664">
      <t>エイキョウ</t>
    </rPh>
    <rPh sb="666" eb="668">
      <t>ゲンショウ</t>
    </rPh>
    <rPh sb="668" eb="670">
      <t>ケイコウ</t>
    </rPh>
    <rPh sb="676" eb="678">
      <t>レイワ</t>
    </rPh>
    <rPh sb="679" eb="681">
      <t>ネンド</t>
    </rPh>
    <rPh sb="682" eb="684">
      <t>ロウスイ</t>
    </rPh>
    <rPh sb="687" eb="689">
      <t>エイキョウ</t>
    </rPh>
    <rPh sb="690" eb="691">
      <t>オサ</t>
    </rPh>
    <rPh sb="697" eb="698">
      <t>モ</t>
    </rPh>
    <rPh sb="699" eb="700">
      <t>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</si>
</sst>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3.65</c:v>
                </c:pt>
                <c:pt idx="1">
                  <c:v>1.55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01A-4C75-B3E4-AE894A5E8C2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001A-4C75-B3E4-AE894A5E8C2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36.26</c:v>
                </c:pt>
                <c:pt idx="1">
                  <c:v>40.659999999999997</c:v>
                </c:pt>
                <c:pt idx="2">
                  <c:v>46.05</c:v>
                </c:pt>
                <c:pt idx="3">
                  <c:v>45.93</c:v>
                </c:pt>
                <c:pt idx="4">
                  <c:v>38.4</c:v>
                </c:pt>
              </c:numCache>
            </c:numRef>
          </c:val>
          <c:extLst>
            <c:ext xmlns:c16="http://schemas.microsoft.com/office/drawing/2014/chart" uri="{C3380CC4-5D6E-409C-BE32-E72D297353CC}">
              <c16:uniqueId val="{00000000-3576-4381-89DD-1DBD444DBA1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3576-4381-89DD-1DBD444DBA1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85.98</c:v>
                </c:pt>
                <c:pt idx="1">
                  <c:v>80.459999999999994</c:v>
                </c:pt>
                <c:pt idx="2">
                  <c:v>71.040000000000006</c:v>
                </c:pt>
                <c:pt idx="3">
                  <c:v>67.819999999999993</c:v>
                </c:pt>
                <c:pt idx="4">
                  <c:v>83</c:v>
                </c:pt>
              </c:numCache>
            </c:numRef>
          </c:val>
          <c:extLst>
            <c:ext xmlns:c16="http://schemas.microsoft.com/office/drawing/2014/chart" uri="{C3380CC4-5D6E-409C-BE32-E72D297353CC}">
              <c16:uniqueId val="{00000000-182C-4286-B894-A2322A53EED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182C-4286-B894-A2322A53EED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85.98</c:v>
                </c:pt>
                <c:pt idx="1">
                  <c:v>96.75</c:v>
                </c:pt>
                <c:pt idx="2">
                  <c:v>95.12</c:v>
                </c:pt>
                <c:pt idx="3">
                  <c:v>105.92</c:v>
                </c:pt>
                <c:pt idx="4">
                  <c:v>96.75</c:v>
                </c:pt>
              </c:numCache>
            </c:numRef>
          </c:val>
          <c:extLst>
            <c:ext xmlns:c16="http://schemas.microsoft.com/office/drawing/2014/chart" uri="{C3380CC4-5D6E-409C-BE32-E72D297353CC}">
              <c16:uniqueId val="{00000000-5477-4B5A-99DB-3E6779A6334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5477-4B5A-99DB-3E6779A6334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62-456D-B59F-50B8CF54539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62-456D-B59F-50B8CF54539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12-4F6C-ACCD-B92473BF6C7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12-4F6C-ACCD-B92473BF6C7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43-4CAE-8165-C34767F8EBA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43-4CAE-8165-C34767F8EBA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E5-4B51-AD8C-343A95255BD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E5-4B51-AD8C-343A95255BD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298.54000000000002</c:v>
                </c:pt>
                <c:pt idx="1">
                  <c:v>253.8</c:v>
                </c:pt>
                <c:pt idx="2">
                  <c:v>591.20000000000005</c:v>
                </c:pt>
                <c:pt idx="3">
                  <c:v>1144.71</c:v>
                </c:pt>
                <c:pt idx="4">
                  <c:v>1783.65</c:v>
                </c:pt>
              </c:numCache>
            </c:numRef>
          </c:val>
          <c:extLst>
            <c:ext xmlns:c16="http://schemas.microsoft.com/office/drawing/2014/chart" uri="{C3380CC4-5D6E-409C-BE32-E72D297353CC}">
              <c16:uniqueId val="{00000000-6E63-4E20-B5F3-194AA30D4A9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6E63-4E20-B5F3-194AA30D4A9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8.09</c:v>
                </c:pt>
                <c:pt idx="1">
                  <c:v>14.97</c:v>
                </c:pt>
                <c:pt idx="2">
                  <c:v>22.56</c:v>
                </c:pt>
                <c:pt idx="3">
                  <c:v>22.21</c:v>
                </c:pt>
                <c:pt idx="4">
                  <c:v>25.84</c:v>
                </c:pt>
              </c:numCache>
            </c:numRef>
          </c:val>
          <c:extLst>
            <c:ext xmlns:c16="http://schemas.microsoft.com/office/drawing/2014/chart" uri="{C3380CC4-5D6E-409C-BE32-E72D297353CC}">
              <c16:uniqueId val="{00000000-8B00-463B-8518-3175D0D719A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8B00-463B-8518-3175D0D719A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3041.21</c:v>
                </c:pt>
                <c:pt idx="1">
                  <c:v>1691.72</c:v>
                </c:pt>
                <c:pt idx="2">
                  <c:v>1082.54</c:v>
                </c:pt>
                <c:pt idx="3">
                  <c:v>1161.44</c:v>
                </c:pt>
                <c:pt idx="4">
                  <c:v>926.44</c:v>
                </c:pt>
              </c:numCache>
            </c:numRef>
          </c:val>
          <c:extLst>
            <c:ext xmlns:c16="http://schemas.microsoft.com/office/drawing/2014/chart" uri="{C3380CC4-5D6E-409C-BE32-E72D297353CC}">
              <c16:uniqueId val="{00000000-4C1F-44EA-8030-77807F936D7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4C1F-44EA-8030-77807F936D7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6" zoomScaleNormal="100" workbookViewId="0">
      <selection activeCell="BF36" sqref="BF3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7" t="s">
        <v>
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2">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2">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8" t="str">
        <f>
データ!H6</f>
        <v>
東京都　利島村</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85" t="s">
        <v>
1</v>
      </c>
      <c r="C7" s="85"/>
      <c r="D7" s="85"/>
      <c r="E7" s="85"/>
      <c r="F7" s="85"/>
      <c r="G7" s="85"/>
      <c r="H7" s="85"/>
      <c r="I7" s="85" t="s">
        <v>
2</v>
      </c>
      <c r="J7" s="85"/>
      <c r="K7" s="85"/>
      <c r="L7" s="85"/>
      <c r="M7" s="85"/>
      <c r="N7" s="85"/>
      <c r="O7" s="85"/>
      <c r="P7" s="85" t="s">
        <v>
3</v>
      </c>
      <c r="Q7" s="85"/>
      <c r="R7" s="85"/>
      <c r="S7" s="85"/>
      <c r="T7" s="85"/>
      <c r="U7" s="85"/>
      <c r="V7" s="85"/>
      <c r="W7" s="85" t="s">
        <v>
4</v>
      </c>
      <c r="X7" s="85"/>
      <c r="Y7" s="85"/>
      <c r="Z7" s="85"/>
      <c r="AA7" s="85"/>
      <c r="AB7" s="85"/>
      <c r="AC7" s="85"/>
      <c r="AD7" s="85" t="s">
        <v>
5</v>
      </c>
      <c r="AE7" s="85"/>
      <c r="AF7" s="85"/>
      <c r="AG7" s="85"/>
      <c r="AH7" s="85"/>
      <c r="AI7" s="85"/>
      <c r="AJ7" s="85"/>
      <c r="AK7" s="2"/>
      <c r="AL7" s="85" t="s">
        <v>
6</v>
      </c>
      <c r="AM7" s="85"/>
      <c r="AN7" s="85"/>
      <c r="AO7" s="85"/>
      <c r="AP7" s="85"/>
      <c r="AQ7" s="85"/>
      <c r="AR7" s="85"/>
      <c r="AS7" s="85"/>
      <c r="AT7" s="85" t="s">
        <v>
7</v>
      </c>
      <c r="AU7" s="85"/>
      <c r="AV7" s="85"/>
      <c r="AW7" s="85"/>
      <c r="AX7" s="85"/>
      <c r="AY7" s="85"/>
      <c r="AZ7" s="85"/>
      <c r="BA7" s="85"/>
      <c r="BB7" s="85" t="s">
        <v>
8</v>
      </c>
      <c r="BC7" s="85"/>
      <c r="BD7" s="85"/>
      <c r="BE7" s="85"/>
      <c r="BF7" s="85"/>
      <c r="BG7" s="85"/>
      <c r="BH7" s="85"/>
      <c r="BI7" s="85"/>
      <c r="BJ7" s="3"/>
      <c r="BK7" s="3"/>
      <c r="BL7" s="4" t="s">
        <v>
9</v>
      </c>
      <c r="BM7" s="5"/>
      <c r="BN7" s="5"/>
      <c r="BO7" s="5"/>
      <c r="BP7" s="5"/>
      <c r="BQ7" s="5"/>
      <c r="BR7" s="5"/>
      <c r="BS7" s="5"/>
      <c r="BT7" s="5"/>
      <c r="BU7" s="5"/>
      <c r="BV7" s="5"/>
      <c r="BW7" s="5"/>
      <c r="BX7" s="5"/>
      <c r="BY7" s="6"/>
    </row>
    <row r="8" spans="1:78" ht="18.75" customHeight="1" x14ac:dyDescent="0.2">
      <c r="A8" s="2"/>
      <c r="B8" s="86" t="str">
        <f>
データ!$I$6</f>
        <v>
法非適用</v>
      </c>
      <c r="C8" s="86"/>
      <c r="D8" s="86"/>
      <c r="E8" s="86"/>
      <c r="F8" s="86"/>
      <c r="G8" s="86"/>
      <c r="H8" s="86"/>
      <c r="I8" s="86" t="str">
        <f>
データ!$J$6</f>
        <v>
水道事業</v>
      </c>
      <c r="J8" s="86"/>
      <c r="K8" s="86"/>
      <c r="L8" s="86"/>
      <c r="M8" s="86"/>
      <c r="N8" s="86"/>
      <c r="O8" s="86"/>
      <c r="P8" s="86" t="str">
        <f>
データ!$K$6</f>
        <v>
簡易水道事業</v>
      </c>
      <c r="Q8" s="86"/>
      <c r="R8" s="86"/>
      <c r="S8" s="86"/>
      <c r="T8" s="86"/>
      <c r="U8" s="86"/>
      <c r="V8" s="86"/>
      <c r="W8" s="86" t="str">
        <f>
データ!$L$6</f>
        <v>
D4</v>
      </c>
      <c r="X8" s="86"/>
      <c r="Y8" s="86"/>
      <c r="Z8" s="86"/>
      <c r="AA8" s="86"/>
      <c r="AB8" s="86"/>
      <c r="AC8" s="86"/>
      <c r="AD8" s="86" t="str">
        <f>
データ!$M$6</f>
        <v>
非設置</v>
      </c>
      <c r="AE8" s="86"/>
      <c r="AF8" s="86"/>
      <c r="AG8" s="86"/>
      <c r="AH8" s="86"/>
      <c r="AI8" s="86"/>
      <c r="AJ8" s="86"/>
      <c r="AK8" s="2"/>
      <c r="AL8" s="80">
        <f>
データ!$R$6</f>
        <v>
310</v>
      </c>
      <c r="AM8" s="80"/>
      <c r="AN8" s="80"/>
      <c r="AO8" s="80"/>
      <c r="AP8" s="80"/>
      <c r="AQ8" s="80"/>
      <c r="AR8" s="80"/>
      <c r="AS8" s="80"/>
      <c r="AT8" s="79">
        <f>
データ!$S$6</f>
        <v>
4.12</v>
      </c>
      <c r="AU8" s="79"/>
      <c r="AV8" s="79"/>
      <c r="AW8" s="79"/>
      <c r="AX8" s="79"/>
      <c r="AY8" s="79"/>
      <c r="AZ8" s="79"/>
      <c r="BA8" s="79"/>
      <c r="BB8" s="79">
        <f>
データ!$T$6</f>
        <v>
75.239999999999995</v>
      </c>
      <c r="BC8" s="79"/>
      <c r="BD8" s="79"/>
      <c r="BE8" s="79"/>
      <c r="BF8" s="79"/>
      <c r="BG8" s="79"/>
      <c r="BH8" s="79"/>
      <c r="BI8" s="79"/>
      <c r="BJ8" s="3"/>
      <c r="BK8" s="3"/>
      <c r="BL8" s="83" t="s">
        <v>
10</v>
      </c>
      <c r="BM8" s="84"/>
      <c r="BN8" s="7" t="s">
        <v>
11</v>
      </c>
      <c r="BO8" s="8"/>
      <c r="BP8" s="8"/>
      <c r="BQ8" s="8"/>
      <c r="BR8" s="8"/>
      <c r="BS8" s="8"/>
      <c r="BT8" s="8"/>
      <c r="BU8" s="8"/>
      <c r="BV8" s="8"/>
      <c r="BW8" s="8"/>
      <c r="BX8" s="8"/>
      <c r="BY8" s="9"/>
    </row>
    <row r="9" spans="1:78" ht="18.75" customHeight="1" x14ac:dyDescent="0.2">
      <c r="A9" s="2"/>
      <c r="B9" s="85" t="s">
        <v>
12</v>
      </c>
      <c r="C9" s="85"/>
      <c r="D9" s="85"/>
      <c r="E9" s="85"/>
      <c r="F9" s="85"/>
      <c r="G9" s="85"/>
      <c r="H9" s="85"/>
      <c r="I9" s="85" t="s">
        <v>
13</v>
      </c>
      <c r="J9" s="85"/>
      <c r="K9" s="85"/>
      <c r="L9" s="85"/>
      <c r="M9" s="85"/>
      <c r="N9" s="85"/>
      <c r="O9" s="85"/>
      <c r="P9" s="85" t="s">
        <v>
14</v>
      </c>
      <c r="Q9" s="85"/>
      <c r="R9" s="85"/>
      <c r="S9" s="85"/>
      <c r="T9" s="85"/>
      <c r="U9" s="85"/>
      <c r="V9" s="85"/>
      <c r="W9" s="85" t="s">
        <v>
15</v>
      </c>
      <c r="X9" s="85"/>
      <c r="Y9" s="85"/>
      <c r="Z9" s="85"/>
      <c r="AA9" s="85"/>
      <c r="AB9" s="85"/>
      <c r="AC9" s="85"/>
      <c r="AD9" s="2"/>
      <c r="AE9" s="2"/>
      <c r="AF9" s="2"/>
      <c r="AG9" s="2"/>
      <c r="AH9" s="3"/>
      <c r="AI9" s="2"/>
      <c r="AJ9" s="2"/>
      <c r="AK9" s="2"/>
      <c r="AL9" s="85" t="s">
        <v>
16</v>
      </c>
      <c r="AM9" s="85"/>
      <c r="AN9" s="85"/>
      <c r="AO9" s="85"/>
      <c r="AP9" s="85"/>
      <c r="AQ9" s="85"/>
      <c r="AR9" s="85"/>
      <c r="AS9" s="85"/>
      <c r="AT9" s="85" t="s">
        <v>
17</v>
      </c>
      <c r="AU9" s="85"/>
      <c r="AV9" s="85"/>
      <c r="AW9" s="85"/>
      <c r="AX9" s="85"/>
      <c r="AY9" s="85"/>
      <c r="AZ9" s="85"/>
      <c r="BA9" s="85"/>
      <c r="BB9" s="85" t="s">
        <v>
18</v>
      </c>
      <c r="BC9" s="85"/>
      <c r="BD9" s="85"/>
      <c r="BE9" s="85"/>
      <c r="BF9" s="85"/>
      <c r="BG9" s="85"/>
      <c r="BH9" s="85"/>
      <c r="BI9" s="85"/>
      <c r="BJ9" s="3"/>
      <c r="BK9" s="3"/>
      <c r="BL9" s="77" t="s">
        <v>
19</v>
      </c>
      <c r="BM9" s="78"/>
      <c r="BN9" s="10" t="s">
        <v>
20</v>
      </c>
      <c r="BO9" s="11"/>
      <c r="BP9" s="11"/>
      <c r="BQ9" s="11"/>
      <c r="BR9" s="11"/>
      <c r="BS9" s="11"/>
      <c r="BT9" s="11"/>
      <c r="BU9" s="11"/>
      <c r="BV9" s="11"/>
      <c r="BW9" s="11"/>
      <c r="BX9" s="11"/>
      <c r="BY9" s="12"/>
    </row>
    <row r="10" spans="1:78" ht="18.75" customHeight="1" x14ac:dyDescent="0.2">
      <c r="A10" s="2"/>
      <c r="B10" s="79" t="str">
        <f>
データ!$N$6</f>
        <v>
-</v>
      </c>
      <c r="C10" s="79"/>
      <c r="D10" s="79"/>
      <c r="E10" s="79"/>
      <c r="F10" s="79"/>
      <c r="G10" s="79"/>
      <c r="H10" s="79"/>
      <c r="I10" s="79" t="str">
        <f>
データ!$O$6</f>
        <v>
該当数値なし</v>
      </c>
      <c r="J10" s="79"/>
      <c r="K10" s="79"/>
      <c r="L10" s="79"/>
      <c r="M10" s="79"/>
      <c r="N10" s="79"/>
      <c r="O10" s="79"/>
      <c r="P10" s="79">
        <f>
データ!$P$6</f>
        <v>
100</v>
      </c>
      <c r="Q10" s="79"/>
      <c r="R10" s="79"/>
      <c r="S10" s="79"/>
      <c r="T10" s="79"/>
      <c r="U10" s="79"/>
      <c r="V10" s="79"/>
      <c r="W10" s="80">
        <f>
データ!$Q$6</f>
        <v>
4200</v>
      </c>
      <c r="X10" s="80"/>
      <c r="Y10" s="80"/>
      <c r="Z10" s="80"/>
      <c r="AA10" s="80"/>
      <c r="AB10" s="80"/>
      <c r="AC10" s="80"/>
      <c r="AD10" s="2"/>
      <c r="AE10" s="2"/>
      <c r="AF10" s="2"/>
      <c r="AG10" s="2"/>
      <c r="AH10" s="2"/>
      <c r="AI10" s="2"/>
      <c r="AJ10" s="2"/>
      <c r="AK10" s="2"/>
      <c r="AL10" s="80">
        <f>
データ!$U$6</f>
        <v>
297</v>
      </c>
      <c r="AM10" s="80"/>
      <c r="AN10" s="80"/>
      <c r="AO10" s="80"/>
      <c r="AP10" s="80"/>
      <c r="AQ10" s="80"/>
      <c r="AR10" s="80"/>
      <c r="AS10" s="80"/>
      <c r="AT10" s="79">
        <f>
データ!$V$6</f>
        <v>
0.4</v>
      </c>
      <c r="AU10" s="79"/>
      <c r="AV10" s="79"/>
      <c r="AW10" s="79"/>
      <c r="AX10" s="79"/>
      <c r="AY10" s="79"/>
      <c r="AZ10" s="79"/>
      <c r="BA10" s="79"/>
      <c r="BB10" s="79">
        <f>
データ!$W$6</f>
        <v>
742.5</v>
      </c>
      <c r="BC10" s="79"/>
      <c r="BD10" s="79"/>
      <c r="BE10" s="79"/>
      <c r="BF10" s="79"/>
      <c r="BG10" s="79"/>
      <c r="BH10" s="79"/>
      <c r="BI10" s="79"/>
      <c r="BJ10" s="2"/>
      <c r="BK10" s="2"/>
      <c r="BL10" s="81" t="s">
        <v>
21</v>
      </c>
      <c r="BM10" s="82"/>
      <c r="BN10" s="13" t="s">
        <v>
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
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
25</v>
      </c>
      <c r="BM14" s="66"/>
      <c r="BN14" s="66"/>
      <c r="BO14" s="66"/>
      <c r="BP14" s="66"/>
      <c r="BQ14" s="66"/>
      <c r="BR14" s="66"/>
      <c r="BS14" s="66"/>
      <c r="BT14" s="66"/>
      <c r="BU14" s="66"/>
      <c r="BV14" s="66"/>
      <c r="BW14" s="66"/>
      <c r="BX14" s="66"/>
      <c r="BY14" s="66"/>
      <c r="BZ14" s="6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
116</v>
      </c>
      <c r="BM16" s="72"/>
      <c r="BN16" s="72"/>
      <c r="BO16" s="72"/>
      <c r="BP16" s="72"/>
      <c r="BQ16" s="72"/>
      <c r="BR16" s="72"/>
      <c r="BS16" s="72"/>
      <c r="BT16" s="72"/>
      <c r="BU16" s="72"/>
      <c r="BV16" s="72"/>
      <c r="BW16" s="72"/>
      <c r="BX16" s="72"/>
      <c r="BY16" s="72"/>
      <c r="BZ16" s="73"/>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
26</v>
      </c>
      <c r="BM45" s="45"/>
      <c r="BN45" s="45"/>
      <c r="BO45" s="45"/>
      <c r="BP45" s="45"/>
      <c r="BQ45" s="45"/>
      <c r="BR45" s="45"/>
      <c r="BS45" s="45"/>
      <c r="BT45" s="45"/>
      <c r="BU45" s="45"/>
      <c r="BV45" s="45"/>
      <c r="BW45" s="45"/>
      <c r="BX45" s="45"/>
      <c r="BY45" s="45"/>
      <c r="BZ45" s="4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
115</v>
      </c>
      <c r="BM47" s="51"/>
      <c r="BN47" s="51"/>
      <c r="BO47" s="51"/>
      <c r="BP47" s="51"/>
      <c r="BQ47" s="51"/>
      <c r="BR47" s="51"/>
      <c r="BS47" s="51"/>
      <c r="BT47" s="51"/>
      <c r="BU47" s="51"/>
      <c r="BV47" s="51"/>
      <c r="BW47" s="51"/>
      <c r="BX47" s="51"/>
      <c r="BY47" s="51"/>
      <c r="BZ47" s="52"/>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1"/>
      <c r="BN48" s="51"/>
      <c r="BO48" s="51"/>
      <c r="BP48" s="51"/>
      <c r="BQ48" s="51"/>
      <c r="BR48" s="51"/>
      <c r="BS48" s="51"/>
      <c r="BT48" s="51"/>
      <c r="BU48" s="51"/>
      <c r="BV48" s="51"/>
      <c r="BW48" s="51"/>
      <c r="BX48" s="51"/>
      <c r="BY48" s="51"/>
      <c r="BZ48" s="52"/>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1"/>
      <c r="BN49" s="51"/>
      <c r="BO49" s="51"/>
      <c r="BP49" s="51"/>
      <c r="BQ49" s="51"/>
      <c r="BR49" s="51"/>
      <c r="BS49" s="51"/>
      <c r="BT49" s="51"/>
      <c r="BU49" s="51"/>
      <c r="BV49" s="51"/>
      <c r="BW49" s="51"/>
      <c r="BX49" s="51"/>
      <c r="BY49" s="51"/>
      <c r="BZ49" s="52"/>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1"/>
      <c r="BN50" s="51"/>
      <c r="BO50" s="51"/>
      <c r="BP50" s="51"/>
      <c r="BQ50" s="51"/>
      <c r="BR50" s="51"/>
      <c r="BS50" s="51"/>
      <c r="BT50" s="51"/>
      <c r="BU50" s="51"/>
      <c r="BV50" s="51"/>
      <c r="BW50" s="51"/>
      <c r="BX50" s="51"/>
      <c r="BY50" s="51"/>
      <c r="BZ50" s="52"/>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1"/>
      <c r="BN51" s="51"/>
      <c r="BO51" s="51"/>
      <c r="BP51" s="51"/>
      <c r="BQ51" s="51"/>
      <c r="BR51" s="51"/>
      <c r="BS51" s="51"/>
      <c r="BT51" s="51"/>
      <c r="BU51" s="51"/>
      <c r="BV51" s="51"/>
      <c r="BW51" s="51"/>
      <c r="BX51" s="51"/>
      <c r="BY51" s="51"/>
      <c r="BZ51" s="52"/>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1"/>
      <c r="BN52" s="51"/>
      <c r="BO52" s="51"/>
      <c r="BP52" s="51"/>
      <c r="BQ52" s="51"/>
      <c r="BR52" s="51"/>
      <c r="BS52" s="51"/>
      <c r="BT52" s="51"/>
      <c r="BU52" s="51"/>
      <c r="BV52" s="51"/>
      <c r="BW52" s="51"/>
      <c r="BX52" s="51"/>
      <c r="BY52" s="51"/>
      <c r="BZ52" s="52"/>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1"/>
      <c r="BN53" s="51"/>
      <c r="BO53" s="51"/>
      <c r="BP53" s="51"/>
      <c r="BQ53" s="51"/>
      <c r="BR53" s="51"/>
      <c r="BS53" s="51"/>
      <c r="BT53" s="51"/>
      <c r="BU53" s="51"/>
      <c r="BV53" s="51"/>
      <c r="BW53" s="51"/>
      <c r="BX53" s="51"/>
      <c r="BY53" s="51"/>
      <c r="BZ53" s="52"/>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1"/>
      <c r="BN54" s="51"/>
      <c r="BO54" s="51"/>
      <c r="BP54" s="51"/>
      <c r="BQ54" s="51"/>
      <c r="BR54" s="51"/>
      <c r="BS54" s="51"/>
      <c r="BT54" s="51"/>
      <c r="BU54" s="51"/>
      <c r="BV54" s="51"/>
      <c r="BW54" s="51"/>
      <c r="BX54" s="51"/>
      <c r="BY54" s="51"/>
      <c r="BZ54" s="52"/>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1"/>
      <c r="BN55" s="51"/>
      <c r="BO55" s="51"/>
      <c r="BP55" s="51"/>
      <c r="BQ55" s="51"/>
      <c r="BR55" s="51"/>
      <c r="BS55" s="51"/>
      <c r="BT55" s="51"/>
      <c r="BU55" s="51"/>
      <c r="BV55" s="51"/>
      <c r="BW55" s="51"/>
      <c r="BX55" s="51"/>
      <c r="BY55" s="51"/>
      <c r="BZ55" s="52"/>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1"/>
      <c r="BN56" s="51"/>
      <c r="BO56" s="51"/>
      <c r="BP56" s="51"/>
      <c r="BQ56" s="51"/>
      <c r="BR56" s="51"/>
      <c r="BS56" s="51"/>
      <c r="BT56" s="51"/>
      <c r="BU56" s="51"/>
      <c r="BV56" s="51"/>
      <c r="BW56" s="51"/>
      <c r="BX56" s="51"/>
      <c r="BY56" s="51"/>
      <c r="BZ56" s="52"/>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1"/>
      <c r="BN57" s="51"/>
      <c r="BO57" s="51"/>
      <c r="BP57" s="51"/>
      <c r="BQ57" s="51"/>
      <c r="BR57" s="51"/>
      <c r="BS57" s="51"/>
      <c r="BT57" s="51"/>
      <c r="BU57" s="51"/>
      <c r="BV57" s="51"/>
      <c r="BW57" s="51"/>
      <c r="BX57" s="51"/>
      <c r="BY57" s="51"/>
      <c r="BZ57" s="52"/>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1"/>
      <c r="BN59" s="51"/>
      <c r="BO59" s="51"/>
      <c r="BP59" s="51"/>
      <c r="BQ59" s="51"/>
      <c r="BR59" s="51"/>
      <c r="BS59" s="51"/>
      <c r="BT59" s="51"/>
      <c r="BU59" s="51"/>
      <c r="BV59" s="51"/>
      <c r="BW59" s="51"/>
      <c r="BX59" s="51"/>
      <c r="BY59" s="51"/>
      <c r="BZ59" s="52"/>
    </row>
    <row r="60" spans="1:78" ht="13.5" customHeight="1" x14ac:dyDescent="0.2">
      <c r="A60" s="2"/>
      <c r="B60" s="62" t="s">
        <v>
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3"/>
      <c r="BM60" s="51"/>
      <c r="BN60" s="51"/>
      <c r="BO60" s="51"/>
      <c r="BP60" s="51"/>
      <c r="BQ60" s="51"/>
      <c r="BR60" s="51"/>
      <c r="BS60" s="51"/>
      <c r="BT60" s="51"/>
      <c r="BU60" s="51"/>
      <c r="BV60" s="51"/>
      <c r="BW60" s="51"/>
      <c r="BX60" s="51"/>
      <c r="BY60" s="51"/>
      <c r="BZ60" s="52"/>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3"/>
      <c r="BM61" s="51"/>
      <c r="BN61" s="51"/>
      <c r="BO61" s="51"/>
      <c r="BP61" s="51"/>
      <c r="BQ61" s="51"/>
      <c r="BR61" s="51"/>
      <c r="BS61" s="51"/>
      <c r="BT61" s="51"/>
      <c r="BU61" s="51"/>
      <c r="BV61" s="51"/>
      <c r="BW61" s="51"/>
      <c r="BX61" s="51"/>
      <c r="BY61" s="51"/>
      <c r="BZ61" s="52"/>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1"/>
      <c r="BN62" s="51"/>
      <c r="BO62" s="51"/>
      <c r="BP62" s="51"/>
      <c r="BQ62" s="51"/>
      <c r="BR62" s="51"/>
      <c r="BS62" s="51"/>
      <c r="BT62" s="51"/>
      <c r="BU62" s="51"/>
      <c r="BV62" s="51"/>
      <c r="BW62" s="51"/>
      <c r="BX62" s="51"/>
      <c r="BY62" s="51"/>
      <c r="BZ62" s="52"/>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4"/>
      <c r="BM63" s="55"/>
      <c r="BN63" s="55"/>
      <c r="BO63" s="55"/>
      <c r="BP63" s="55"/>
      <c r="BQ63" s="55"/>
      <c r="BR63" s="55"/>
      <c r="BS63" s="55"/>
      <c r="BT63" s="55"/>
      <c r="BU63" s="55"/>
      <c r="BV63" s="55"/>
      <c r="BW63" s="55"/>
      <c r="BX63" s="55"/>
      <c r="BY63" s="55"/>
      <c r="BZ63" s="56"/>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
28</v>
      </c>
      <c r="BM64" s="45"/>
      <c r="BN64" s="45"/>
      <c r="BO64" s="45"/>
      <c r="BP64" s="45"/>
      <c r="BQ64" s="45"/>
      <c r="BR64" s="45"/>
      <c r="BS64" s="45"/>
      <c r="BT64" s="45"/>
      <c r="BU64" s="45"/>
      <c r="BV64" s="45"/>
      <c r="BW64" s="45"/>
      <c r="BX64" s="45"/>
      <c r="BY64" s="45"/>
      <c r="BZ64" s="4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
114</v>
      </c>
      <c r="BM66" s="51"/>
      <c r="BN66" s="51"/>
      <c r="BO66" s="51"/>
      <c r="BP66" s="51"/>
      <c r="BQ66" s="51"/>
      <c r="BR66" s="51"/>
      <c r="BS66" s="51"/>
      <c r="BT66" s="51"/>
      <c r="BU66" s="51"/>
      <c r="BV66" s="51"/>
      <c r="BW66" s="51"/>
      <c r="BX66" s="51"/>
      <c r="BY66" s="51"/>
      <c r="BZ66" s="52"/>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1"/>
      <c r="BN67" s="51"/>
      <c r="BO67" s="51"/>
      <c r="BP67" s="51"/>
      <c r="BQ67" s="51"/>
      <c r="BR67" s="51"/>
      <c r="BS67" s="51"/>
      <c r="BT67" s="51"/>
      <c r="BU67" s="51"/>
      <c r="BV67" s="51"/>
      <c r="BW67" s="51"/>
      <c r="BX67" s="51"/>
      <c r="BY67" s="51"/>
      <c r="BZ67" s="52"/>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1"/>
      <c r="BN68" s="51"/>
      <c r="BO68" s="51"/>
      <c r="BP68" s="51"/>
      <c r="BQ68" s="51"/>
      <c r="BR68" s="51"/>
      <c r="BS68" s="51"/>
      <c r="BT68" s="51"/>
      <c r="BU68" s="51"/>
      <c r="BV68" s="51"/>
      <c r="BW68" s="51"/>
      <c r="BX68" s="51"/>
      <c r="BY68" s="51"/>
      <c r="BZ68" s="52"/>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1"/>
      <c r="BN69" s="51"/>
      <c r="BO69" s="51"/>
      <c r="BP69" s="51"/>
      <c r="BQ69" s="51"/>
      <c r="BR69" s="51"/>
      <c r="BS69" s="51"/>
      <c r="BT69" s="51"/>
      <c r="BU69" s="51"/>
      <c r="BV69" s="51"/>
      <c r="BW69" s="51"/>
      <c r="BX69" s="51"/>
      <c r="BY69" s="51"/>
      <c r="BZ69" s="52"/>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1"/>
      <c r="BN70" s="51"/>
      <c r="BO70" s="51"/>
      <c r="BP70" s="51"/>
      <c r="BQ70" s="51"/>
      <c r="BR70" s="51"/>
      <c r="BS70" s="51"/>
      <c r="BT70" s="51"/>
      <c r="BU70" s="51"/>
      <c r="BV70" s="51"/>
      <c r="BW70" s="51"/>
      <c r="BX70" s="51"/>
      <c r="BY70" s="51"/>
      <c r="BZ70" s="52"/>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1"/>
      <c r="BN71" s="51"/>
      <c r="BO71" s="51"/>
      <c r="BP71" s="51"/>
      <c r="BQ71" s="51"/>
      <c r="BR71" s="51"/>
      <c r="BS71" s="51"/>
      <c r="BT71" s="51"/>
      <c r="BU71" s="51"/>
      <c r="BV71" s="51"/>
      <c r="BW71" s="51"/>
      <c r="BX71" s="51"/>
      <c r="BY71" s="51"/>
      <c r="BZ71" s="52"/>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1"/>
      <c r="BN72" s="51"/>
      <c r="BO72" s="51"/>
      <c r="BP72" s="51"/>
      <c r="BQ72" s="51"/>
      <c r="BR72" s="51"/>
      <c r="BS72" s="51"/>
      <c r="BT72" s="51"/>
      <c r="BU72" s="51"/>
      <c r="BV72" s="51"/>
      <c r="BW72" s="51"/>
      <c r="BX72" s="51"/>
      <c r="BY72" s="51"/>
      <c r="BZ72" s="52"/>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1"/>
      <c r="BN73" s="51"/>
      <c r="BO73" s="51"/>
      <c r="BP73" s="51"/>
      <c r="BQ73" s="51"/>
      <c r="BR73" s="51"/>
      <c r="BS73" s="51"/>
      <c r="BT73" s="51"/>
      <c r="BU73" s="51"/>
      <c r="BV73" s="51"/>
      <c r="BW73" s="51"/>
      <c r="BX73" s="51"/>
      <c r="BY73" s="51"/>
      <c r="BZ73" s="52"/>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1"/>
      <c r="BN74" s="51"/>
      <c r="BO74" s="51"/>
      <c r="BP74" s="51"/>
      <c r="BQ74" s="51"/>
      <c r="BR74" s="51"/>
      <c r="BS74" s="51"/>
      <c r="BT74" s="51"/>
      <c r="BU74" s="51"/>
      <c r="BV74" s="51"/>
      <c r="BW74" s="51"/>
      <c r="BX74" s="51"/>
      <c r="BY74" s="51"/>
      <c r="BZ74" s="52"/>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1"/>
      <c r="BN75" s="51"/>
      <c r="BO75" s="51"/>
      <c r="BP75" s="51"/>
      <c r="BQ75" s="51"/>
      <c r="BR75" s="51"/>
      <c r="BS75" s="51"/>
      <c r="BT75" s="51"/>
      <c r="BU75" s="51"/>
      <c r="BV75" s="51"/>
      <c r="BW75" s="51"/>
      <c r="BX75" s="51"/>
      <c r="BY75" s="51"/>
      <c r="BZ75" s="52"/>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1"/>
      <c r="BN76" s="51"/>
      <c r="BO76" s="51"/>
      <c r="BP76" s="51"/>
      <c r="BQ76" s="51"/>
      <c r="BR76" s="51"/>
      <c r="BS76" s="51"/>
      <c r="BT76" s="51"/>
      <c r="BU76" s="51"/>
      <c r="BV76" s="51"/>
      <c r="BW76" s="51"/>
      <c r="BX76" s="51"/>
      <c r="BY76" s="51"/>
      <c r="BZ76" s="52"/>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1"/>
      <c r="BN77" s="51"/>
      <c r="BO77" s="51"/>
      <c r="BP77" s="51"/>
      <c r="BQ77" s="51"/>
      <c r="BR77" s="51"/>
      <c r="BS77" s="51"/>
      <c r="BT77" s="51"/>
      <c r="BU77" s="51"/>
      <c r="BV77" s="51"/>
      <c r="BW77" s="51"/>
      <c r="BX77" s="51"/>
      <c r="BY77" s="51"/>
      <c r="BZ77" s="52"/>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1"/>
      <c r="BN78" s="51"/>
      <c r="BO78" s="51"/>
      <c r="BP78" s="51"/>
      <c r="BQ78" s="51"/>
      <c r="BR78" s="51"/>
      <c r="BS78" s="51"/>
      <c r="BT78" s="51"/>
      <c r="BU78" s="51"/>
      <c r="BV78" s="51"/>
      <c r="BW78" s="51"/>
      <c r="BX78" s="51"/>
      <c r="BY78" s="51"/>
      <c r="BZ78" s="52"/>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1"/>
      <c r="BN79" s="51"/>
      <c r="BO79" s="51"/>
      <c r="BP79" s="51"/>
      <c r="BQ79" s="51"/>
      <c r="BR79" s="51"/>
      <c r="BS79" s="51"/>
      <c r="BT79" s="51"/>
      <c r="BU79" s="51"/>
      <c r="BV79" s="51"/>
      <c r="BW79" s="51"/>
      <c r="BX79" s="51"/>
      <c r="BY79" s="51"/>
      <c r="BZ79" s="52"/>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1"/>
      <c r="BN80" s="51"/>
      <c r="BO80" s="51"/>
      <c r="BP80" s="51"/>
      <c r="BQ80" s="51"/>
      <c r="BR80" s="51"/>
      <c r="BS80" s="51"/>
      <c r="BT80" s="51"/>
      <c r="BU80" s="51"/>
      <c r="BV80" s="51"/>
      <c r="BW80" s="51"/>
      <c r="BX80" s="51"/>
      <c r="BY80" s="51"/>
      <c r="BZ80" s="52"/>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2">
      <c r="B85" s="27"/>
      <c r="C85" s="27"/>
      <c r="D85" s="27"/>
      <c r="E85" s="27" t="str">
        <f>
データ!AH6</f>
        <v>
【78.36】</v>
      </c>
      <c r="F85" s="27" t="s">
        <v>
41</v>
      </c>
      <c r="G85" s="27" t="s">
        <v>
42</v>
      </c>
      <c r="H85" s="27" t="str">
        <f>
データ!BO6</f>
        <v>
【949.15】</v>
      </c>
      <c r="I85" s="27" t="str">
        <f>
データ!BZ6</f>
        <v>
【55.87】</v>
      </c>
      <c r="J85" s="27" t="str">
        <f>
データ!CK6</f>
        <v>
【288.19】</v>
      </c>
      <c r="K85" s="27" t="str">
        <f>
データ!CV6</f>
        <v>
【56.31】</v>
      </c>
      <c r="L85" s="27" t="str">
        <f>
データ!DG6</f>
        <v>
【71.88】</v>
      </c>
      <c r="M85" s="27" t="s">
        <v>
42</v>
      </c>
      <c r="N85" s="27" t="s">
        <v>
42</v>
      </c>
      <c r="O85" s="27" t="str">
        <f>
データ!EN6</f>
        <v>
【0.80】</v>
      </c>
    </row>
  </sheetData>
  <sheetProtection algorithmName="SHA-512" hashValue="KLFymM2R/SPztPZgRN5sOWEm0frAK2T/CybG17bT3qjetSz/gIMLJMkJ+MK1KM6l0QjEC/cTkrbEmRTQLyAUsg==" saltValue="WxJH8rqvB3UJfcERK1CKf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
43</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2">
      <c r="A2" s="29" t="s">
        <v>
44</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2">
      <c r="A3" s="29" t="s">
        <v>
45</v>
      </c>
      <c r="B3" s="30" t="s">
        <v>
46</v>
      </c>
      <c r="C3" s="30" t="s">
        <v>
47</v>
      </c>
      <c r="D3" s="30" t="s">
        <v>
48</v>
      </c>
      <c r="E3" s="30" t="s">
        <v>
49</v>
      </c>
      <c r="F3" s="30" t="s">
        <v>
50</v>
      </c>
      <c r="G3" s="30" t="s">
        <v>
51</v>
      </c>
      <c r="H3" s="90" t="s">
        <v>
52</v>
      </c>
      <c r="I3" s="91"/>
      <c r="J3" s="91"/>
      <c r="K3" s="91"/>
      <c r="L3" s="91"/>
      <c r="M3" s="91"/>
      <c r="N3" s="91"/>
      <c r="O3" s="91"/>
      <c r="P3" s="91"/>
      <c r="Q3" s="91"/>
      <c r="R3" s="91"/>
      <c r="S3" s="91"/>
      <c r="T3" s="91"/>
      <c r="U3" s="91"/>
      <c r="V3" s="91"/>
      <c r="W3" s="92"/>
      <c r="X3" s="96" t="s">
        <v>
53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
54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2">
      <c r="A4" s="29" t="s">
        <v>
55</v>
      </c>
      <c r="B4" s="31"/>
      <c r="C4" s="31"/>
      <c r="D4" s="31"/>
      <c r="E4" s="31"/>
      <c r="F4" s="31"/>
      <c r="G4" s="31"/>
      <c r="H4" s="93"/>
      <c r="I4" s="94"/>
      <c r="J4" s="94"/>
      <c r="K4" s="94"/>
      <c r="L4" s="94"/>
      <c r="M4" s="94"/>
      <c r="N4" s="94"/>
      <c r="O4" s="94"/>
      <c r="P4" s="94"/>
      <c r="Q4" s="94"/>
      <c r="R4" s="94"/>
      <c r="S4" s="94"/>
      <c r="T4" s="94"/>
      <c r="U4" s="94"/>
      <c r="V4" s="94"/>
      <c r="W4" s="95"/>
      <c r="X4" s="89" t="s">
        <v>
56</v>
      </c>
      <c r="Y4" s="89"/>
      <c r="Z4" s="89"/>
      <c r="AA4" s="89"/>
      <c r="AB4" s="89"/>
      <c r="AC4" s="89"/>
      <c r="AD4" s="89"/>
      <c r="AE4" s="89"/>
      <c r="AF4" s="89"/>
      <c r="AG4" s="89"/>
      <c r="AH4" s="89"/>
      <c r="AI4" s="89" t="s">
        <v>
57</v>
      </c>
      <c r="AJ4" s="89"/>
      <c r="AK4" s="89"/>
      <c r="AL4" s="89"/>
      <c r="AM4" s="89"/>
      <c r="AN4" s="89"/>
      <c r="AO4" s="89"/>
      <c r="AP4" s="89"/>
      <c r="AQ4" s="89"/>
      <c r="AR4" s="89"/>
      <c r="AS4" s="89"/>
      <c r="AT4" s="89" t="s">
        <v>
58</v>
      </c>
      <c r="AU4" s="89"/>
      <c r="AV4" s="89"/>
      <c r="AW4" s="89"/>
      <c r="AX4" s="89"/>
      <c r="AY4" s="89"/>
      <c r="AZ4" s="89"/>
      <c r="BA4" s="89"/>
      <c r="BB4" s="89"/>
      <c r="BC4" s="89"/>
      <c r="BD4" s="89"/>
      <c r="BE4" s="89" t="s">
        <v>
59</v>
      </c>
      <c r="BF4" s="89"/>
      <c r="BG4" s="89"/>
      <c r="BH4" s="89"/>
      <c r="BI4" s="89"/>
      <c r="BJ4" s="89"/>
      <c r="BK4" s="89"/>
      <c r="BL4" s="89"/>
      <c r="BM4" s="89"/>
      <c r="BN4" s="89"/>
      <c r="BO4" s="89"/>
      <c r="BP4" s="89" t="s">
        <v>
60</v>
      </c>
      <c r="BQ4" s="89"/>
      <c r="BR4" s="89"/>
      <c r="BS4" s="89"/>
      <c r="BT4" s="89"/>
      <c r="BU4" s="89"/>
      <c r="BV4" s="89"/>
      <c r="BW4" s="89"/>
      <c r="BX4" s="89"/>
      <c r="BY4" s="89"/>
      <c r="BZ4" s="89"/>
      <c r="CA4" s="89" t="s">
        <v>
61</v>
      </c>
      <c r="CB4" s="89"/>
      <c r="CC4" s="89"/>
      <c r="CD4" s="89"/>
      <c r="CE4" s="89"/>
      <c r="CF4" s="89"/>
      <c r="CG4" s="89"/>
      <c r="CH4" s="89"/>
      <c r="CI4" s="89"/>
      <c r="CJ4" s="89"/>
      <c r="CK4" s="89"/>
      <c r="CL4" s="89" t="s">
        <v>
62</v>
      </c>
      <c r="CM4" s="89"/>
      <c r="CN4" s="89"/>
      <c r="CO4" s="89"/>
      <c r="CP4" s="89"/>
      <c r="CQ4" s="89"/>
      <c r="CR4" s="89"/>
      <c r="CS4" s="89"/>
      <c r="CT4" s="89"/>
      <c r="CU4" s="89"/>
      <c r="CV4" s="89"/>
      <c r="CW4" s="89" t="s">
        <v>
63</v>
      </c>
      <c r="CX4" s="89"/>
      <c r="CY4" s="89"/>
      <c r="CZ4" s="89"/>
      <c r="DA4" s="89"/>
      <c r="DB4" s="89"/>
      <c r="DC4" s="89"/>
      <c r="DD4" s="89"/>
      <c r="DE4" s="89"/>
      <c r="DF4" s="89"/>
      <c r="DG4" s="89"/>
      <c r="DH4" s="89" t="s">
        <v>
64</v>
      </c>
      <c r="DI4" s="89"/>
      <c r="DJ4" s="89"/>
      <c r="DK4" s="89"/>
      <c r="DL4" s="89"/>
      <c r="DM4" s="89"/>
      <c r="DN4" s="89"/>
      <c r="DO4" s="89"/>
      <c r="DP4" s="89"/>
      <c r="DQ4" s="89"/>
      <c r="DR4" s="89"/>
      <c r="DS4" s="89" t="s">
        <v>
65</v>
      </c>
      <c r="DT4" s="89"/>
      <c r="DU4" s="89"/>
      <c r="DV4" s="89"/>
      <c r="DW4" s="89"/>
      <c r="DX4" s="89"/>
      <c r="DY4" s="89"/>
      <c r="DZ4" s="89"/>
      <c r="EA4" s="89"/>
      <c r="EB4" s="89"/>
      <c r="EC4" s="89"/>
      <c r="ED4" s="89" t="s">
        <v>
66</v>
      </c>
      <c r="EE4" s="89"/>
      <c r="EF4" s="89"/>
      <c r="EG4" s="89"/>
      <c r="EH4" s="89"/>
      <c r="EI4" s="89"/>
      <c r="EJ4" s="89"/>
      <c r="EK4" s="89"/>
      <c r="EL4" s="89"/>
      <c r="EM4" s="89"/>
      <c r="EN4" s="89"/>
    </row>
    <row r="5" spans="1:144" x14ac:dyDescent="0.2">
      <c r="A5" s="29" t="s">
        <v>
67</v>
      </c>
      <c r="B5" s="32"/>
      <c r="C5" s="32"/>
      <c r="D5" s="32"/>
      <c r="E5" s="32"/>
      <c r="F5" s="32"/>
      <c r="G5" s="32"/>
      <c r="H5" s="33" t="s">
        <v>
68</v>
      </c>
      <c r="I5" s="33" t="s">
        <v>
69</v>
      </c>
      <c r="J5" s="33" t="s">
        <v>
70</v>
      </c>
      <c r="K5" s="33" t="s">
        <v>
71</v>
      </c>
      <c r="L5" s="33" t="s">
        <v>
72</v>
      </c>
      <c r="M5" s="33" t="s">
        <v>
73</v>
      </c>
      <c r="N5" s="33" t="s">
        <v>
74</v>
      </c>
      <c r="O5" s="33" t="s">
        <v>
75</v>
      </c>
      <c r="P5" s="33" t="s">
        <v>
76</v>
      </c>
      <c r="Q5" s="33" t="s">
        <v>
77</v>
      </c>
      <c r="R5" s="33" t="s">
        <v>
78</v>
      </c>
      <c r="S5" s="33" t="s">
        <v>
79</v>
      </c>
      <c r="T5" s="33" t="s">
        <v>
80</v>
      </c>
      <c r="U5" s="33" t="s">
        <v>
81</v>
      </c>
      <c r="V5" s="33" t="s">
        <v>
82</v>
      </c>
      <c r="W5" s="33" t="s">
        <v>
83</v>
      </c>
      <c r="X5" s="33" t="s">
        <v>
84</v>
      </c>
      <c r="Y5" s="33" t="s">
        <v>
85</v>
      </c>
      <c r="Z5" s="33" t="s">
        <v>
86</v>
      </c>
      <c r="AA5" s="33" t="s">
        <v>
87</v>
      </c>
      <c r="AB5" s="33" t="s">
        <v>
88</v>
      </c>
      <c r="AC5" s="33" t="s">
        <v>
89</v>
      </c>
      <c r="AD5" s="33" t="s">
        <v>
90</v>
      </c>
      <c r="AE5" s="33" t="s">
        <v>
91</v>
      </c>
      <c r="AF5" s="33" t="s">
        <v>
92</v>
      </c>
      <c r="AG5" s="33" t="s">
        <v>
93</v>
      </c>
      <c r="AH5" s="33" t="s">
        <v>
29</v>
      </c>
      <c r="AI5" s="33" t="s">
        <v>
84</v>
      </c>
      <c r="AJ5" s="33" t="s">
        <v>
85</v>
      </c>
      <c r="AK5" s="33" t="s">
        <v>
86</v>
      </c>
      <c r="AL5" s="33" t="s">
        <v>
87</v>
      </c>
      <c r="AM5" s="33" t="s">
        <v>
88</v>
      </c>
      <c r="AN5" s="33" t="s">
        <v>
89</v>
      </c>
      <c r="AO5" s="33" t="s">
        <v>
90</v>
      </c>
      <c r="AP5" s="33" t="s">
        <v>
91</v>
      </c>
      <c r="AQ5" s="33" t="s">
        <v>
92</v>
      </c>
      <c r="AR5" s="33" t="s">
        <v>
93</v>
      </c>
      <c r="AS5" s="33" t="s">
        <v>
94</v>
      </c>
      <c r="AT5" s="33" t="s">
        <v>
84</v>
      </c>
      <c r="AU5" s="33" t="s">
        <v>
85</v>
      </c>
      <c r="AV5" s="33" t="s">
        <v>
86</v>
      </c>
      <c r="AW5" s="33" t="s">
        <v>
87</v>
      </c>
      <c r="AX5" s="33" t="s">
        <v>
88</v>
      </c>
      <c r="AY5" s="33" t="s">
        <v>
89</v>
      </c>
      <c r="AZ5" s="33" t="s">
        <v>
90</v>
      </c>
      <c r="BA5" s="33" t="s">
        <v>
91</v>
      </c>
      <c r="BB5" s="33" t="s">
        <v>
92</v>
      </c>
      <c r="BC5" s="33" t="s">
        <v>
93</v>
      </c>
      <c r="BD5" s="33" t="s">
        <v>
94</v>
      </c>
      <c r="BE5" s="33" t="s">
        <v>
84</v>
      </c>
      <c r="BF5" s="33" t="s">
        <v>
85</v>
      </c>
      <c r="BG5" s="33" t="s">
        <v>
86</v>
      </c>
      <c r="BH5" s="33" t="s">
        <v>
87</v>
      </c>
      <c r="BI5" s="33" t="s">
        <v>
88</v>
      </c>
      <c r="BJ5" s="33" t="s">
        <v>
89</v>
      </c>
      <c r="BK5" s="33" t="s">
        <v>
90</v>
      </c>
      <c r="BL5" s="33" t="s">
        <v>
91</v>
      </c>
      <c r="BM5" s="33" t="s">
        <v>
92</v>
      </c>
      <c r="BN5" s="33" t="s">
        <v>
93</v>
      </c>
      <c r="BO5" s="33" t="s">
        <v>
94</v>
      </c>
      <c r="BP5" s="33" t="s">
        <v>
84</v>
      </c>
      <c r="BQ5" s="33" t="s">
        <v>
85</v>
      </c>
      <c r="BR5" s="33" t="s">
        <v>
86</v>
      </c>
      <c r="BS5" s="33" t="s">
        <v>
87</v>
      </c>
      <c r="BT5" s="33" t="s">
        <v>
88</v>
      </c>
      <c r="BU5" s="33" t="s">
        <v>
89</v>
      </c>
      <c r="BV5" s="33" t="s">
        <v>
90</v>
      </c>
      <c r="BW5" s="33" t="s">
        <v>
91</v>
      </c>
      <c r="BX5" s="33" t="s">
        <v>
92</v>
      </c>
      <c r="BY5" s="33" t="s">
        <v>
93</v>
      </c>
      <c r="BZ5" s="33" t="s">
        <v>
94</v>
      </c>
      <c r="CA5" s="33" t="s">
        <v>
84</v>
      </c>
      <c r="CB5" s="33" t="s">
        <v>
85</v>
      </c>
      <c r="CC5" s="33" t="s">
        <v>
86</v>
      </c>
      <c r="CD5" s="33" t="s">
        <v>
87</v>
      </c>
      <c r="CE5" s="33" t="s">
        <v>
88</v>
      </c>
      <c r="CF5" s="33" t="s">
        <v>
89</v>
      </c>
      <c r="CG5" s="33" t="s">
        <v>
90</v>
      </c>
      <c r="CH5" s="33" t="s">
        <v>
91</v>
      </c>
      <c r="CI5" s="33" t="s">
        <v>
92</v>
      </c>
      <c r="CJ5" s="33" t="s">
        <v>
93</v>
      </c>
      <c r="CK5" s="33" t="s">
        <v>
94</v>
      </c>
      <c r="CL5" s="33" t="s">
        <v>
84</v>
      </c>
      <c r="CM5" s="33" t="s">
        <v>
85</v>
      </c>
      <c r="CN5" s="33" t="s">
        <v>
86</v>
      </c>
      <c r="CO5" s="33" t="s">
        <v>
87</v>
      </c>
      <c r="CP5" s="33" t="s">
        <v>
88</v>
      </c>
      <c r="CQ5" s="33" t="s">
        <v>
89</v>
      </c>
      <c r="CR5" s="33" t="s">
        <v>
90</v>
      </c>
      <c r="CS5" s="33" t="s">
        <v>
91</v>
      </c>
      <c r="CT5" s="33" t="s">
        <v>
92</v>
      </c>
      <c r="CU5" s="33" t="s">
        <v>
93</v>
      </c>
      <c r="CV5" s="33" t="s">
        <v>
94</v>
      </c>
      <c r="CW5" s="33" t="s">
        <v>
84</v>
      </c>
      <c r="CX5" s="33" t="s">
        <v>
85</v>
      </c>
      <c r="CY5" s="33" t="s">
        <v>
86</v>
      </c>
      <c r="CZ5" s="33" t="s">
        <v>
87</v>
      </c>
      <c r="DA5" s="33" t="s">
        <v>
88</v>
      </c>
      <c r="DB5" s="33" t="s">
        <v>
89</v>
      </c>
      <c r="DC5" s="33" t="s">
        <v>
90</v>
      </c>
      <c r="DD5" s="33" t="s">
        <v>
91</v>
      </c>
      <c r="DE5" s="33" t="s">
        <v>
92</v>
      </c>
      <c r="DF5" s="33" t="s">
        <v>
93</v>
      </c>
      <c r="DG5" s="33" t="s">
        <v>
94</v>
      </c>
      <c r="DH5" s="33" t="s">
        <v>
84</v>
      </c>
      <c r="DI5" s="33" t="s">
        <v>
85</v>
      </c>
      <c r="DJ5" s="33" t="s">
        <v>
86</v>
      </c>
      <c r="DK5" s="33" t="s">
        <v>
87</v>
      </c>
      <c r="DL5" s="33" t="s">
        <v>
88</v>
      </c>
      <c r="DM5" s="33" t="s">
        <v>
89</v>
      </c>
      <c r="DN5" s="33" t="s">
        <v>
90</v>
      </c>
      <c r="DO5" s="33" t="s">
        <v>
91</v>
      </c>
      <c r="DP5" s="33" t="s">
        <v>
92</v>
      </c>
      <c r="DQ5" s="33" t="s">
        <v>
93</v>
      </c>
      <c r="DR5" s="33" t="s">
        <v>
94</v>
      </c>
      <c r="DS5" s="33" t="s">
        <v>
84</v>
      </c>
      <c r="DT5" s="33" t="s">
        <v>
85</v>
      </c>
      <c r="DU5" s="33" t="s">
        <v>
86</v>
      </c>
      <c r="DV5" s="33" t="s">
        <v>
87</v>
      </c>
      <c r="DW5" s="33" t="s">
        <v>
88</v>
      </c>
      <c r="DX5" s="33" t="s">
        <v>
89</v>
      </c>
      <c r="DY5" s="33" t="s">
        <v>
90</v>
      </c>
      <c r="DZ5" s="33" t="s">
        <v>
91</v>
      </c>
      <c r="EA5" s="33" t="s">
        <v>
92</v>
      </c>
      <c r="EB5" s="33" t="s">
        <v>
93</v>
      </c>
      <c r="EC5" s="33" t="s">
        <v>
94</v>
      </c>
      <c r="ED5" s="33" t="s">
        <v>
84</v>
      </c>
      <c r="EE5" s="33" t="s">
        <v>
85</v>
      </c>
      <c r="EF5" s="33" t="s">
        <v>
86</v>
      </c>
      <c r="EG5" s="33" t="s">
        <v>
87</v>
      </c>
      <c r="EH5" s="33" t="s">
        <v>
88</v>
      </c>
      <c r="EI5" s="33" t="s">
        <v>
89</v>
      </c>
      <c r="EJ5" s="33" t="s">
        <v>
90</v>
      </c>
      <c r="EK5" s="33" t="s">
        <v>
91</v>
      </c>
      <c r="EL5" s="33" t="s">
        <v>
92</v>
      </c>
      <c r="EM5" s="33" t="s">
        <v>
93</v>
      </c>
      <c r="EN5" s="33" t="s">
        <v>
94</v>
      </c>
    </row>
    <row r="6" spans="1:144" s="37" customFormat="1" x14ac:dyDescent="0.2">
      <c r="A6" s="29" t="s">
        <v>
95</v>
      </c>
      <c r="B6" s="34">
        <f>
B7</f>
        <v>
2020</v>
      </c>
      <c r="C6" s="34">
        <f t="shared" ref="C6:W6" si="3">
C7</f>
        <v>
133621</v>
      </c>
      <c r="D6" s="34">
        <f t="shared" si="3"/>
        <v>
47</v>
      </c>
      <c r="E6" s="34">
        <f t="shared" si="3"/>
        <v>
1</v>
      </c>
      <c r="F6" s="34">
        <f t="shared" si="3"/>
        <v>
0</v>
      </c>
      <c r="G6" s="34">
        <f t="shared" si="3"/>
        <v>
0</v>
      </c>
      <c r="H6" s="34" t="str">
        <f t="shared" si="3"/>
        <v>
東京都　利島村</v>
      </c>
      <c r="I6" s="34" t="str">
        <f t="shared" si="3"/>
        <v>
法非適用</v>
      </c>
      <c r="J6" s="34" t="str">
        <f t="shared" si="3"/>
        <v>
水道事業</v>
      </c>
      <c r="K6" s="34" t="str">
        <f t="shared" si="3"/>
        <v>
簡易水道事業</v>
      </c>
      <c r="L6" s="34" t="str">
        <f t="shared" si="3"/>
        <v>
D4</v>
      </c>
      <c r="M6" s="34" t="str">
        <f t="shared" si="3"/>
        <v>
非設置</v>
      </c>
      <c r="N6" s="35" t="str">
        <f t="shared" si="3"/>
        <v>
-</v>
      </c>
      <c r="O6" s="35" t="str">
        <f t="shared" si="3"/>
        <v>
該当数値なし</v>
      </c>
      <c r="P6" s="35">
        <f t="shared" si="3"/>
        <v>
100</v>
      </c>
      <c r="Q6" s="35">
        <f t="shared" si="3"/>
        <v>
4200</v>
      </c>
      <c r="R6" s="35">
        <f t="shared" si="3"/>
        <v>
310</v>
      </c>
      <c r="S6" s="35">
        <f t="shared" si="3"/>
        <v>
4.12</v>
      </c>
      <c r="T6" s="35">
        <f t="shared" si="3"/>
        <v>
75.239999999999995</v>
      </c>
      <c r="U6" s="35">
        <f t="shared" si="3"/>
        <v>
297</v>
      </c>
      <c r="V6" s="35">
        <f t="shared" si="3"/>
        <v>
0.4</v>
      </c>
      <c r="W6" s="35">
        <f t="shared" si="3"/>
        <v>
742.5</v>
      </c>
      <c r="X6" s="36">
        <f>
IF(X7="",NA(),X7)</f>
        <v>
85.98</v>
      </c>
      <c r="Y6" s="36">
        <f t="shared" ref="Y6:AG6" si="4">
IF(Y7="",NA(),Y7)</f>
        <v>
96.75</v>
      </c>
      <c r="Z6" s="36">
        <f t="shared" si="4"/>
        <v>
95.12</v>
      </c>
      <c r="AA6" s="36">
        <f t="shared" si="4"/>
        <v>
105.92</v>
      </c>
      <c r="AB6" s="36">
        <f t="shared" si="4"/>
        <v>
96.75</v>
      </c>
      <c r="AC6" s="36">
        <f t="shared" si="4"/>
        <v>
72.11</v>
      </c>
      <c r="AD6" s="36">
        <f t="shared" si="4"/>
        <v>
74.05</v>
      </c>
      <c r="AE6" s="36">
        <f t="shared" si="4"/>
        <v>
73.25</v>
      </c>
      <c r="AF6" s="36">
        <f t="shared" si="4"/>
        <v>
75.06</v>
      </c>
      <c r="AG6" s="36">
        <f t="shared" si="4"/>
        <v>
73.22</v>
      </c>
      <c r="AH6" s="35" t="str">
        <f>
IF(AH7="","",IF(AH7="-","【-】","【"&amp;SUBSTITUTE(TEXT(AH7,"#,##0.00"),"-","△")&amp;"】"))</f>
        <v>
【78.36】</v>
      </c>
      <c r="AI6" s="35" t="e">
        <f>
IF(AI7="",NA(),AI7)</f>
        <v>
#N/A</v>
      </c>
      <c r="AJ6" s="35" t="e">
        <f t="shared" ref="AJ6:AR6" si="5">
IF(AJ7="",NA(),AJ7)</f>
        <v>
#N/A</v>
      </c>
      <c r="AK6" s="35" t="e">
        <f t="shared" si="5"/>
        <v>
#N/A</v>
      </c>
      <c r="AL6" s="35" t="e">
        <f t="shared" si="5"/>
        <v>
#N/A</v>
      </c>
      <c r="AM6" s="35" t="e">
        <f t="shared" si="5"/>
        <v>
#N/A</v>
      </c>
      <c r="AN6" s="35" t="e">
        <f t="shared" si="5"/>
        <v>
#N/A</v>
      </c>
      <c r="AO6" s="35" t="e">
        <f t="shared" si="5"/>
        <v>
#N/A</v>
      </c>
      <c r="AP6" s="35" t="e">
        <f t="shared" si="5"/>
        <v>
#N/A</v>
      </c>
      <c r="AQ6" s="35" t="e">
        <f t="shared" si="5"/>
        <v>
#N/A</v>
      </c>
      <c r="AR6" s="35" t="e">
        <f t="shared" si="5"/>
        <v>
#N/A</v>
      </c>
      <c r="AS6" s="35" t="str">
        <f>
IF(AS7="","",IF(AS7="-","【-】","【"&amp;SUBSTITUTE(TEXT(AS7,"#,##0.00"),"-","△")&amp;"】"))</f>
        <v/>
      </c>
      <c r="AT6" s="35" t="e">
        <f>
IF(AT7="",NA(),AT7)</f>
        <v>
#N/A</v>
      </c>
      <c r="AU6" s="35" t="e">
        <f t="shared" ref="AU6:BC6" si="6">
IF(AU7="",NA(),AU7)</f>
        <v>
#N/A</v>
      </c>
      <c r="AV6" s="35" t="e">
        <f t="shared" si="6"/>
        <v>
#N/A</v>
      </c>
      <c r="AW6" s="35" t="e">
        <f t="shared" si="6"/>
        <v>
#N/A</v>
      </c>
      <c r="AX6" s="35" t="e">
        <f t="shared" si="6"/>
        <v>
#N/A</v>
      </c>
      <c r="AY6" s="35" t="e">
        <f t="shared" si="6"/>
        <v>
#N/A</v>
      </c>
      <c r="AZ6" s="35" t="e">
        <f t="shared" si="6"/>
        <v>
#N/A</v>
      </c>
      <c r="BA6" s="35" t="e">
        <f t="shared" si="6"/>
        <v>
#N/A</v>
      </c>
      <c r="BB6" s="35" t="e">
        <f t="shared" si="6"/>
        <v>
#N/A</v>
      </c>
      <c r="BC6" s="35" t="e">
        <f t="shared" si="6"/>
        <v>
#N/A</v>
      </c>
      <c r="BD6" s="35" t="str">
        <f>
IF(BD7="","",IF(BD7="-","【-】","【"&amp;SUBSTITUTE(TEXT(BD7,"#,##0.00"),"-","△")&amp;"】"))</f>
        <v/>
      </c>
      <c r="BE6" s="36">
        <f>
IF(BE7="",NA(),BE7)</f>
        <v>
298.54000000000002</v>
      </c>
      <c r="BF6" s="36">
        <f t="shared" ref="BF6:BN6" si="7">
IF(BF7="",NA(),BF7)</f>
        <v>
253.8</v>
      </c>
      <c r="BG6" s="36">
        <f t="shared" si="7"/>
        <v>
591.20000000000005</v>
      </c>
      <c r="BH6" s="36">
        <f t="shared" si="7"/>
        <v>
1144.71</v>
      </c>
      <c r="BI6" s="36">
        <f t="shared" si="7"/>
        <v>
1783.65</v>
      </c>
      <c r="BJ6" s="36">
        <f t="shared" si="7"/>
        <v>
1595.62</v>
      </c>
      <c r="BK6" s="36">
        <f t="shared" si="7"/>
        <v>
1302.33</v>
      </c>
      <c r="BL6" s="36">
        <f t="shared" si="7"/>
        <v>
1274.21</v>
      </c>
      <c r="BM6" s="36">
        <f t="shared" si="7"/>
        <v>
1183.92</v>
      </c>
      <c r="BN6" s="36">
        <f t="shared" si="7"/>
        <v>
1128.72</v>
      </c>
      <c r="BO6" s="35" t="str">
        <f>
IF(BO7="","",IF(BO7="-","【-】","【"&amp;SUBSTITUTE(TEXT(BO7,"#,##0.00"),"-","△")&amp;"】"))</f>
        <v>
【949.15】</v>
      </c>
      <c r="BP6" s="36">
        <f>
IF(BP7="",NA(),BP7)</f>
        <v>
8.09</v>
      </c>
      <c r="BQ6" s="36">
        <f t="shared" ref="BQ6:BY6" si="8">
IF(BQ7="",NA(),BQ7)</f>
        <v>
14.97</v>
      </c>
      <c r="BR6" s="36">
        <f t="shared" si="8"/>
        <v>
22.56</v>
      </c>
      <c r="BS6" s="36">
        <f t="shared" si="8"/>
        <v>
22.21</v>
      </c>
      <c r="BT6" s="36">
        <f t="shared" si="8"/>
        <v>
25.84</v>
      </c>
      <c r="BU6" s="36">
        <f t="shared" si="8"/>
        <v>
37.92</v>
      </c>
      <c r="BV6" s="36">
        <f t="shared" si="8"/>
        <v>
40.89</v>
      </c>
      <c r="BW6" s="36">
        <f t="shared" si="8"/>
        <v>
41.25</v>
      </c>
      <c r="BX6" s="36">
        <f t="shared" si="8"/>
        <v>
42.5</v>
      </c>
      <c r="BY6" s="36">
        <f t="shared" si="8"/>
        <v>
41.84</v>
      </c>
      <c r="BZ6" s="35" t="str">
        <f>
IF(BZ7="","",IF(BZ7="-","【-】","【"&amp;SUBSTITUTE(TEXT(BZ7,"#,##0.00"),"-","△")&amp;"】"))</f>
        <v>
【55.87】</v>
      </c>
      <c r="CA6" s="36">
        <f>
IF(CA7="",NA(),CA7)</f>
        <v>
3041.21</v>
      </c>
      <c r="CB6" s="36">
        <f t="shared" ref="CB6:CJ6" si="9">
IF(CB7="",NA(),CB7)</f>
        <v>
1691.72</v>
      </c>
      <c r="CC6" s="36">
        <f t="shared" si="9"/>
        <v>
1082.54</v>
      </c>
      <c r="CD6" s="36">
        <f t="shared" si="9"/>
        <v>
1161.44</v>
      </c>
      <c r="CE6" s="36">
        <f t="shared" si="9"/>
        <v>
926.44</v>
      </c>
      <c r="CF6" s="36">
        <f t="shared" si="9"/>
        <v>
423.18</v>
      </c>
      <c r="CG6" s="36">
        <f t="shared" si="9"/>
        <v>
383.2</v>
      </c>
      <c r="CH6" s="36">
        <f t="shared" si="9"/>
        <v>
383.25</v>
      </c>
      <c r="CI6" s="36">
        <f t="shared" si="9"/>
        <v>
377.72</v>
      </c>
      <c r="CJ6" s="36">
        <f t="shared" si="9"/>
        <v>
390.47</v>
      </c>
      <c r="CK6" s="35" t="str">
        <f>
IF(CK7="","",IF(CK7="-","【-】","【"&amp;SUBSTITUTE(TEXT(CK7,"#,##0.00"),"-","△")&amp;"】"))</f>
        <v>
【288.19】</v>
      </c>
      <c r="CL6" s="36">
        <f>
IF(CL7="",NA(),CL7)</f>
        <v>
36.26</v>
      </c>
      <c r="CM6" s="36">
        <f t="shared" ref="CM6:CU6" si="10">
IF(CM7="",NA(),CM7)</f>
        <v>
40.659999999999997</v>
      </c>
      <c r="CN6" s="36">
        <f t="shared" si="10"/>
        <v>
46.05</v>
      </c>
      <c r="CO6" s="36">
        <f t="shared" si="10"/>
        <v>
45.93</v>
      </c>
      <c r="CP6" s="36">
        <f t="shared" si="10"/>
        <v>
38.4</v>
      </c>
      <c r="CQ6" s="36">
        <f t="shared" si="10"/>
        <v>
46.9</v>
      </c>
      <c r="CR6" s="36">
        <f t="shared" si="10"/>
        <v>
47.95</v>
      </c>
      <c r="CS6" s="36">
        <f t="shared" si="10"/>
        <v>
48.26</v>
      </c>
      <c r="CT6" s="36">
        <f t="shared" si="10"/>
        <v>
48.01</v>
      </c>
      <c r="CU6" s="36">
        <f t="shared" si="10"/>
        <v>
49.08</v>
      </c>
      <c r="CV6" s="35" t="str">
        <f>
IF(CV7="","",IF(CV7="-","【-】","【"&amp;SUBSTITUTE(TEXT(CV7,"#,##0.00"),"-","△")&amp;"】"))</f>
        <v>
【56.31】</v>
      </c>
      <c r="CW6" s="36">
        <f>
IF(CW7="",NA(),CW7)</f>
        <v>
85.98</v>
      </c>
      <c r="CX6" s="36">
        <f t="shared" ref="CX6:DF6" si="11">
IF(CX7="",NA(),CX7)</f>
        <v>
80.459999999999994</v>
      </c>
      <c r="CY6" s="36">
        <f t="shared" si="11"/>
        <v>
71.040000000000006</v>
      </c>
      <c r="CZ6" s="36">
        <f t="shared" si="11"/>
        <v>
67.819999999999993</v>
      </c>
      <c r="DA6" s="36">
        <f t="shared" si="11"/>
        <v>
83</v>
      </c>
      <c r="DB6" s="36">
        <f t="shared" si="11"/>
        <v>
74.63</v>
      </c>
      <c r="DC6" s="36">
        <f t="shared" si="11"/>
        <v>
74.900000000000006</v>
      </c>
      <c r="DD6" s="36">
        <f t="shared" si="11"/>
        <v>
72.72</v>
      </c>
      <c r="DE6" s="36">
        <f t="shared" si="11"/>
        <v>
72.75</v>
      </c>
      <c r="DF6" s="36">
        <f t="shared" si="11"/>
        <v>
71.27</v>
      </c>
      <c r="DG6" s="35" t="str">
        <f>
IF(DG7="","",IF(DG7="-","【-】","【"&amp;SUBSTITUTE(TEXT(DG7,"#,##0.00"),"-","△")&amp;"】"))</f>
        <v>
【71.88】</v>
      </c>
      <c r="DH6" s="35" t="e">
        <f>
IF(DH7="",NA(),DH7)</f>
        <v>
#N/A</v>
      </c>
      <c r="DI6" s="35" t="e">
        <f t="shared" ref="DI6:DQ6" si="12">
IF(DI7="",NA(),DI7)</f>
        <v>
#N/A</v>
      </c>
      <c r="DJ6" s="35" t="e">
        <f t="shared" si="12"/>
        <v>
#N/A</v>
      </c>
      <c r="DK6" s="35" t="e">
        <f t="shared" si="12"/>
        <v>
#N/A</v>
      </c>
      <c r="DL6" s="35" t="e">
        <f t="shared" si="12"/>
        <v>
#N/A</v>
      </c>
      <c r="DM6" s="35" t="e">
        <f t="shared" si="12"/>
        <v>
#N/A</v>
      </c>
      <c r="DN6" s="35" t="e">
        <f t="shared" si="12"/>
        <v>
#N/A</v>
      </c>
      <c r="DO6" s="35" t="e">
        <f t="shared" si="12"/>
        <v>
#N/A</v>
      </c>
      <c r="DP6" s="35" t="e">
        <f t="shared" si="12"/>
        <v>
#N/A</v>
      </c>
      <c r="DQ6" s="35" t="e">
        <f t="shared" si="12"/>
        <v>
#N/A</v>
      </c>
      <c r="DR6" s="35" t="str">
        <f>
IF(DR7="","",IF(DR7="-","【-】","【"&amp;SUBSTITUTE(TEXT(DR7,"#,##0.00"),"-","△")&amp;"】"))</f>
        <v/>
      </c>
      <c r="DS6" s="35" t="e">
        <f>
IF(DS7="",NA(),DS7)</f>
        <v>
#N/A</v>
      </c>
      <c r="DT6" s="35" t="e">
        <f t="shared" ref="DT6:EB6" si="13">
IF(DT7="",NA(),DT7)</f>
        <v>
#N/A</v>
      </c>
      <c r="DU6" s="35" t="e">
        <f t="shared" si="13"/>
        <v>
#N/A</v>
      </c>
      <c r="DV6" s="35" t="e">
        <f t="shared" si="13"/>
        <v>
#N/A</v>
      </c>
      <c r="DW6" s="35" t="e">
        <f t="shared" si="13"/>
        <v>
#N/A</v>
      </c>
      <c r="DX6" s="35" t="e">
        <f t="shared" si="13"/>
        <v>
#N/A</v>
      </c>
      <c r="DY6" s="35" t="e">
        <f t="shared" si="13"/>
        <v>
#N/A</v>
      </c>
      <c r="DZ6" s="35" t="e">
        <f t="shared" si="13"/>
        <v>
#N/A</v>
      </c>
      <c r="EA6" s="35" t="e">
        <f t="shared" si="13"/>
        <v>
#N/A</v>
      </c>
      <c r="EB6" s="35" t="e">
        <f t="shared" si="13"/>
        <v>
#N/A</v>
      </c>
      <c r="EC6" s="35" t="str">
        <f>
IF(EC7="","",IF(EC7="-","【-】","【"&amp;SUBSTITUTE(TEXT(EC7,"#,##0.00"),"-","△")&amp;"】"))</f>
        <v/>
      </c>
      <c r="ED6" s="36">
        <f>
IF(ED7="",NA(),ED7)</f>
        <v>
3.65</v>
      </c>
      <c r="EE6" s="36">
        <f t="shared" ref="EE6:EM6" si="14">
IF(EE7="",NA(),EE7)</f>
        <v>
1.55</v>
      </c>
      <c r="EF6" s="35">
        <f t="shared" si="14"/>
        <v>
0</v>
      </c>
      <c r="EG6" s="35">
        <f t="shared" si="14"/>
        <v>
0</v>
      </c>
      <c r="EH6" s="35">
        <f t="shared" si="14"/>
        <v>
0</v>
      </c>
      <c r="EI6" s="36">
        <f t="shared" si="14"/>
        <v>
0.78</v>
      </c>
      <c r="EJ6" s="36">
        <f t="shared" si="14"/>
        <v>
0.56999999999999995</v>
      </c>
      <c r="EK6" s="36">
        <f t="shared" si="14"/>
        <v>
0.62</v>
      </c>
      <c r="EL6" s="36">
        <f t="shared" si="14"/>
        <v>
0.39</v>
      </c>
      <c r="EM6" s="36">
        <f t="shared" si="14"/>
        <v>
0.61</v>
      </c>
      <c r="EN6" s="35" t="str">
        <f>
IF(EN7="","",IF(EN7="-","【-】","【"&amp;SUBSTITUTE(TEXT(EN7,"#,##0.00"),"-","△")&amp;"】"))</f>
        <v>
【0.80】</v>
      </c>
    </row>
    <row r="7" spans="1:144" s="37" customFormat="1" x14ac:dyDescent="0.2">
      <c r="A7" s="29"/>
      <c r="B7" s="38">
        <v>
2020</v>
      </c>
      <c r="C7" s="38">
        <v>
133621</v>
      </c>
      <c r="D7" s="38">
        <v>
47</v>
      </c>
      <c r="E7" s="38">
        <v>
1</v>
      </c>
      <c r="F7" s="38">
        <v>
0</v>
      </c>
      <c r="G7" s="38">
        <v>
0</v>
      </c>
      <c r="H7" s="38" t="s">
        <v>
96</v>
      </c>
      <c r="I7" s="38" t="s">
        <v>
97</v>
      </c>
      <c r="J7" s="38" t="s">
        <v>
98</v>
      </c>
      <c r="K7" s="38" t="s">
        <v>
99</v>
      </c>
      <c r="L7" s="38" t="s">
        <v>
100</v>
      </c>
      <c r="M7" s="38" t="s">
        <v>
101</v>
      </c>
      <c r="N7" s="39" t="s">
        <v>
102</v>
      </c>
      <c r="O7" s="39" t="s">
        <v>
103</v>
      </c>
      <c r="P7" s="39">
        <v>
100</v>
      </c>
      <c r="Q7" s="39">
        <v>
4200</v>
      </c>
      <c r="R7" s="39">
        <v>
310</v>
      </c>
      <c r="S7" s="39">
        <v>
4.12</v>
      </c>
      <c r="T7" s="39">
        <v>
75.239999999999995</v>
      </c>
      <c r="U7" s="39">
        <v>
297</v>
      </c>
      <c r="V7" s="39">
        <v>
0.4</v>
      </c>
      <c r="W7" s="39">
        <v>
742.5</v>
      </c>
      <c r="X7" s="39">
        <v>
85.98</v>
      </c>
      <c r="Y7" s="39">
        <v>
96.75</v>
      </c>
      <c r="Z7" s="39">
        <v>
95.12</v>
      </c>
      <c r="AA7" s="39">
        <v>
105.92</v>
      </c>
      <c r="AB7" s="39">
        <v>
96.75</v>
      </c>
      <c r="AC7" s="39">
        <v>
72.11</v>
      </c>
      <c r="AD7" s="39">
        <v>
74.05</v>
      </c>
      <c r="AE7" s="39">
        <v>
73.25</v>
      </c>
      <c r="AF7" s="39">
        <v>
75.06</v>
      </c>
      <c r="AG7" s="39">
        <v>
73.22</v>
      </c>
      <c r="AH7" s="39">
        <v>
78.36</v>
      </c>
      <c r="AI7" s="39"/>
      <c r="AJ7" s="39"/>
      <c r="AK7" s="39"/>
      <c r="AL7" s="39"/>
      <c r="AM7" s="39"/>
      <c r="AN7" s="39"/>
      <c r="AO7" s="39"/>
      <c r="AP7" s="39"/>
      <c r="AQ7" s="39"/>
      <c r="AR7" s="39"/>
      <c r="AS7" s="39"/>
      <c r="AT7" s="39"/>
      <c r="AU7" s="39"/>
      <c r="AV7" s="39"/>
      <c r="AW7" s="39"/>
      <c r="AX7" s="39"/>
      <c r="AY7" s="39"/>
      <c r="AZ7" s="39"/>
      <c r="BA7" s="39"/>
      <c r="BB7" s="39"/>
      <c r="BC7" s="39"/>
      <c r="BD7" s="39"/>
      <c r="BE7" s="39">
        <v>
298.54000000000002</v>
      </c>
      <c r="BF7" s="39">
        <v>
253.8</v>
      </c>
      <c r="BG7" s="39">
        <v>
591.20000000000005</v>
      </c>
      <c r="BH7" s="39">
        <v>
1144.71</v>
      </c>
      <c r="BI7" s="39">
        <v>
1783.65</v>
      </c>
      <c r="BJ7" s="39">
        <v>
1595.62</v>
      </c>
      <c r="BK7" s="39">
        <v>
1302.33</v>
      </c>
      <c r="BL7" s="39">
        <v>
1274.21</v>
      </c>
      <c r="BM7" s="39">
        <v>
1183.92</v>
      </c>
      <c r="BN7" s="39">
        <v>
1128.72</v>
      </c>
      <c r="BO7" s="39">
        <v>
949.15</v>
      </c>
      <c r="BP7" s="39">
        <v>
8.09</v>
      </c>
      <c r="BQ7" s="39">
        <v>
14.97</v>
      </c>
      <c r="BR7" s="39">
        <v>
22.56</v>
      </c>
      <c r="BS7" s="39">
        <v>
22.21</v>
      </c>
      <c r="BT7" s="39">
        <v>
25.84</v>
      </c>
      <c r="BU7" s="39">
        <v>
37.92</v>
      </c>
      <c r="BV7" s="39">
        <v>
40.89</v>
      </c>
      <c r="BW7" s="39">
        <v>
41.25</v>
      </c>
      <c r="BX7" s="39">
        <v>
42.5</v>
      </c>
      <c r="BY7" s="39">
        <v>
41.84</v>
      </c>
      <c r="BZ7" s="39">
        <v>
55.87</v>
      </c>
      <c r="CA7" s="39">
        <v>
3041.21</v>
      </c>
      <c r="CB7" s="39">
        <v>
1691.72</v>
      </c>
      <c r="CC7" s="39">
        <v>
1082.54</v>
      </c>
      <c r="CD7" s="39">
        <v>
1161.44</v>
      </c>
      <c r="CE7" s="39">
        <v>
926.44</v>
      </c>
      <c r="CF7" s="39">
        <v>
423.18</v>
      </c>
      <c r="CG7" s="39">
        <v>
383.2</v>
      </c>
      <c r="CH7" s="39">
        <v>
383.25</v>
      </c>
      <c r="CI7" s="39">
        <v>
377.72</v>
      </c>
      <c r="CJ7" s="39">
        <v>
390.47</v>
      </c>
      <c r="CK7" s="39">
        <v>
288.19</v>
      </c>
      <c r="CL7" s="39">
        <v>
36.26</v>
      </c>
      <c r="CM7" s="39">
        <v>
40.659999999999997</v>
      </c>
      <c r="CN7" s="39">
        <v>
46.05</v>
      </c>
      <c r="CO7" s="39">
        <v>
45.93</v>
      </c>
      <c r="CP7" s="39">
        <v>
38.4</v>
      </c>
      <c r="CQ7" s="39">
        <v>
46.9</v>
      </c>
      <c r="CR7" s="39">
        <v>
47.95</v>
      </c>
      <c r="CS7" s="39">
        <v>
48.26</v>
      </c>
      <c r="CT7" s="39">
        <v>
48.01</v>
      </c>
      <c r="CU7" s="39">
        <v>
49.08</v>
      </c>
      <c r="CV7" s="39">
        <v>
56.31</v>
      </c>
      <c r="CW7" s="39">
        <v>
85.98</v>
      </c>
      <c r="CX7" s="39">
        <v>
80.459999999999994</v>
      </c>
      <c r="CY7" s="39">
        <v>
71.040000000000006</v>
      </c>
      <c r="CZ7" s="39">
        <v>
67.819999999999993</v>
      </c>
      <c r="DA7" s="39">
        <v>
83</v>
      </c>
      <c r="DB7" s="39">
        <v>
74.63</v>
      </c>
      <c r="DC7" s="39">
        <v>
74.900000000000006</v>
      </c>
      <c r="DD7" s="39">
        <v>
72.72</v>
      </c>
      <c r="DE7" s="39">
        <v>
72.75</v>
      </c>
      <c r="DF7" s="39">
        <v>
71.27</v>
      </c>
      <c r="DG7" s="39">
        <v>
71.88</v>
      </c>
      <c r="DH7" s="39"/>
      <c r="DI7" s="39"/>
      <c r="DJ7" s="39"/>
      <c r="DK7" s="39"/>
      <c r="DL7" s="39"/>
      <c r="DM7" s="39"/>
      <c r="DN7" s="39"/>
      <c r="DO7" s="39"/>
      <c r="DP7" s="39"/>
      <c r="DQ7" s="39"/>
      <c r="DR7" s="39"/>
      <c r="DS7" s="39"/>
      <c r="DT7" s="39"/>
      <c r="DU7" s="39"/>
      <c r="DV7" s="39"/>
      <c r="DW7" s="39"/>
      <c r="DX7" s="39"/>
      <c r="DY7" s="39"/>
      <c r="DZ7" s="39"/>
      <c r="EA7" s="39"/>
      <c r="EB7" s="39"/>
      <c r="EC7" s="39"/>
      <c r="ED7" s="39">
        <v>
3.65</v>
      </c>
      <c r="EE7" s="39">
        <v>
1.55</v>
      </c>
      <c r="EF7" s="39">
        <v>
0</v>
      </c>
      <c r="EG7" s="39">
        <v>
0</v>
      </c>
      <c r="EH7" s="39">
        <v>
0</v>
      </c>
      <c r="EI7" s="39">
        <v>
0.78</v>
      </c>
      <c r="EJ7" s="39">
        <v>
0.56999999999999995</v>
      </c>
      <c r="EK7" s="39">
        <v>
0.62</v>
      </c>
      <c r="EL7" s="39">
        <v>
0.39</v>
      </c>
      <c r="EM7" s="39">
        <v>
0.61</v>
      </c>
      <c r="EN7" s="39">
        <v>
0.8</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
104</v>
      </c>
      <c r="C9" s="41" t="s">
        <v>
105</v>
      </c>
      <c r="D9" s="41" t="s">
        <v>
106</v>
      </c>
      <c r="E9" s="41" t="s">
        <v>
107</v>
      </c>
      <c r="F9" s="41" t="s">
        <v>
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
46</v>
      </c>
      <c r="B10" s="42">
        <f t="shared" ref="B10:D10" si="15">
DATEVALUE($B7+12-B11&amp;"/1/"&amp;B12)</f>
        <v>
46753</v>
      </c>
      <c r="C10" s="42">
        <f t="shared" si="15"/>
        <v>
47119</v>
      </c>
      <c r="D10" s="42">
        <f t="shared" si="15"/>
        <v>
47484</v>
      </c>
      <c r="E10" s="43">
        <f>
DATEVALUE($B7+12-E11&amp;"/1/"&amp;E12)</f>
        <v>
47849</v>
      </c>
      <c r="F10" s="43">
        <f>
DATEVALUE($B7+12-F11&amp;"/1/"&amp;F12)</f>
        <v>
48215</v>
      </c>
    </row>
    <row r="11" spans="1:144" x14ac:dyDescent="0.2">
      <c r="B11">
        <v>
4</v>
      </c>
      <c r="C11">
        <v>
3</v>
      </c>
      <c r="D11">
        <v>
2</v>
      </c>
      <c r="E11">
        <v>
1</v>
      </c>
      <c r="F11">
        <v>
0</v>
      </c>
      <c r="G11" t="s">
        <v>
109</v>
      </c>
    </row>
    <row r="12" spans="1:144" x14ac:dyDescent="0.2">
      <c r="B12">
        <v>
1</v>
      </c>
      <c r="C12">
        <v>
1</v>
      </c>
      <c r="D12">
        <v>
1</v>
      </c>
      <c r="E12">
        <v>
1</v>
      </c>
      <c r="F12">
        <v>
2</v>
      </c>
      <c r="G12" t="s">
        <v>
110</v>
      </c>
    </row>
    <row r="13" spans="1:144" x14ac:dyDescent="0.2">
      <c r="B13" t="s">
        <v>
111</v>
      </c>
      <c r="C13" t="s">
        <v>
111</v>
      </c>
      <c r="D13" t="s">
        <v>
111</v>
      </c>
      <c r="E13" t="s">
        <v>
112</v>
      </c>
      <c r="F13" t="s">
        <v>
112</v>
      </c>
      <c r="G13" t="s">
        <v>
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tsm0026</cp:lastModifiedBy>
  <cp:lastPrinted>2022-01-27T01:35:52Z</cp:lastPrinted>
  <dcterms:created xsi:type="dcterms:W3CDTF">2021-12-03T07:02:41Z</dcterms:created>
  <dcterms:modified xsi:type="dcterms:W3CDTF">2022-02-14T08:43:02Z</dcterms:modified>
  <cp:category/>
</cp:coreProperties>
</file>