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TNDaL1lxn3eQ5JjmcD/XARVbhON4eMRADutYOaJxsqeW7cJUsynjMnhdg3Br535Mj0FQC34P9DewfLIp1FNMew==" workbookSaltValue="4vYrlaH4aLIRgfqkq/wREg==" workbookSpinCount="100000" lockStructure="1"/>
  <bookViews>
    <workbookView xWindow="0" yWindow="0" windowWidth="22896" windowHeight="8088"/>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<sst xmlns="http://schemas.openxmlformats.org/spreadsheetml/2006/main" count="233" uniqueCount="117">
  <si>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</si>
  <si>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</si>
  <si>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</si>
  <si>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</si>
  <si>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</si>
  <si>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</si>
  <si>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</si>
  <si>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</si>
  <si>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</si>
  <si>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</si>
  <si>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</si>
  <si>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</si>
  <si>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</si>
  <si>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</si>
  <si>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</si>
  <si>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</si>
  <si>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</si>
  <si>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</si>
  <si>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</si>
  <si>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</si>
  <si>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</si>
  <si>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</si>
  <si>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</si>
  <si>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</si>
  <si>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</si>
  <si>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</si>
  <si>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</si>
  <si>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</si>
  <si>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</si>
  <si>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</si>
  <si>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</si>
  <si>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</si>
  <si>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</si>
  <si>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</si>
  <si>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</si>
  <si>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</si>
  <si>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</si>
  <si>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</si>
  <si>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</si>
  <si>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</si>
  <si>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</si>
  <si>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</si>
  <si>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</si>
  <si>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</si>
  <si>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</si>
  <si>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</si>
  <si>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</si>
  <si>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</si>
  <si>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</si>
  <si>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</si>
  <si>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</si>
  <si>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</si>
  <si>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</si>
  <si>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</si>
  <si>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</si>
  <si>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</si>
  <si>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</si>
  <si>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</si>
  <si>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</si>
  <si>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</si>
  <si>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</si>
  <si>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</si>
  <si>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</si>
  <si>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</si>
  <si>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</si>
  <si>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</si>
  <si>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</si>
  <si>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</si>
  <si>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</si>
  <si>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</si>
  <si>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</si>
  <si>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</si>
  <si>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</si>
  <si>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</si>
  <si>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</si>
  <si>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</si>
  <si>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</si>
  <si>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</si>
  <si>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</si>
  <si>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</si>
  <si>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</si>
  <si>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</si>
  <si>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</si>
  <si>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</si>
  <si>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</si>
  <si>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</si>
  <si>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</si>
  <si>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</si>
  <si>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</si>
  <si>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</si>
  <si>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</si>
  <si>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</si>
  <si>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</si>
  <si>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</si>
  <si>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</si>
  <si>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</si>
  <si>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</si>
  <si>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</si>
  <si>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</si>
  <si>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</si>
  <si>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</si>
  <si>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</si>
  <si>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</si>
  <si>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</si>
  <si>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</si>
  <si>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</si>
  <si>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</si>
  <si>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</si>
  <si>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</si>
  <si>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</si>
  <si>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</si>
  <si>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</si>
  <si>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</si>
  <si>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</si>
  <si>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については、100％越えにする事ができた。かったがそれに近い数字にすることが出来た。収支改善のために支出の削減を検討していかなければならないが、排水管布設替工事（R5）など管路更新を計画的に行う必要がある為、改善が厳しい現状にある。
④企業債残高対給水収益比率については,平成30年度から令和2年度にかけて行った浄水場更新による影響により、企業債残高が大幅に増えた。
⑤料金回収率については、小離島という地理的な条件から給水人口の伸び悩みにより今後の収入見込みが横ばいである。浄水場更新などの影響もあり改善が厳しい状況である。料金改定の実施を複数回に渡って検討しており、料金回収率の改善を目指したい。
⑥給水原価については、国・都補助の対象とならない、脱塩施設メンテナンスの費用及び、7年に1度のRO膜の交換を応急的に行った為、高くなっている現状である。
また、平成28年は渇水の影響で給水原価が大幅に増加した。平成30年にかけては減少傾向となっているものの、類似団体平均を上回っている。
平成30年度より浄水場更新を実施しており今後は給水原価が増加していく事が予想される。
⑦施設利用率については、貯水池の貯水量により急速ろ過棟の利用率及び脱塩施設棟の利用率に微量な影響がでる。また、自主的な節水を呼び掛けている影響もあり利用率が減少傾向にある。その為、令和3年度は平均値と比べ数値が低くなっているが。
⑧有収率については、類似団体の平均を上回っている。平成30年度・平成31年度は漏水による捨て水が多く出ていることと、それに伴う減免措置などによる影響から減少傾向にあったが、令和２年度及び令和3年度は漏水による影響が抑えられたため持ち直すことができた。</t>
    <rPh sb="18" eb="19">
      <t>ゴ</t>
    </rPh>
    <rPh sb="23" eb="24">
      <t>コト</t>
    </rPh>
    <rPh sb="64" eb="66">
      <t>ケントウ</t>
    </rPh>
    <rPh sb="80" eb="83">
      <t>ハイスイカン</t>
    </rPh>
    <rPh sb="83" eb="86">
      <t>フセツガ</t>
    </rPh>
    <rPh sb="99" eb="102">
      <t>ケイカクテキ</t>
    </rPh>
    <rPh sb="103" eb="104">
      <t>オコナ</t>
    </rPh>
    <rPh sb="105" eb="107">
      <t>ヒツヨウ</t>
    </rPh>
    <rPh sb="152" eb="154">
      <t>レイワ</t>
    </rPh>
    <rPh sb="155" eb="157">
      <t>ネンド</t>
    </rPh>
    <rPh sb="347" eb="348">
      <t>オヨ</t>
    </rPh>
    <rPh sb="363" eb="366">
      <t>オウキュウテキ</t>
    </rPh>
    <rPh sb="367" eb="368">
      <t>オコナ</t>
    </rPh>
    <rPh sb="372" eb="373">
      <t>タカ</t>
    </rPh>
    <rPh sb="551" eb="554">
      <t>ジシュテキ</t>
    </rPh>
    <rPh sb="558" eb="559">
      <t>ヨ</t>
    </rPh>
    <rPh sb="560" eb="561">
      <t>カ</t>
    </rPh>
    <rPh sb="565" eb="567">
      <t>エイキョウ</t>
    </rPh>
    <rPh sb="576" eb="578">
      <t>ケイコウ</t>
    </rPh>
    <rPh sb="702" eb="703">
      <t>オヨ</t>
    </rPh>
    <rPh sb="704" eb="706">
      <t>レイワ</t>
    </rPh>
    <rPh sb="707" eb="709">
      <t>ネンド</t>
    </rPh>
    <phoneticPr fontId="4"/>
  </si>
  <si>
    <t>平成27年から平成29年までに老朽化している管路更新を行い、全体の2割の更新を終えた。平成30年度より急速濾過施設等の主要設備の更新工事を行っており令和2年度に完了している。管路更新については、令和5年度より第2沈砂池の排水管の補修工事を計画している。
③管路更新率平成30年～令和3年は更新なしのため0。かん水井戸が経年劣化及び老朽化の為、令和4年度にかん水井戸新設工事をおこなう。その為管路更新を令和5年以降に見送っている。</t>
    <rPh sb="104" eb="105">
      <t>ダイ</t>
    </rPh>
    <rPh sb="106" eb="109">
      <t>チンサチ</t>
    </rPh>
    <rPh sb="110" eb="112">
      <t>ハイスイ</t>
    </rPh>
    <rPh sb="112" eb="113">
      <t>カン</t>
    </rPh>
    <rPh sb="114" eb="116">
      <t>ホシュウ</t>
    </rPh>
    <rPh sb="116" eb="118">
      <t>コウジ</t>
    </rPh>
    <rPh sb="171" eb="173">
      <t>レイワ</t>
    </rPh>
    <rPh sb="174" eb="176">
      <t>ネンド</t>
    </rPh>
    <phoneticPr fontId="4"/>
  </si>
  <si>
    <t>平成21年4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1名に抑えているが、これ以上の人員減は運営に支障をきたす。脱塩施設と急速濾過施設があるが、脱塩施設はランニングコストが高く、急速濾過施設は天水の貯水量に左右される。
また、急速濾過施設はR3年度から新設した急速ろ過施設に切り替わっている為、今後料金改定をする必要がある。老朽化している部分の延命化を図りつつ、適正な使用料負担をおこなっていく。</t>
    <rPh sb="268" eb="270">
      <t>チョスイ</t>
    </rPh>
    <rPh sb="270" eb="271">
      <t>リョウ</t>
    </rPh>
    <rPh sb="333" eb="33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</si>
</sst>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1.55</c:v>
                </c:pt>
                <c:pt idx="1">
                  <c:v>0</c:v>
                </c:pt>
                <c:pt idx="2">
                  <c:v>0</c:v>
                </c:pt>
                <c:pt idx="3">
                  <c:v>0</c:v>
                </c:pt>
                <c:pt idx="4">
                  <c:v>0</c:v>
                </c:pt>
              </c:numCache>
            </c:numRef>
          </c:val>
          <c:extLst>
            <c:ext xmlns:c16="http://schemas.microsoft.com/office/drawing/2014/chart" uri="{C3380CC4-5D6E-409C-BE32-E72D297353CC}">
              <c16:uniqueId val="{00000000-9261-4ECA-BD16-613CC3AFCEF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9261-4ECA-BD16-613CC3AFCEF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40.659999999999997</c:v>
                </c:pt>
                <c:pt idx="1">
                  <c:v>46.05</c:v>
                </c:pt>
                <c:pt idx="2">
                  <c:v>45.93</c:v>
                </c:pt>
                <c:pt idx="3">
                  <c:v>38.4</c:v>
                </c:pt>
                <c:pt idx="4">
                  <c:v>42.21</c:v>
                </c:pt>
              </c:numCache>
            </c:numRef>
          </c:val>
          <c:extLst>
            <c:ext xmlns:c16="http://schemas.microsoft.com/office/drawing/2014/chart" uri="{C3380CC4-5D6E-409C-BE32-E72D297353CC}">
              <c16:uniqueId val="{00000000-4C1C-4934-A1F3-D3A40357385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4C1C-4934-A1F3-D3A40357385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80.459999999999994</c:v>
                </c:pt>
                <c:pt idx="1">
                  <c:v>71.040000000000006</c:v>
                </c:pt>
                <c:pt idx="2">
                  <c:v>67.819999999999993</c:v>
                </c:pt>
                <c:pt idx="3">
                  <c:v>83</c:v>
                </c:pt>
                <c:pt idx="4">
                  <c:v>75.599999999999994</c:v>
                </c:pt>
              </c:numCache>
            </c:numRef>
          </c:val>
          <c:extLst>
            <c:ext xmlns:c16="http://schemas.microsoft.com/office/drawing/2014/chart" uri="{C3380CC4-5D6E-409C-BE32-E72D297353CC}">
              <c16:uniqueId val="{00000000-268C-4ADB-ABC7-F1B4C4BC29D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268C-4ADB-ABC7-F1B4C4BC29D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96.75</c:v>
                </c:pt>
                <c:pt idx="1">
                  <c:v>95.12</c:v>
                </c:pt>
                <c:pt idx="2">
                  <c:v>105.92</c:v>
                </c:pt>
                <c:pt idx="3">
                  <c:v>96.75</c:v>
                </c:pt>
                <c:pt idx="4">
                  <c:v>114.13</c:v>
                </c:pt>
              </c:numCache>
            </c:numRef>
          </c:val>
          <c:extLst>
            <c:ext xmlns:c16="http://schemas.microsoft.com/office/drawing/2014/chart" uri="{C3380CC4-5D6E-409C-BE32-E72D297353CC}">
              <c16:uniqueId val="{00000000-E6F6-46B4-BFA9-73F81260229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E6F6-46B4-BFA9-73F81260229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35-497A-B548-DA627B3391E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35-497A-B548-DA627B3391E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ED-4DEA-A469-ED80C2EEA47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ED-4DEA-A469-ED80C2EEA47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8D-4956-832B-C8C53BEB852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8D-4956-832B-C8C53BEB852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B6-4DF3-BD3A-83D7B59FD1E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B6-4DF3-BD3A-83D7B59FD1E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253.8</c:v>
                </c:pt>
                <c:pt idx="1">
                  <c:v>591.20000000000005</c:v>
                </c:pt>
                <c:pt idx="2">
                  <c:v>1144.71</c:v>
                </c:pt>
                <c:pt idx="3">
                  <c:v>1783.65</c:v>
                </c:pt>
                <c:pt idx="4">
                  <c:v>1591.77</c:v>
                </c:pt>
              </c:numCache>
            </c:numRef>
          </c:val>
          <c:extLst>
            <c:ext xmlns:c16="http://schemas.microsoft.com/office/drawing/2014/chart" uri="{C3380CC4-5D6E-409C-BE32-E72D297353CC}">
              <c16:uniqueId val="{00000000-028A-4BEC-98A3-6E0344EA7AF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028A-4BEC-98A3-6E0344EA7AF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14.97</c:v>
                </c:pt>
                <c:pt idx="1">
                  <c:v>22.56</c:v>
                </c:pt>
                <c:pt idx="2">
                  <c:v>22.21</c:v>
                </c:pt>
                <c:pt idx="3">
                  <c:v>25.84</c:v>
                </c:pt>
                <c:pt idx="4">
                  <c:v>8.82</c:v>
                </c:pt>
              </c:numCache>
            </c:numRef>
          </c:val>
          <c:extLst>
            <c:ext xmlns:c16="http://schemas.microsoft.com/office/drawing/2014/chart" uri="{C3380CC4-5D6E-409C-BE32-E72D297353CC}">
              <c16:uniqueId val="{00000000-F9E3-4AED-837A-61D67D8CB9F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F9E3-4AED-837A-61D67D8CB9F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1691.72</c:v>
                </c:pt>
                <c:pt idx="1">
                  <c:v>1082.54</c:v>
                </c:pt>
                <c:pt idx="2">
                  <c:v>1161.44</c:v>
                </c:pt>
                <c:pt idx="3">
                  <c:v>926.44</c:v>
                </c:pt>
                <c:pt idx="4">
                  <c:v>2800.23</c:v>
                </c:pt>
              </c:numCache>
            </c:numRef>
          </c:val>
          <c:extLst>
            <c:ext xmlns:c16="http://schemas.microsoft.com/office/drawing/2014/chart" uri="{C3380CC4-5D6E-409C-BE32-E72D297353CC}">
              <c16:uniqueId val="{00000000-2933-48C1-BF43-B5D65DF0A50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2933-48C1-BF43-B5D65DF0A50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
データ!H6</f>
        <v>
東京都　利島村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
1</v>
      </c>
      <c r="C7" s="32"/>
      <c r="D7" s="32"/>
      <c r="E7" s="32"/>
      <c r="F7" s="32"/>
      <c r="G7" s="32"/>
      <c r="H7" s="32"/>
      <c r="I7" s="32" t="s">
        <v>
2</v>
      </c>
      <c r="J7" s="32"/>
      <c r="K7" s="32"/>
      <c r="L7" s="32"/>
      <c r="M7" s="32"/>
      <c r="N7" s="32"/>
      <c r="O7" s="32"/>
      <c r="P7" s="32" t="s">
        <v>
3</v>
      </c>
      <c r="Q7" s="32"/>
      <c r="R7" s="32"/>
      <c r="S7" s="32"/>
      <c r="T7" s="32"/>
      <c r="U7" s="32"/>
      <c r="V7" s="32"/>
      <c r="W7" s="32" t="s">
        <v>
4</v>
      </c>
      <c r="X7" s="32"/>
      <c r="Y7" s="32"/>
      <c r="Z7" s="32"/>
      <c r="AA7" s="32"/>
      <c r="AB7" s="32"/>
      <c r="AC7" s="32"/>
      <c r="AD7" s="32" t="s">
        <v>
5</v>
      </c>
      <c r="AE7" s="32"/>
      <c r="AF7" s="32"/>
      <c r="AG7" s="32"/>
      <c r="AH7" s="32"/>
      <c r="AI7" s="32"/>
      <c r="AJ7" s="32"/>
      <c r="AK7" s="2"/>
      <c r="AL7" s="32" t="s">
        <v>
6</v>
      </c>
      <c r="AM7" s="32"/>
      <c r="AN7" s="32"/>
      <c r="AO7" s="32"/>
      <c r="AP7" s="32"/>
      <c r="AQ7" s="32"/>
      <c r="AR7" s="32"/>
      <c r="AS7" s="32"/>
      <c r="AT7" s="32" t="s">
        <v>
7</v>
      </c>
      <c r="AU7" s="32"/>
      <c r="AV7" s="32"/>
      <c r="AW7" s="32"/>
      <c r="AX7" s="32"/>
      <c r="AY7" s="32"/>
      <c r="AZ7" s="32"/>
      <c r="BA7" s="32"/>
      <c r="BB7" s="32" t="s">
        <v>
8</v>
      </c>
      <c r="BC7" s="32"/>
      <c r="BD7" s="32"/>
      <c r="BE7" s="32"/>
      <c r="BF7" s="32"/>
      <c r="BG7" s="32"/>
      <c r="BH7" s="32"/>
      <c r="BI7" s="32"/>
      <c r="BJ7" s="3"/>
      <c r="BK7" s="3"/>
      <c r="BL7" s="33" t="s">
        <v>
9</v>
      </c>
      <c r="BM7" s="34"/>
      <c r="BN7" s="34"/>
      <c r="BO7" s="34"/>
      <c r="BP7" s="34"/>
      <c r="BQ7" s="34"/>
      <c r="BR7" s="34"/>
      <c r="BS7" s="34"/>
      <c r="BT7" s="34"/>
      <c r="BU7" s="34"/>
      <c r="BV7" s="34"/>
      <c r="BW7" s="34"/>
      <c r="BX7" s="34"/>
      <c r="BY7" s="35"/>
    </row>
    <row r="8" spans="1:78" ht="18.75" customHeight="1" x14ac:dyDescent="0.2">
      <c r="A8" s="2"/>
      <c r="B8" s="36" t="str">
        <f>
データ!$I$6</f>
        <v>
法非適用</v>
      </c>
      <c r="C8" s="36"/>
      <c r="D8" s="36"/>
      <c r="E8" s="36"/>
      <c r="F8" s="36"/>
      <c r="G8" s="36"/>
      <c r="H8" s="36"/>
      <c r="I8" s="36" t="str">
        <f>
データ!$J$6</f>
        <v>
水道事業</v>
      </c>
      <c r="J8" s="36"/>
      <c r="K8" s="36"/>
      <c r="L8" s="36"/>
      <c r="M8" s="36"/>
      <c r="N8" s="36"/>
      <c r="O8" s="36"/>
      <c r="P8" s="36" t="str">
        <f>
データ!$K$6</f>
        <v>
簡易水道事業</v>
      </c>
      <c r="Q8" s="36"/>
      <c r="R8" s="36"/>
      <c r="S8" s="36"/>
      <c r="T8" s="36"/>
      <c r="U8" s="36"/>
      <c r="V8" s="36"/>
      <c r="W8" s="36" t="str">
        <f>
データ!$L$6</f>
        <v>
D4</v>
      </c>
      <c r="X8" s="36"/>
      <c r="Y8" s="36"/>
      <c r="Z8" s="36"/>
      <c r="AA8" s="36"/>
      <c r="AB8" s="36"/>
      <c r="AC8" s="36"/>
      <c r="AD8" s="36" t="str">
        <f>
データ!$M$6</f>
        <v>
非設置</v>
      </c>
      <c r="AE8" s="36"/>
      <c r="AF8" s="36"/>
      <c r="AG8" s="36"/>
      <c r="AH8" s="36"/>
      <c r="AI8" s="36"/>
      <c r="AJ8" s="36"/>
      <c r="AK8" s="2"/>
      <c r="AL8" s="37">
        <f>
データ!$R$6</f>
        <v>
332</v>
      </c>
      <c r="AM8" s="37"/>
      <c r="AN8" s="37"/>
      <c r="AO8" s="37"/>
      <c r="AP8" s="37"/>
      <c r="AQ8" s="37"/>
      <c r="AR8" s="37"/>
      <c r="AS8" s="37"/>
      <c r="AT8" s="38">
        <f>
データ!$S$6</f>
        <v>
4.12</v>
      </c>
      <c r="AU8" s="38"/>
      <c r="AV8" s="38"/>
      <c r="AW8" s="38"/>
      <c r="AX8" s="38"/>
      <c r="AY8" s="38"/>
      <c r="AZ8" s="38"/>
      <c r="BA8" s="38"/>
      <c r="BB8" s="38">
        <f>
データ!$T$6</f>
        <v>
80.58</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2" t="s">
        <v>
12</v>
      </c>
      <c r="C9" s="32"/>
      <c r="D9" s="32"/>
      <c r="E9" s="32"/>
      <c r="F9" s="32"/>
      <c r="G9" s="32"/>
      <c r="H9" s="32"/>
      <c r="I9" s="32" t="s">
        <v>
13</v>
      </c>
      <c r="J9" s="32"/>
      <c r="K9" s="32"/>
      <c r="L9" s="32"/>
      <c r="M9" s="32"/>
      <c r="N9" s="32"/>
      <c r="O9" s="32"/>
      <c r="P9" s="32" t="s">
        <v>
14</v>
      </c>
      <c r="Q9" s="32"/>
      <c r="R9" s="32"/>
      <c r="S9" s="32"/>
      <c r="T9" s="32"/>
      <c r="U9" s="32"/>
      <c r="V9" s="32"/>
      <c r="W9" s="32" t="s">
        <v>
15</v>
      </c>
      <c r="X9" s="32"/>
      <c r="Y9" s="32"/>
      <c r="Z9" s="32"/>
      <c r="AA9" s="32"/>
      <c r="AB9" s="32"/>
      <c r="AC9" s="32"/>
      <c r="AD9" s="2"/>
      <c r="AE9" s="2"/>
      <c r="AF9" s="2"/>
      <c r="AG9" s="2"/>
      <c r="AH9" s="3"/>
      <c r="AI9" s="2"/>
      <c r="AJ9" s="2"/>
      <c r="AK9" s="2"/>
      <c r="AL9" s="32" t="s">
        <v>
16</v>
      </c>
      <c r="AM9" s="32"/>
      <c r="AN9" s="32"/>
      <c r="AO9" s="32"/>
      <c r="AP9" s="32"/>
      <c r="AQ9" s="32"/>
      <c r="AR9" s="32"/>
      <c r="AS9" s="32"/>
      <c r="AT9" s="32" t="s">
        <v>
17</v>
      </c>
      <c r="AU9" s="32"/>
      <c r="AV9" s="32"/>
      <c r="AW9" s="32"/>
      <c r="AX9" s="32"/>
      <c r="AY9" s="32"/>
      <c r="AZ9" s="32"/>
      <c r="BA9" s="32"/>
      <c r="BB9" s="32" t="s">
        <v>
18</v>
      </c>
      <c r="BC9" s="32"/>
      <c r="BD9" s="32"/>
      <c r="BE9" s="32"/>
      <c r="BF9" s="32"/>
      <c r="BG9" s="32"/>
      <c r="BH9" s="32"/>
      <c r="BI9" s="32"/>
      <c r="BJ9" s="3"/>
      <c r="BK9" s="3"/>
      <c r="BL9" s="43" t="s">
        <v>
19</v>
      </c>
      <c r="BM9" s="44"/>
      <c r="BN9" s="45" t="s">
        <v>
20</v>
      </c>
      <c r="BO9" s="45"/>
      <c r="BP9" s="45"/>
      <c r="BQ9" s="45"/>
      <c r="BR9" s="45"/>
      <c r="BS9" s="45"/>
      <c r="BT9" s="45"/>
      <c r="BU9" s="45"/>
      <c r="BV9" s="45"/>
      <c r="BW9" s="45"/>
      <c r="BX9" s="45"/>
      <c r="BY9" s="46"/>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100</v>
      </c>
      <c r="Q10" s="38"/>
      <c r="R10" s="38"/>
      <c r="S10" s="38"/>
      <c r="T10" s="38"/>
      <c r="U10" s="38"/>
      <c r="V10" s="38"/>
      <c r="W10" s="37">
        <f>
データ!$Q$6</f>
        <v>
4200</v>
      </c>
      <c r="X10" s="37"/>
      <c r="Y10" s="37"/>
      <c r="Z10" s="37"/>
      <c r="AA10" s="37"/>
      <c r="AB10" s="37"/>
      <c r="AC10" s="37"/>
      <c r="AD10" s="2"/>
      <c r="AE10" s="2"/>
      <c r="AF10" s="2"/>
      <c r="AG10" s="2"/>
      <c r="AH10" s="2"/>
      <c r="AI10" s="2"/>
      <c r="AJ10" s="2"/>
      <c r="AK10" s="2"/>
      <c r="AL10" s="37">
        <f>
データ!$U$6</f>
        <v>
307</v>
      </c>
      <c r="AM10" s="37"/>
      <c r="AN10" s="37"/>
      <c r="AO10" s="37"/>
      <c r="AP10" s="37"/>
      <c r="AQ10" s="37"/>
      <c r="AR10" s="37"/>
      <c r="AS10" s="37"/>
      <c r="AT10" s="38">
        <f>
データ!$V$6</f>
        <v>
0.4</v>
      </c>
      <c r="AU10" s="38"/>
      <c r="AV10" s="38"/>
      <c r="AW10" s="38"/>
      <c r="AX10" s="38"/>
      <c r="AY10" s="38"/>
      <c r="AZ10" s="38"/>
      <c r="BA10" s="38"/>
      <c r="BB10" s="38">
        <f>
データ!$W$6</f>
        <v>
767.5</v>
      </c>
      <c r="BC10" s="38"/>
      <c r="BD10" s="38"/>
      <c r="BE10" s="38"/>
      <c r="BF10" s="38"/>
      <c r="BG10" s="38"/>
      <c r="BH10" s="38"/>
      <c r="BI10" s="38"/>
      <c r="BJ10" s="2"/>
      <c r="BK10" s="2"/>
      <c r="BL10" s="53" t="s">
        <v>
21</v>
      </c>
      <c r="BM10" s="54"/>
      <c r="BN10" s="55" t="s">
        <v>
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
114</v>
      </c>
      <c r="BM16" s="72"/>
      <c r="BN16" s="72"/>
      <c r="BO16" s="72"/>
      <c r="BP16" s="72"/>
      <c r="BQ16" s="72"/>
      <c r="BR16" s="72"/>
      <c r="BS16" s="72"/>
      <c r="BT16" s="72"/>
      <c r="BU16" s="72"/>
      <c r="BV16" s="72"/>
      <c r="BW16" s="72"/>
      <c r="BX16" s="72"/>
      <c r="BY16" s="72"/>
      <c r="BZ16" s="7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
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7" t="s">
        <v>
115</v>
      </c>
      <c r="BM47" s="78"/>
      <c r="BN47" s="78"/>
      <c r="BO47" s="78"/>
      <c r="BP47" s="78"/>
      <c r="BQ47" s="78"/>
      <c r="BR47" s="78"/>
      <c r="BS47" s="78"/>
      <c r="BT47" s="78"/>
      <c r="BU47" s="78"/>
      <c r="BV47" s="78"/>
      <c r="BW47" s="78"/>
      <c r="BX47" s="78"/>
      <c r="BY47" s="78"/>
      <c r="BZ47" s="7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7"/>
      <c r="BM48" s="78"/>
      <c r="BN48" s="78"/>
      <c r="BO48" s="78"/>
      <c r="BP48" s="78"/>
      <c r="BQ48" s="78"/>
      <c r="BR48" s="78"/>
      <c r="BS48" s="78"/>
      <c r="BT48" s="78"/>
      <c r="BU48" s="78"/>
      <c r="BV48" s="78"/>
      <c r="BW48" s="78"/>
      <c r="BX48" s="78"/>
      <c r="BY48" s="78"/>
      <c r="BZ48" s="7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7"/>
      <c r="BM49" s="78"/>
      <c r="BN49" s="78"/>
      <c r="BO49" s="78"/>
      <c r="BP49" s="78"/>
      <c r="BQ49" s="78"/>
      <c r="BR49" s="78"/>
      <c r="BS49" s="78"/>
      <c r="BT49" s="78"/>
      <c r="BU49" s="78"/>
      <c r="BV49" s="78"/>
      <c r="BW49" s="78"/>
      <c r="BX49" s="78"/>
      <c r="BY49" s="78"/>
      <c r="BZ49" s="7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7"/>
      <c r="BM50" s="78"/>
      <c r="BN50" s="78"/>
      <c r="BO50" s="78"/>
      <c r="BP50" s="78"/>
      <c r="BQ50" s="78"/>
      <c r="BR50" s="78"/>
      <c r="BS50" s="78"/>
      <c r="BT50" s="78"/>
      <c r="BU50" s="78"/>
      <c r="BV50" s="78"/>
      <c r="BW50" s="78"/>
      <c r="BX50" s="78"/>
      <c r="BY50" s="78"/>
      <c r="BZ50" s="7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7"/>
      <c r="BM51" s="78"/>
      <c r="BN51" s="78"/>
      <c r="BO51" s="78"/>
      <c r="BP51" s="78"/>
      <c r="BQ51" s="78"/>
      <c r="BR51" s="78"/>
      <c r="BS51" s="78"/>
      <c r="BT51" s="78"/>
      <c r="BU51" s="78"/>
      <c r="BV51" s="78"/>
      <c r="BW51" s="78"/>
      <c r="BX51" s="78"/>
      <c r="BY51" s="78"/>
      <c r="BZ51" s="7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7"/>
      <c r="BM52" s="78"/>
      <c r="BN52" s="78"/>
      <c r="BO52" s="78"/>
      <c r="BP52" s="78"/>
      <c r="BQ52" s="78"/>
      <c r="BR52" s="78"/>
      <c r="BS52" s="78"/>
      <c r="BT52" s="78"/>
      <c r="BU52" s="78"/>
      <c r="BV52" s="78"/>
      <c r="BW52" s="78"/>
      <c r="BX52" s="78"/>
      <c r="BY52" s="78"/>
      <c r="BZ52" s="7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7"/>
      <c r="BM53" s="78"/>
      <c r="BN53" s="78"/>
      <c r="BO53" s="78"/>
      <c r="BP53" s="78"/>
      <c r="BQ53" s="78"/>
      <c r="BR53" s="78"/>
      <c r="BS53" s="78"/>
      <c r="BT53" s="78"/>
      <c r="BU53" s="78"/>
      <c r="BV53" s="78"/>
      <c r="BW53" s="78"/>
      <c r="BX53" s="78"/>
      <c r="BY53" s="78"/>
      <c r="BZ53" s="7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7"/>
      <c r="BM54" s="78"/>
      <c r="BN54" s="78"/>
      <c r="BO54" s="78"/>
      <c r="BP54" s="78"/>
      <c r="BQ54" s="78"/>
      <c r="BR54" s="78"/>
      <c r="BS54" s="78"/>
      <c r="BT54" s="78"/>
      <c r="BU54" s="78"/>
      <c r="BV54" s="78"/>
      <c r="BW54" s="78"/>
      <c r="BX54" s="78"/>
      <c r="BY54" s="78"/>
      <c r="BZ54" s="7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7"/>
      <c r="BM55" s="78"/>
      <c r="BN55" s="78"/>
      <c r="BO55" s="78"/>
      <c r="BP55" s="78"/>
      <c r="BQ55" s="78"/>
      <c r="BR55" s="78"/>
      <c r="BS55" s="78"/>
      <c r="BT55" s="78"/>
      <c r="BU55" s="78"/>
      <c r="BV55" s="78"/>
      <c r="BW55" s="78"/>
      <c r="BX55" s="78"/>
      <c r="BY55" s="78"/>
      <c r="BZ55" s="7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7"/>
      <c r="BM56" s="78"/>
      <c r="BN56" s="78"/>
      <c r="BO56" s="78"/>
      <c r="BP56" s="78"/>
      <c r="BQ56" s="78"/>
      <c r="BR56" s="78"/>
      <c r="BS56" s="78"/>
      <c r="BT56" s="78"/>
      <c r="BU56" s="78"/>
      <c r="BV56" s="78"/>
      <c r="BW56" s="78"/>
      <c r="BX56" s="78"/>
      <c r="BY56" s="78"/>
      <c r="BZ56" s="7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7"/>
      <c r="BM57" s="78"/>
      <c r="BN57" s="78"/>
      <c r="BO57" s="78"/>
      <c r="BP57" s="78"/>
      <c r="BQ57" s="78"/>
      <c r="BR57" s="78"/>
      <c r="BS57" s="78"/>
      <c r="BT57" s="78"/>
      <c r="BU57" s="78"/>
      <c r="BV57" s="78"/>
      <c r="BW57" s="78"/>
      <c r="BX57" s="78"/>
      <c r="BY57" s="78"/>
      <c r="BZ57" s="7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7"/>
      <c r="BM58" s="78"/>
      <c r="BN58" s="78"/>
      <c r="BO58" s="78"/>
      <c r="BP58" s="78"/>
      <c r="BQ58" s="78"/>
      <c r="BR58" s="78"/>
      <c r="BS58" s="78"/>
      <c r="BT58" s="78"/>
      <c r="BU58" s="78"/>
      <c r="BV58" s="78"/>
      <c r="BW58" s="78"/>
      <c r="BX58" s="78"/>
      <c r="BY58" s="78"/>
      <c r="BZ58" s="7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7"/>
      <c r="BM59" s="78"/>
      <c r="BN59" s="78"/>
      <c r="BO59" s="78"/>
      <c r="BP59" s="78"/>
      <c r="BQ59" s="78"/>
      <c r="BR59" s="78"/>
      <c r="BS59" s="78"/>
      <c r="BT59" s="78"/>
      <c r="BU59" s="78"/>
      <c r="BV59" s="78"/>
      <c r="BW59" s="78"/>
      <c r="BX59" s="78"/>
      <c r="BY59" s="78"/>
      <c r="BZ59" s="79"/>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7"/>
      <c r="BM60" s="78"/>
      <c r="BN60" s="78"/>
      <c r="BO60" s="78"/>
      <c r="BP60" s="78"/>
      <c r="BQ60" s="78"/>
      <c r="BR60" s="78"/>
      <c r="BS60" s="78"/>
      <c r="BT60" s="78"/>
      <c r="BU60" s="78"/>
      <c r="BV60" s="78"/>
      <c r="BW60" s="78"/>
      <c r="BX60" s="78"/>
      <c r="BY60" s="78"/>
      <c r="BZ60" s="7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7"/>
      <c r="BM61" s="78"/>
      <c r="BN61" s="78"/>
      <c r="BO61" s="78"/>
      <c r="BP61" s="78"/>
      <c r="BQ61" s="78"/>
      <c r="BR61" s="78"/>
      <c r="BS61" s="78"/>
      <c r="BT61" s="78"/>
      <c r="BU61" s="78"/>
      <c r="BV61" s="78"/>
      <c r="BW61" s="78"/>
      <c r="BX61" s="78"/>
      <c r="BY61" s="78"/>
      <c r="BZ61" s="7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7"/>
      <c r="BM62" s="78"/>
      <c r="BN62" s="78"/>
      <c r="BO62" s="78"/>
      <c r="BP62" s="78"/>
      <c r="BQ62" s="78"/>
      <c r="BR62" s="78"/>
      <c r="BS62" s="78"/>
      <c r="BT62" s="78"/>
      <c r="BU62" s="78"/>
      <c r="BV62" s="78"/>
      <c r="BW62" s="78"/>
      <c r="BX62" s="78"/>
      <c r="BY62" s="78"/>
      <c r="BZ62" s="7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0"/>
      <c r="BM63" s="81"/>
      <c r="BN63" s="81"/>
      <c r="BO63" s="81"/>
      <c r="BP63" s="81"/>
      <c r="BQ63" s="81"/>
      <c r="BR63" s="81"/>
      <c r="BS63" s="81"/>
      <c r="BT63" s="81"/>
      <c r="BU63" s="81"/>
      <c r="BV63" s="81"/>
      <c r="BW63" s="81"/>
      <c r="BX63" s="81"/>
      <c r="BY63" s="81"/>
      <c r="BZ63" s="8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
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
116</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42</v>
      </c>
      <c r="H85" s="13" t="str">
        <f>
データ!BO6</f>
        <v>
【940.88】</v>
      </c>
      <c r="I85" s="13" t="str">
        <f>
データ!BZ6</f>
        <v>
【54.59】</v>
      </c>
      <c r="J85" s="13" t="str">
        <f>
データ!CK6</f>
        <v>
【301.20】</v>
      </c>
      <c r="K85" s="13" t="str">
        <f>
データ!CV6</f>
        <v>
【56.42】</v>
      </c>
      <c r="L85" s="13" t="str">
        <f>
データ!DG6</f>
        <v>
【71.01】</v>
      </c>
      <c r="M85" s="13" t="s">
        <v>
41</v>
      </c>
      <c r="N85" s="13" t="s">
        <v>
41</v>
      </c>
      <c r="O85" s="13" t="str">
        <f>
データ!EN6</f>
        <v>
【0.58】</v>
      </c>
    </row>
  </sheetData>
  <sheetProtection algorithmName="SHA-512" hashValue="ay4TwZXDWQE6Z4VpNUjL3WS6XO2vh+oXBy2MuUE0gpQ5Qg5hdhMe6UMANAaVpu3Y6hL6qxrmSvWa0pgURz5lcA==" saltValue="HWe87hbj5U1UoU7GCAwN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84" t="s">
        <v>
52</v>
      </c>
      <c r="I3" s="85"/>
      <c r="J3" s="85"/>
      <c r="K3" s="85"/>
      <c r="L3" s="85"/>
      <c r="M3" s="85"/>
      <c r="N3" s="85"/>
      <c r="O3" s="85"/>
      <c r="P3" s="85"/>
      <c r="Q3" s="85"/>
      <c r="R3" s="85"/>
      <c r="S3" s="85"/>
      <c r="T3" s="85"/>
      <c r="U3" s="85"/>
      <c r="V3" s="85"/>
      <c r="W3" s="86"/>
      <c r="X3" s="90" t="s">
        <v>
53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
54</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
55</v>
      </c>
      <c r="B4" s="17"/>
      <c r="C4" s="17"/>
      <c r="D4" s="17"/>
      <c r="E4" s="17"/>
      <c r="F4" s="17"/>
      <c r="G4" s="17"/>
      <c r="H4" s="87"/>
      <c r="I4" s="88"/>
      <c r="J4" s="88"/>
      <c r="K4" s="88"/>
      <c r="L4" s="88"/>
      <c r="M4" s="88"/>
      <c r="N4" s="88"/>
      <c r="O4" s="88"/>
      <c r="P4" s="88"/>
      <c r="Q4" s="88"/>
      <c r="R4" s="88"/>
      <c r="S4" s="88"/>
      <c r="T4" s="88"/>
      <c r="U4" s="88"/>
      <c r="V4" s="88"/>
      <c r="W4" s="89"/>
      <c r="X4" s="83" t="s">
        <v>
56</v>
      </c>
      <c r="Y4" s="83"/>
      <c r="Z4" s="83"/>
      <c r="AA4" s="83"/>
      <c r="AB4" s="83"/>
      <c r="AC4" s="83"/>
      <c r="AD4" s="83"/>
      <c r="AE4" s="83"/>
      <c r="AF4" s="83"/>
      <c r="AG4" s="83"/>
      <c r="AH4" s="83"/>
      <c r="AI4" s="83" t="s">
        <v>
57</v>
      </c>
      <c r="AJ4" s="83"/>
      <c r="AK4" s="83"/>
      <c r="AL4" s="83"/>
      <c r="AM4" s="83"/>
      <c r="AN4" s="83"/>
      <c r="AO4" s="83"/>
      <c r="AP4" s="83"/>
      <c r="AQ4" s="83"/>
      <c r="AR4" s="83"/>
      <c r="AS4" s="83"/>
      <c r="AT4" s="83" t="s">
        <v>
58</v>
      </c>
      <c r="AU4" s="83"/>
      <c r="AV4" s="83"/>
      <c r="AW4" s="83"/>
      <c r="AX4" s="83"/>
      <c r="AY4" s="83"/>
      <c r="AZ4" s="83"/>
      <c r="BA4" s="83"/>
      <c r="BB4" s="83"/>
      <c r="BC4" s="83"/>
      <c r="BD4" s="83"/>
      <c r="BE4" s="83" t="s">
        <v>
59</v>
      </c>
      <c r="BF4" s="83"/>
      <c r="BG4" s="83"/>
      <c r="BH4" s="83"/>
      <c r="BI4" s="83"/>
      <c r="BJ4" s="83"/>
      <c r="BK4" s="83"/>
      <c r="BL4" s="83"/>
      <c r="BM4" s="83"/>
      <c r="BN4" s="83"/>
      <c r="BO4" s="83"/>
      <c r="BP4" s="83" t="s">
        <v>
60</v>
      </c>
      <c r="BQ4" s="83"/>
      <c r="BR4" s="83"/>
      <c r="BS4" s="83"/>
      <c r="BT4" s="83"/>
      <c r="BU4" s="83"/>
      <c r="BV4" s="83"/>
      <c r="BW4" s="83"/>
      <c r="BX4" s="83"/>
      <c r="BY4" s="83"/>
      <c r="BZ4" s="83"/>
      <c r="CA4" s="83" t="s">
        <v>
61</v>
      </c>
      <c r="CB4" s="83"/>
      <c r="CC4" s="83"/>
      <c r="CD4" s="83"/>
      <c r="CE4" s="83"/>
      <c r="CF4" s="83"/>
      <c r="CG4" s="83"/>
      <c r="CH4" s="83"/>
      <c r="CI4" s="83"/>
      <c r="CJ4" s="83"/>
      <c r="CK4" s="83"/>
      <c r="CL4" s="83" t="s">
        <v>
62</v>
      </c>
      <c r="CM4" s="83"/>
      <c r="CN4" s="83"/>
      <c r="CO4" s="83"/>
      <c r="CP4" s="83"/>
      <c r="CQ4" s="83"/>
      <c r="CR4" s="83"/>
      <c r="CS4" s="83"/>
      <c r="CT4" s="83"/>
      <c r="CU4" s="83"/>
      <c r="CV4" s="83"/>
      <c r="CW4" s="83" t="s">
        <v>
63</v>
      </c>
      <c r="CX4" s="83"/>
      <c r="CY4" s="83"/>
      <c r="CZ4" s="83"/>
      <c r="DA4" s="83"/>
      <c r="DB4" s="83"/>
      <c r="DC4" s="83"/>
      <c r="DD4" s="83"/>
      <c r="DE4" s="83"/>
      <c r="DF4" s="83"/>
      <c r="DG4" s="83"/>
      <c r="DH4" s="83" t="s">
        <v>
64</v>
      </c>
      <c r="DI4" s="83"/>
      <c r="DJ4" s="83"/>
      <c r="DK4" s="83"/>
      <c r="DL4" s="83"/>
      <c r="DM4" s="83"/>
      <c r="DN4" s="83"/>
      <c r="DO4" s="83"/>
      <c r="DP4" s="83"/>
      <c r="DQ4" s="83"/>
      <c r="DR4" s="83"/>
      <c r="DS4" s="83" t="s">
        <v>
65</v>
      </c>
      <c r="DT4" s="83"/>
      <c r="DU4" s="83"/>
      <c r="DV4" s="83"/>
      <c r="DW4" s="83"/>
      <c r="DX4" s="83"/>
      <c r="DY4" s="83"/>
      <c r="DZ4" s="83"/>
      <c r="EA4" s="83"/>
      <c r="EB4" s="83"/>
      <c r="EC4" s="83"/>
      <c r="ED4" s="83" t="s">
        <v>
66</v>
      </c>
      <c r="EE4" s="83"/>
      <c r="EF4" s="83"/>
      <c r="EG4" s="83"/>
      <c r="EH4" s="83"/>
      <c r="EI4" s="83"/>
      <c r="EJ4" s="83"/>
      <c r="EK4" s="83"/>
      <c r="EL4" s="83"/>
      <c r="EM4" s="83"/>
      <c r="EN4" s="83"/>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133621</v>
      </c>
      <c r="D6" s="20">
        <f t="shared" si="3"/>
        <v>
47</v>
      </c>
      <c r="E6" s="20">
        <f t="shared" si="3"/>
        <v>
1</v>
      </c>
      <c r="F6" s="20">
        <f t="shared" si="3"/>
        <v>
0</v>
      </c>
      <c r="G6" s="20">
        <f t="shared" si="3"/>
        <v>
0</v>
      </c>
      <c r="H6" s="20" t="str">
        <f t="shared" si="3"/>
        <v>
東京都　利島村</v>
      </c>
      <c r="I6" s="20" t="str">
        <f t="shared" si="3"/>
        <v>
法非適用</v>
      </c>
      <c r="J6" s="20" t="str">
        <f t="shared" si="3"/>
        <v>
水道事業</v>
      </c>
      <c r="K6" s="20" t="str">
        <f t="shared" si="3"/>
        <v>
簡易水道事業</v>
      </c>
      <c r="L6" s="20" t="str">
        <f t="shared" si="3"/>
        <v>
D4</v>
      </c>
      <c r="M6" s="20" t="str">
        <f t="shared" si="3"/>
        <v>
非設置</v>
      </c>
      <c r="N6" s="21" t="str">
        <f t="shared" si="3"/>
        <v>
-</v>
      </c>
      <c r="O6" s="21" t="str">
        <f t="shared" si="3"/>
        <v>
該当数値なし</v>
      </c>
      <c r="P6" s="21">
        <f t="shared" si="3"/>
        <v>
100</v>
      </c>
      <c r="Q6" s="21">
        <f t="shared" si="3"/>
        <v>
4200</v>
      </c>
      <c r="R6" s="21">
        <f t="shared" si="3"/>
        <v>
332</v>
      </c>
      <c r="S6" s="21">
        <f t="shared" si="3"/>
        <v>
4.12</v>
      </c>
      <c r="T6" s="21">
        <f t="shared" si="3"/>
        <v>
80.58</v>
      </c>
      <c r="U6" s="21">
        <f t="shared" si="3"/>
        <v>
307</v>
      </c>
      <c r="V6" s="21">
        <f t="shared" si="3"/>
        <v>
0.4</v>
      </c>
      <c r="W6" s="21">
        <f t="shared" si="3"/>
        <v>
767.5</v>
      </c>
      <c r="X6" s="22">
        <f>
IF(X7="",NA(),X7)</f>
        <v>
96.75</v>
      </c>
      <c r="Y6" s="22">
        <f t="shared" ref="Y6:AG6" si="4">
IF(Y7="",NA(),Y7)</f>
        <v>
95.12</v>
      </c>
      <c r="Z6" s="22">
        <f t="shared" si="4"/>
        <v>
105.92</v>
      </c>
      <c r="AA6" s="22">
        <f t="shared" si="4"/>
        <v>
96.75</v>
      </c>
      <c r="AB6" s="22">
        <f t="shared" si="4"/>
        <v>
114.13</v>
      </c>
      <c r="AC6" s="22">
        <f t="shared" si="4"/>
        <v>
74.05</v>
      </c>
      <c r="AD6" s="22">
        <f t="shared" si="4"/>
        <v>
73.25</v>
      </c>
      <c r="AE6" s="22">
        <f t="shared" si="4"/>
        <v>
75.06</v>
      </c>
      <c r="AF6" s="22">
        <f t="shared" si="4"/>
        <v>
73.22</v>
      </c>
      <c r="AG6" s="22">
        <f t="shared" si="4"/>
        <v>
69.05</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253.8</v>
      </c>
      <c r="BF6" s="22">
        <f t="shared" ref="BF6:BN6" si="7">
IF(BF7="",NA(),BF7)</f>
        <v>
591.20000000000005</v>
      </c>
      <c r="BG6" s="22">
        <f t="shared" si="7"/>
        <v>
1144.71</v>
      </c>
      <c r="BH6" s="22">
        <f t="shared" si="7"/>
        <v>
1783.65</v>
      </c>
      <c r="BI6" s="22">
        <f t="shared" si="7"/>
        <v>
1591.77</v>
      </c>
      <c r="BJ6" s="22">
        <f t="shared" si="7"/>
        <v>
1302.33</v>
      </c>
      <c r="BK6" s="22">
        <f t="shared" si="7"/>
        <v>
1274.21</v>
      </c>
      <c r="BL6" s="22">
        <f t="shared" si="7"/>
        <v>
1183.92</v>
      </c>
      <c r="BM6" s="22">
        <f t="shared" si="7"/>
        <v>
1128.72</v>
      </c>
      <c r="BN6" s="22">
        <f t="shared" si="7"/>
        <v>
1125.25</v>
      </c>
      <c r="BO6" s="21" t="str">
        <f>
IF(BO7="","",IF(BO7="-","【-】","【"&amp;SUBSTITUTE(TEXT(BO7,"#,##0.00"),"-","△")&amp;"】"))</f>
        <v>
【940.88】</v>
      </c>
      <c r="BP6" s="22">
        <f>
IF(BP7="",NA(),BP7)</f>
        <v>
14.97</v>
      </c>
      <c r="BQ6" s="22">
        <f t="shared" ref="BQ6:BY6" si="8">
IF(BQ7="",NA(),BQ7)</f>
        <v>
22.56</v>
      </c>
      <c r="BR6" s="22">
        <f t="shared" si="8"/>
        <v>
22.21</v>
      </c>
      <c r="BS6" s="22">
        <f t="shared" si="8"/>
        <v>
25.84</v>
      </c>
      <c r="BT6" s="22">
        <f t="shared" si="8"/>
        <v>
8.82</v>
      </c>
      <c r="BU6" s="22">
        <f t="shared" si="8"/>
        <v>
40.89</v>
      </c>
      <c r="BV6" s="22">
        <f t="shared" si="8"/>
        <v>
41.25</v>
      </c>
      <c r="BW6" s="22">
        <f t="shared" si="8"/>
        <v>
42.5</v>
      </c>
      <c r="BX6" s="22">
        <f t="shared" si="8"/>
        <v>
41.84</v>
      </c>
      <c r="BY6" s="22">
        <f t="shared" si="8"/>
        <v>
41.44</v>
      </c>
      <c r="BZ6" s="21" t="str">
        <f>
IF(BZ7="","",IF(BZ7="-","【-】","【"&amp;SUBSTITUTE(TEXT(BZ7,"#,##0.00"),"-","△")&amp;"】"))</f>
        <v>
【54.59】</v>
      </c>
      <c r="CA6" s="22">
        <f>
IF(CA7="",NA(),CA7)</f>
        <v>
1691.72</v>
      </c>
      <c r="CB6" s="22">
        <f t="shared" ref="CB6:CJ6" si="9">
IF(CB7="",NA(),CB7)</f>
        <v>
1082.54</v>
      </c>
      <c r="CC6" s="22">
        <f t="shared" si="9"/>
        <v>
1161.44</v>
      </c>
      <c r="CD6" s="22">
        <f t="shared" si="9"/>
        <v>
926.44</v>
      </c>
      <c r="CE6" s="22">
        <f t="shared" si="9"/>
        <v>
2800.23</v>
      </c>
      <c r="CF6" s="22">
        <f t="shared" si="9"/>
        <v>
383.2</v>
      </c>
      <c r="CG6" s="22">
        <f t="shared" si="9"/>
        <v>
383.25</v>
      </c>
      <c r="CH6" s="22">
        <f t="shared" si="9"/>
        <v>
377.72</v>
      </c>
      <c r="CI6" s="22">
        <f t="shared" si="9"/>
        <v>
390.47</v>
      </c>
      <c r="CJ6" s="22">
        <f t="shared" si="9"/>
        <v>
403.61</v>
      </c>
      <c r="CK6" s="21" t="str">
        <f>
IF(CK7="","",IF(CK7="-","【-】","【"&amp;SUBSTITUTE(TEXT(CK7,"#,##0.00"),"-","△")&amp;"】"))</f>
        <v>
【301.20】</v>
      </c>
      <c r="CL6" s="22">
        <f>
IF(CL7="",NA(),CL7)</f>
        <v>
40.659999999999997</v>
      </c>
      <c r="CM6" s="22">
        <f t="shared" ref="CM6:CU6" si="10">
IF(CM7="",NA(),CM7)</f>
        <v>
46.05</v>
      </c>
      <c r="CN6" s="22">
        <f t="shared" si="10"/>
        <v>
45.93</v>
      </c>
      <c r="CO6" s="22">
        <f t="shared" si="10"/>
        <v>
38.4</v>
      </c>
      <c r="CP6" s="22">
        <f t="shared" si="10"/>
        <v>
42.21</v>
      </c>
      <c r="CQ6" s="22">
        <f t="shared" si="10"/>
        <v>
47.95</v>
      </c>
      <c r="CR6" s="22">
        <f t="shared" si="10"/>
        <v>
48.26</v>
      </c>
      <c r="CS6" s="22">
        <f t="shared" si="10"/>
        <v>
48.01</v>
      </c>
      <c r="CT6" s="22">
        <f t="shared" si="10"/>
        <v>
49.08</v>
      </c>
      <c r="CU6" s="22">
        <f t="shared" si="10"/>
        <v>
51.46</v>
      </c>
      <c r="CV6" s="21" t="str">
        <f>
IF(CV7="","",IF(CV7="-","【-】","【"&amp;SUBSTITUTE(TEXT(CV7,"#,##0.00"),"-","△")&amp;"】"))</f>
        <v>
【56.42】</v>
      </c>
      <c r="CW6" s="22">
        <f>
IF(CW7="",NA(),CW7)</f>
        <v>
80.459999999999994</v>
      </c>
      <c r="CX6" s="22">
        <f t="shared" ref="CX6:DF6" si="11">
IF(CX7="",NA(),CX7)</f>
        <v>
71.040000000000006</v>
      </c>
      <c r="CY6" s="22">
        <f t="shared" si="11"/>
        <v>
67.819999999999993</v>
      </c>
      <c r="CZ6" s="22">
        <f t="shared" si="11"/>
        <v>
83</v>
      </c>
      <c r="DA6" s="22">
        <f t="shared" si="11"/>
        <v>
75.599999999999994</v>
      </c>
      <c r="DB6" s="22">
        <f t="shared" si="11"/>
        <v>
74.900000000000006</v>
      </c>
      <c r="DC6" s="22">
        <f t="shared" si="11"/>
        <v>
72.72</v>
      </c>
      <c r="DD6" s="22">
        <f t="shared" si="11"/>
        <v>
72.75</v>
      </c>
      <c r="DE6" s="22">
        <f t="shared" si="11"/>
        <v>
71.27</v>
      </c>
      <c r="DF6" s="22">
        <f t="shared" si="11"/>
        <v>
68.58</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2">
        <f>
IF(ED7="",NA(),ED7)</f>
        <v>
1.55</v>
      </c>
      <c r="EE6" s="21">
        <f t="shared" ref="EE6:EM6" si="14">
IF(EE7="",NA(),EE7)</f>
        <v>
0</v>
      </c>
      <c r="EF6" s="21">
        <f t="shared" si="14"/>
        <v>
0</v>
      </c>
      <c r="EG6" s="21">
        <f t="shared" si="14"/>
        <v>
0</v>
      </c>
      <c r="EH6" s="21">
        <f t="shared" si="14"/>
        <v>
0</v>
      </c>
      <c r="EI6" s="22">
        <f t="shared" si="14"/>
        <v>
0.56999999999999995</v>
      </c>
      <c r="EJ6" s="22">
        <f t="shared" si="14"/>
        <v>
0.62</v>
      </c>
      <c r="EK6" s="22">
        <f t="shared" si="14"/>
        <v>
0.39</v>
      </c>
      <c r="EL6" s="22">
        <f t="shared" si="14"/>
        <v>
0.61</v>
      </c>
      <c r="EM6" s="22">
        <f t="shared" si="14"/>
        <v>
0.4</v>
      </c>
      <c r="EN6" s="21" t="str">
        <f>
IF(EN7="","",IF(EN7="-","【-】","【"&amp;SUBSTITUTE(TEXT(EN7,"#,##0.00"),"-","△")&amp;"】"))</f>
        <v>
【0.58】</v>
      </c>
    </row>
    <row r="7" spans="1:144" s="23" customFormat="1" x14ac:dyDescent="0.2">
      <c r="A7" s="15"/>
      <c r="B7" s="24">
        <v>
2021</v>
      </c>
      <c r="C7" s="24">
        <v>
133621</v>
      </c>
      <c r="D7" s="24">
        <v>
47</v>
      </c>
      <c r="E7" s="24">
        <v>
1</v>
      </c>
      <c r="F7" s="24">
        <v>
0</v>
      </c>
      <c r="G7" s="24">
        <v>
0</v>
      </c>
      <c r="H7" s="24" t="s">
        <v>
96</v>
      </c>
      <c r="I7" s="24" t="s">
        <v>
97</v>
      </c>
      <c r="J7" s="24" t="s">
        <v>
98</v>
      </c>
      <c r="K7" s="24" t="s">
        <v>
99</v>
      </c>
      <c r="L7" s="24" t="s">
        <v>
100</v>
      </c>
      <c r="M7" s="24" t="s">
        <v>
101</v>
      </c>
      <c r="N7" s="25" t="s">
        <v>
102</v>
      </c>
      <c r="O7" s="25" t="s">
        <v>
103</v>
      </c>
      <c r="P7" s="25">
        <v>
100</v>
      </c>
      <c r="Q7" s="25">
        <v>
4200</v>
      </c>
      <c r="R7" s="25">
        <v>
332</v>
      </c>
      <c r="S7" s="25">
        <v>
4.12</v>
      </c>
      <c r="T7" s="25">
        <v>
80.58</v>
      </c>
      <c r="U7" s="25">
        <v>
307</v>
      </c>
      <c r="V7" s="25">
        <v>
0.4</v>
      </c>
      <c r="W7" s="25">
        <v>
767.5</v>
      </c>
      <c r="X7" s="25">
        <v>
96.75</v>
      </c>
      <c r="Y7" s="25">
        <v>
95.12</v>
      </c>
      <c r="Z7" s="25">
        <v>
105.92</v>
      </c>
      <c r="AA7" s="25">
        <v>
96.75</v>
      </c>
      <c r="AB7" s="25">
        <v>
114.13</v>
      </c>
      <c r="AC7" s="25">
        <v>
74.05</v>
      </c>
      <c r="AD7" s="25">
        <v>
73.25</v>
      </c>
      <c r="AE7" s="25">
        <v>
75.06</v>
      </c>
      <c r="AF7" s="25">
        <v>
73.22</v>
      </c>
      <c r="AG7" s="25">
        <v>
69.05</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253.8</v>
      </c>
      <c r="BF7" s="25">
        <v>
591.20000000000005</v>
      </c>
      <c r="BG7" s="25">
        <v>
1144.71</v>
      </c>
      <c r="BH7" s="25">
        <v>
1783.65</v>
      </c>
      <c r="BI7" s="25">
        <v>
1591.77</v>
      </c>
      <c r="BJ7" s="25">
        <v>
1302.33</v>
      </c>
      <c r="BK7" s="25">
        <v>
1274.21</v>
      </c>
      <c r="BL7" s="25">
        <v>
1183.92</v>
      </c>
      <c r="BM7" s="25">
        <v>
1128.72</v>
      </c>
      <c r="BN7" s="25">
        <v>
1125.25</v>
      </c>
      <c r="BO7" s="25">
        <v>
940.88</v>
      </c>
      <c r="BP7" s="25">
        <v>
14.97</v>
      </c>
      <c r="BQ7" s="25">
        <v>
22.56</v>
      </c>
      <c r="BR7" s="25">
        <v>
22.21</v>
      </c>
      <c r="BS7" s="25">
        <v>
25.84</v>
      </c>
      <c r="BT7" s="25">
        <v>
8.82</v>
      </c>
      <c r="BU7" s="25">
        <v>
40.89</v>
      </c>
      <c r="BV7" s="25">
        <v>
41.25</v>
      </c>
      <c r="BW7" s="25">
        <v>
42.5</v>
      </c>
      <c r="BX7" s="25">
        <v>
41.84</v>
      </c>
      <c r="BY7" s="25">
        <v>
41.44</v>
      </c>
      <c r="BZ7" s="25">
        <v>
54.59</v>
      </c>
      <c r="CA7" s="25">
        <v>
1691.72</v>
      </c>
      <c r="CB7" s="25">
        <v>
1082.54</v>
      </c>
      <c r="CC7" s="25">
        <v>
1161.44</v>
      </c>
      <c r="CD7" s="25">
        <v>
926.44</v>
      </c>
      <c r="CE7" s="25">
        <v>
2800.23</v>
      </c>
      <c r="CF7" s="25">
        <v>
383.2</v>
      </c>
      <c r="CG7" s="25">
        <v>
383.25</v>
      </c>
      <c r="CH7" s="25">
        <v>
377.72</v>
      </c>
      <c r="CI7" s="25">
        <v>
390.47</v>
      </c>
      <c r="CJ7" s="25">
        <v>
403.61</v>
      </c>
      <c r="CK7" s="25">
        <v>
301.2</v>
      </c>
      <c r="CL7" s="25">
        <v>
40.659999999999997</v>
      </c>
      <c r="CM7" s="25">
        <v>
46.05</v>
      </c>
      <c r="CN7" s="25">
        <v>
45.93</v>
      </c>
      <c r="CO7" s="25">
        <v>
38.4</v>
      </c>
      <c r="CP7" s="25">
        <v>
42.21</v>
      </c>
      <c r="CQ7" s="25">
        <v>
47.95</v>
      </c>
      <c r="CR7" s="25">
        <v>
48.26</v>
      </c>
      <c r="CS7" s="25">
        <v>
48.01</v>
      </c>
      <c r="CT7" s="25">
        <v>
49.08</v>
      </c>
      <c r="CU7" s="25">
        <v>
51.46</v>
      </c>
      <c r="CV7" s="25">
        <v>
56.42</v>
      </c>
      <c r="CW7" s="25">
        <v>
80.459999999999994</v>
      </c>
      <c r="CX7" s="25">
        <v>
71.040000000000006</v>
      </c>
      <c r="CY7" s="25">
        <v>
67.819999999999993</v>
      </c>
      <c r="CZ7" s="25">
        <v>
83</v>
      </c>
      <c r="DA7" s="25">
        <v>
75.599999999999994</v>
      </c>
      <c r="DB7" s="25">
        <v>
74.900000000000006</v>
      </c>
      <c r="DC7" s="25">
        <v>
72.72</v>
      </c>
      <c r="DD7" s="25">
        <v>
72.75</v>
      </c>
      <c r="DE7" s="25">
        <v>
71.27</v>
      </c>
      <c r="DF7" s="25">
        <v>
68.58</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1.55</v>
      </c>
      <c r="EE7" s="25">
        <v>
0</v>
      </c>
      <c r="EF7" s="25">
        <v>
0</v>
      </c>
      <c r="EG7" s="25">
        <v>
0</v>
      </c>
      <c r="EH7" s="25">
        <v>
0</v>
      </c>
      <c r="EI7" s="25">
        <v>
0.56999999999999995</v>
      </c>
      <c r="EJ7" s="25">
        <v>
0.62</v>
      </c>
      <c r="EK7" s="25">
        <v>
0.39</v>
      </c>
      <c r="EL7" s="25">
        <v>
0.61</v>
      </c>
      <c r="EM7" s="25">
        <v>
0.4</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111</v>
      </c>
      <c r="D13" t="s">
        <v>
112</v>
      </c>
      <c r="E13" t="s">
        <v>
112</v>
      </c>
      <c r="F13" t="s">
        <v>
112</v>
      </c>
      <c r="G13" t="s">
        <v>
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2022-12-01T01:09:37Z</dcterms:created>
  <dcterms:modified xsi:type="dcterms:W3CDTF">2023-02-09T09:16:27Z</dcterms:modified>
  <cp:category/>
</cp:coreProperties>
</file>