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5年度\R60116【総務省2月2日〆】公営企業に係る経営比較分析表（令和４年度決算）の分析等について（依頼）\04-1_団体⇒都\06 簡易水道事業\32 利島村○\"/>
    </mc:Choice>
  </mc:AlternateContent>
  <workbookProtection workbookAlgorithmName="SHA-512" workbookHashValue="rcWuCpISr42aPvORYIkOzPSWiuQvDCbOnMnv2qutX1L/fzvixiVL/8zvTrPuIfSdfgMVBSu/pxTWHWxNv3JKUA==" workbookSaltValue="pxY/V1ueMg+ptrq+RG35SQ==" workbookSpinCount="100000" lockStructure="1"/>
  <bookViews>
    <workbookView xWindow="0" yWindow="0" windowWidth="28800" windowHeight="11895"/>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Q6" i="5"/>
  <c r="P6" i="5"/>
  <c r="O6" i="5"/>
  <c r="I10" i="4" s="1"/>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BB10" i="4"/>
  <c r="AT10" i="4"/>
  <c r="AL10" i="4"/>
  <c r="W10" i="4"/>
  <c r="P10" i="4"/>
  <c r="AT8" i="4"/>
  <c r="AL8" i="4"/>
  <c r="AD8" i="4"/>
  <c r="W8" i="4"/>
  <c r="P8" i="4"/>
  <c r="I8" i="4"/>
  <c r="B8" i="4"/>
  <c r="B6" i="4"/>
</calcChain>
</file>

<file path=xl/sharedStrings.xml><?xml version="1.0" encoding="utf-8"?>
<sst xmlns="http://schemas.openxmlformats.org/spreadsheetml/2006/main" count="233" uniqueCount="118">
  <si>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</si>
  <si>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</si>
  <si>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</si>
  <si>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</si>
  <si>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</si>
  <si>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</si>
  <si>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</si>
  <si>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</si>
  <si>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</si>
  <si>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</si>
  <si>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</si>
  <si>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</si>
  <si>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</si>
  <si>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</si>
  <si>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</si>
  <si>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</si>
  <si>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</si>
  <si>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</si>
  <si>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</si>
  <si>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</si>
  <si>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</si>
  <si>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</si>
  <si>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</si>
  <si>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</si>
  <si>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</si>
  <si>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</si>
  <si>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</si>
  <si>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</si>
  <si>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</si>
  <si>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</si>
  <si>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</si>
  <si>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</si>
  <si>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</si>
  <si>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</si>
  <si>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</si>
  <si>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</si>
  <si>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</si>
  <si>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</si>
  <si>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</si>
  <si>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</si>
  <si>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</si>
  <si>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</si>
  <si>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</si>
  <si>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</si>
  <si>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</si>
  <si>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</si>
  <si>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</si>
  <si>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</si>
  <si>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</si>
  <si>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</si>
  <si>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</si>
  <si>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</si>
  <si>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</si>
  <si>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</si>
  <si>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</si>
  <si>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</si>
  <si>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</si>
  <si>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</si>
  <si>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</si>
  <si>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</si>
  <si>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</si>
  <si>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</si>
  <si>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</si>
  <si>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</si>
  <si>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</si>
  <si>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</si>
  <si>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</si>
  <si>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</si>
  <si>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</si>
  <si>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</si>
  <si>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</si>
  <si>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</si>
  <si>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</si>
  <si>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</si>
  <si>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</si>
  <si>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</si>
  <si>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</si>
  <si>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</si>
  <si>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</si>
  <si>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</si>
  <si>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</si>
  <si>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</si>
  <si>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</si>
  <si>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</si>
  <si>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</si>
  <si>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</si>
  <si>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</si>
  <si>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</si>
  <si>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</si>
  <si>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</si>
  <si>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</si>
  <si>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</si>
  <si>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</si>
  <si>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</si>
  <si>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</si>
  <si>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</si>
  <si>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利島村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</si>
  <si>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</si>
  <si>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</si>
  <si>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</si>
  <si>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</si>
  <si>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</si>
  <si>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</si>
  <si>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</si>
  <si>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</si>
  <si>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</si>
  <si>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</si>
  <si>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</si>
  <si>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</si>
  <si>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</si>
  <si>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</si>
  <si>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</si>
  <si>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</si>
  <si>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</si>
  <si>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</si>
  <si>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平成27年から平成29年までに老朽化している管路更新を行い、全体の2割の更新を終えた。平成30年度より急速濾過施設等の主要設備の更新工事を行っており令和2年度に完了している。管路更新については、令和5年度より第2沈砂池の排水管の補修工事を計画している。
③管路更新率平成30年～令和4年は更新なしのため0。令和6年度より、老朽管更新を毎年行っていく予定である。</t>
    <rPh sb="153" eb="155">
      <t>レイワ</t>
    </rPh>
    <rPh sb="156" eb="158">
      <t>ネンド</t>
    </rPh>
    <rPh sb="161" eb="163">
      <t>ロウキュウ</t>
    </rPh>
    <rPh sb="163" eb="164">
      <t>カン</t>
    </rPh>
    <rPh sb="164" eb="166">
      <t>コウシン</t>
    </rPh>
    <rPh sb="167" eb="169">
      <t>マイトシ</t>
    </rPh>
    <rPh sb="169" eb="170">
      <t>オコナ</t>
    </rPh>
    <rPh sb="174" eb="176">
      <t>ヨテイ</t>
    </rPh>
    <phoneticPr fontId="4"/>
  </si>
  <si>
    <t>①収益的収支比率が下がったのは、コロナ禍で水道使用料を減免したからである。今年度は減免はしていないので、収益的収支比率は上がっていくだろう。
④企業債残高対給水収益比率については,平成30年度から令和2年度にかけて行った浄水場更新による影響により、企業債残高が大幅に増えた。
⑤料金回収率については、小離島という地理的な条件から給水人口の伸び悩みにより今後の収入見込みが横ばいである。浄水場更新などの影響もあり改善が厳しい状況である。料金改定の実施を複数回に渡って検討しており、料金回収率の改善を目指したい。
⑥給水原価については、国・都補助の対象とならない、脱塩施設メンテナンスの費用があるため、高くなっている現状である。
また、平成28年は渇水の影響で給水原価が大幅に増加した。平成30年にかけては減少傾向となっているものの、類似団体平均を上回っている。
平成30年度～令和2年度に浄水場更新を実施しており、その影響から給水原価が増加している。コロナ禍で水道使用料を減免したことも給水原価が昨年度より上昇した原因のひとつだろう。
⑦施設利用率については、貯水池の貯水量により急速ろ過棟の利用率及び脱塩施設棟の利用率に影響がでる。雨がなかなか降らず、貯水量も大幅な増加が見込めないため、急速ろ過施設の利用率は上がらないが、その分脱塩施設をフル稼働させているため、施設利用率は上昇している。
⑧有収率については、平成30年度・平成31年度は漏水による捨て水が多く出ていることと、それに伴う減免措置などによる影響から減少傾向にあったが、令和２年度及び令和3年度は漏水による影響が抑えられたため持ち直すことができた。令和4年度はコロナ禍により水道使用量を減免したことが、有収率を下げる原因となった。</t>
    <rPh sb="1" eb="4">
      <t>シュウエキテキ</t>
    </rPh>
    <rPh sb="4" eb="6">
      <t>シュウシ</t>
    </rPh>
    <rPh sb="6" eb="8">
      <t>ヒリツ</t>
    </rPh>
    <rPh sb="9" eb="10">
      <t>サ</t>
    </rPh>
    <rPh sb="19" eb="20">
      <t>カ</t>
    </rPh>
    <rPh sb="21" eb="23">
      <t>スイドウ</t>
    </rPh>
    <rPh sb="23" eb="26">
      <t>シヨウリョウ</t>
    </rPh>
    <rPh sb="27" eb="29">
      <t>ゲンメン</t>
    </rPh>
    <rPh sb="37" eb="40">
      <t>コンネンド</t>
    </rPh>
    <rPh sb="41" eb="43">
      <t>ゲンメン</t>
    </rPh>
    <rPh sb="52" eb="55">
      <t>シュウエキテキ</t>
    </rPh>
    <rPh sb="55" eb="57">
      <t>シュウシ</t>
    </rPh>
    <rPh sb="57" eb="59">
      <t>ヒリツ</t>
    </rPh>
    <rPh sb="60" eb="61">
      <t>ア</t>
    </rPh>
    <rPh sb="387" eb="389">
      <t>レイワ</t>
    </rPh>
    <rPh sb="390" eb="392">
      <t>ネンド</t>
    </rPh>
    <rPh sb="408" eb="410">
      <t>エイキョウ</t>
    </rPh>
    <rPh sb="427" eb="428">
      <t>カ</t>
    </rPh>
    <rPh sb="429" eb="431">
      <t>スイドウ</t>
    </rPh>
    <rPh sb="431" eb="434">
      <t>シヨウリョウ</t>
    </rPh>
    <rPh sb="435" eb="437">
      <t>ゲンメン</t>
    </rPh>
    <rPh sb="442" eb="444">
      <t>キュウスイ</t>
    </rPh>
    <rPh sb="444" eb="446">
      <t>ゲンカ</t>
    </rPh>
    <rPh sb="447" eb="450">
      <t>サクネンド</t>
    </rPh>
    <rPh sb="452" eb="454">
      <t>ジョウショウ</t>
    </rPh>
    <rPh sb="456" eb="458">
      <t>ゲンイン</t>
    </rPh>
    <rPh sb="516" eb="517">
      <t>アメ</t>
    </rPh>
    <rPh sb="522" eb="523">
      <t>フ</t>
    </rPh>
    <rPh sb="526" eb="528">
      <t>チョスイ</t>
    </rPh>
    <rPh sb="528" eb="529">
      <t>リョウ</t>
    </rPh>
    <rPh sb="530" eb="532">
      <t>オオハバ</t>
    </rPh>
    <rPh sb="533" eb="535">
      <t>ゾウカ</t>
    </rPh>
    <rPh sb="536" eb="538">
      <t>ミコ</t>
    </rPh>
    <rPh sb="544" eb="546">
      <t>キュウソク</t>
    </rPh>
    <rPh sb="547" eb="550">
      <t>カシセツ</t>
    </rPh>
    <rPh sb="551" eb="554">
      <t>リヨウリツ</t>
    </rPh>
    <rPh sb="555" eb="556">
      <t>ア</t>
    </rPh>
    <rPh sb="564" eb="565">
      <t>ブン</t>
    </rPh>
    <rPh sb="565" eb="567">
      <t>ダツエン</t>
    </rPh>
    <rPh sb="567" eb="569">
      <t>シセツ</t>
    </rPh>
    <rPh sb="572" eb="574">
      <t>カドウ</t>
    </rPh>
    <rPh sb="582" eb="584">
      <t>シセツ</t>
    </rPh>
    <rPh sb="584" eb="586">
      <t>リヨウ</t>
    </rPh>
    <rPh sb="586" eb="587">
      <t>リツ</t>
    </rPh>
    <rPh sb="588" eb="590">
      <t>ジョウショウ</t>
    </rPh>
    <rPh sb="706" eb="708">
      <t>_x0000__x0001__x0003_</t>
    </rPh>
    <rPh sb="708" eb="710">
      <t>_x0007__x0004__x0002_</t>
    </rPh>
    <rPh sb="715" eb="716">
      <t>_x000B_</t>
    </rPh>
    <rPh sb="719" eb="721">
      <t xml:space="preserve">_x0006__x0002__x000E_	</t>
    </rPh>
    <rPh sb="721" eb="724">
      <t>_x0001__x000F__x0013__x0001__x0010__x0015_</t>
    </rPh>
    <rPh sb="725" eb="727">
      <t>_x0002__x0014__x0017__x0003_</t>
    </rPh>
    <rPh sb="733" eb="736">
      <t>_x001A__x001B__x0002__x001E_%_x0003_#</t>
    </rPh>
    <rPh sb="737" eb="738">
      <t>)</t>
    </rPh>
    <rPh sb="740" eb="742">
      <t/>
    </rPh>
    <phoneticPr fontId="4"/>
  </si>
  <si>
    <t>平成21年4月に料金改定を行い、財務基盤の確立を図っているが、長期にわたる景気低迷の影響や節水意識の浸透、また小離島のため人口増加が困難な状況であり、給水人口の伸び悩みにより、収入見込みが横ばいとなっている現状である。
村内に業務を受託できる事業者が存在せず、他に拠点を持つ業者に委託の見積もりを提出させた経緯があるが、コスト的に厳しいのが現状である。
　直営で運営するに当たり会計所属職員を1名に抑えているが、これ以上の人員減は運営に支障をきたす。脱塩施設と急速濾過施設があるが、脱塩施設はランニングコストが高く、急速濾過施設は天水の貯水量に左右される。
また、急速濾過施設はR3年度から新設した急速ろ過施設に切り替わっている為、今後料金改定をする必要がある。脱塩設備など老朽化している部分の延命化を図りつつ、適正な使用料負担をおこなっていく。</t>
    <rPh sb="331" eb="333">
      <t>ダツエン</t>
    </rPh>
    <rPh sb="333" eb="335">
      <t>セツビ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</si>
</sst>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17"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4E-4989-819E-B15A8C7D8703}"/>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D54E-4989-819E-B15A8C7D8703}"/>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46.05</c:v>
                </c:pt>
                <c:pt idx="1">
                  <c:v>45.93</c:v>
                </c:pt>
                <c:pt idx="2">
                  <c:v>38.4</c:v>
                </c:pt>
                <c:pt idx="3">
                  <c:v>42.21</c:v>
                </c:pt>
                <c:pt idx="4">
                  <c:v>47.53</c:v>
                </c:pt>
              </c:numCache>
            </c:numRef>
          </c:val>
          <c:extLst>
            <c:ext xmlns:c16="http://schemas.microsoft.com/office/drawing/2014/chart" uri="{C3380CC4-5D6E-409C-BE32-E72D297353CC}">
              <c16:uniqueId val="{00000000-2A69-45E8-8E3A-C84B80F82526}"/>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2A69-45E8-8E3A-C84B80F82526}"/>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71.040000000000006</c:v>
                </c:pt>
                <c:pt idx="1">
                  <c:v>67.819999999999993</c:v>
                </c:pt>
                <c:pt idx="2">
                  <c:v>83</c:v>
                </c:pt>
                <c:pt idx="3">
                  <c:v>75.599999999999994</c:v>
                </c:pt>
                <c:pt idx="4">
                  <c:v>33.880000000000003</c:v>
                </c:pt>
              </c:numCache>
            </c:numRef>
          </c:val>
          <c:extLst>
            <c:ext xmlns:c16="http://schemas.microsoft.com/office/drawing/2014/chart" uri="{C3380CC4-5D6E-409C-BE32-E72D297353CC}">
              <c16:uniqueId val="{00000000-920A-4168-901F-670635AD8001}"/>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920A-4168-901F-670635AD8001}"/>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95.12</c:v>
                </c:pt>
                <c:pt idx="1">
                  <c:v>105.92</c:v>
                </c:pt>
                <c:pt idx="2">
                  <c:v>96.75</c:v>
                </c:pt>
                <c:pt idx="3">
                  <c:v>114.13</c:v>
                </c:pt>
                <c:pt idx="4">
                  <c:v>53.56</c:v>
                </c:pt>
              </c:numCache>
            </c:numRef>
          </c:val>
          <c:extLst>
            <c:ext xmlns:c16="http://schemas.microsoft.com/office/drawing/2014/chart" uri="{C3380CC4-5D6E-409C-BE32-E72D297353CC}">
              <c16:uniqueId val="{00000000-8672-4A12-BA50-F27D926BAF19}"/>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8672-4A12-BA50-F27D926BAF19}"/>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BA-479D-A6D9-A42D360018E0}"/>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BA-479D-A6D9-A42D360018E0}"/>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72A-4490-9AF2-98207A17A434}"/>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72A-4490-9AF2-98207A17A434}"/>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E50-4050-8696-8192CF57D2D0}"/>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E50-4050-8696-8192CF57D2D0}"/>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87-4D8F-AC05-7609D4B5DF6A}"/>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87-4D8F-AC05-7609D4B5DF6A}"/>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591.20000000000005</c:v>
                </c:pt>
                <c:pt idx="1">
                  <c:v>1144.71</c:v>
                </c:pt>
                <c:pt idx="2">
                  <c:v>1783.65</c:v>
                </c:pt>
                <c:pt idx="3">
                  <c:v>1591.77</c:v>
                </c:pt>
                <c:pt idx="4">
                  <c:v>1556.02</c:v>
                </c:pt>
              </c:numCache>
            </c:numRef>
          </c:val>
          <c:extLst>
            <c:ext xmlns:c16="http://schemas.microsoft.com/office/drawing/2014/chart" uri="{C3380CC4-5D6E-409C-BE32-E72D297353CC}">
              <c16:uniqueId val="{00000000-49C1-402C-AE96-AB6F46CD1B9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49C1-402C-AE96-AB6F46CD1B9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22.56</c:v>
                </c:pt>
                <c:pt idx="1">
                  <c:v>22.21</c:v>
                </c:pt>
                <c:pt idx="2">
                  <c:v>25.84</c:v>
                </c:pt>
                <c:pt idx="3">
                  <c:v>8.82</c:v>
                </c:pt>
                <c:pt idx="4">
                  <c:v>11.33</c:v>
                </c:pt>
              </c:numCache>
            </c:numRef>
          </c:val>
          <c:extLst>
            <c:ext xmlns:c16="http://schemas.microsoft.com/office/drawing/2014/chart" uri="{C3380CC4-5D6E-409C-BE32-E72D297353CC}">
              <c16:uniqueId val="{00000000-39BA-4692-B8E5-27F6CAAB3AC5}"/>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39BA-4692-B8E5-27F6CAAB3AC5}"/>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1082.54</c:v>
                </c:pt>
                <c:pt idx="1">
                  <c:v>1161.44</c:v>
                </c:pt>
                <c:pt idx="2">
                  <c:v>926.44</c:v>
                </c:pt>
                <c:pt idx="3">
                  <c:v>2800.23</c:v>
                </c:pt>
                <c:pt idx="4">
                  <c:v>4041.28</c:v>
                </c:pt>
              </c:numCache>
            </c:numRef>
          </c:val>
          <c:extLst>
            <c:ext xmlns:c16="http://schemas.microsoft.com/office/drawing/2014/chart" uri="{C3380CC4-5D6E-409C-BE32-E72D297353CC}">
              <c16:uniqueId val="{00000000-DCF3-4818-BB97-E7F84E8CC2B9}"/>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DCF3-4818-BB97-E7F84E8CC2B9}"/>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【982.48】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東京都　利島村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2" t="s">
        <v>1</v>
      </c>
      <c r="C7" s="52"/>
      <c r="D7" s="52"/>
      <c r="E7" s="52"/>
      <c r="F7" s="52"/>
      <c r="G7" s="52"/>
      <c r="H7" s="52"/>
      <c r="I7" s="52" t="s">
        <v>2</v>
      </c>
      <c r="J7" s="52"/>
      <c r="K7" s="52"/>
      <c r="L7" s="52"/>
      <c r="M7" s="52"/>
      <c r="N7" s="52"/>
      <c r="O7" s="52"/>
      <c r="P7" s="52" t="s">
        <v>3</v>
      </c>
      <c r="Q7" s="52"/>
      <c r="R7" s="52"/>
      <c r="S7" s="52"/>
      <c r="T7" s="52"/>
      <c r="U7" s="52"/>
      <c r="V7" s="52"/>
      <c r="W7" s="52" t="s">
        <v>4</v>
      </c>
      <c r="X7" s="52"/>
      <c r="Y7" s="52"/>
      <c r="Z7" s="52"/>
      <c r="AA7" s="52"/>
      <c r="AB7" s="52"/>
      <c r="AC7" s="52"/>
      <c r="AD7" s="52" t="s">
        <v>5</v>
      </c>
      <c r="AE7" s="52"/>
      <c r="AF7" s="52"/>
      <c r="AG7" s="52"/>
      <c r="AH7" s="52"/>
      <c r="AI7" s="52"/>
      <c r="AJ7" s="52"/>
      <c r="AK7" s="2"/>
      <c r="AL7" s="52" t="s">
        <v>6</v>
      </c>
      <c r="AM7" s="52"/>
      <c r="AN7" s="52"/>
      <c r="AO7" s="52"/>
      <c r="AP7" s="52"/>
      <c r="AQ7" s="52"/>
      <c r="AR7" s="52"/>
      <c r="AS7" s="52"/>
      <c r="AT7" s="52" t="s">
        <v>7</v>
      </c>
      <c r="AU7" s="52"/>
      <c r="AV7" s="52"/>
      <c r="AW7" s="52"/>
      <c r="AX7" s="52"/>
      <c r="AY7" s="52"/>
      <c r="AZ7" s="52"/>
      <c r="BA7" s="52"/>
      <c r="BB7" s="52" t="s">
        <v>8</v>
      </c>
      <c r="BC7" s="52"/>
      <c r="BD7" s="52"/>
      <c r="BE7" s="52"/>
      <c r="BF7" s="52"/>
      <c r="BG7" s="52"/>
      <c r="BH7" s="52"/>
      <c r="BI7" s="52"/>
      <c r="BJ7" s="3"/>
      <c r="BK7" s="3"/>
      <c r="BL7" s="80" t="s">
        <v>9</v>
      </c>
      <c r="BM7" s="81"/>
      <c r="BN7" s="81"/>
      <c r="BO7" s="81"/>
      <c r="BP7" s="81"/>
      <c r="BQ7" s="81"/>
      <c r="BR7" s="81"/>
      <c r="BS7" s="81"/>
      <c r="BT7" s="81"/>
      <c r="BU7" s="81"/>
      <c r="BV7" s="81"/>
      <c r="BW7" s="81"/>
      <c r="BX7" s="81"/>
      <c r="BY7" s="82"/>
    </row>
    <row r="8" spans="1:78" ht="18.75" customHeight="1" x14ac:dyDescent="0.15">
      <c r="A8" s="2"/>
      <c r="B8" s="77" t="str">
        <f>データ!$I$6</f>
        <v>法非適用</v>
      </c>
      <c r="C8" s="77"/>
      <c r="D8" s="77"/>
      <c r="E8" s="77"/>
      <c r="F8" s="77"/>
      <c r="G8" s="77"/>
      <c r="H8" s="77"/>
      <c r="I8" s="77" t="str">
        <f>データ!$J$6</f>
        <v>水道事業</v>
      </c>
      <c r="J8" s="77"/>
      <c r="K8" s="77"/>
      <c r="L8" s="77"/>
      <c r="M8" s="77"/>
      <c r="N8" s="77"/>
      <c r="O8" s="77"/>
      <c r="P8" s="77" t="str">
        <f>データ!$K$6</f>
        <v>簡易水道事業</v>
      </c>
      <c r="Q8" s="77"/>
      <c r="R8" s="77"/>
      <c r="S8" s="77"/>
      <c r="T8" s="77"/>
      <c r="U8" s="77"/>
      <c r="V8" s="77"/>
      <c r="W8" s="77" t="str">
        <f>データ!$L$6</f>
        <v>D4</v>
      </c>
      <c r="X8" s="77"/>
      <c r="Y8" s="77"/>
      <c r="Z8" s="77"/>
      <c r="AA8" s="77"/>
      <c r="AB8" s="77"/>
      <c r="AC8" s="77"/>
      <c r="AD8" s="77" t="str">
        <f>データ!$M$6</f>
        <v>非設置</v>
      </c>
      <c r="AE8" s="77"/>
      <c r="AF8" s="77"/>
      <c r="AG8" s="77"/>
      <c r="AH8" s="77"/>
      <c r="AI8" s="77"/>
      <c r="AJ8" s="77"/>
      <c r="AK8" s="2"/>
      <c r="AL8" s="72">
        <f>データ!$R$6</f>
        <v>317</v>
      </c>
      <c r="AM8" s="72"/>
      <c r="AN8" s="72"/>
      <c r="AO8" s="72"/>
      <c r="AP8" s="72"/>
      <c r="AQ8" s="72"/>
      <c r="AR8" s="72"/>
      <c r="AS8" s="72"/>
      <c r="AT8" s="36">
        <f>データ!$S$6</f>
        <v>4.04</v>
      </c>
      <c r="AU8" s="36"/>
      <c r="AV8" s="36"/>
      <c r="AW8" s="36"/>
      <c r="AX8" s="36"/>
      <c r="AY8" s="36"/>
      <c r="AZ8" s="36"/>
      <c r="BA8" s="36"/>
      <c r="BB8" s="36">
        <f>データ!$T$6</f>
        <v>78.47</v>
      </c>
      <c r="BC8" s="36"/>
      <c r="BD8" s="36"/>
      <c r="BE8" s="36"/>
      <c r="BF8" s="36"/>
      <c r="BG8" s="36"/>
      <c r="BH8" s="36"/>
      <c r="BI8" s="36"/>
      <c r="BJ8" s="3"/>
      <c r="BK8" s="3"/>
      <c r="BL8" s="73" t="s">
        <v>10</v>
      </c>
      <c r="BM8" s="74"/>
      <c r="BN8" s="75" t="s">
        <v>11</v>
      </c>
      <c r="BO8" s="75"/>
      <c r="BP8" s="75"/>
      <c r="BQ8" s="75"/>
      <c r="BR8" s="75"/>
      <c r="BS8" s="75"/>
      <c r="BT8" s="75"/>
      <c r="BU8" s="75"/>
      <c r="BV8" s="75"/>
      <c r="BW8" s="75"/>
      <c r="BX8" s="75"/>
      <c r="BY8" s="76"/>
    </row>
    <row r="9" spans="1:78" ht="18.75" customHeight="1" x14ac:dyDescent="0.15">
      <c r="A9" s="2"/>
      <c r="B9" s="52" t="s">
        <v>12</v>
      </c>
      <c r="C9" s="52"/>
      <c r="D9" s="52"/>
      <c r="E9" s="52"/>
      <c r="F9" s="52"/>
      <c r="G9" s="52"/>
      <c r="H9" s="52"/>
      <c r="I9" s="52" t="s">
        <v>13</v>
      </c>
      <c r="J9" s="52"/>
      <c r="K9" s="52"/>
      <c r="L9" s="52"/>
      <c r="M9" s="52"/>
      <c r="N9" s="52"/>
      <c r="O9" s="52"/>
      <c r="P9" s="52" t="s">
        <v>14</v>
      </c>
      <c r="Q9" s="52"/>
      <c r="R9" s="52"/>
      <c r="S9" s="52"/>
      <c r="T9" s="52"/>
      <c r="U9" s="52"/>
      <c r="V9" s="52"/>
      <c r="W9" s="52" t="s">
        <v>15</v>
      </c>
      <c r="X9" s="52"/>
      <c r="Y9" s="52"/>
      <c r="Z9" s="52"/>
      <c r="AA9" s="52"/>
      <c r="AB9" s="52"/>
      <c r="AC9" s="52"/>
      <c r="AD9" s="2"/>
      <c r="AE9" s="2"/>
      <c r="AF9" s="2"/>
      <c r="AG9" s="2"/>
      <c r="AH9" s="3"/>
      <c r="AI9" s="2"/>
      <c r="AJ9" s="2"/>
      <c r="AK9" s="2"/>
      <c r="AL9" s="52" t="s">
        <v>16</v>
      </c>
      <c r="AM9" s="52"/>
      <c r="AN9" s="52"/>
      <c r="AO9" s="52"/>
      <c r="AP9" s="52"/>
      <c r="AQ9" s="52"/>
      <c r="AR9" s="52"/>
      <c r="AS9" s="52"/>
      <c r="AT9" s="52" t="s">
        <v>17</v>
      </c>
      <c r="AU9" s="52"/>
      <c r="AV9" s="52"/>
      <c r="AW9" s="52"/>
      <c r="AX9" s="52"/>
      <c r="AY9" s="52"/>
      <c r="AZ9" s="52"/>
      <c r="BA9" s="52"/>
      <c r="BB9" s="52" t="s">
        <v>18</v>
      </c>
      <c r="BC9" s="52"/>
      <c r="BD9" s="52"/>
      <c r="BE9" s="52"/>
      <c r="BF9" s="52"/>
      <c r="BG9" s="52"/>
      <c r="BH9" s="52"/>
      <c r="BI9" s="52"/>
      <c r="BJ9" s="3"/>
      <c r="BK9" s="3"/>
      <c r="BL9" s="53" t="s">
        <v>19</v>
      </c>
      <c r="BM9" s="54"/>
      <c r="BN9" s="55" t="s">
        <v>20</v>
      </c>
      <c r="BO9" s="55"/>
      <c r="BP9" s="55"/>
      <c r="BQ9" s="55"/>
      <c r="BR9" s="55"/>
      <c r="BS9" s="55"/>
      <c r="BT9" s="55"/>
      <c r="BU9" s="55"/>
      <c r="BV9" s="55"/>
      <c r="BW9" s="55"/>
      <c r="BX9" s="55"/>
      <c r="BY9" s="56"/>
    </row>
    <row r="10" spans="1:78" ht="18.75" customHeight="1" x14ac:dyDescent="0.15">
      <c r="A10" s="2"/>
      <c r="B10" s="36" t="str">
        <f>データ!$N$6</f>
        <v>-</v>
      </c>
      <c r="C10" s="36"/>
      <c r="D10" s="36"/>
      <c r="E10" s="36"/>
      <c r="F10" s="36"/>
      <c r="G10" s="36"/>
      <c r="H10" s="36"/>
      <c r="I10" s="36" t="str">
        <f>データ!$O$6</f>
        <v>該当数値なし</v>
      </c>
      <c r="J10" s="36"/>
      <c r="K10" s="36"/>
      <c r="L10" s="36"/>
      <c r="M10" s="36"/>
      <c r="N10" s="36"/>
      <c r="O10" s="36"/>
      <c r="P10" s="36">
        <f>データ!$P$6</f>
        <v>100</v>
      </c>
      <c r="Q10" s="36"/>
      <c r="R10" s="36"/>
      <c r="S10" s="36"/>
      <c r="T10" s="36"/>
      <c r="U10" s="36"/>
      <c r="V10" s="36"/>
      <c r="W10" s="72">
        <f>データ!$Q$6</f>
        <v>4200</v>
      </c>
      <c r="X10" s="72"/>
      <c r="Y10" s="72"/>
      <c r="Z10" s="72"/>
      <c r="AA10" s="72"/>
      <c r="AB10" s="72"/>
      <c r="AC10" s="72"/>
      <c r="AD10" s="2"/>
      <c r="AE10" s="2"/>
      <c r="AF10" s="2"/>
      <c r="AG10" s="2"/>
      <c r="AH10" s="2"/>
      <c r="AI10" s="2"/>
      <c r="AJ10" s="2"/>
      <c r="AK10" s="2"/>
      <c r="AL10" s="72">
        <f>データ!$U$6</f>
        <v>299</v>
      </c>
      <c r="AM10" s="72"/>
      <c r="AN10" s="72"/>
      <c r="AO10" s="72"/>
      <c r="AP10" s="72"/>
      <c r="AQ10" s="72"/>
      <c r="AR10" s="72"/>
      <c r="AS10" s="72"/>
      <c r="AT10" s="36">
        <f>データ!$V$6</f>
        <v>0.4</v>
      </c>
      <c r="AU10" s="36"/>
      <c r="AV10" s="36"/>
      <c r="AW10" s="36"/>
      <c r="AX10" s="36"/>
      <c r="AY10" s="36"/>
      <c r="AZ10" s="36"/>
      <c r="BA10" s="36"/>
      <c r="BB10" s="36">
        <f>データ!$W$6</f>
        <v>747.5</v>
      </c>
      <c r="BC10" s="36"/>
      <c r="BD10" s="36"/>
      <c r="BE10" s="36"/>
      <c r="BF10" s="36"/>
      <c r="BG10" s="36"/>
      <c r="BH10" s="36"/>
      <c r="BI10" s="36"/>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7" t="s">
        <v>116</v>
      </c>
      <c r="BM16" s="38"/>
      <c r="BN16" s="38"/>
      <c r="BO16" s="38"/>
      <c r="BP16" s="38"/>
      <c r="BQ16" s="38"/>
      <c r="BR16" s="38"/>
      <c r="BS16" s="38"/>
      <c r="BT16" s="38"/>
      <c r="BU16" s="38"/>
      <c r="BV16" s="38"/>
      <c r="BW16" s="38"/>
      <c r="BX16" s="38"/>
      <c r="BY16" s="38"/>
      <c r="BZ16" s="3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7"/>
      <c r="BM17" s="38"/>
      <c r="BN17" s="38"/>
      <c r="BO17" s="38"/>
      <c r="BP17" s="38"/>
      <c r="BQ17" s="38"/>
      <c r="BR17" s="38"/>
      <c r="BS17" s="38"/>
      <c r="BT17" s="38"/>
      <c r="BU17" s="38"/>
      <c r="BV17" s="38"/>
      <c r="BW17" s="38"/>
      <c r="BX17" s="38"/>
      <c r="BY17" s="38"/>
      <c r="BZ17" s="3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7"/>
      <c r="BM18" s="38"/>
      <c r="BN18" s="38"/>
      <c r="BO18" s="38"/>
      <c r="BP18" s="38"/>
      <c r="BQ18" s="38"/>
      <c r="BR18" s="38"/>
      <c r="BS18" s="38"/>
      <c r="BT18" s="38"/>
      <c r="BU18" s="38"/>
      <c r="BV18" s="38"/>
      <c r="BW18" s="38"/>
      <c r="BX18" s="38"/>
      <c r="BY18" s="38"/>
      <c r="BZ18" s="3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7"/>
      <c r="BM19" s="38"/>
      <c r="BN19" s="38"/>
      <c r="BO19" s="38"/>
      <c r="BP19" s="38"/>
      <c r="BQ19" s="38"/>
      <c r="BR19" s="38"/>
      <c r="BS19" s="38"/>
      <c r="BT19" s="38"/>
      <c r="BU19" s="38"/>
      <c r="BV19" s="38"/>
      <c r="BW19" s="38"/>
      <c r="BX19" s="38"/>
      <c r="BY19" s="38"/>
      <c r="BZ19" s="3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7"/>
      <c r="BM20" s="38"/>
      <c r="BN20" s="38"/>
      <c r="BO20" s="38"/>
      <c r="BP20" s="38"/>
      <c r="BQ20" s="38"/>
      <c r="BR20" s="38"/>
      <c r="BS20" s="38"/>
      <c r="BT20" s="38"/>
      <c r="BU20" s="38"/>
      <c r="BV20" s="38"/>
      <c r="BW20" s="38"/>
      <c r="BX20" s="38"/>
      <c r="BY20" s="38"/>
      <c r="BZ20" s="3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7"/>
      <c r="BM21" s="38"/>
      <c r="BN21" s="38"/>
      <c r="BO21" s="38"/>
      <c r="BP21" s="38"/>
      <c r="BQ21" s="38"/>
      <c r="BR21" s="38"/>
      <c r="BS21" s="38"/>
      <c r="BT21" s="38"/>
      <c r="BU21" s="38"/>
      <c r="BV21" s="38"/>
      <c r="BW21" s="38"/>
      <c r="BX21" s="38"/>
      <c r="BY21" s="38"/>
      <c r="BZ21" s="3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7"/>
      <c r="BM22" s="38"/>
      <c r="BN22" s="38"/>
      <c r="BO22" s="38"/>
      <c r="BP22" s="38"/>
      <c r="BQ22" s="38"/>
      <c r="BR22" s="38"/>
      <c r="BS22" s="38"/>
      <c r="BT22" s="38"/>
      <c r="BU22" s="38"/>
      <c r="BV22" s="38"/>
      <c r="BW22" s="38"/>
      <c r="BX22" s="38"/>
      <c r="BY22" s="38"/>
      <c r="BZ22" s="3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7"/>
      <c r="BM23" s="38"/>
      <c r="BN23" s="38"/>
      <c r="BO23" s="38"/>
      <c r="BP23" s="38"/>
      <c r="BQ23" s="38"/>
      <c r="BR23" s="38"/>
      <c r="BS23" s="38"/>
      <c r="BT23" s="38"/>
      <c r="BU23" s="38"/>
      <c r="BV23" s="38"/>
      <c r="BW23" s="38"/>
      <c r="BX23" s="38"/>
      <c r="BY23" s="38"/>
      <c r="BZ23" s="3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7"/>
      <c r="BM24" s="38"/>
      <c r="BN24" s="38"/>
      <c r="BO24" s="38"/>
      <c r="BP24" s="38"/>
      <c r="BQ24" s="38"/>
      <c r="BR24" s="38"/>
      <c r="BS24" s="38"/>
      <c r="BT24" s="38"/>
      <c r="BU24" s="38"/>
      <c r="BV24" s="38"/>
      <c r="BW24" s="38"/>
      <c r="BX24" s="38"/>
      <c r="BY24" s="38"/>
      <c r="BZ24" s="3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7"/>
      <c r="BM25" s="38"/>
      <c r="BN25" s="38"/>
      <c r="BO25" s="38"/>
      <c r="BP25" s="38"/>
      <c r="BQ25" s="38"/>
      <c r="BR25" s="38"/>
      <c r="BS25" s="38"/>
      <c r="BT25" s="38"/>
      <c r="BU25" s="38"/>
      <c r="BV25" s="38"/>
      <c r="BW25" s="38"/>
      <c r="BX25" s="38"/>
      <c r="BY25" s="38"/>
      <c r="BZ25" s="3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7"/>
      <c r="BM26" s="38"/>
      <c r="BN26" s="38"/>
      <c r="BO26" s="38"/>
      <c r="BP26" s="38"/>
      <c r="BQ26" s="38"/>
      <c r="BR26" s="38"/>
      <c r="BS26" s="38"/>
      <c r="BT26" s="38"/>
      <c r="BU26" s="38"/>
      <c r="BV26" s="38"/>
      <c r="BW26" s="38"/>
      <c r="BX26" s="38"/>
      <c r="BY26" s="38"/>
      <c r="BZ26" s="3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7"/>
      <c r="BM27" s="38"/>
      <c r="BN27" s="38"/>
      <c r="BO27" s="38"/>
      <c r="BP27" s="38"/>
      <c r="BQ27" s="38"/>
      <c r="BR27" s="38"/>
      <c r="BS27" s="38"/>
      <c r="BT27" s="38"/>
      <c r="BU27" s="38"/>
      <c r="BV27" s="38"/>
      <c r="BW27" s="38"/>
      <c r="BX27" s="38"/>
      <c r="BY27" s="38"/>
      <c r="BZ27" s="3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7"/>
      <c r="BM28" s="38"/>
      <c r="BN28" s="38"/>
      <c r="BO28" s="38"/>
      <c r="BP28" s="38"/>
      <c r="BQ28" s="38"/>
      <c r="BR28" s="38"/>
      <c r="BS28" s="38"/>
      <c r="BT28" s="38"/>
      <c r="BU28" s="38"/>
      <c r="BV28" s="38"/>
      <c r="BW28" s="38"/>
      <c r="BX28" s="38"/>
      <c r="BY28" s="38"/>
      <c r="BZ28" s="3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7"/>
      <c r="BM29" s="38"/>
      <c r="BN29" s="38"/>
      <c r="BO29" s="38"/>
      <c r="BP29" s="38"/>
      <c r="BQ29" s="38"/>
      <c r="BR29" s="38"/>
      <c r="BS29" s="38"/>
      <c r="BT29" s="38"/>
      <c r="BU29" s="38"/>
      <c r="BV29" s="38"/>
      <c r="BW29" s="38"/>
      <c r="BX29" s="38"/>
      <c r="BY29" s="38"/>
      <c r="BZ29" s="3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7"/>
      <c r="BM30" s="38"/>
      <c r="BN30" s="38"/>
      <c r="BO30" s="38"/>
      <c r="BP30" s="38"/>
      <c r="BQ30" s="38"/>
      <c r="BR30" s="38"/>
      <c r="BS30" s="38"/>
      <c r="BT30" s="38"/>
      <c r="BU30" s="38"/>
      <c r="BV30" s="38"/>
      <c r="BW30" s="38"/>
      <c r="BX30" s="38"/>
      <c r="BY30" s="38"/>
      <c r="BZ30" s="3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7"/>
      <c r="BM31" s="38"/>
      <c r="BN31" s="38"/>
      <c r="BO31" s="38"/>
      <c r="BP31" s="38"/>
      <c r="BQ31" s="38"/>
      <c r="BR31" s="38"/>
      <c r="BS31" s="38"/>
      <c r="BT31" s="38"/>
      <c r="BU31" s="38"/>
      <c r="BV31" s="38"/>
      <c r="BW31" s="38"/>
      <c r="BX31" s="38"/>
      <c r="BY31" s="38"/>
      <c r="BZ31" s="3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7"/>
      <c r="BM32" s="38"/>
      <c r="BN32" s="38"/>
      <c r="BO32" s="38"/>
      <c r="BP32" s="38"/>
      <c r="BQ32" s="38"/>
      <c r="BR32" s="38"/>
      <c r="BS32" s="38"/>
      <c r="BT32" s="38"/>
      <c r="BU32" s="38"/>
      <c r="BV32" s="38"/>
      <c r="BW32" s="38"/>
      <c r="BX32" s="38"/>
      <c r="BY32" s="38"/>
      <c r="BZ32" s="3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7"/>
      <c r="BM33" s="38"/>
      <c r="BN33" s="38"/>
      <c r="BO33" s="38"/>
      <c r="BP33" s="38"/>
      <c r="BQ33" s="38"/>
      <c r="BR33" s="38"/>
      <c r="BS33" s="38"/>
      <c r="BT33" s="38"/>
      <c r="BU33" s="38"/>
      <c r="BV33" s="38"/>
      <c r="BW33" s="38"/>
      <c r="BX33" s="38"/>
      <c r="BY33" s="38"/>
      <c r="BZ33" s="3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7"/>
      <c r="BM34" s="38"/>
      <c r="BN34" s="38"/>
      <c r="BO34" s="38"/>
      <c r="BP34" s="38"/>
      <c r="BQ34" s="38"/>
      <c r="BR34" s="38"/>
      <c r="BS34" s="38"/>
      <c r="BT34" s="38"/>
      <c r="BU34" s="38"/>
      <c r="BV34" s="38"/>
      <c r="BW34" s="38"/>
      <c r="BX34" s="38"/>
      <c r="BY34" s="38"/>
      <c r="BZ34" s="3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7"/>
      <c r="BM35" s="38"/>
      <c r="BN35" s="38"/>
      <c r="BO35" s="38"/>
      <c r="BP35" s="38"/>
      <c r="BQ35" s="38"/>
      <c r="BR35" s="38"/>
      <c r="BS35" s="38"/>
      <c r="BT35" s="38"/>
      <c r="BU35" s="38"/>
      <c r="BV35" s="38"/>
      <c r="BW35" s="38"/>
      <c r="BX35" s="38"/>
      <c r="BY35" s="38"/>
      <c r="BZ35" s="39"/>
    </row>
    <row r="36" spans="1:78" ht="48.7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7"/>
      <c r="BM36" s="38"/>
      <c r="BN36" s="38"/>
      <c r="BO36" s="38"/>
      <c r="BP36" s="38"/>
      <c r="BQ36" s="38"/>
      <c r="BR36" s="38"/>
      <c r="BS36" s="38"/>
      <c r="BT36" s="38"/>
      <c r="BU36" s="38"/>
      <c r="BV36" s="38"/>
      <c r="BW36" s="38"/>
      <c r="BX36" s="38"/>
      <c r="BY36" s="38"/>
      <c r="BZ36" s="3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7"/>
      <c r="BM37" s="38"/>
      <c r="BN37" s="38"/>
      <c r="BO37" s="38"/>
      <c r="BP37" s="38"/>
      <c r="BQ37" s="38"/>
      <c r="BR37" s="38"/>
      <c r="BS37" s="38"/>
      <c r="BT37" s="38"/>
      <c r="BU37" s="38"/>
      <c r="BV37" s="38"/>
      <c r="BW37" s="38"/>
      <c r="BX37" s="38"/>
      <c r="BY37" s="38"/>
      <c r="BZ37" s="3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7"/>
      <c r="BM38" s="38"/>
      <c r="BN38" s="38"/>
      <c r="BO38" s="38"/>
      <c r="BP38" s="38"/>
      <c r="BQ38" s="38"/>
      <c r="BR38" s="38"/>
      <c r="BS38" s="38"/>
      <c r="BT38" s="38"/>
      <c r="BU38" s="38"/>
      <c r="BV38" s="38"/>
      <c r="BW38" s="38"/>
      <c r="BX38" s="38"/>
      <c r="BY38" s="38"/>
      <c r="BZ38" s="3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7"/>
      <c r="BM39" s="38"/>
      <c r="BN39" s="38"/>
      <c r="BO39" s="38"/>
      <c r="BP39" s="38"/>
      <c r="BQ39" s="38"/>
      <c r="BR39" s="38"/>
      <c r="BS39" s="38"/>
      <c r="BT39" s="38"/>
      <c r="BU39" s="38"/>
      <c r="BV39" s="38"/>
      <c r="BW39" s="38"/>
      <c r="BX39" s="38"/>
      <c r="BY39" s="38"/>
      <c r="BZ39" s="3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7"/>
      <c r="BM40" s="38"/>
      <c r="BN40" s="38"/>
      <c r="BO40" s="38"/>
      <c r="BP40" s="38"/>
      <c r="BQ40" s="38"/>
      <c r="BR40" s="38"/>
      <c r="BS40" s="38"/>
      <c r="BT40" s="38"/>
      <c r="BU40" s="38"/>
      <c r="BV40" s="38"/>
      <c r="BW40" s="38"/>
      <c r="BX40" s="38"/>
      <c r="BY40" s="38"/>
      <c r="BZ40" s="3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7"/>
      <c r="BM41" s="38"/>
      <c r="BN41" s="38"/>
      <c r="BO41" s="38"/>
      <c r="BP41" s="38"/>
      <c r="BQ41" s="38"/>
      <c r="BR41" s="38"/>
      <c r="BS41" s="38"/>
      <c r="BT41" s="38"/>
      <c r="BU41" s="38"/>
      <c r="BV41" s="38"/>
      <c r="BW41" s="38"/>
      <c r="BX41" s="38"/>
      <c r="BY41" s="38"/>
      <c r="BZ41" s="3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7"/>
      <c r="BM42" s="38"/>
      <c r="BN42" s="38"/>
      <c r="BO42" s="38"/>
      <c r="BP42" s="38"/>
      <c r="BQ42" s="38"/>
      <c r="BR42" s="38"/>
      <c r="BS42" s="38"/>
      <c r="BT42" s="38"/>
      <c r="BU42" s="38"/>
      <c r="BV42" s="38"/>
      <c r="BW42" s="38"/>
      <c r="BX42" s="38"/>
      <c r="BY42" s="38"/>
      <c r="BZ42" s="3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7"/>
      <c r="BM43" s="38"/>
      <c r="BN43" s="38"/>
      <c r="BO43" s="38"/>
      <c r="BP43" s="38"/>
      <c r="BQ43" s="38"/>
      <c r="BR43" s="38"/>
      <c r="BS43" s="38"/>
      <c r="BT43" s="38"/>
      <c r="BU43" s="38"/>
      <c r="BV43" s="38"/>
      <c r="BW43" s="38"/>
      <c r="BX43" s="38"/>
      <c r="BY43" s="38"/>
      <c r="BZ43" s="3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0"/>
      <c r="BM44" s="41"/>
      <c r="BN44" s="41"/>
      <c r="BO44" s="41"/>
      <c r="BP44" s="41"/>
      <c r="BQ44" s="41"/>
      <c r="BR44" s="41"/>
      <c r="BS44" s="41"/>
      <c r="BT44" s="41"/>
      <c r="BU44" s="41"/>
      <c r="BV44" s="41"/>
      <c r="BW44" s="41"/>
      <c r="BX44" s="41"/>
      <c r="BY44" s="41"/>
      <c r="BZ44" s="4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3" t="s">
        <v>115</v>
      </c>
      <c r="BM47" s="44"/>
      <c r="BN47" s="44"/>
      <c r="BO47" s="44"/>
      <c r="BP47" s="44"/>
      <c r="BQ47" s="44"/>
      <c r="BR47" s="44"/>
      <c r="BS47" s="44"/>
      <c r="BT47" s="44"/>
      <c r="BU47" s="44"/>
      <c r="BV47" s="44"/>
      <c r="BW47" s="44"/>
      <c r="BX47" s="44"/>
      <c r="BY47" s="44"/>
      <c r="BZ47" s="4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3"/>
      <c r="BM48" s="44"/>
      <c r="BN48" s="44"/>
      <c r="BO48" s="44"/>
      <c r="BP48" s="44"/>
      <c r="BQ48" s="44"/>
      <c r="BR48" s="44"/>
      <c r="BS48" s="44"/>
      <c r="BT48" s="44"/>
      <c r="BU48" s="44"/>
      <c r="BV48" s="44"/>
      <c r="BW48" s="44"/>
      <c r="BX48" s="44"/>
      <c r="BY48" s="44"/>
      <c r="BZ48" s="4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3"/>
      <c r="BM49" s="44"/>
      <c r="BN49" s="44"/>
      <c r="BO49" s="44"/>
      <c r="BP49" s="44"/>
      <c r="BQ49" s="44"/>
      <c r="BR49" s="44"/>
      <c r="BS49" s="44"/>
      <c r="BT49" s="44"/>
      <c r="BU49" s="44"/>
      <c r="BV49" s="44"/>
      <c r="BW49" s="44"/>
      <c r="BX49" s="44"/>
      <c r="BY49" s="44"/>
      <c r="BZ49" s="4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3"/>
      <c r="BM50" s="44"/>
      <c r="BN50" s="44"/>
      <c r="BO50" s="44"/>
      <c r="BP50" s="44"/>
      <c r="BQ50" s="44"/>
      <c r="BR50" s="44"/>
      <c r="BS50" s="44"/>
      <c r="BT50" s="44"/>
      <c r="BU50" s="44"/>
      <c r="BV50" s="44"/>
      <c r="BW50" s="44"/>
      <c r="BX50" s="44"/>
      <c r="BY50" s="44"/>
      <c r="BZ50" s="4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3"/>
      <c r="BM51" s="44"/>
      <c r="BN51" s="44"/>
      <c r="BO51" s="44"/>
      <c r="BP51" s="44"/>
      <c r="BQ51" s="44"/>
      <c r="BR51" s="44"/>
      <c r="BS51" s="44"/>
      <c r="BT51" s="44"/>
      <c r="BU51" s="44"/>
      <c r="BV51" s="44"/>
      <c r="BW51" s="44"/>
      <c r="BX51" s="44"/>
      <c r="BY51" s="44"/>
      <c r="BZ51" s="4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3"/>
      <c r="BM52" s="44"/>
      <c r="BN52" s="44"/>
      <c r="BO52" s="44"/>
      <c r="BP52" s="44"/>
      <c r="BQ52" s="44"/>
      <c r="BR52" s="44"/>
      <c r="BS52" s="44"/>
      <c r="BT52" s="44"/>
      <c r="BU52" s="44"/>
      <c r="BV52" s="44"/>
      <c r="BW52" s="44"/>
      <c r="BX52" s="44"/>
      <c r="BY52" s="44"/>
      <c r="BZ52" s="4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3"/>
      <c r="BM53" s="44"/>
      <c r="BN53" s="44"/>
      <c r="BO53" s="44"/>
      <c r="BP53" s="44"/>
      <c r="BQ53" s="44"/>
      <c r="BR53" s="44"/>
      <c r="BS53" s="44"/>
      <c r="BT53" s="44"/>
      <c r="BU53" s="44"/>
      <c r="BV53" s="44"/>
      <c r="BW53" s="44"/>
      <c r="BX53" s="44"/>
      <c r="BY53" s="44"/>
      <c r="BZ53" s="4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3"/>
      <c r="BM54" s="44"/>
      <c r="BN54" s="44"/>
      <c r="BO54" s="44"/>
      <c r="BP54" s="44"/>
      <c r="BQ54" s="44"/>
      <c r="BR54" s="44"/>
      <c r="BS54" s="44"/>
      <c r="BT54" s="44"/>
      <c r="BU54" s="44"/>
      <c r="BV54" s="44"/>
      <c r="BW54" s="44"/>
      <c r="BX54" s="44"/>
      <c r="BY54" s="44"/>
      <c r="BZ54" s="4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3"/>
      <c r="BM55" s="44"/>
      <c r="BN55" s="44"/>
      <c r="BO55" s="44"/>
      <c r="BP55" s="44"/>
      <c r="BQ55" s="44"/>
      <c r="BR55" s="44"/>
      <c r="BS55" s="44"/>
      <c r="BT55" s="44"/>
      <c r="BU55" s="44"/>
      <c r="BV55" s="44"/>
      <c r="BW55" s="44"/>
      <c r="BX55" s="44"/>
      <c r="BY55" s="44"/>
      <c r="BZ55" s="4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3"/>
      <c r="BM56" s="44"/>
      <c r="BN56" s="44"/>
      <c r="BO56" s="44"/>
      <c r="BP56" s="44"/>
      <c r="BQ56" s="44"/>
      <c r="BR56" s="44"/>
      <c r="BS56" s="44"/>
      <c r="BT56" s="44"/>
      <c r="BU56" s="44"/>
      <c r="BV56" s="44"/>
      <c r="BW56" s="44"/>
      <c r="BX56" s="44"/>
      <c r="BY56" s="44"/>
      <c r="BZ56" s="4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3"/>
      <c r="BM57" s="44"/>
      <c r="BN57" s="44"/>
      <c r="BO57" s="44"/>
      <c r="BP57" s="44"/>
      <c r="BQ57" s="44"/>
      <c r="BR57" s="44"/>
      <c r="BS57" s="44"/>
      <c r="BT57" s="44"/>
      <c r="BU57" s="44"/>
      <c r="BV57" s="44"/>
      <c r="BW57" s="44"/>
      <c r="BX57" s="44"/>
      <c r="BY57" s="44"/>
      <c r="BZ57" s="45"/>
    </row>
    <row r="58" spans="1:78" ht="13.5" hidden="1"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3"/>
      <c r="BM58" s="44"/>
      <c r="BN58" s="44"/>
      <c r="BO58" s="44"/>
      <c r="BP58" s="44"/>
      <c r="BQ58" s="44"/>
      <c r="BR58" s="44"/>
      <c r="BS58" s="44"/>
      <c r="BT58" s="44"/>
      <c r="BU58" s="44"/>
      <c r="BV58" s="44"/>
      <c r="BW58" s="44"/>
      <c r="BX58" s="44"/>
      <c r="BY58" s="44"/>
      <c r="BZ58" s="4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3"/>
      <c r="BM59" s="44"/>
      <c r="BN59" s="44"/>
      <c r="BO59" s="44"/>
      <c r="BP59" s="44"/>
      <c r="BQ59" s="44"/>
      <c r="BR59" s="44"/>
      <c r="BS59" s="44"/>
      <c r="BT59" s="44"/>
      <c r="BU59" s="44"/>
      <c r="BV59" s="44"/>
      <c r="BW59" s="44"/>
      <c r="BX59" s="44"/>
      <c r="BY59" s="44"/>
      <c r="BZ59" s="45"/>
    </row>
    <row r="60" spans="1:78" ht="13.5" customHeight="1" x14ac:dyDescent="0.15">
      <c r="A60" s="2"/>
      <c r="B60" s="49" t="s">
        <v>27</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3"/>
      <c r="BM62" s="44"/>
      <c r="BN62" s="44"/>
      <c r="BO62" s="44"/>
      <c r="BP62" s="44"/>
      <c r="BQ62" s="44"/>
      <c r="BR62" s="44"/>
      <c r="BS62" s="44"/>
      <c r="BT62" s="44"/>
      <c r="BU62" s="44"/>
      <c r="BV62" s="44"/>
      <c r="BW62" s="44"/>
      <c r="BX62" s="44"/>
      <c r="BY62" s="44"/>
      <c r="BZ62" s="4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6"/>
      <c r="BM63" s="47"/>
      <c r="BN63" s="47"/>
      <c r="BO63" s="47"/>
      <c r="BP63" s="47"/>
      <c r="BQ63" s="47"/>
      <c r="BR63" s="47"/>
      <c r="BS63" s="47"/>
      <c r="BT63" s="47"/>
      <c r="BU63" s="47"/>
      <c r="BV63" s="47"/>
      <c r="BW63" s="47"/>
      <c r="BX63" s="47"/>
      <c r="BY63" s="47"/>
      <c r="BZ63" s="4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117</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【73.00】</v>
      </c>
      <c r="F85" s="13" t="s">
        <v>41</v>
      </c>
      <c r="G85" s="13" t="s">
        <v>41</v>
      </c>
      <c r="H85" s="13" t="str">
        <f>データ!BO6</f>
        <v>【982.48】</v>
      </c>
      <c r="I85" s="13" t="str">
        <f>データ!BZ6</f>
        <v>【50.61】</v>
      </c>
      <c r="J85" s="13" t="str">
        <f>データ!CK6</f>
        <v>【320.83】</v>
      </c>
      <c r="K85" s="13" t="str">
        <f>データ!CV6</f>
        <v>【56.15】</v>
      </c>
      <c r="L85" s="13" t="str">
        <f>データ!DG6</f>
        <v>【70.01】</v>
      </c>
      <c r="M85" s="13" t="s">
        <v>42</v>
      </c>
      <c r="N85" s="13" t="s">
        <v>42</v>
      </c>
      <c r="O85" s="13" t="str">
        <f>データ!EN6</f>
        <v>【0.52】</v>
      </c>
    </row>
  </sheetData>
  <sheetProtection algorithmName="SHA-512" hashValue="UwdOFD3MpsrS7aL5QVR8sbcpthkOG9zriXdSigzYB6mTMA5q+SN7/zgtDu1oBxGZspJQvuUH+Y5rrJsCVOAU+A==" saltValue="0Af70exo0bGY6JrNhq4fs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84" t="s">
        <v>52</v>
      </c>
      <c r="I3" s="85"/>
      <c r="J3" s="85"/>
      <c r="K3" s="85"/>
      <c r="L3" s="85"/>
      <c r="M3" s="85"/>
      <c r="N3" s="85"/>
      <c r="O3" s="85"/>
      <c r="P3" s="85"/>
      <c r="Q3" s="85"/>
      <c r="R3" s="85"/>
      <c r="S3" s="85"/>
      <c r="T3" s="85"/>
      <c r="U3" s="85"/>
      <c r="V3" s="85"/>
      <c r="W3" s="86"/>
      <c r="X3" s="90" t="s">
        <v>53</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54</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55</v>
      </c>
      <c r="B4" s="17"/>
      <c r="C4" s="17"/>
      <c r="D4" s="17"/>
      <c r="E4" s="17"/>
      <c r="F4" s="17"/>
      <c r="G4" s="17"/>
      <c r="H4" s="87"/>
      <c r="I4" s="88"/>
      <c r="J4" s="88"/>
      <c r="K4" s="88"/>
      <c r="L4" s="88"/>
      <c r="M4" s="88"/>
      <c r="N4" s="88"/>
      <c r="O4" s="88"/>
      <c r="P4" s="88"/>
      <c r="Q4" s="88"/>
      <c r="R4" s="88"/>
      <c r="S4" s="88"/>
      <c r="T4" s="88"/>
      <c r="U4" s="88"/>
      <c r="V4" s="88"/>
      <c r="W4" s="89"/>
      <c r="X4" s="83" t="s">
        <v>56</v>
      </c>
      <c r="Y4" s="83"/>
      <c r="Z4" s="83"/>
      <c r="AA4" s="83"/>
      <c r="AB4" s="83"/>
      <c r="AC4" s="83"/>
      <c r="AD4" s="83"/>
      <c r="AE4" s="83"/>
      <c r="AF4" s="83"/>
      <c r="AG4" s="83"/>
      <c r="AH4" s="83"/>
      <c r="AI4" s="83" t="s">
        <v>57</v>
      </c>
      <c r="AJ4" s="83"/>
      <c r="AK4" s="83"/>
      <c r="AL4" s="83"/>
      <c r="AM4" s="83"/>
      <c r="AN4" s="83"/>
      <c r="AO4" s="83"/>
      <c r="AP4" s="83"/>
      <c r="AQ4" s="83"/>
      <c r="AR4" s="83"/>
      <c r="AS4" s="83"/>
      <c r="AT4" s="83" t="s">
        <v>58</v>
      </c>
      <c r="AU4" s="83"/>
      <c r="AV4" s="83"/>
      <c r="AW4" s="83"/>
      <c r="AX4" s="83"/>
      <c r="AY4" s="83"/>
      <c r="AZ4" s="83"/>
      <c r="BA4" s="83"/>
      <c r="BB4" s="83"/>
      <c r="BC4" s="83"/>
      <c r="BD4" s="83"/>
      <c r="BE4" s="83" t="s">
        <v>59</v>
      </c>
      <c r="BF4" s="83"/>
      <c r="BG4" s="83"/>
      <c r="BH4" s="83"/>
      <c r="BI4" s="83"/>
      <c r="BJ4" s="83"/>
      <c r="BK4" s="83"/>
      <c r="BL4" s="83"/>
      <c r="BM4" s="83"/>
      <c r="BN4" s="83"/>
      <c r="BO4" s="83"/>
      <c r="BP4" s="83" t="s">
        <v>60</v>
      </c>
      <c r="BQ4" s="83"/>
      <c r="BR4" s="83"/>
      <c r="BS4" s="83"/>
      <c r="BT4" s="83"/>
      <c r="BU4" s="83"/>
      <c r="BV4" s="83"/>
      <c r="BW4" s="83"/>
      <c r="BX4" s="83"/>
      <c r="BY4" s="83"/>
      <c r="BZ4" s="83"/>
      <c r="CA4" s="83" t="s">
        <v>61</v>
      </c>
      <c r="CB4" s="83"/>
      <c r="CC4" s="83"/>
      <c r="CD4" s="83"/>
      <c r="CE4" s="83"/>
      <c r="CF4" s="83"/>
      <c r="CG4" s="83"/>
      <c r="CH4" s="83"/>
      <c r="CI4" s="83"/>
      <c r="CJ4" s="83"/>
      <c r="CK4" s="83"/>
      <c r="CL4" s="83" t="s">
        <v>62</v>
      </c>
      <c r="CM4" s="83"/>
      <c r="CN4" s="83"/>
      <c r="CO4" s="83"/>
      <c r="CP4" s="83"/>
      <c r="CQ4" s="83"/>
      <c r="CR4" s="83"/>
      <c r="CS4" s="83"/>
      <c r="CT4" s="83"/>
      <c r="CU4" s="83"/>
      <c r="CV4" s="83"/>
      <c r="CW4" s="83" t="s">
        <v>63</v>
      </c>
      <c r="CX4" s="83"/>
      <c r="CY4" s="83"/>
      <c r="CZ4" s="83"/>
      <c r="DA4" s="83"/>
      <c r="DB4" s="83"/>
      <c r="DC4" s="83"/>
      <c r="DD4" s="83"/>
      <c r="DE4" s="83"/>
      <c r="DF4" s="83"/>
      <c r="DG4" s="83"/>
      <c r="DH4" s="83" t="s">
        <v>64</v>
      </c>
      <c r="DI4" s="83"/>
      <c r="DJ4" s="83"/>
      <c r="DK4" s="83"/>
      <c r="DL4" s="83"/>
      <c r="DM4" s="83"/>
      <c r="DN4" s="83"/>
      <c r="DO4" s="83"/>
      <c r="DP4" s="83"/>
      <c r="DQ4" s="83"/>
      <c r="DR4" s="83"/>
      <c r="DS4" s="83" t="s">
        <v>65</v>
      </c>
      <c r="DT4" s="83"/>
      <c r="DU4" s="83"/>
      <c r="DV4" s="83"/>
      <c r="DW4" s="83"/>
      <c r="DX4" s="83"/>
      <c r="DY4" s="83"/>
      <c r="DZ4" s="83"/>
      <c r="EA4" s="83"/>
      <c r="EB4" s="83"/>
      <c r="EC4" s="83"/>
      <c r="ED4" s="83" t="s">
        <v>66</v>
      </c>
      <c r="EE4" s="83"/>
      <c r="EF4" s="83"/>
      <c r="EG4" s="83"/>
      <c r="EH4" s="83"/>
      <c r="EI4" s="83"/>
      <c r="EJ4" s="83"/>
      <c r="EK4" s="83"/>
      <c r="EL4" s="83"/>
      <c r="EM4" s="83"/>
      <c r="EN4" s="83"/>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2022</v>
      </c>
      <c r="C6" s="20">
        <f t="shared" ref="C6:W6" si="3">C7</f>
        <v>133621</v>
      </c>
      <c r="D6" s="20">
        <f t="shared" si="3"/>
        <v>47</v>
      </c>
      <c r="E6" s="20">
        <f t="shared" si="3"/>
        <v>1</v>
      </c>
      <c r="F6" s="20">
        <f t="shared" si="3"/>
        <v>0</v>
      </c>
      <c r="G6" s="20">
        <f t="shared" si="3"/>
        <v>0</v>
      </c>
      <c r="H6" s="20" t="str">
        <f t="shared" si="3"/>
        <v>東京都　利島村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100</v>
      </c>
      <c r="Q6" s="21">
        <f t="shared" si="3"/>
        <v>4200</v>
      </c>
      <c r="R6" s="21">
        <f t="shared" si="3"/>
        <v>317</v>
      </c>
      <c r="S6" s="21">
        <f t="shared" si="3"/>
        <v>4.04</v>
      </c>
      <c r="T6" s="21">
        <f t="shared" si="3"/>
        <v>78.47</v>
      </c>
      <c r="U6" s="21">
        <f t="shared" si="3"/>
        <v>299</v>
      </c>
      <c r="V6" s="21">
        <f t="shared" si="3"/>
        <v>0.4</v>
      </c>
      <c r="W6" s="21">
        <f t="shared" si="3"/>
        <v>747.5</v>
      </c>
      <c r="X6" s="22">
        <f>IF(X7="",NA(),X7)</f>
        <v>95.12</v>
      </c>
      <c r="Y6" s="22">
        <f t="shared" ref="Y6:AG6" si="4">IF(Y7="",NA(),Y7)</f>
        <v>105.92</v>
      </c>
      <c r="Z6" s="22">
        <f t="shared" si="4"/>
        <v>96.75</v>
      </c>
      <c r="AA6" s="22">
        <f t="shared" si="4"/>
        <v>114.13</v>
      </c>
      <c r="AB6" s="22">
        <f t="shared" si="4"/>
        <v>53.56</v>
      </c>
      <c r="AC6" s="22">
        <f t="shared" si="4"/>
        <v>73.25</v>
      </c>
      <c r="AD6" s="22">
        <f t="shared" si="4"/>
        <v>75.06</v>
      </c>
      <c r="AE6" s="22">
        <f t="shared" si="4"/>
        <v>73.22</v>
      </c>
      <c r="AF6" s="22">
        <f t="shared" si="4"/>
        <v>69.05</v>
      </c>
      <c r="AG6" s="22">
        <f t="shared" si="4"/>
        <v>67.02</v>
      </c>
      <c r="AH6" s="21" t="str">
        <f>IF(AH7="","",IF(AH7="-","【-】","【"&amp;SUBSTITUTE(TEXT(AH7,"#,##0.00"),"-","△")&amp;"】"))</f>
        <v>【73.00】</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591.20000000000005</v>
      </c>
      <c r="BF6" s="22">
        <f t="shared" ref="BF6:BN6" si="7">IF(BF7="",NA(),BF7)</f>
        <v>1144.71</v>
      </c>
      <c r="BG6" s="22">
        <f t="shared" si="7"/>
        <v>1783.65</v>
      </c>
      <c r="BH6" s="22">
        <f t="shared" si="7"/>
        <v>1591.77</v>
      </c>
      <c r="BI6" s="22">
        <f t="shared" si="7"/>
        <v>1556.02</v>
      </c>
      <c r="BJ6" s="22">
        <f t="shared" si="7"/>
        <v>1274.21</v>
      </c>
      <c r="BK6" s="22">
        <f t="shared" si="7"/>
        <v>1183.92</v>
      </c>
      <c r="BL6" s="22">
        <f t="shared" si="7"/>
        <v>1128.72</v>
      </c>
      <c r="BM6" s="22">
        <f t="shared" si="7"/>
        <v>1125.25</v>
      </c>
      <c r="BN6" s="22">
        <f t="shared" si="7"/>
        <v>1157.05</v>
      </c>
      <c r="BO6" s="21" t="str">
        <f>IF(BO7="","",IF(BO7="-","【-】","【"&amp;SUBSTITUTE(TEXT(BO7,"#,##0.00"),"-","△")&amp;"】"))</f>
        <v>【982.48】</v>
      </c>
      <c r="BP6" s="22">
        <f>IF(BP7="",NA(),BP7)</f>
        <v>22.56</v>
      </c>
      <c r="BQ6" s="22">
        <f t="shared" ref="BQ6:BY6" si="8">IF(BQ7="",NA(),BQ7)</f>
        <v>22.21</v>
      </c>
      <c r="BR6" s="22">
        <f t="shared" si="8"/>
        <v>25.84</v>
      </c>
      <c r="BS6" s="22">
        <f t="shared" si="8"/>
        <v>8.82</v>
      </c>
      <c r="BT6" s="22">
        <f t="shared" si="8"/>
        <v>11.33</v>
      </c>
      <c r="BU6" s="22">
        <f t="shared" si="8"/>
        <v>41.25</v>
      </c>
      <c r="BV6" s="22">
        <f t="shared" si="8"/>
        <v>42.5</v>
      </c>
      <c r="BW6" s="22">
        <f t="shared" si="8"/>
        <v>41.84</v>
      </c>
      <c r="BX6" s="22">
        <f t="shared" si="8"/>
        <v>41.44</v>
      </c>
      <c r="BY6" s="22">
        <f t="shared" si="8"/>
        <v>37.65</v>
      </c>
      <c r="BZ6" s="21" t="str">
        <f>IF(BZ7="","",IF(BZ7="-","【-】","【"&amp;SUBSTITUTE(TEXT(BZ7,"#,##0.00"),"-","△")&amp;"】"))</f>
        <v>【50.61】</v>
      </c>
      <c r="CA6" s="22">
        <f>IF(CA7="",NA(),CA7)</f>
        <v>1082.54</v>
      </c>
      <c r="CB6" s="22">
        <f t="shared" ref="CB6:CJ6" si="9">IF(CB7="",NA(),CB7)</f>
        <v>1161.44</v>
      </c>
      <c r="CC6" s="22">
        <f t="shared" si="9"/>
        <v>926.44</v>
      </c>
      <c r="CD6" s="22">
        <f t="shared" si="9"/>
        <v>2800.23</v>
      </c>
      <c r="CE6" s="22">
        <f t="shared" si="9"/>
        <v>4041.28</v>
      </c>
      <c r="CF6" s="22">
        <f t="shared" si="9"/>
        <v>383.25</v>
      </c>
      <c r="CG6" s="22">
        <f t="shared" si="9"/>
        <v>377.72</v>
      </c>
      <c r="CH6" s="22">
        <f t="shared" si="9"/>
        <v>390.47</v>
      </c>
      <c r="CI6" s="22">
        <f t="shared" si="9"/>
        <v>403.61</v>
      </c>
      <c r="CJ6" s="22">
        <f t="shared" si="9"/>
        <v>442.82</v>
      </c>
      <c r="CK6" s="21" t="str">
        <f>IF(CK7="","",IF(CK7="-","【-】","【"&amp;SUBSTITUTE(TEXT(CK7,"#,##0.00"),"-","△")&amp;"】"))</f>
        <v>【320.83】</v>
      </c>
      <c r="CL6" s="22">
        <f>IF(CL7="",NA(),CL7)</f>
        <v>46.05</v>
      </c>
      <c r="CM6" s="22">
        <f t="shared" ref="CM6:CU6" si="10">IF(CM7="",NA(),CM7)</f>
        <v>45.93</v>
      </c>
      <c r="CN6" s="22">
        <f t="shared" si="10"/>
        <v>38.4</v>
      </c>
      <c r="CO6" s="22">
        <f t="shared" si="10"/>
        <v>42.21</v>
      </c>
      <c r="CP6" s="22">
        <f t="shared" si="10"/>
        <v>47.53</v>
      </c>
      <c r="CQ6" s="22">
        <f t="shared" si="10"/>
        <v>48.26</v>
      </c>
      <c r="CR6" s="22">
        <f t="shared" si="10"/>
        <v>48.01</v>
      </c>
      <c r="CS6" s="22">
        <f t="shared" si="10"/>
        <v>49.08</v>
      </c>
      <c r="CT6" s="22">
        <f t="shared" si="10"/>
        <v>51.46</v>
      </c>
      <c r="CU6" s="22">
        <f t="shared" si="10"/>
        <v>51.84</v>
      </c>
      <c r="CV6" s="21" t="str">
        <f>IF(CV7="","",IF(CV7="-","【-】","【"&amp;SUBSTITUTE(TEXT(CV7,"#,##0.00"),"-","△")&amp;"】"))</f>
        <v>【56.15】</v>
      </c>
      <c r="CW6" s="22">
        <f>IF(CW7="",NA(),CW7)</f>
        <v>71.040000000000006</v>
      </c>
      <c r="CX6" s="22">
        <f t="shared" ref="CX6:DF6" si="11">IF(CX7="",NA(),CX7)</f>
        <v>67.819999999999993</v>
      </c>
      <c r="CY6" s="22">
        <f t="shared" si="11"/>
        <v>83</v>
      </c>
      <c r="CZ6" s="22">
        <f t="shared" si="11"/>
        <v>75.599999999999994</v>
      </c>
      <c r="DA6" s="22">
        <f t="shared" si="11"/>
        <v>33.880000000000003</v>
      </c>
      <c r="DB6" s="22">
        <f t="shared" si="11"/>
        <v>72.72</v>
      </c>
      <c r="DC6" s="22">
        <f t="shared" si="11"/>
        <v>72.75</v>
      </c>
      <c r="DD6" s="22">
        <f t="shared" si="11"/>
        <v>71.27</v>
      </c>
      <c r="DE6" s="22">
        <f t="shared" si="11"/>
        <v>68.58</v>
      </c>
      <c r="DF6" s="22">
        <f t="shared" si="11"/>
        <v>67.94</v>
      </c>
      <c r="DG6" s="21" t="str">
        <f>IF(DG7="","",IF(DG7="-","【-】","【"&amp;SUBSTITUTE(TEXT(DG7,"#,##0.00"),"-","△")&amp;"】"))</f>
        <v>【70.01】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0.62</v>
      </c>
      <c r="EJ6" s="22">
        <f t="shared" si="14"/>
        <v>0.39</v>
      </c>
      <c r="EK6" s="22">
        <f t="shared" si="14"/>
        <v>0.61</v>
      </c>
      <c r="EL6" s="22">
        <f t="shared" si="14"/>
        <v>0.4</v>
      </c>
      <c r="EM6" s="22">
        <f t="shared" si="14"/>
        <v>0.59</v>
      </c>
      <c r="EN6" s="21" t="str">
        <f>IF(EN7="","",IF(EN7="-","【-】","【"&amp;SUBSTITUTE(TEXT(EN7,"#,##0.00"),"-","△")&amp;"】"))</f>
        <v>【0.52】</v>
      </c>
    </row>
    <row r="7" spans="1:144" s="23" customFormat="1" x14ac:dyDescent="0.15">
      <c r="A7" s="15"/>
      <c r="B7" s="24">
        <v>2022</v>
      </c>
      <c r="C7" s="24">
        <v>133621</v>
      </c>
      <c r="D7" s="24">
        <v>47</v>
      </c>
      <c r="E7" s="24">
        <v>1</v>
      </c>
      <c r="F7" s="24">
        <v>0</v>
      </c>
      <c r="G7" s="24">
        <v>0</v>
      </c>
      <c r="H7" s="24" t="s">
        <v>96</v>
      </c>
      <c r="I7" s="24" t="s">
        <v>97</v>
      </c>
      <c r="J7" s="24" t="s">
        <v>98</v>
      </c>
      <c r="K7" s="24" t="s">
        <v>99</v>
      </c>
      <c r="L7" s="24" t="s">
        <v>100</v>
      </c>
      <c r="M7" s="24" t="s">
        <v>101</v>
      </c>
      <c r="N7" s="25" t="s">
        <v>102</v>
      </c>
      <c r="O7" s="25" t="s">
        <v>103</v>
      </c>
      <c r="P7" s="25">
        <v>100</v>
      </c>
      <c r="Q7" s="25">
        <v>4200</v>
      </c>
      <c r="R7" s="25">
        <v>317</v>
      </c>
      <c r="S7" s="25">
        <v>4.04</v>
      </c>
      <c r="T7" s="25">
        <v>78.47</v>
      </c>
      <c r="U7" s="25">
        <v>299</v>
      </c>
      <c r="V7" s="25">
        <v>0.4</v>
      </c>
      <c r="W7" s="25">
        <v>747.5</v>
      </c>
      <c r="X7" s="25">
        <v>95.12</v>
      </c>
      <c r="Y7" s="25">
        <v>105.92</v>
      </c>
      <c r="Z7" s="25">
        <v>96.75</v>
      </c>
      <c r="AA7" s="25">
        <v>114.13</v>
      </c>
      <c r="AB7" s="25">
        <v>53.56</v>
      </c>
      <c r="AC7" s="25">
        <v>73.25</v>
      </c>
      <c r="AD7" s="25">
        <v>75.06</v>
      </c>
      <c r="AE7" s="25">
        <v>73.22</v>
      </c>
      <c r="AF7" s="25">
        <v>69.05</v>
      </c>
      <c r="AG7" s="25">
        <v>67.02</v>
      </c>
      <c r="AH7" s="25">
        <v>73</v>
      </c>
      <c r="AI7" s="25"/>
      <c r="AJ7" s="25"/>
      <c r="AK7" s="25"/>
      <c r="AL7" s="25"/>
      <c r="AM7" s="25"/>
      <c r="AN7" s="25"/>
      <c r="AO7" s="25"/>
      <c r="AP7" s="25"/>
      <c r="AQ7" s="25"/>
      <c r="AR7" s="25"/>
      <c r="AS7" s="25"/>
      <c r="AT7" s="25"/>
      <c r="AU7" s="25"/>
      <c r="AV7" s="25"/>
      <c r="AW7" s="25"/>
      <c r="AX7" s="25"/>
      <c r="AY7" s="25"/>
      <c r="AZ7" s="25"/>
      <c r="BA7" s="25"/>
      <c r="BB7" s="25"/>
      <c r="BC7" s="25"/>
      <c r="BD7" s="25"/>
      <c r="BE7" s="25">
        <v>591.20000000000005</v>
      </c>
      <c r="BF7" s="25">
        <v>1144.71</v>
      </c>
      <c r="BG7" s="25">
        <v>1783.65</v>
      </c>
      <c r="BH7" s="25">
        <v>1591.77</v>
      </c>
      <c r="BI7" s="25">
        <v>1556.02</v>
      </c>
      <c r="BJ7" s="25">
        <v>1274.21</v>
      </c>
      <c r="BK7" s="25">
        <v>1183.92</v>
      </c>
      <c r="BL7" s="25">
        <v>1128.72</v>
      </c>
      <c r="BM7" s="25">
        <v>1125.25</v>
      </c>
      <c r="BN7" s="25">
        <v>1157.05</v>
      </c>
      <c r="BO7" s="25">
        <v>982.48</v>
      </c>
      <c r="BP7" s="25">
        <v>22.56</v>
      </c>
      <c r="BQ7" s="25">
        <v>22.21</v>
      </c>
      <c r="BR7" s="25">
        <v>25.84</v>
      </c>
      <c r="BS7" s="25">
        <v>8.82</v>
      </c>
      <c r="BT7" s="25">
        <v>11.33</v>
      </c>
      <c r="BU7" s="25">
        <v>41.25</v>
      </c>
      <c r="BV7" s="25">
        <v>42.5</v>
      </c>
      <c r="BW7" s="25">
        <v>41.84</v>
      </c>
      <c r="BX7" s="25">
        <v>41.44</v>
      </c>
      <c r="BY7" s="25">
        <v>37.65</v>
      </c>
      <c r="BZ7" s="25">
        <v>50.61</v>
      </c>
      <c r="CA7" s="25">
        <v>1082.54</v>
      </c>
      <c r="CB7" s="25">
        <v>1161.44</v>
      </c>
      <c r="CC7" s="25">
        <v>926.44</v>
      </c>
      <c r="CD7" s="25">
        <v>2800.23</v>
      </c>
      <c r="CE7" s="25">
        <v>4041.28</v>
      </c>
      <c r="CF7" s="25">
        <v>383.25</v>
      </c>
      <c r="CG7" s="25">
        <v>377.72</v>
      </c>
      <c r="CH7" s="25">
        <v>390.47</v>
      </c>
      <c r="CI7" s="25">
        <v>403.61</v>
      </c>
      <c r="CJ7" s="25">
        <v>442.82</v>
      </c>
      <c r="CK7" s="25">
        <v>320.83</v>
      </c>
      <c r="CL7" s="25">
        <v>46.05</v>
      </c>
      <c r="CM7" s="25">
        <v>45.93</v>
      </c>
      <c r="CN7" s="25">
        <v>38.4</v>
      </c>
      <c r="CO7" s="25">
        <v>42.21</v>
      </c>
      <c r="CP7" s="25">
        <v>47.53</v>
      </c>
      <c r="CQ7" s="25">
        <v>48.26</v>
      </c>
      <c r="CR7" s="25">
        <v>48.01</v>
      </c>
      <c r="CS7" s="25">
        <v>49.08</v>
      </c>
      <c r="CT7" s="25">
        <v>51.46</v>
      </c>
      <c r="CU7" s="25">
        <v>51.84</v>
      </c>
      <c r="CV7" s="25">
        <v>56.15</v>
      </c>
      <c r="CW7" s="25">
        <v>71.040000000000006</v>
      </c>
      <c r="CX7" s="25">
        <v>67.819999999999993</v>
      </c>
      <c r="CY7" s="25">
        <v>83</v>
      </c>
      <c r="CZ7" s="25">
        <v>75.599999999999994</v>
      </c>
      <c r="DA7" s="25">
        <v>33.880000000000003</v>
      </c>
      <c r="DB7" s="25">
        <v>72.72</v>
      </c>
      <c r="DC7" s="25">
        <v>72.75</v>
      </c>
      <c r="DD7" s="25">
        <v>71.27</v>
      </c>
      <c r="DE7" s="25">
        <v>68.58</v>
      </c>
      <c r="DF7" s="25">
        <v>67.94</v>
      </c>
      <c r="DG7" s="25">
        <v>70.010000000000005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0.62</v>
      </c>
      <c r="EJ7" s="25">
        <v>0.39</v>
      </c>
      <c r="EK7" s="25">
        <v>0.61</v>
      </c>
      <c r="EL7" s="25">
        <v>0.4</v>
      </c>
      <c r="EM7" s="25">
        <v>0.59</v>
      </c>
      <c r="EN7" s="25">
        <v>0.52</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47484</v>
      </c>
      <c r="C10" s="29">
        <f t="shared" si="15"/>
        <v>47849</v>
      </c>
      <c r="D10" s="29">
        <f>DATEVALUE($B7+12-D11&amp;"/1/"&amp;D12)</f>
        <v>48215</v>
      </c>
      <c r="E10" s="29">
        <f>DATEVALUE($B7+12-E11&amp;"/1/"&amp;E12)</f>
        <v>48582</v>
      </c>
      <c r="F10" s="29">
        <f>DATEVALUE($B7+12-F11&amp;"/1/"&amp;F12)</f>
        <v>48948</v>
      </c>
    </row>
    <row r="11" spans="1:144" x14ac:dyDescent="0.15">
      <c r="B11">
        <v>4</v>
      </c>
      <c r="C11">
        <v>3</v>
      </c>
      <c r="D11">
        <v>2</v>
      </c>
      <c r="E11">
        <v>1</v>
      </c>
      <c r="F11">
        <v>0</v>
      </c>
      <c r="G11" t="s">
        <v>109</v>
      </c>
    </row>
    <row r="12" spans="1:144" x14ac:dyDescent="0.15">
      <c r="B12">
        <v>1</v>
      </c>
      <c r="C12">
        <v>1</v>
      </c>
      <c r="D12">
        <v>2</v>
      </c>
      <c r="E12">
        <v>3</v>
      </c>
      <c r="F12">
        <v>4</v>
      </c>
      <c r="G12" t="s">
        <v>110</v>
      </c>
    </row>
    <row r="13" spans="1:144" x14ac:dyDescent="0.15">
      <c r="B13" t="s">
        <v>111</v>
      </c>
      <c r="C13" t="s">
        <v>112</v>
      </c>
      <c r="D13" t="s">
        <v>113</v>
      </c>
      <c r="E13" t="s">
        <v>112</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東京都</cp:lastModifiedBy>
  <dcterms:created xsi:type="dcterms:W3CDTF">2023-12-05T01:05:26Z</dcterms:created>
  <dcterms:modified xsi:type="dcterms:W3CDTF">2024-02-07T08:49:11Z</dcterms:modified>
  <cp:category/>
</cp:coreProperties>
</file>