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_決算\令和元年度（平成31年度）決算統計\31 HP更新\03 普通会計決算の概要（決算カード）\特別区\"/>
    </mc:Choice>
  </mc:AlternateContent>
  <bookViews>
    <workbookView xWindow="0" yWindow="0" windowWidth="16395" windowHeight="6780"/>
  </bookViews>
  <sheets>
    <sheet name="豊島・左" sheetId="5" r:id="rId1"/>
    <sheet name="豊島・右" sheetId="6" r:id="rId2"/>
  </sheets>
  <definedNames>
    <definedName name="_xlnm.Print_Area" localSheetId="1">豊島・右!$A$1:$S$63</definedName>
    <definedName name="_xlnm.Print_Area" localSheetId="0">豊島・左!$A$1:$AL$58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6" l="1"/>
  <c r="G51" i="6"/>
  <c r="J52" i="6" s="1"/>
  <c r="D51" i="6"/>
  <c r="E51" i="6" s="1"/>
  <c r="J50" i="6"/>
  <c r="J49" i="6"/>
  <c r="E49" i="6"/>
  <c r="J48" i="6"/>
  <c r="E48" i="6"/>
  <c r="J47" i="6"/>
  <c r="J46" i="6"/>
  <c r="E46" i="6"/>
  <c r="J45" i="6"/>
  <c r="J44" i="6"/>
  <c r="E44" i="6"/>
  <c r="P43" i="6"/>
  <c r="N43" i="6"/>
  <c r="J43" i="6"/>
  <c r="P42" i="6"/>
  <c r="J42" i="6"/>
  <c r="E42" i="6"/>
  <c r="P41" i="6"/>
  <c r="J41" i="6"/>
  <c r="E41" i="6"/>
  <c r="P40" i="6"/>
  <c r="J40" i="6"/>
  <c r="E40" i="6"/>
  <c r="P39" i="6"/>
  <c r="J39" i="6"/>
  <c r="P38" i="6"/>
  <c r="J38" i="6"/>
  <c r="E38" i="6"/>
  <c r="P37" i="6"/>
  <c r="D32" i="6"/>
  <c r="O30" i="6"/>
  <c r="J30" i="6"/>
  <c r="P23" i="6"/>
  <c r="R23" i="6" s="1"/>
  <c r="J23" i="6"/>
  <c r="R22" i="6"/>
  <c r="R21" i="6"/>
  <c r="R20" i="6"/>
  <c r="D20" i="6"/>
  <c r="D33" i="6" s="1"/>
  <c r="R17" i="6"/>
  <c r="R16" i="6"/>
  <c r="R15" i="6"/>
  <c r="O15" i="6"/>
  <c r="O23" i="6" s="1"/>
  <c r="R13" i="6"/>
  <c r="P13" i="6"/>
  <c r="J13" i="6"/>
  <c r="R12" i="6"/>
  <c r="R11" i="6"/>
  <c r="R10" i="6"/>
  <c r="R9" i="6"/>
  <c r="R8" i="6"/>
  <c r="R7" i="6"/>
  <c r="R6" i="6"/>
  <c r="O6" i="6"/>
  <c r="O13" i="6" s="1"/>
  <c r="O33" i="6" s="1"/>
  <c r="AH51" i="5"/>
  <c r="AD51" i="5"/>
  <c r="AA51" i="5"/>
  <c r="X51" i="5"/>
  <c r="O49" i="5"/>
  <c r="O52" i="5" s="1"/>
  <c r="L49" i="5"/>
  <c r="L52" i="5" s="1"/>
  <c r="E49" i="5"/>
  <c r="E52" i="5" s="1"/>
  <c r="G28" i="5"/>
  <c r="S26" i="5"/>
  <c r="S22" i="5"/>
  <c r="S16" i="5"/>
  <c r="G14" i="5"/>
  <c r="G18" i="5" s="1"/>
  <c r="S18" i="5" s="1"/>
  <c r="S12" i="5"/>
  <c r="S10" i="5"/>
  <c r="S14" i="5" l="1"/>
  <c r="E29" i="6"/>
  <c r="E21" i="6"/>
  <c r="E17" i="6"/>
  <c r="E14" i="6"/>
  <c r="E13" i="6"/>
  <c r="E12" i="6"/>
  <c r="E10" i="6"/>
  <c r="E8" i="6"/>
  <c r="E33" i="6"/>
  <c r="E31" i="6"/>
  <c r="E30" i="6"/>
  <c r="E28" i="6"/>
  <c r="E27" i="6"/>
  <c r="E26" i="6"/>
  <c r="E25" i="6"/>
  <c r="E24" i="6"/>
  <c r="E23" i="6"/>
  <c r="E22" i="6"/>
  <c r="E20" i="6"/>
  <c r="E19" i="6"/>
  <c r="E18" i="6"/>
  <c r="E16" i="6"/>
  <c r="E15" i="6"/>
  <c r="E11" i="6"/>
  <c r="E9" i="6"/>
  <c r="E7" i="6"/>
  <c r="E6" i="6"/>
  <c r="L23" i="6"/>
  <c r="E32" i="6"/>
  <c r="J33" i="6"/>
  <c r="E52" i="6"/>
  <c r="E39" i="6"/>
  <c r="E43" i="6"/>
  <c r="E45" i="6"/>
  <c r="E47" i="6"/>
  <c r="E50" i="6"/>
  <c r="L33" i="6" l="1"/>
  <c r="L29" i="6"/>
  <c r="L21" i="6"/>
  <c r="L17" i="6"/>
  <c r="L10" i="6"/>
  <c r="L8" i="6"/>
  <c r="L28" i="6"/>
  <c r="L27" i="6"/>
  <c r="L26" i="6"/>
  <c r="L25" i="6"/>
  <c r="L24" i="6"/>
  <c r="L22" i="6"/>
  <c r="L20" i="6"/>
  <c r="L19" i="6"/>
  <c r="L18" i="6"/>
  <c r="L16" i="6"/>
  <c r="L15" i="6"/>
  <c r="L13" i="6"/>
  <c r="L12" i="6"/>
  <c r="L11" i="6"/>
  <c r="L9" i="6"/>
  <c r="L7" i="6"/>
  <c r="L6" i="6"/>
  <c r="L30" i="6"/>
</calcChain>
</file>

<file path=xl/sharedStrings.xml><?xml version="1.0" encoding="utf-8"?>
<sst xmlns="http://schemas.openxmlformats.org/spreadsheetml/2006/main" count="358" uniqueCount="205">
  <si>
    <t>　　　　　　　　</t>
  </si>
  <si>
    <t>区　名</t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</si>
  <si>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</si>
  <si>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</si>
  <si>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</si>
  <si>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</si>
  <si>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</si>
  <si>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</si>
  <si>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</si>
  <si>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</si>
  <si>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経常収支比率</t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</si>
  <si>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</si>
  <si>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</si>
  <si>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</si>
  <si>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</si>
  <si>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</si>
  <si>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</si>
  <si>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</si>
  <si>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</si>
  <si>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</si>
  <si>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</si>
  <si>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</si>
  <si>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</si>
  <si>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公債費</t>
  </si>
  <si>
    <t>地方消費税交付金</t>
  </si>
  <si>
    <t xml:space="preserve">義務的経費計 </t>
  </si>
  <si>
    <t>物件費</t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</si>
  <si>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</si>
  <si>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</si>
  <si>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</si>
  <si>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</si>
  <si>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</si>
  <si>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投資・出資金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</si>
  <si>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</si>
  <si>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</si>
  <si>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</si>
  <si>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</si>
  <si>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</si>
  <si>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</si>
  <si>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繰上充用金</t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</si>
  <si>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</si>
  <si>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</si>
  <si>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</si>
  <si>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</si>
  <si>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都支出金</t>
  </si>
  <si>
    <t>補助事業費</t>
    <rPh sb="2" eb="5">
      <t>ジギョウヒ</t>
    </rPh>
    <phoneticPr fontId="11"/>
  </si>
  <si>
    <t>　一般財源等</t>
    <rPh sb="5" eb="6">
      <t>トウ</t>
    </rPh>
    <phoneticPr fontId="11"/>
  </si>
  <si>
    <t>財産収入</t>
  </si>
  <si>
    <t>単独事業費</t>
    <rPh sb="2" eb="5">
      <t>ジギョウヒ</t>
    </rPh>
    <phoneticPr fontId="11"/>
  </si>
  <si>
    <t>寄附金</t>
  </si>
  <si>
    <t>うち人件費</t>
    <rPh sb="2" eb="5">
      <t>ジンケンヒ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</si>
  <si>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</si>
  <si>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</si>
  <si>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</si>
  <si>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</si>
  <si>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</si>
  <si>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</si>
  <si>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</si>
  <si>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</si>
  <si>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</si>
  <si>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</si>
  <si>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</si>
  <si>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</si>
  <si>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</si>
  <si>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</si>
  <si>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</si>
  <si>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</si>
  <si>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</si>
  <si>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</si>
  <si>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</si>
  <si>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</si>
  <si>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</si>
  <si>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</si>
  <si>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</si>
  <si>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</si>
  <si>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</si>
  <si>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</si>
  <si>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</si>
  <si>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</si>
  <si>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</si>
  <si>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</si>
  <si>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</si>
  <si>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</si>
  <si>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</si>
  <si>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</si>
  <si>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</si>
  <si>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</si>
  <si>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</si>
  <si>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</si>
  <si>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</si>
  <si>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</si>
  <si>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</si>
  <si>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</si>
  <si>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</si>
  <si>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</si>
  <si>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</si>
  <si>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</si>
  <si>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</si>
  <si>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</si>
  <si>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</si>
  <si>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</si>
  <si>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</si>
  <si>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</si>
  <si>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</si>
  <si>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</si>
  <si>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</si>
  <si>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</si>
  <si>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</si>
  <si>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人</t>
  </si>
  <si>
    <t>K㎡</t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</si>
  <si>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</si>
  <si>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</si>
  <si>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</si>
  <si>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</si>
  <si>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</si>
  <si>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</si>
  <si>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</si>
  <si>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</si>
  <si>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</si>
  <si>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</si>
  <si>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</si>
  <si>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</si>
  <si>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</si>
  <si>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</si>
  <si>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―</t>
  </si>
  <si>
    <t>越すべき財源</t>
    <rPh sb="0" eb="1">
      <t>コ</t>
    </rPh>
    <phoneticPr fontId="11"/>
  </si>
  <si>
    <t>Ｅ</t>
  </si>
  <si>
    <t>財政力指数</t>
  </si>
  <si>
    <t>単年度収支</t>
  </si>
  <si>
    <t>Ｆ</t>
  </si>
  <si>
    <t>実質収支比率</t>
  </si>
  <si>
    <t>Ｇ</t>
  </si>
  <si>
    <t>繰上償還金</t>
  </si>
  <si>
    <t>Ｈ</t>
  </si>
  <si>
    <t>地方債現在高</t>
  </si>
  <si>
    <t>積立金取崩し額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</si>
  <si>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</si>
  <si>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</si>
  <si>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</si>
  <si>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</si>
  <si>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</si>
  <si>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</si>
  <si>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</si>
  <si>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</si>
  <si>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</si>
  <si>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</si>
  <si>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〔</t>
    <phoneticPr fontId="11"/>
  </si>
  <si>
    <t>%〕</t>
    <phoneticPr fontId="11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</si>
  <si>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</si>
  <si>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</si>
  <si>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</si>
  <si>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</si>
  <si>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</si>
  <si>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</si>
  <si>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</si>
  <si>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</si>
  <si>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</si>
  <si>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</si>
  <si>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</si>
  <si>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</si>
  <si>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一般職員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</si>
  <si>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</si>
  <si>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</si>
  <si>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</si>
  <si>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</si>
  <si>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</si>
  <si>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</si>
  <si>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</si>
  <si>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>（豊島区）</t>
    <rPh sb="1" eb="3">
      <t>トシマ</t>
    </rPh>
    <rPh sb="3" eb="4">
      <t>ク</t>
    </rPh>
    <phoneticPr fontId="11"/>
  </si>
  <si>
    <t>27年　　　　　　　　</t>
    <phoneticPr fontId="11"/>
  </si>
  <si>
    <t>31.4.1</t>
    <phoneticPr fontId="11"/>
  </si>
  <si>
    <t>22年　　　　　　　　</t>
    <phoneticPr fontId="11"/>
  </si>
  <si>
    <t>平成30年度</t>
    <phoneticPr fontId="11"/>
  </si>
  <si>
    <t>増減率</t>
    <phoneticPr fontId="11"/>
  </si>
  <si>
    <t>翌年度に繰り</t>
    <phoneticPr fontId="11"/>
  </si>
  <si>
    <t>―</t>
    <phoneticPr fontId="5"/>
  </si>
  <si>
    <t>実質収支
（Ｃ）－（Ｄ）</t>
    <phoneticPr fontId="11"/>
  </si>
  <si>
    <t>円</t>
    <phoneticPr fontId="11"/>
  </si>
  <si>
    <t>30年度末
現在高</t>
    <phoneticPr fontId="11"/>
  </si>
  <si>
    <t>元 利 償 還 金</t>
    <phoneticPr fontId="11"/>
  </si>
  <si>
    <t>ゴルフ場利用税交付金</t>
    <rPh sb="0" eb="4">
      <t>ゴルフジョウ</t>
    </rPh>
    <rPh sb="4" eb="6">
      <t>リヨウ</t>
    </rPh>
    <phoneticPr fontId="11"/>
  </si>
  <si>
    <t>一時借入金利子</t>
    <phoneticPr fontId="11"/>
  </si>
  <si>
    <t>財政調整交付金</t>
  </si>
  <si>
    <t>○経常経費充当</t>
    <phoneticPr fontId="11"/>
  </si>
  <si>
    <t>　　　「千円」である。</t>
    <phoneticPr fontId="11"/>
  </si>
  <si>
    <t xml:space="preserve"> 2.4.1</t>
    <phoneticPr fontId="11"/>
  </si>
  <si>
    <t>令和元年度</t>
    <rPh sb="0" eb="2">
      <t>レイワ</t>
    </rPh>
    <rPh sb="2" eb="3">
      <t>モト</t>
    </rPh>
    <phoneticPr fontId="11"/>
  </si>
  <si>
    <t>―</t>
    <phoneticPr fontId="2"/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</si>
  <si>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</si>
  <si>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〔　　 25.0</t>
    <phoneticPr fontId="5"/>
  </si>
  <si>
    <t>〔　　 350.0</t>
    <phoneticPr fontId="5"/>
  </si>
  <si>
    <t>その他特定
目的基金</t>
    <rPh sb="0" eb="3">
      <t>ソノタ</t>
    </rPh>
    <phoneticPr fontId="11"/>
  </si>
  <si>
    <t>2.4.1</t>
    <phoneticPr fontId="11"/>
  </si>
  <si>
    <t>うち                    技能労務</t>
    <phoneticPr fontId="2"/>
  </si>
  <si>
    <t>元年度</t>
    <rPh sb="0" eb="1">
      <t>モト</t>
    </rPh>
    <rPh sb="1" eb="3">
      <t>ネンド</t>
    </rPh>
    <phoneticPr fontId="11"/>
  </si>
  <si>
    <t>元年度末
現在高</t>
    <rPh sb="0" eb="1">
      <t>モト</t>
    </rPh>
    <phoneticPr fontId="11"/>
  </si>
  <si>
    <t>豊島区</t>
    <rPh sb="0" eb="3">
      <t>トシマク</t>
    </rPh>
    <phoneticPr fontId="2"/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</si>
  <si>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</si>
  <si>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―</t>
    <phoneticPr fontId="25"/>
  </si>
  <si>
    <t>自動車取得税交付金</t>
    <phoneticPr fontId="2"/>
  </si>
  <si>
    <t>自動車税環境性割
交付金</t>
    <rPh sb="0" eb="4">
      <t>ジドウシャゼイ</t>
    </rPh>
    <rPh sb="4" eb="6">
      <t>カンキョウ</t>
    </rPh>
    <rPh sb="6" eb="7">
      <t>セイ</t>
    </rPh>
    <rPh sb="7" eb="8">
      <t>ワリ</t>
    </rPh>
    <rPh sb="9" eb="12">
      <t>コウフキン</t>
    </rPh>
    <phoneticPr fontId="11"/>
  </si>
  <si>
    <t>皆増</t>
    <rPh sb="0" eb="1">
      <t>カイ</t>
    </rPh>
    <rPh sb="1" eb="2">
      <t>ゾウ</t>
    </rPh>
    <phoneticPr fontId="2"/>
  </si>
  <si>
    <t>地方特例交付金等</t>
    <rPh sb="7" eb="8">
      <t>ナド</t>
    </rPh>
    <phoneticPr fontId="11"/>
  </si>
  <si>
    <t>交通安全対策特別
交付金</t>
    <rPh sb="4" eb="6">
      <t>タイサク</t>
    </rPh>
    <rPh sb="6" eb="8">
      <t>トクベツ</t>
    </rPh>
    <phoneticPr fontId="11"/>
  </si>
  <si>
    <t>合計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</si>
</sst>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8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.5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0" fontId="1" fillId="0" borderId="0"/>
    <xf numFmtId="0" fontId="23" fillId="0" borderId="0">
      <alignment vertical="center"/>
    </xf>
    <xf numFmtId="0" fontId="22" fillId="0" borderId="0"/>
  </cellStyleXfs>
  <cellXfs count="668">
    <xf numFmtId="0" fontId="0" fillId="0" borderId="0" xfId="0"/>
    <xf numFmtId="176" fontId="1" fillId="0" borderId="0" xfId="1" applyNumberFormat="1"/>
    <xf numFmtId="0" fontId="1" fillId="0" borderId="0" xfId="1"/>
    <xf numFmtId="176" fontId="16" fillId="0" borderId="0" xfId="1" applyNumberFormat="1" applyFont="1"/>
    <xf numFmtId="0" fontId="17" fillId="0" borderId="0" xfId="1" applyFont="1"/>
    <xf numFmtId="176" fontId="18" fillId="0" borderId="2" xfId="1" applyNumberFormat="1" applyFont="1" applyBorder="1"/>
    <xf numFmtId="0" fontId="18" fillId="0" borderId="0" xfId="1" applyFont="1"/>
    <xf numFmtId="176" fontId="1" fillId="0" borderId="2" xfId="1" applyNumberFormat="1" applyBorder="1" applyAlignment="1">
      <alignment vertical="center"/>
    </xf>
    <xf numFmtId="0" fontId="1" fillId="0" borderId="0" xfId="1" applyAlignment="1">
      <alignment vertical="center"/>
    </xf>
    <xf numFmtId="176" fontId="1" fillId="0" borderId="0" xfId="1" applyNumberFormat="1" applyAlignment="1">
      <alignment vertical="center"/>
    </xf>
    <xf numFmtId="176" fontId="20" fillId="0" borderId="2" xfId="1" applyNumberFormat="1" applyFont="1" applyBorder="1"/>
    <xf numFmtId="0" fontId="20" fillId="0" borderId="0" xfId="1" applyFont="1"/>
    <xf numFmtId="176" fontId="1" fillId="0" borderId="2" xfId="1" applyNumberFormat="1" applyBorder="1"/>
    <xf numFmtId="0" fontId="1" fillId="0" borderId="0" xfId="1" applyAlignment="1">
      <alignment horizontal="right"/>
    </xf>
    <xf numFmtId="0" fontId="1" fillId="0" borderId="0" xfId="1" quotePrefix="1"/>
    <xf numFmtId="176" fontId="6" fillId="0" borderId="0" xfId="1" quotePrefix="1" applyNumberFormat="1" applyFont="1"/>
    <xf numFmtId="0" fontId="6" fillId="0" borderId="0" xfId="1" applyFont="1"/>
    <xf numFmtId="0" fontId="7" fillId="0" borderId="2" xfId="1" applyFont="1" applyBorder="1" applyAlignment="1">
      <alignment horizontal="left" vertical="center" indent="3"/>
    </xf>
    <xf numFmtId="0" fontId="7" fillId="0" borderId="0" xfId="1" applyFont="1" applyAlignment="1">
      <alignment horizontal="left" vertical="center" indent="3"/>
    </xf>
    <xf numFmtId="0" fontId="1" fillId="0" borderId="2" xfId="1" applyBorder="1"/>
    <xf numFmtId="0" fontId="10" fillId="0" borderId="2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" fillId="0" borderId="2" xfId="1" quotePrefix="1" applyBorder="1"/>
    <xf numFmtId="176" fontId="1" fillId="0" borderId="0" xfId="1" applyNumberFormat="1" applyAlignment="1">
      <alignment horizontal="center"/>
    </xf>
    <xf numFmtId="0" fontId="12" fillId="0" borderId="0" xfId="1" applyFont="1"/>
    <xf numFmtId="0" fontId="13" fillId="0" borderId="2" xfId="1" applyFont="1" applyBorder="1"/>
    <xf numFmtId="0" fontId="13" fillId="0" borderId="0" xfId="1" applyFont="1"/>
    <xf numFmtId="0" fontId="1" fillId="0" borderId="0" xfId="1" applyFill="1"/>
    <xf numFmtId="0" fontId="3" fillId="0" borderId="1" xfId="1" applyFont="1" applyFill="1" applyBorder="1"/>
    <xf numFmtId="0" fontId="1" fillId="0" borderId="1" xfId="1" applyFill="1" applyBorder="1"/>
    <xf numFmtId="0" fontId="7" fillId="0" borderId="0" xfId="1" applyFont="1" applyFill="1" applyAlignment="1">
      <alignment horizontal="center" vertical="center"/>
    </xf>
    <xf numFmtId="0" fontId="1" fillId="0" borderId="10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0" fontId="9" fillId="0" borderId="15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16" xfId="1" quotePrefix="1" applyFont="1" applyFill="1" applyBorder="1" applyAlignment="1">
      <alignment horizontal="right"/>
    </xf>
    <xf numFmtId="0" fontId="10" fillId="0" borderId="17" xfId="1" quotePrefix="1" applyFont="1" applyFill="1" applyBorder="1" applyAlignment="1">
      <alignment horizontal="right"/>
    </xf>
    <xf numFmtId="0" fontId="10" fillId="0" borderId="18" xfId="1" applyFont="1" applyFill="1" applyBorder="1" applyAlignment="1">
      <alignment horizontal="right"/>
    </xf>
    <xf numFmtId="0" fontId="10" fillId="0" borderId="17" xfId="1" applyFont="1" applyFill="1" applyBorder="1" applyAlignment="1">
      <alignment horizontal="right"/>
    </xf>
    <xf numFmtId="0" fontId="10" fillId="0" borderId="19" xfId="1" quotePrefix="1" applyFont="1" applyFill="1" applyBorder="1" applyAlignment="1">
      <alignment horizontal="right"/>
    </xf>
    <xf numFmtId="0" fontId="10" fillId="0" borderId="22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1" fillId="0" borderId="25" xfId="2" applyNumberFormat="1" applyFont="1" applyFill="1" applyBorder="1">
      <alignment vertical="center"/>
    </xf>
    <xf numFmtId="177" fontId="24" fillId="0" borderId="25" xfId="2" applyNumberFormat="1" applyFont="1" applyFill="1" applyBorder="1">
      <alignment vertical="center"/>
    </xf>
    <xf numFmtId="177" fontId="24" fillId="0" borderId="26" xfId="2" quotePrefix="1" applyNumberFormat="1" applyFont="1" applyFill="1" applyBorder="1" applyAlignment="1">
      <alignment horizontal="right" vertical="center" shrinkToFit="1"/>
    </xf>
    <xf numFmtId="177" fontId="24" fillId="0" borderId="28" xfId="2" applyNumberFormat="1" applyFont="1" applyFill="1" applyBorder="1">
      <alignment vertical="center"/>
    </xf>
    <xf numFmtId="177" fontId="24" fillId="0" borderId="29" xfId="2" applyNumberFormat="1" applyFont="1" applyFill="1" applyBorder="1">
      <alignment vertical="center"/>
    </xf>
    <xf numFmtId="177" fontId="24" fillId="0" borderId="10" xfId="2" quotePrefix="1" applyNumberFormat="1" applyFont="1" applyFill="1" applyBorder="1">
      <alignment vertical="center"/>
    </xf>
    <xf numFmtId="0" fontId="1" fillId="0" borderId="19" xfId="1" quotePrefix="1" applyFill="1" applyBorder="1"/>
    <xf numFmtId="177" fontId="24" fillId="0" borderId="15" xfId="2" applyNumberFormat="1" applyFont="1" applyFill="1" applyBorder="1">
      <alignment vertical="center"/>
    </xf>
    <xf numFmtId="0" fontId="1" fillId="0" borderId="27" xfId="1" quotePrefix="1" applyFill="1" applyBorder="1"/>
    <xf numFmtId="0" fontId="1" fillId="0" borderId="30" xfId="1" applyFill="1" applyBorder="1"/>
    <xf numFmtId="177" fontId="24" fillId="0" borderId="10" xfId="2" applyNumberFormat="1" applyFont="1" applyFill="1" applyBorder="1">
      <alignment vertical="center"/>
    </xf>
    <xf numFmtId="177" fontId="24" fillId="0" borderId="25" xfId="2" quotePrefix="1" applyNumberFormat="1" applyFont="1" applyFill="1" applyBorder="1">
      <alignment vertical="center"/>
    </xf>
    <xf numFmtId="176" fontId="1" fillId="0" borderId="10" xfId="2" applyNumberFormat="1" applyFont="1" applyFill="1" applyBorder="1">
      <alignment vertical="center"/>
    </xf>
    <xf numFmtId="177" fontId="24" fillId="0" borderId="31" xfId="2" applyNumberFormat="1" applyFont="1" applyFill="1" applyBorder="1">
      <alignment vertical="center"/>
    </xf>
    <xf numFmtId="0" fontId="1" fillId="0" borderId="16" xfId="1" applyFill="1" applyBorder="1" applyAlignment="1">
      <alignment horizontal="distributed" vertical="center" wrapText="1" shrinkToFit="1"/>
    </xf>
    <xf numFmtId="0" fontId="1" fillId="0" borderId="10" xfId="1" applyFill="1" applyBorder="1" applyAlignment="1">
      <alignment vertical="center" wrapText="1" shrinkToFit="1"/>
    </xf>
    <xf numFmtId="0" fontId="1" fillId="0" borderId="23" xfId="1" applyFill="1" applyBorder="1" applyAlignment="1">
      <alignment horizontal="distributed" vertical="center" wrapText="1" shrinkToFit="1"/>
    </xf>
    <xf numFmtId="176" fontId="1" fillId="0" borderId="10" xfId="2" quotePrefix="1" applyNumberFormat="1" applyFont="1" applyFill="1" applyBorder="1">
      <alignment vertical="center"/>
    </xf>
    <xf numFmtId="176" fontId="26" fillId="0" borderId="20" xfId="2" applyNumberFormat="1" applyFont="1" applyFill="1" applyBorder="1" applyAlignment="1"/>
    <xf numFmtId="176" fontId="24" fillId="0" borderId="17" xfId="2" applyNumberFormat="1" applyFont="1" applyFill="1" applyBorder="1" applyAlignment="1"/>
    <xf numFmtId="0" fontId="24" fillId="0" borderId="38" xfId="2" applyFont="1" applyFill="1" applyBorder="1" applyAlignment="1"/>
    <xf numFmtId="0" fontId="1" fillId="0" borderId="20" xfId="1" applyFill="1" applyBorder="1"/>
    <xf numFmtId="0" fontId="1" fillId="0" borderId="10" xfId="1" applyFill="1" applyBorder="1" applyAlignment="1">
      <alignment vertical="center"/>
    </xf>
    <xf numFmtId="176" fontId="26" fillId="0" borderId="39" xfId="2" applyNumberFormat="1" applyFont="1" applyFill="1" applyBorder="1" applyAlignment="1"/>
    <xf numFmtId="176" fontId="24" fillId="0" borderId="0" xfId="2" applyNumberFormat="1" applyFont="1" applyFill="1" applyAlignment="1"/>
    <xf numFmtId="0" fontId="24" fillId="0" borderId="2" xfId="2" applyFont="1" applyFill="1" applyBorder="1" applyAlignment="1"/>
    <xf numFmtId="0" fontId="1" fillId="0" borderId="28" xfId="1" applyFill="1" applyBorder="1"/>
    <xf numFmtId="0" fontId="1" fillId="0" borderId="25" xfId="1" applyFill="1" applyBorder="1" applyAlignment="1">
      <alignment vertical="center"/>
    </xf>
    <xf numFmtId="177" fontId="27" fillId="0" borderId="28" xfId="2" applyNumberFormat="1" applyFont="1" applyFill="1" applyBorder="1">
      <alignment vertical="center"/>
    </xf>
    <xf numFmtId="176" fontId="27" fillId="0" borderId="25" xfId="2" applyNumberFormat="1" applyFont="1" applyFill="1" applyBorder="1">
      <alignment vertical="center"/>
    </xf>
    <xf numFmtId="0" fontId="1" fillId="0" borderId="27" xfId="1" applyFill="1" applyBorder="1" applyAlignment="1">
      <alignment horizontal="distributed" vertical="center"/>
    </xf>
    <xf numFmtId="0" fontId="1" fillId="0" borderId="14" xfId="1" applyFill="1" applyBorder="1" applyAlignment="1">
      <alignment vertical="center"/>
    </xf>
    <xf numFmtId="0" fontId="1" fillId="0" borderId="9" xfId="1" applyFill="1" applyBorder="1" applyAlignment="1">
      <alignment vertical="center"/>
    </xf>
    <xf numFmtId="0" fontId="26" fillId="0" borderId="39" xfId="2" applyFont="1" applyFill="1" applyBorder="1" applyAlignment="1"/>
    <xf numFmtId="0" fontId="24" fillId="0" borderId="0" xfId="2" applyFont="1" applyFill="1" applyAlignment="1"/>
    <xf numFmtId="0" fontId="10" fillId="0" borderId="0" xfId="2" quotePrefix="1" applyFont="1" applyFill="1" applyAlignment="1"/>
    <xf numFmtId="0" fontId="1" fillId="0" borderId="0" xfId="2" applyFont="1" applyFill="1" applyAlignment="1"/>
    <xf numFmtId="0" fontId="1" fillId="0" borderId="2" xfId="2" applyFont="1" applyFill="1" applyBorder="1" applyAlignment="1"/>
    <xf numFmtId="0" fontId="1" fillId="0" borderId="0" xfId="1" applyFill="1" applyAlignment="1">
      <alignment horizontal="right"/>
    </xf>
    <xf numFmtId="0" fontId="1" fillId="0" borderId="40" xfId="1" applyFill="1" applyBorder="1"/>
    <xf numFmtId="176" fontId="10" fillId="0" borderId="0" xfId="1" applyNumberFormat="1" applyFont="1" applyFill="1"/>
    <xf numFmtId="0" fontId="1" fillId="0" borderId="2" xfId="1" applyFill="1" applyBorder="1"/>
    <xf numFmtId="0" fontId="1" fillId="0" borderId="24" xfId="1" applyFill="1" applyBorder="1"/>
    <xf numFmtId="176" fontId="1" fillId="0" borderId="74" xfId="2" applyNumberFormat="1" applyFont="1" applyFill="1" applyBorder="1">
      <alignment vertical="center"/>
    </xf>
    <xf numFmtId="177" fontId="24" fillId="0" borderId="74" xfId="2" quotePrefix="1" applyNumberFormat="1" applyFont="1" applyFill="1" applyBorder="1">
      <alignment vertical="center"/>
    </xf>
    <xf numFmtId="177" fontId="24" fillId="0" borderId="46" xfId="2" applyNumberFormat="1" applyFont="1" applyFill="1" applyBorder="1">
      <alignment vertical="center"/>
    </xf>
    <xf numFmtId="176" fontId="1" fillId="0" borderId="47" xfId="2" applyNumberFormat="1" applyFont="1" applyFill="1" applyBorder="1">
      <alignment vertical="center"/>
    </xf>
    <xf numFmtId="0" fontId="10" fillId="0" borderId="49" xfId="1" applyFont="1" applyFill="1" applyBorder="1" applyAlignment="1">
      <alignment horizontal="right"/>
    </xf>
    <xf numFmtId="0" fontId="12" fillId="0" borderId="51" xfId="1" applyFont="1" applyFill="1" applyBorder="1" applyAlignment="1">
      <alignment horizontal="distributed" vertical="center"/>
    </xf>
    <xf numFmtId="0" fontId="12" fillId="0" borderId="51" xfId="1" applyFont="1" applyFill="1" applyBorder="1"/>
    <xf numFmtId="0" fontId="12" fillId="0" borderId="51" xfId="1" quotePrefix="1" applyFont="1" applyFill="1" applyBorder="1"/>
    <xf numFmtId="0" fontId="1" fillId="0" borderId="51" xfId="1" applyFill="1" applyBorder="1" applyAlignment="1">
      <alignment horizontal="distributed" vertical="center"/>
    </xf>
    <xf numFmtId="0" fontId="1" fillId="0" borderId="51" xfId="1" applyFill="1" applyBorder="1" applyAlignment="1">
      <alignment vertical="center"/>
    </xf>
    <xf numFmtId="0" fontId="1" fillId="0" borderId="0" xfId="1" applyFill="1" applyAlignment="1">
      <alignment vertical="center"/>
    </xf>
    <xf numFmtId="0" fontId="12" fillId="0" borderId="0" xfId="1" applyFont="1" applyFill="1"/>
    <xf numFmtId="0" fontId="1" fillId="0" borderId="10" xfId="2" applyFont="1" applyFill="1" applyBorder="1" applyAlignment="1">
      <alignment horizontal="distributed" vertical="center"/>
    </xf>
    <xf numFmtId="0" fontId="1" fillId="0" borderId="52" xfId="2" applyFont="1" applyFill="1" applyBorder="1" applyAlignment="1">
      <alignment horizontal="distributed" vertical="center"/>
    </xf>
    <xf numFmtId="0" fontId="10" fillId="0" borderId="28" xfId="2" applyFont="1" applyFill="1" applyBorder="1" applyAlignment="1">
      <alignment horizontal="distributed" vertical="center"/>
    </xf>
    <xf numFmtId="0" fontId="1" fillId="0" borderId="50" xfId="2" quotePrefix="1" applyFont="1" applyFill="1" applyBorder="1" applyAlignment="1">
      <alignment horizontal="distributed" vertical="center"/>
    </xf>
    <xf numFmtId="0" fontId="1" fillId="0" borderId="0" xfId="2" applyFont="1" applyFill="1" applyAlignment="1">
      <alignment horizontal="distributed" vertical="center"/>
    </xf>
    <xf numFmtId="0" fontId="10" fillId="0" borderId="18" xfId="2" applyFont="1" applyFill="1" applyBorder="1" applyAlignment="1">
      <alignment horizontal="right"/>
    </xf>
    <xf numFmtId="0" fontId="1" fillId="0" borderId="43" xfId="2" applyFont="1" applyFill="1" applyBorder="1" applyAlignment="1">
      <alignment horizontal="right"/>
    </xf>
    <xf numFmtId="0" fontId="10" fillId="0" borderId="21" xfId="2" applyFont="1" applyFill="1" applyBorder="1" applyAlignment="1">
      <alignment horizontal="right"/>
    </xf>
    <xf numFmtId="0" fontId="1" fillId="0" borderId="54" xfId="2" applyFont="1" applyFill="1" applyBorder="1" applyAlignment="1">
      <alignment horizontal="right"/>
    </xf>
    <xf numFmtId="177" fontId="24" fillId="0" borderId="14" xfId="2" applyNumberFormat="1" applyFont="1" applyFill="1" applyBorder="1">
      <alignment vertical="center"/>
    </xf>
    <xf numFmtId="0" fontId="13" fillId="0" borderId="0" xfId="1" applyFont="1" applyFill="1" applyAlignment="1">
      <alignment horizontal="center" vertical="center"/>
    </xf>
    <xf numFmtId="176" fontId="1" fillId="0" borderId="43" xfId="2" applyNumberFormat="1" applyFont="1" applyFill="1" applyBorder="1">
      <alignment vertical="center"/>
    </xf>
    <xf numFmtId="177" fontId="1" fillId="0" borderId="25" xfId="2" applyNumberFormat="1" applyFont="1" applyFill="1" applyBorder="1" applyAlignment="1">
      <alignment horizontal="right" vertical="center"/>
    </xf>
    <xf numFmtId="177" fontId="24" fillId="0" borderId="54" xfId="2" applyNumberFormat="1" applyFont="1" applyFill="1" applyBorder="1">
      <alignment vertical="center"/>
    </xf>
    <xf numFmtId="0" fontId="1" fillId="0" borderId="0" xfId="1" applyFill="1" applyAlignment="1">
      <alignment horizontal="distributed" vertical="center"/>
    </xf>
    <xf numFmtId="177" fontId="24" fillId="0" borderId="52" xfId="2" applyNumberFormat="1" applyFont="1" applyFill="1" applyBorder="1">
      <alignment vertical="center"/>
    </xf>
    <xf numFmtId="0" fontId="14" fillId="0" borderId="0" xfId="1" applyFont="1" applyFill="1" applyAlignment="1">
      <alignment horizontal="distributed" vertical="center"/>
    </xf>
    <xf numFmtId="0" fontId="1" fillId="0" borderId="0" xfId="1" applyFill="1" applyAlignment="1">
      <alignment horizontal="center" vertical="center"/>
    </xf>
    <xf numFmtId="0" fontId="15" fillId="0" borderId="0" xfId="1" applyFont="1" applyFill="1" applyAlignment="1">
      <alignment horizontal="distributed" vertical="center" wrapText="1"/>
    </xf>
    <xf numFmtId="0" fontId="1" fillId="0" borderId="66" xfId="2" applyFont="1" applyFill="1" applyBorder="1">
      <alignment vertical="center"/>
    </xf>
    <xf numFmtId="177" fontId="1" fillId="0" borderId="66" xfId="2" applyNumberFormat="1" applyFont="1" applyFill="1" applyBorder="1" applyAlignment="1">
      <alignment horizontal="right" vertical="center"/>
    </xf>
    <xf numFmtId="0" fontId="1" fillId="0" borderId="25" xfId="2" applyFont="1" applyFill="1" applyBorder="1">
      <alignment vertical="center"/>
    </xf>
    <xf numFmtId="0" fontId="1" fillId="0" borderId="51" xfId="2" applyFont="1" applyFill="1" applyBorder="1" applyAlignment="1"/>
    <xf numFmtId="0" fontId="1" fillId="0" borderId="76" xfId="2" applyFont="1" applyFill="1" applyBorder="1" applyAlignment="1"/>
    <xf numFmtId="177" fontId="1" fillId="0" borderId="109" xfId="2" applyNumberFormat="1" applyFont="1" applyFill="1" applyBorder="1" applyAlignment="1">
      <alignment horizontal="right" vertical="center"/>
    </xf>
    <xf numFmtId="0" fontId="1" fillId="0" borderId="74" xfId="2" applyFont="1" applyFill="1" applyBorder="1">
      <alignment vertical="center"/>
    </xf>
    <xf numFmtId="177" fontId="1" fillId="0" borderId="74" xfId="2" applyNumberFormat="1" applyFont="1" applyFill="1" applyBorder="1" applyAlignment="1">
      <alignment horizontal="right" vertical="center"/>
    </xf>
    <xf numFmtId="176" fontId="1" fillId="0" borderId="0" xfId="1" applyNumberFormat="1" applyFill="1"/>
    <xf numFmtId="176" fontId="17" fillId="0" borderId="0" xfId="1" applyNumberFormat="1" applyFont="1" applyFill="1"/>
    <xf numFmtId="0" fontId="17" fillId="0" borderId="0" xfId="1" applyFont="1" applyFill="1"/>
    <xf numFmtId="176" fontId="1" fillId="0" borderId="1" xfId="1" applyNumberFormat="1" applyFill="1" applyBorder="1"/>
    <xf numFmtId="0" fontId="18" fillId="0" borderId="0" xfId="1" applyFont="1" applyFill="1" applyAlignment="1">
      <alignment horizontal="distributed" vertical="center"/>
    </xf>
    <xf numFmtId="0" fontId="18" fillId="0" borderId="0" xfId="1" applyFont="1" applyFill="1"/>
    <xf numFmtId="176" fontId="1" fillId="0" borderId="13" xfId="1" applyNumberFormat="1" applyFill="1" applyBorder="1" applyAlignment="1">
      <alignment vertical="center"/>
    </xf>
    <xf numFmtId="176" fontId="1" fillId="0" borderId="13" xfId="1" applyNumberFormat="1" applyFill="1" applyBorder="1" applyAlignment="1">
      <alignment horizontal="right" vertical="center" shrinkToFit="1"/>
    </xf>
    <xf numFmtId="176" fontId="1" fillId="0" borderId="9" xfId="1" applyNumberFormat="1" applyFill="1" applyBorder="1" applyAlignment="1">
      <alignment vertical="center"/>
    </xf>
    <xf numFmtId="176" fontId="12" fillId="0" borderId="13" xfId="1" applyNumberFormat="1" applyFont="1" applyFill="1" applyBorder="1" applyAlignment="1">
      <alignment vertical="center"/>
    </xf>
    <xf numFmtId="176" fontId="1" fillId="0" borderId="53" xfId="1" applyNumberFormat="1" applyFill="1" applyBorder="1" applyAlignment="1">
      <alignment vertical="center"/>
    </xf>
    <xf numFmtId="176" fontId="1" fillId="0" borderId="0" xfId="1" applyNumberFormat="1" applyFill="1" applyAlignment="1">
      <alignment vertical="center"/>
    </xf>
    <xf numFmtId="176" fontId="1" fillId="0" borderId="17" xfId="1" applyNumberFormat="1" applyFill="1" applyBorder="1" applyAlignment="1">
      <alignment horizontal="right" vertical="center" shrinkToFit="1"/>
    </xf>
    <xf numFmtId="176" fontId="1" fillId="0" borderId="40" xfId="1" applyNumberFormat="1" applyFill="1" applyBorder="1" applyAlignment="1">
      <alignment vertical="center"/>
    </xf>
    <xf numFmtId="176" fontId="12" fillId="0" borderId="0" xfId="1" applyNumberFormat="1" applyFont="1" applyFill="1" applyAlignment="1">
      <alignment vertical="center"/>
    </xf>
    <xf numFmtId="176" fontId="1" fillId="0" borderId="2" xfId="1" applyNumberFormat="1" applyFill="1" applyBorder="1" applyAlignment="1">
      <alignment vertical="center"/>
    </xf>
    <xf numFmtId="176" fontId="14" fillId="0" borderId="79" xfId="1" applyNumberFormat="1" applyFont="1" applyFill="1" applyBorder="1" applyAlignment="1">
      <alignment vertical="center"/>
    </xf>
    <xf numFmtId="176" fontId="1" fillId="0" borderId="79" xfId="1" applyNumberFormat="1" applyFill="1" applyBorder="1" applyAlignment="1">
      <alignment vertical="center"/>
    </xf>
    <xf numFmtId="176" fontId="1" fillId="0" borderId="79" xfId="1" applyNumberFormat="1" applyFill="1" applyBorder="1" applyAlignment="1">
      <alignment horizontal="right" vertical="center"/>
    </xf>
    <xf numFmtId="176" fontId="15" fillId="0" borderId="79" xfId="1" applyNumberFormat="1" applyFont="1" applyFill="1" applyBorder="1" applyAlignment="1">
      <alignment vertical="center"/>
    </xf>
    <xf numFmtId="0" fontId="20" fillId="0" borderId="0" xfId="1" applyFont="1" applyFill="1"/>
    <xf numFmtId="176" fontId="12" fillId="0" borderId="50" xfId="1" quotePrefix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176" fontId="12" fillId="0" borderId="0" xfId="1" applyNumberFormat="1" applyFont="1" applyFill="1" applyAlignment="1">
      <alignment horizontal="right"/>
    </xf>
    <xf numFmtId="176" fontId="12" fillId="0" borderId="39" xfId="1" applyNumberFormat="1" applyFont="1" applyFill="1" applyBorder="1" applyAlignment="1">
      <alignment horizontal="right"/>
    </xf>
    <xf numFmtId="176" fontId="12" fillId="0" borderId="17" xfId="1" applyNumberFormat="1" applyFont="1" applyFill="1" applyBorder="1" applyAlignment="1">
      <alignment horizontal="right"/>
    </xf>
    <xf numFmtId="176" fontId="12" fillId="0" borderId="20" xfId="1" applyNumberFormat="1" applyFont="1" applyFill="1" applyBorder="1" applyAlignment="1">
      <alignment horizontal="right"/>
    </xf>
    <xf numFmtId="176" fontId="12" fillId="0" borderId="21" xfId="1" applyNumberFormat="1" applyFont="1" applyFill="1" applyBorder="1" applyAlignment="1">
      <alignment horizontal="right"/>
    </xf>
    <xf numFmtId="176" fontId="12" fillId="0" borderId="30" xfId="1" applyNumberFormat="1" applyFont="1" applyFill="1" applyBorder="1"/>
    <xf numFmtId="176" fontId="12" fillId="0" borderId="17" xfId="1" quotePrefix="1" applyNumberFormat="1" applyFont="1" applyFill="1" applyBorder="1" applyAlignment="1">
      <alignment horizontal="right"/>
    </xf>
    <xf numFmtId="176" fontId="12" fillId="0" borderId="0" xfId="1" quotePrefix="1" applyNumberFormat="1" applyFont="1" applyFill="1" applyAlignment="1">
      <alignment horizontal="right"/>
    </xf>
    <xf numFmtId="176" fontId="12" fillId="0" borderId="20" xfId="1" quotePrefix="1" applyNumberFormat="1" applyFont="1" applyFill="1" applyBorder="1" applyAlignment="1">
      <alignment horizontal="right"/>
    </xf>
    <xf numFmtId="176" fontId="6" fillId="0" borderId="21" xfId="1" applyNumberFormat="1" applyFont="1" applyFill="1" applyBorder="1" applyAlignment="1">
      <alignment horizontal="right"/>
    </xf>
    <xf numFmtId="176" fontId="12" fillId="0" borderId="17" xfId="1" applyNumberFormat="1" applyFont="1" applyFill="1" applyBorder="1"/>
    <xf numFmtId="0" fontId="12" fillId="0" borderId="0" xfId="1" applyFont="1" applyFill="1" applyAlignment="1">
      <alignment horizontal="center" vertical="center"/>
    </xf>
    <xf numFmtId="0" fontId="12" fillId="0" borderId="40" xfId="1" applyFont="1" applyFill="1" applyBorder="1" applyAlignment="1">
      <alignment horizontal="center" vertical="center"/>
    </xf>
    <xf numFmtId="176" fontId="12" fillId="0" borderId="40" xfId="1" applyNumberFormat="1" applyFont="1" applyFill="1" applyBorder="1" applyAlignment="1">
      <alignment vertical="center"/>
    </xf>
    <xf numFmtId="176" fontId="12" fillId="0" borderId="0" xfId="1" applyNumberFormat="1" applyFont="1" applyFill="1" applyAlignment="1">
      <alignment horizontal="center" vertical="center"/>
    </xf>
    <xf numFmtId="176" fontId="12" fillId="0" borderId="40" xfId="1" applyNumberFormat="1" applyFont="1" applyFill="1" applyBorder="1" applyAlignment="1">
      <alignment horizontal="center" vertical="center"/>
    </xf>
    <xf numFmtId="176" fontId="12" fillId="0" borderId="2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24" xfId="1" applyFont="1" applyFill="1" applyBorder="1" applyAlignment="1">
      <alignment horizontal="center" vertical="center"/>
    </xf>
    <xf numFmtId="176" fontId="12" fillId="0" borderId="24" xfId="1" applyNumberFormat="1" applyFont="1" applyFill="1" applyBorder="1" applyAlignment="1">
      <alignment vertical="center"/>
    </xf>
    <xf numFmtId="176" fontId="12" fillId="0" borderId="11" xfId="1" applyNumberFormat="1" applyFont="1" applyFill="1" applyBorder="1" applyAlignment="1">
      <alignment horizontal="center" vertical="top"/>
    </xf>
    <xf numFmtId="176" fontId="12" fillId="0" borderId="24" xfId="1" applyNumberFormat="1" applyFont="1" applyFill="1" applyBorder="1" applyAlignment="1">
      <alignment horizontal="center" vertical="top"/>
    </xf>
    <xf numFmtId="176" fontId="12" fillId="0" borderId="63" xfId="1" applyNumberFormat="1" applyFont="1" applyFill="1" applyBorder="1" applyAlignment="1">
      <alignment horizontal="center" vertical="top"/>
    </xf>
    <xf numFmtId="176" fontId="12" fillId="0" borderId="21" xfId="1" applyNumberFormat="1" applyFont="1" applyFill="1" applyBorder="1" applyAlignment="1">
      <alignment vertical="center"/>
    </xf>
    <xf numFmtId="176" fontId="12" fillId="0" borderId="17" xfId="1" applyNumberFormat="1" applyFont="1" applyFill="1" applyBorder="1" applyAlignment="1">
      <alignment horizontal="right" vertical="center"/>
    </xf>
    <xf numFmtId="176" fontId="6" fillId="0" borderId="21" xfId="1" applyNumberFormat="1" applyFont="1" applyFill="1" applyBorder="1" applyAlignment="1">
      <alignment horizontal="right" vertical="center"/>
    </xf>
    <xf numFmtId="176" fontId="6" fillId="0" borderId="38" xfId="1" applyNumberFormat="1" applyFont="1" applyFill="1" applyBorder="1" applyAlignment="1">
      <alignment horizontal="right" vertical="center"/>
    </xf>
    <xf numFmtId="0" fontId="12" fillId="0" borderId="11" xfId="1" applyFont="1" applyFill="1" applyBorder="1" applyAlignment="1">
      <alignment horizontal="center" vertical="top"/>
    </xf>
    <xf numFmtId="0" fontId="12" fillId="0" borderId="24" xfId="1" applyFont="1" applyFill="1" applyBorder="1" applyAlignment="1">
      <alignment horizontal="center" vertical="top"/>
    </xf>
    <xf numFmtId="0" fontId="12" fillId="0" borderId="63" xfId="1" applyFont="1" applyFill="1" applyBorder="1" applyAlignment="1">
      <alignment horizontal="center" vertical="top"/>
    </xf>
    <xf numFmtId="176" fontId="6" fillId="0" borderId="17" xfId="1" applyNumberFormat="1" applyFont="1" applyFill="1" applyBorder="1" applyAlignment="1">
      <alignment horizontal="right" vertical="center"/>
    </xf>
    <xf numFmtId="0" fontId="1" fillId="0" borderId="0" xfId="1" quotePrefix="1" applyFill="1" applyAlignment="1">
      <alignment horizontal="right"/>
    </xf>
    <xf numFmtId="179" fontId="12" fillId="0" borderId="11" xfId="1" applyNumberFormat="1" applyFont="1" applyFill="1" applyBorder="1" applyAlignment="1">
      <alignment horizontal="right" vertical="center"/>
    </xf>
    <xf numFmtId="179" fontId="12" fillId="0" borderId="24" xfId="1" applyNumberFormat="1" applyFont="1" applyFill="1" applyBorder="1" applyAlignment="1">
      <alignment horizontal="right" vertical="center"/>
    </xf>
    <xf numFmtId="179" fontId="12" fillId="0" borderId="63" xfId="1" applyNumberFormat="1" applyFont="1" applyFill="1" applyBorder="1" applyAlignment="1">
      <alignment horizontal="right" vertical="center"/>
    </xf>
    <xf numFmtId="176" fontId="12" fillId="0" borderId="39" xfId="1" applyNumberFormat="1" applyFont="1" applyFill="1" applyBorder="1"/>
    <xf numFmtId="176" fontId="12" fillId="0" borderId="0" xfId="1" applyNumberFormat="1" applyFont="1" applyFill="1" applyAlignment="1">
      <alignment horizontal="right" vertical="center"/>
    </xf>
    <xf numFmtId="176" fontId="12" fillId="0" borderId="40" xfId="1" applyNumberFormat="1" applyFont="1" applyFill="1" applyBorder="1" applyAlignment="1">
      <alignment horizontal="right" vertical="center"/>
    </xf>
    <xf numFmtId="176" fontId="12" fillId="0" borderId="2" xfId="1" applyNumberFormat="1" applyFont="1" applyFill="1" applyBorder="1" applyAlignment="1">
      <alignment horizontal="right" vertical="center"/>
    </xf>
    <xf numFmtId="176" fontId="12" fillId="0" borderId="28" xfId="1" applyNumberFormat="1" applyFont="1" applyFill="1" applyBorder="1" applyAlignment="1">
      <alignment vertical="center"/>
    </xf>
    <xf numFmtId="180" fontId="12" fillId="0" borderId="11" xfId="1" applyNumberFormat="1" applyFont="1" applyFill="1" applyBorder="1" applyAlignment="1">
      <alignment vertical="top"/>
    </xf>
    <xf numFmtId="176" fontId="12" fillId="0" borderId="24" xfId="1" applyNumberFormat="1" applyFont="1" applyFill="1" applyBorder="1" applyAlignment="1">
      <alignment horizontal="right" vertical="center"/>
    </xf>
    <xf numFmtId="176" fontId="12" fillId="0" borderId="63" xfId="1" applyNumberFormat="1" applyFont="1" applyFill="1" applyBorder="1" applyAlignment="1">
      <alignment horizontal="right" vertical="center"/>
    </xf>
    <xf numFmtId="0" fontId="1" fillId="0" borderId="0" xfId="1" quotePrefix="1" applyFill="1"/>
    <xf numFmtId="176" fontId="12" fillId="0" borderId="11" xfId="1" applyNumberFormat="1" applyFont="1" applyFill="1" applyBorder="1" applyAlignment="1">
      <alignment horizontal="right" vertical="center"/>
    </xf>
    <xf numFmtId="0" fontId="12" fillId="0" borderId="0" xfId="1" applyFont="1" applyFill="1" applyAlignment="1">
      <alignment horizontal="center" vertical="top"/>
    </xf>
    <xf numFmtId="0" fontId="12" fillId="0" borderId="40" xfId="1" applyFont="1" applyFill="1" applyBorder="1" applyAlignment="1">
      <alignment horizontal="center" vertical="top"/>
    </xf>
    <xf numFmtId="0" fontId="12" fillId="0" borderId="2" xfId="1" applyFont="1" applyFill="1" applyBorder="1" applyAlignment="1">
      <alignment horizontal="center" vertical="top"/>
    </xf>
    <xf numFmtId="0" fontId="12" fillId="0" borderId="1" xfId="1" applyFont="1" applyFill="1" applyBorder="1" applyAlignment="1">
      <alignment horizontal="center" vertical="center"/>
    </xf>
    <xf numFmtId="0" fontId="12" fillId="0" borderId="73" xfId="1" applyFont="1" applyFill="1" applyBorder="1" applyAlignment="1">
      <alignment horizontal="center" vertical="center"/>
    </xf>
    <xf numFmtId="176" fontId="12" fillId="0" borderId="73" xfId="1" applyNumberFormat="1" applyFont="1" applyFill="1" applyBorder="1" applyAlignment="1">
      <alignment vertical="center"/>
    </xf>
    <xf numFmtId="176" fontId="12" fillId="0" borderId="79" xfId="1" applyNumberFormat="1" applyFont="1" applyFill="1" applyBorder="1"/>
    <xf numFmtId="176" fontId="12" fillId="0" borderId="79" xfId="1" applyNumberFormat="1" applyFont="1" applyFill="1" applyBorder="1" applyAlignment="1">
      <alignment horizontal="right"/>
    </xf>
    <xf numFmtId="176" fontId="12" fillId="0" borderId="79" xfId="1" applyNumberFormat="1" applyFont="1" applyFill="1" applyBorder="1" applyAlignment="1">
      <alignment vertical="center"/>
    </xf>
    <xf numFmtId="176" fontId="12" fillId="0" borderId="79" xfId="1" quotePrefix="1" applyNumberFormat="1" applyFont="1" applyFill="1" applyBorder="1" applyAlignment="1">
      <alignment vertical="center"/>
    </xf>
    <xf numFmtId="176" fontId="12" fillId="0" borderId="79" xfId="1" applyNumberFormat="1" applyFont="1" applyFill="1" applyBorder="1" applyAlignment="1">
      <alignment horizontal="right" vertical="center"/>
    </xf>
    <xf numFmtId="176" fontId="19" fillId="0" borderId="51" xfId="1" applyNumberFormat="1" applyFont="1" applyFill="1" applyBorder="1" applyAlignment="1">
      <alignment vertical="center"/>
    </xf>
    <xf numFmtId="176" fontId="19" fillId="0" borderId="11" xfId="1" applyNumberFormat="1" applyFont="1" applyFill="1" applyBorder="1" applyAlignment="1">
      <alignment horizontal="left" vertical="center"/>
    </xf>
    <xf numFmtId="176" fontId="12" fillId="0" borderId="39" xfId="1" applyNumberFormat="1" applyFont="1" applyFill="1" applyBorder="1" applyAlignment="1">
      <alignment vertical="center"/>
    </xf>
    <xf numFmtId="0" fontId="1" fillId="0" borderId="20" xfId="1" applyFill="1" applyBorder="1" applyAlignment="1">
      <alignment vertical="center"/>
    </xf>
    <xf numFmtId="0" fontId="1" fillId="0" borderId="82" xfId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11" xfId="1" applyNumberFormat="1" applyFont="1" applyFill="1" applyBorder="1" applyAlignment="1">
      <alignment vertical="center"/>
    </xf>
    <xf numFmtId="0" fontId="1" fillId="0" borderId="28" xfId="1" applyFill="1" applyBorder="1" applyAlignment="1">
      <alignment vertical="center"/>
    </xf>
    <xf numFmtId="0" fontId="1" fillId="0" borderId="81" xfId="1" applyFill="1" applyBorder="1" applyAlignment="1">
      <alignment vertical="center"/>
    </xf>
    <xf numFmtId="180" fontId="12" fillId="0" borderId="11" xfId="1" applyNumberFormat="1" applyFont="1" applyFill="1" applyBorder="1" applyAlignment="1">
      <alignment horizontal="left" vertical="center"/>
    </xf>
    <xf numFmtId="176" fontId="12" fillId="0" borderId="20" xfId="1" applyNumberFormat="1" applyFont="1" applyFill="1" applyBorder="1" applyAlignment="1">
      <alignment horizontal="right"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38" xfId="1" applyNumberFormat="1" applyFont="1" applyFill="1" applyBorder="1" applyAlignment="1">
      <alignment horizontal="right" vertical="center"/>
    </xf>
    <xf numFmtId="176" fontId="12" fillId="0" borderId="48" xfId="1" applyNumberFormat="1" applyFont="1" applyFill="1" applyBorder="1" applyAlignment="1">
      <alignment vertical="center"/>
    </xf>
    <xf numFmtId="176" fontId="12" fillId="0" borderId="1" xfId="1" applyNumberFormat="1" applyFont="1" applyFill="1" applyBorder="1" applyAlignment="1">
      <alignment vertical="center"/>
    </xf>
    <xf numFmtId="0" fontId="1" fillId="0" borderId="48" xfId="1" applyFill="1" applyBorder="1" applyAlignment="1">
      <alignment vertical="center"/>
    </xf>
    <xf numFmtId="0" fontId="1" fillId="0" borderId="95" xfId="1" applyFill="1" applyBorder="1" applyAlignment="1">
      <alignment vertical="center"/>
    </xf>
    <xf numFmtId="176" fontId="12" fillId="0" borderId="1" xfId="1" applyNumberFormat="1" applyFont="1" applyFill="1" applyBorder="1" applyAlignment="1">
      <alignment horizontal="right" vertical="center"/>
    </xf>
    <xf numFmtId="176" fontId="12" fillId="0" borderId="73" xfId="1" applyNumberFormat="1" applyFont="1" applyFill="1" applyBorder="1" applyAlignment="1">
      <alignment horizontal="right" vertical="center"/>
    </xf>
    <xf numFmtId="180" fontId="12" fillId="0" borderId="1" xfId="1" applyNumberFormat="1" applyFont="1" applyFill="1" applyBorder="1" applyAlignment="1">
      <alignment horizontal="left" vertical="center"/>
    </xf>
    <xf numFmtId="176" fontId="12" fillId="0" borderId="49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distributed" vertical="center"/>
    </xf>
    <xf numFmtId="179" fontId="12" fillId="0" borderId="0" xfId="1" applyNumberFormat="1" applyFont="1" applyFill="1" applyAlignment="1">
      <alignment horizontal="center" vertical="center"/>
    </xf>
    <xf numFmtId="0" fontId="1" fillId="0" borderId="11" xfId="1" applyFill="1" applyBorder="1" applyAlignment="1">
      <alignment horizontal="center" vertical="center"/>
    </xf>
    <xf numFmtId="176" fontId="12" fillId="0" borderId="0" xfId="1" applyNumberFormat="1" applyFont="1" applyFill="1" applyAlignment="1">
      <alignment horizontal="distributed" vertical="center" shrinkToFit="1"/>
    </xf>
    <xf numFmtId="180" fontId="12" fillId="0" borderId="0" xfId="1" applyNumberFormat="1" applyFont="1" applyFill="1" applyAlignment="1">
      <alignment horizontal="center" vertical="center"/>
    </xf>
    <xf numFmtId="176" fontId="12" fillId="0" borderId="20" xfId="1" applyNumberFormat="1" applyFont="1" applyFill="1" applyBorder="1" applyAlignment="1">
      <alignment horizontal="right" vertical="top"/>
    </xf>
    <xf numFmtId="176" fontId="12" fillId="0" borderId="17" xfId="1" applyNumberFormat="1" applyFont="1" applyFill="1" applyBorder="1" applyAlignment="1">
      <alignment horizontal="right" vertical="top"/>
    </xf>
    <xf numFmtId="176" fontId="12" fillId="0" borderId="21" xfId="1" applyNumberFormat="1" applyFont="1" applyFill="1" applyBorder="1" applyAlignment="1">
      <alignment horizontal="right" vertical="top"/>
    </xf>
    <xf numFmtId="176" fontId="12" fillId="0" borderId="38" xfId="1" applyNumberFormat="1" applyFont="1" applyFill="1" applyBorder="1" applyAlignment="1">
      <alignment horizontal="right" vertical="top"/>
    </xf>
    <xf numFmtId="176" fontId="12" fillId="0" borderId="20" xfId="1" quotePrefix="1" applyNumberFormat="1" applyFont="1" applyFill="1" applyBorder="1"/>
    <xf numFmtId="176" fontId="12" fillId="0" borderId="20" xfId="1" applyNumberFormat="1" applyFont="1" applyFill="1" applyBorder="1"/>
    <xf numFmtId="176" fontId="12" fillId="0" borderId="14" xfId="1" quotePrefix="1" applyNumberFormat="1" applyFont="1" applyFill="1" applyBorder="1"/>
    <xf numFmtId="176" fontId="12" fillId="0" borderId="14" xfId="1" applyNumberFormat="1" applyFont="1" applyFill="1" applyBorder="1" applyAlignment="1">
      <alignment horizontal="distributed" vertical="center"/>
    </xf>
    <xf numFmtId="0" fontId="12" fillId="0" borderId="21" xfId="1" applyFont="1" applyFill="1" applyBorder="1" applyAlignment="1">
      <alignment horizontal="center" vertical="center"/>
    </xf>
    <xf numFmtId="176" fontId="12" fillId="0" borderId="51" xfId="1" applyNumberFormat="1" applyFont="1" applyFill="1" applyBorder="1"/>
    <xf numFmtId="176" fontId="6" fillId="0" borderId="0" xfId="1" applyNumberFormat="1" applyFont="1" applyFill="1"/>
    <xf numFmtId="0" fontId="6" fillId="0" borderId="0" xfId="1" applyFont="1" applyFill="1"/>
    <xf numFmtId="176" fontId="12" fillId="0" borderId="0" xfId="1" applyNumberFormat="1" applyFont="1" applyFill="1" applyAlignment="1">
      <alignment horizontal="distributed"/>
    </xf>
    <xf numFmtId="176" fontId="19" fillId="0" borderId="3" xfId="1" applyNumberFormat="1" applyFont="1" applyFill="1" applyBorder="1" applyAlignment="1">
      <alignment horizontal="distributed" vertical="center"/>
    </xf>
    <xf numFmtId="176" fontId="19" fillId="0" borderId="4" xfId="1" applyNumberFormat="1" applyFont="1" applyFill="1" applyBorder="1" applyAlignment="1">
      <alignment horizontal="distributed" vertical="center"/>
    </xf>
    <xf numFmtId="176" fontId="19" fillId="0" borderId="77" xfId="1" applyNumberFormat="1" applyFont="1" applyFill="1" applyBorder="1" applyAlignment="1">
      <alignment horizontal="distributed" vertical="center"/>
    </xf>
    <xf numFmtId="176" fontId="19" fillId="0" borderId="78" xfId="1" applyNumberFormat="1" applyFont="1" applyFill="1" applyBorder="1" applyAlignment="1">
      <alignment horizontal="distributed" vertical="center"/>
    </xf>
    <xf numFmtId="176" fontId="19" fillId="0" borderId="7" xfId="1" applyNumberFormat="1" applyFont="1" applyFill="1" applyBorder="1" applyAlignment="1">
      <alignment horizontal="distributed" vertical="center"/>
    </xf>
    <xf numFmtId="176" fontId="12" fillId="0" borderId="13" xfId="1" applyNumberFormat="1" applyFont="1" applyFill="1" applyBorder="1" applyAlignment="1">
      <alignment vertical="center"/>
    </xf>
    <xf numFmtId="176" fontId="14" fillId="0" borderId="41" xfId="1" applyNumberFormat="1" applyFont="1" applyFill="1" applyBorder="1" applyAlignment="1">
      <alignment vertical="center"/>
    </xf>
    <xf numFmtId="176" fontId="14" fillId="0" borderId="45" xfId="1" applyNumberFormat="1" applyFont="1" applyFill="1" applyBorder="1" applyAlignment="1">
      <alignment vertical="center"/>
    </xf>
    <xf numFmtId="176" fontId="12" fillId="0" borderId="45" xfId="1" applyNumberFormat="1" applyFont="1" applyFill="1" applyBorder="1" applyAlignment="1">
      <alignment vertical="center"/>
    </xf>
    <xf numFmtId="179" fontId="12" fillId="0" borderId="46" xfId="1" applyNumberFormat="1" applyFont="1" applyFill="1" applyBorder="1" applyAlignment="1">
      <alignment vertical="center"/>
    </xf>
    <xf numFmtId="179" fontId="12" fillId="0" borderId="45" xfId="1" applyNumberFormat="1" applyFont="1" applyFill="1" applyBorder="1" applyAlignment="1">
      <alignment vertical="center"/>
    </xf>
    <xf numFmtId="176" fontId="12" fillId="0" borderId="46" xfId="1" applyNumberFormat="1" applyFont="1" applyFill="1" applyBorder="1" applyAlignment="1">
      <alignment vertical="center"/>
    </xf>
    <xf numFmtId="176" fontId="14" fillId="0" borderId="14" xfId="1" quotePrefix="1" applyNumberFormat="1" applyFont="1" applyFill="1" applyBorder="1" applyAlignment="1">
      <alignment horizontal="left" vertical="center"/>
    </xf>
    <xf numFmtId="176" fontId="14" fillId="0" borderId="13" xfId="1" quotePrefix="1" applyNumberFormat="1" applyFont="1" applyFill="1" applyBorder="1" applyAlignment="1">
      <alignment horizontal="left" vertical="center"/>
    </xf>
    <xf numFmtId="176" fontId="14" fillId="0" borderId="8" xfId="1" applyNumberFormat="1" applyFont="1" applyFill="1" applyBorder="1" applyAlignment="1">
      <alignment vertical="center"/>
    </xf>
    <xf numFmtId="176" fontId="14" fillId="0" borderId="13" xfId="1" applyNumberFormat="1" applyFont="1" applyFill="1" applyBorder="1" applyAlignment="1">
      <alignment vertical="center"/>
    </xf>
    <xf numFmtId="179" fontId="12" fillId="0" borderId="14" xfId="1" applyNumberFormat="1" applyFont="1" applyFill="1" applyBorder="1" applyAlignment="1">
      <alignment vertical="center"/>
    </xf>
    <xf numFmtId="179" fontId="12" fillId="0" borderId="13" xfId="1" applyNumberFormat="1" applyFont="1" applyFill="1" applyBorder="1" applyAlignment="1">
      <alignment vertical="center"/>
    </xf>
    <xf numFmtId="176" fontId="12" fillId="0" borderId="14" xfId="1" applyNumberFormat="1" applyFont="1" applyFill="1" applyBorder="1" applyAlignment="1">
      <alignment vertical="center"/>
    </xf>
    <xf numFmtId="176" fontId="12" fillId="0" borderId="39" xfId="1" applyNumberFormat="1" applyFont="1" applyFill="1" applyBorder="1" applyAlignment="1">
      <alignment horizontal="right" vertical="center"/>
    </xf>
    <xf numFmtId="176" fontId="12" fillId="0" borderId="0" xfId="1" applyNumberFormat="1" applyFont="1" applyFill="1" applyAlignment="1">
      <alignment horizontal="right" vertical="center"/>
    </xf>
    <xf numFmtId="176" fontId="12" fillId="0" borderId="28" xfId="1" applyNumberFormat="1" applyFont="1" applyFill="1" applyBorder="1" applyAlignment="1">
      <alignment horizontal="right" vertical="center"/>
    </xf>
    <xf numFmtId="176" fontId="12" fillId="0" borderId="11" xfId="1" applyNumberFormat="1" applyFont="1" applyFill="1" applyBorder="1" applyAlignment="1">
      <alignment horizontal="right" vertical="center"/>
    </xf>
    <xf numFmtId="176" fontId="12" fillId="0" borderId="23" xfId="1" applyNumberFormat="1" applyFont="1" applyFill="1" applyBorder="1" applyAlignment="1">
      <alignment horizontal="distributed" vertical="top"/>
    </xf>
    <xf numFmtId="176" fontId="12" fillId="0" borderId="11" xfId="1" applyNumberFormat="1" applyFont="1" applyFill="1" applyBorder="1" applyAlignment="1">
      <alignment horizontal="distributed" vertical="top"/>
    </xf>
    <xf numFmtId="176" fontId="19" fillId="0" borderId="78" xfId="1" applyNumberFormat="1" applyFont="1" applyFill="1" applyBorder="1" applyAlignment="1">
      <alignment horizontal="distributed" vertical="center" wrapText="1"/>
    </xf>
    <xf numFmtId="176" fontId="19" fillId="0" borderId="4" xfId="1" applyNumberFormat="1" applyFont="1" applyFill="1" applyBorder="1" applyAlignment="1">
      <alignment horizontal="distributed" vertical="center" wrapText="1"/>
    </xf>
    <xf numFmtId="176" fontId="19" fillId="0" borderId="7" xfId="1" applyNumberFormat="1" applyFont="1" applyFill="1" applyBorder="1" applyAlignment="1">
      <alignment horizontal="distributed" vertical="center" wrapText="1"/>
    </xf>
    <xf numFmtId="176" fontId="6" fillId="0" borderId="17" xfId="1" applyNumberFormat="1" applyFont="1" applyFill="1" applyBorder="1" applyAlignment="1">
      <alignment horizontal="right"/>
    </xf>
    <xf numFmtId="176" fontId="6" fillId="0" borderId="38" xfId="1" applyNumberFormat="1" applyFont="1" applyFill="1" applyBorder="1" applyAlignment="1">
      <alignment horizontal="right"/>
    </xf>
    <xf numFmtId="176" fontId="12" fillId="0" borderId="50" xfId="1" applyNumberFormat="1" applyFont="1" applyFill="1" applyBorder="1" applyAlignment="1">
      <alignment horizontal="distributed" vertical="center"/>
    </xf>
    <xf numFmtId="176" fontId="12" fillId="0" borderId="0" xfId="1" applyNumberFormat="1" applyFont="1" applyFill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11" xfId="1" applyNumberFormat="1" applyFont="1" applyFill="1" applyBorder="1" applyAlignment="1">
      <alignment horizontal="distributed" vertical="center"/>
    </xf>
    <xf numFmtId="176" fontId="12" fillId="0" borderId="40" xfId="1" applyNumberFormat="1" applyFont="1" applyFill="1" applyBorder="1" applyAlignment="1">
      <alignment horizontal="distributed" vertical="center"/>
    </xf>
    <xf numFmtId="176" fontId="12" fillId="0" borderId="24" xfId="1" applyNumberFormat="1" applyFont="1" applyFill="1" applyBorder="1" applyAlignment="1">
      <alignment horizontal="distributed" vertical="center"/>
    </xf>
    <xf numFmtId="177" fontId="12" fillId="0" borderId="39" xfId="1" quotePrefix="1" applyNumberFormat="1" applyFont="1" applyFill="1" applyBorder="1" applyAlignment="1">
      <alignment horizontal="center" vertical="center"/>
    </xf>
    <xf numFmtId="177" fontId="12" fillId="0" borderId="80" xfId="1" quotePrefix="1" applyNumberFormat="1" applyFont="1" applyFill="1" applyBorder="1" applyAlignment="1">
      <alignment horizontal="center" vertical="center"/>
    </xf>
    <xf numFmtId="177" fontId="12" fillId="0" borderId="28" xfId="1" quotePrefix="1" applyNumberFormat="1" applyFont="1" applyFill="1" applyBorder="1" applyAlignment="1">
      <alignment horizontal="center" vertical="center"/>
    </xf>
    <xf numFmtId="177" fontId="12" fillId="0" borderId="81" xfId="1" quotePrefix="1" applyNumberFormat="1" applyFont="1" applyFill="1" applyBorder="1" applyAlignment="1">
      <alignment horizontal="center" vertical="center"/>
    </xf>
    <xf numFmtId="176" fontId="12" fillId="0" borderId="30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6" fontId="19" fillId="0" borderId="77" xfId="1" applyNumberFormat="1" applyFont="1" applyFill="1" applyBorder="1" applyAlignment="1">
      <alignment horizontal="distributed" vertical="center" wrapText="1"/>
    </xf>
    <xf numFmtId="176" fontId="19" fillId="0" borderId="5" xfId="1" applyNumberFormat="1" applyFont="1" applyFill="1" applyBorder="1" applyAlignment="1">
      <alignment horizontal="distributed" vertical="center" wrapText="1"/>
    </xf>
    <xf numFmtId="176" fontId="19" fillId="0" borderId="6" xfId="1" applyNumberFormat="1" applyFont="1" applyFill="1" applyBorder="1" applyAlignment="1">
      <alignment horizontal="distributed" vertical="center"/>
    </xf>
    <xf numFmtId="176" fontId="12" fillId="0" borderId="16" xfId="1" applyNumberFormat="1" applyFont="1" applyFill="1" applyBorder="1" applyAlignment="1">
      <alignment horizontal="distributed"/>
    </xf>
    <xf numFmtId="176" fontId="12" fillId="0" borderId="17" xfId="1" applyNumberFormat="1" applyFont="1" applyFill="1" applyBorder="1" applyAlignment="1">
      <alignment horizontal="distributed"/>
    </xf>
    <xf numFmtId="176" fontId="12" fillId="0" borderId="21" xfId="1" applyNumberFormat="1" applyFont="1" applyFill="1" applyBorder="1" applyAlignment="1">
      <alignment horizontal="distributed" vertical="center"/>
    </xf>
    <xf numFmtId="176" fontId="12" fillId="0" borderId="20" xfId="1" applyNumberFormat="1" applyFont="1" applyFill="1" applyBorder="1" applyAlignment="1">
      <alignment horizontal="right" vertical="center"/>
    </xf>
    <xf numFmtId="176" fontId="12" fillId="0" borderId="17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distributed" vertical="center"/>
    </xf>
    <xf numFmtId="176" fontId="12" fillId="0" borderId="17" xfId="1" applyNumberFormat="1" applyFont="1" applyFill="1" applyBorder="1" applyAlignment="1">
      <alignment horizontal="distributed" vertical="center"/>
    </xf>
    <xf numFmtId="176" fontId="12" fillId="0" borderId="16" xfId="1" applyNumberFormat="1" applyFont="1" applyFill="1" applyBorder="1" applyAlignment="1">
      <alignment horizontal="distributed" vertical="center"/>
    </xf>
    <xf numFmtId="176" fontId="12" fillId="0" borderId="20" xfId="1" applyNumberFormat="1" applyFont="1" applyFill="1" applyBorder="1" applyAlignment="1">
      <alignment horizontal="center" vertical="center"/>
    </xf>
    <xf numFmtId="176" fontId="12" fillId="0" borderId="17" xfId="1" applyNumberFormat="1" applyFont="1" applyFill="1" applyBorder="1" applyAlignment="1">
      <alignment horizontal="center" vertical="center"/>
    </xf>
    <xf numFmtId="176" fontId="12" fillId="0" borderId="28" xfId="1" applyNumberFormat="1" applyFont="1" applyFill="1" applyBorder="1" applyAlignment="1">
      <alignment horizontal="center" vertical="center"/>
    </xf>
    <xf numFmtId="176" fontId="12" fillId="0" borderId="11" xfId="1" applyNumberFormat="1" applyFont="1" applyFill="1" applyBorder="1" applyAlignment="1">
      <alignment horizontal="center" vertical="center"/>
    </xf>
    <xf numFmtId="176" fontId="12" fillId="0" borderId="16" xfId="1" applyNumberFormat="1" applyFont="1" applyFill="1" applyBorder="1" applyAlignment="1">
      <alignment horizontal="distributed" vertical="center" wrapText="1"/>
    </xf>
    <xf numFmtId="176" fontId="12" fillId="0" borderId="17" xfId="1" applyNumberFormat="1" applyFont="1" applyFill="1" applyBorder="1" applyAlignment="1">
      <alignment horizontal="distributed" vertical="center" wrapText="1"/>
    </xf>
    <xf numFmtId="176" fontId="12" fillId="0" borderId="23" xfId="1" applyNumberFormat="1" applyFont="1" applyFill="1" applyBorder="1" applyAlignment="1">
      <alignment horizontal="distributed" vertical="center" wrapText="1"/>
    </xf>
    <xf numFmtId="176" fontId="12" fillId="0" borderId="11" xfId="1" applyNumberFormat="1" applyFont="1" applyFill="1" applyBorder="1" applyAlignment="1">
      <alignment horizontal="distributed" vertical="center" wrapText="1"/>
    </xf>
    <xf numFmtId="179" fontId="12" fillId="0" borderId="20" xfId="1" applyNumberFormat="1" applyFont="1" applyFill="1" applyBorder="1" applyAlignment="1">
      <alignment horizontal="center" vertical="center"/>
    </xf>
    <xf numFmtId="179" fontId="12" fillId="0" borderId="17" xfId="1" applyNumberFormat="1" applyFont="1" applyFill="1" applyBorder="1" applyAlignment="1">
      <alignment horizontal="center" vertical="center"/>
    </xf>
    <xf numFmtId="179" fontId="12" fillId="0" borderId="21" xfId="1" applyNumberFormat="1" applyFont="1" applyFill="1" applyBorder="1" applyAlignment="1">
      <alignment horizontal="center" vertical="center"/>
    </xf>
    <xf numFmtId="179" fontId="12" fillId="0" borderId="28" xfId="1" applyNumberFormat="1" applyFont="1" applyFill="1" applyBorder="1" applyAlignment="1">
      <alignment horizontal="center" vertical="center"/>
    </xf>
    <xf numFmtId="179" fontId="12" fillId="0" borderId="11" xfId="1" applyNumberFormat="1" applyFont="1" applyFill="1" applyBorder="1" applyAlignment="1">
      <alignment horizontal="center" vertical="center"/>
    </xf>
    <xf numFmtId="179" fontId="12" fillId="0" borderId="24" xfId="1" applyNumberFormat="1" applyFont="1" applyFill="1" applyBorder="1" applyAlignment="1">
      <alignment horizontal="center" vertical="center"/>
    </xf>
    <xf numFmtId="179" fontId="12" fillId="0" borderId="38" xfId="1" applyNumberFormat="1" applyFont="1" applyFill="1" applyBorder="1" applyAlignment="1">
      <alignment horizontal="center" vertical="center"/>
    </xf>
    <xf numFmtId="179" fontId="12" fillId="0" borderId="63" xfId="1" applyNumberFormat="1" applyFont="1" applyFill="1" applyBorder="1" applyAlignment="1">
      <alignment horizontal="center" vertical="center"/>
    </xf>
    <xf numFmtId="176" fontId="12" fillId="0" borderId="19" xfId="1" applyNumberFormat="1" applyFont="1" applyFill="1" applyBorder="1" applyAlignment="1">
      <alignment horizontal="distributed" vertical="center" wrapText="1"/>
    </xf>
    <xf numFmtId="176" fontId="12" fillId="0" borderId="21" xfId="1" applyNumberFormat="1" applyFont="1" applyFill="1" applyBorder="1" applyAlignment="1">
      <alignment horizontal="distributed" vertical="center" wrapText="1"/>
    </xf>
    <xf numFmtId="176" fontId="12" fillId="0" borderId="27" xfId="1" applyNumberFormat="1" applyFont="1" applyFill="1" applyBorder="1" applyAlignment="1">
      <alignment horizontal="distributed" vertical="center" wrapText="1"/>
    </xf>
    <xf numFmtId="176" fontId="12" fillId="0" borderId="24" xfId="1" applyNumberFormat="1" applyFont="1" applyFill="1" applyBorder="1" applyAlignment="1">
      <alignment horizontal="distributed" vertical="center" wrapText="1"/>
    </xf>
    <xf numFmtId="176" fontId="12" fillId="0" borderId="20" xfId="1" applyNumberFormat="1" applyFont="1" applyFill="1" applyBorder="1" applyAlignment="1">
      <alignment horizontal="right" vertical="center" wrapText="1"/>
    </xf>
    <xf numFmtId="176" fontId="12" fillId="0" borderId="17" xfId="1" applyNumberFormat="1" applyFont="1" applyFill="1" applyBorder="1" applyAlignment="1">
      <alignment horizontal="right" vertical="center" wrapText="1"/>
    </xf>
    <xf numFmtId="176" fontId="12" fillId="0" borderId="28" xfId="1" applyNumberFormat="1" applyFont="1" applyFill="1" applyBorder="1" applyAlignment="1">
      <alignment horizontal="right" vertical="center" wrapText="1"/>
    </xf>
    <xf numFmtId="176" fontId="12" fillId="0" borderId="11" xfId="1" applyNumberFormat="1" applyFont="1" applyFill="1" applyBorder="1" applyAlignment="1">
      <alignment horizontal="right" vertical="center" wrapText="1"/>
    </xf>
    <xf numFmtId="177" fontId="12" fillId="0" borderId="32" xfId="2" quotePrefix="1" applyNumberFormat="1" applyFont="1" applyFill="1" applyBorder="1" applyAlignment="1">
      <alignment horizontal="center" vertical="center"/>
    </xf>
    <xf numFmtId="177" fontId="12" fillId="0" borderId="83" xfId="2" quotePrefix="1" applyNumberFormat="1" applyFont="1" applyFill="1" applyBorder="1" applyAlignment="1">
      <alignment horizontal="center" vertical="center"/>
    </xf>
    <xf numFmtId="177" fontId="12" fillId="0" borderId="35" xfId="2" quotePrefix="1" applyNumberFormat="1" applyFont="1" applyFill="1" applyBorder="1" applyAlignment="1">
      <alignment horizontal="center" vertical="center"/>
    </xf>
    <xf numFmtId="177" fontId="12" fillId="0" borderId="84" xfId="2" quotePrefix="1" applyNumberFormat="1" applyFont="1" applyFill="1" applyBorder="1" applyAlignment="1">
      <alignment horizontal="center" vertical="center"/>
    </xf>
    <xf numFmtId="177" fontId="12" fillId="0" borderId="17" xfId="1" applyNumberFormat="1" applyFont="1" applyFill="1" applyBorder="1" applyAlignment="1">
      <alignment horizontal="center" vertical="center" wrapText="1"/>
    </xf>
    <xf numFmtId="177" fontId="12" fillId="0" borderId="11" xfId="1" applyNumberFormat="1" applyFont="1" applyFill="1" applyBorder="1" applyAlignment="1">
      <alignment horizontal="center" vertical="center" wrapText="1"/>
    </xf>
    <xf numFmtId="180" fontId="12" fillId="0" borderId="17" xfId="1" applyNumberFormat="1" applyFont="1" applyFill="1" applyBorder="1" applyAlignment="1">
      <alignment horizontal="center" vertical="center" wrapText="1"/>
    </xf>
    <xf numFmtId="180" fontId="12" fillId="0" borderId="11" xfId="1" applyNumberFormat="1" applyFont="1" applyFill="1" applyBorder="1" applyAlignment="1">
      <alignment horizontal="center" vertical="center" wrapText="1"/>
    </xf>
    <xf numFmtId="177" fontId="12" fillId="0" borderId="20" xfId="3" quotePrefix="1" applyNumberFormat="1" applyFont="1" applyFill="1" applyBorder="1" applyAlignment="1">
      <alignment horizontal="center" vertical="center"/>
    </xf>
    <xf numFmtId="177" fontId="12" fillId="0" borderId="82" xfId="3" quotePrefix="1" applyNumberFormat="1" applyFont="1" applyFill="1" applyBorder="1" applyAlignment="1">
      <alignment horizontal="center" vertical="center"/>
    </xf>
    <xf numFmtId="177" fontId="12" fillId="0" borderId="28" xfId="3" quotePrefix="1" applyNumberFormat="1" applyFont="1" applyFill="1" applyBorder="1" applyAlignment="1">
      <alignment horizontal="center" vertical="center"/>
    </xf>
    <xf numFmtId="177" fontId="12" fillId="0" borderId="81" xfId="3" quotePrefix="1" applyNumberFormat="1" applyFont="1" applyFill="1" applyBorder="1" applyAlignment="1">
      <alignment horizontal="center" vertical="center"/>
    </xf>
    <xf numFmtId="176" fontId="19" fillId="0" borderId="8" xfId="1" applyNumberFormat="1" applyFont="1" applyFill="1" applyBorder="1" applyAlignment="1">
      <alignment horizontal="distributed" vertical="center"/>
    </xf>
    <xf numFmtId="176" fontId="19" fillId="0" borderId="13" xfId="1" applyNumberFormat="1" applyFont="1" applyFill="1" applyBorder="1" applyAlignment="1">
      <alignment horizontal="distributed" vertical="center"/>
    </xf>
    <xf numFmtId="176" fontId="19" fillId="0" borderId="9" xfId="1" applyNumberFormat="1" applyFont="1" applyFill="1" applyBorder="1" applyAlignment="1">
      <alignment horizontal="distributed" vertical="center"/>
    </xf>
    <xf numFmtId="176" fontId="19" fillId="0" borderId="14" xfId="1" applyNumberFormat="1" applyFont="1" applyFill="1" applyBorder="1" applyAlignment="1">
      <alignment horizontal="distributed" vertical="center"/>
    </xf>
    <xf numFmtId="176" fontId="19" fillId="0" borderId="14" xfId="1" applyNumberFormat="1" applyFont="1" applyFill="1" applyBorder="1" applyAlignment="1">
      <alignment horizontal="distributed" vertical="center" wrapText="1"/>
    </xf>
    <xf numFmtId="176" fontId="19" fillId="0" borderId="13" xfId="1" applyNumberFormat="1" applyFont="1" applyFill="1" applyBorder="1" applyAlignment="1">
      <alignment horizontal="distributed" vertical="center" wrapText="1"/>
    </xf>
    <xf numFmtId="176" fontId="19" fillId="0" borderId="94" xfId="1" applyNumberFormat="1" applyFont="1" applyFill="1" applyBorder="1" applyAlignment="1">
      <alignment horizontal="distributed" vertical="center" wrapText="1"/>
    </xf>
    <xf numFmtId="176" fontId="19" fillId="0" borderId="12" xfId="1" applyNumberFormat="1" applyFont="1" applyFill="1" applyBorder="1" applyAlignment="1">
      <alignment horizontal="distributed" vertical="center"/>
    </xf>
    <xf numFmtId="176" fontId="19" fillId="0" borderId="53" xfId="1" applyNumberFormat="1" applyFont="1" applyFill="1" applyBorder="1" applyAlignment="1">
      <alignment horizontal="distributed" vertical="center" wrapText="1"/>
    </xf>
    <xf numFmtId="176" fontId="12" fillId="0" borderId="32" xfId="1" applyNumberFormat="1" applyFont="1" applyFill="1" applyBorder="1" applyAlignment="1">
      <alignment horizontal="center" vertical="center" wrapText="1"/>
    </xf>
    <xf numFmtId="176" fontId="12" fillId="0" borderId="33" xfId="1" applyNumberFormat="1" applyFont="1" applyFill="1" applyBorder="1" applyAlignment="1">
      <alignment horizontal="center" vertical="center" wrapText="1"/>
    </xf>
    <xf numFmtId="176" fontId="12" fillId="0" borderId="34" xfId="1" applyNumberFormat="1" applyFont="1" applyFill="1" applyBorder="1" applyAlignment="1">
      <alignment horizontal="center" vertical="center" wrapText="1"/>
    </xf>
    <xf numFmtId="176" fontId="12" fillId="0" borderId="87" xfId="1" applyNumberFormat="1" applyFont="1" applyFill="1" applyBorder="1" applyAlignment="1">
      <alignment horizontal="center" vertical="center" wrapText="1"/>
    </xf>
    <xf numFmtId="176" fontId="12" fillId="0" borderId="90" xfId="1" applyNumberFormat="1" applyFont="1" applyFill="1" applyBorder="1" applyAlignment="1">
      <alignment horizontal="center" vertical="center" wrapText="1"/>
    </xf>
    <xf numFmtId="176" fontId="12" fillId="0" borderId="92" xfId="1" applyNumberFormat="1" applyFont="1" applyFill="1" applyBorder="1" applyAlignment="1">
      <alignment horizontal="center" vertical="center" wrapText="1"/>
    </xf>
    <xf numFmtId="176" fontId="12" fillId="0" borderId="72" xfId="1" applyNumberFormat="1" applyFon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center" vertical="center"/>
    </xf>
    <xf numFmtId="176" fontId="12" fillId="0" borderId="79" xfId="1" applyNumberFormat="1" applyFont="1" applyFill="1" applyBorder="1" applyAlignment="1">
      <alignment horizontal="right" vertical="center"/>
    </xf>
    <xf numFmtId="176" fontId="19" fillId="0" borderId="93" xfId="1" applyNumberFormat="1" applyFont="1" applyFill="1" applyBorder="1" applyAlignment="1">
      <alignment horizontal="left" vertical="center"/>
    </xf>
    <xf numFmtId="176" fontId="19" fillId="0" borderId="51" xfId="1" applyNumberFormat="1" applyFont="1" applyFill="1" applyBorder="1" applyAlignment="1">
      <alignment horizontal="left" vertical="center"/>
    </xf>
    <xf numFmtId="176" fontId="19" fillId="0" borderId="23" xfId="1" applyNumberFormat="1" applyFont="1" applyFill="1" applyBorder="1" applyAlignment="1">
      <alignment horizontal="left" vertical="center"/>
    </xf>
    <xf numFmtId="176" fontId="19" fillId="0" borderId="11" xfId="1" applyNumberFormat="1" applyFont="1" applyFill="1" applyBorder="1" applyAlignment="1">
      <alignment horizontal="left" vertical="center"/>
    </xf>
    <xf numFmtId="176" fontId="12" fillId="0" borderId="51" xfId="1" applyNumberFormat="1" applyFont="1" applyFill="1" applyBorder="1" applyAlignment="1">
      <alignment horizontal="right"/>
    </xf>
    <xf numFmtId="176" fontId="12" fillId="0" borderId="76" xfId="1" applyNumberFormat="1" applyFont="1" applyFill="1" applyBorder="1" applyAlignment="1">
      <alignment horizontal="right"/>
    </xf>
    <xf numFmtId="176" fontId="12" fillId="0" borderId="0" xfId="1" applyNumberFormat="1" applyFont="1" applyFill="1" applyAlignment="1">
      <alignment horizontal="right"/>
    </xf>
    <xf numFmtId="176" fontId="12" fillId="0" borderId="2" xfId="1" applyNumberFormat="1" applyFont="1" applyFill="1" applyBorder="1" applyAlignment="1">
      <alignment horizontal="right"/>
    </xf>
    <xf numFmtId="176" fontId="12" fillId="0" borderId="73" xfId="1" applyNumberFormat="1" applyFont="1" applyFill="1" applyBorder="1" applyAlignment="1">
      <alignment horizontal="distributed" vertical="center"/>
    </xf>
    <xf numFmtId="176" fontId="12" fillId="0" borderId="48" xfId="1" applyNumberFormat="1" applyFont="1" applyFill="1" applyBorder="1" applyAlignment="1">
      <alignment horizontal="right" vertical="center"/>
    </xf>
    <xf numFmtId="176" fontId="12" fillId="0" borderId="1" xfId="1" applyNumberFormat="1" applyFont="1" applyFill="1" applyBorder="1" applyAlignment="1">
      <alignment horizontal="right" vertical="center"/>
    </xf>
    <xf numFmtId="177" fontId="12" fillId="0" borderId="87" xfId="2" quotePrefix="1" applyNumberFormat="1" applyFont="1" applyFill="1" applyBorder="1" applyAlignment="1">
      <alignment horizontal="center" vertical="center"/>
    </xf>
    <xf numFmtId="177" fontId="12" fillId="0" borderId="88" xfId="2" quotePrefix="1" applyNumberFormat="1" applyFont="1" applyFill="1" applyBorder="1" applyAlignment="1">
      <alignment horizontal="center" vertical="center"/>
    </xf>
    <xf numFmtId="176" fontId="12" fillId="0" borderId="85" xfId="1" applyNumberFormat="1" applyFont="1" applyFill="1" applyBorder="1" applyAlignment="1">
      <alignment horizontal="distributed" vertical="center" wrapText="1"/>
    </xf>
    <xf numFmtId="176" fontId="12" fillId="0" borderId="33" xfId="1" applyNumberFormat="1" applyFont="1" applyFill="1" applyBorder="1" applyAlignment="1">
      <alignment horizontal="distributed" vertical="center" wrapText="1"/>
    </xf>
    <xf numFmtId="176" fontId="12" fillId="0" borderId="86" xfId="1" applyNumberFormat="1" applyFont="1" applyFill="1" applyBorder="1" applyAlignment="1">
      <alignment horizontal="distributed" vertical="center" wrapText="1"/>
    </xf>
    <xf numFmtId="176" fontId="12" fillId="0" borderId="89" xfId="1" applyNumberFormat="1" applyFont="1" applyFill="1" applyBorder="1" applyAlignment="1">
      <alignment horizontal="distributed" vertical="center" wrapText="1"/>
    </xf>
    <xf numFmtId="176" fontId="12" fillId="0" borderId="90" xfId="1" applyNumberFormat="1" applyFont="1" applyFill="1" applyBorder="1" applyAlignment="1">
      <alignment horizontal="distributed" vertical="center" wrapText="1"/>
    </xf>
    <xf numFmtId="176" fontId="12" fillId="0" borderId="91" xfId="1" applyNumberFormat="1" applyFont="1" applyFill="1" applyBorder="1" applyAlignment="1">
      <alignment horizontal="distributed" vertical="center" wrapText="1"/>
    </xf>
    <xf numFmtId="176" fontId="12" fillId="0" borderId="86" xfId="1" applyNumberFormat="1" applyFont="1" applyFill="1" applyBorder="1" applyAlignment="1">
      <alignment horizontal="center" vertical="center" wrapText="1"/>
    </xf>
    <xf numFmtId="176" fontId="12" fillId="0" borderId="91" xfId="1" applyNumberFormat="1" applyFont="1" applyFill="1" applyBorder="1" applyAlignment="1">
      <alignment horizontal="center" vertical="center" wrapText="1"/>
    </xf>
    <xf numFmtId="0" fontId="1" fillId="0" borderId="17" xfId="1" applyFill="1" applyBorder="1" applyAlignment="1">
      <alignment horizontal="center" vertical="center"/>
    </xf>
    <xf numFmtId="176" fontId="12" fillId="0" borderId="19" xfId="1" applyNumberFormat="1" applyFont="1" applyFill="1" applyBorder="1" applyAlignment="1">
      <alignment horizontal="distributed" vertical="center" shrinkToFit="1"/>
    </xf>
    <xf numFmtId="176" fontId="12" fillId="0" borderId="17" xfId="1" applyNumberFormat="1" applyFont="1" applyFill="1" applyBorder="1" applyAlignment="1">
      <alignment horizontal="distributed" vertical="center" shrinkToFit="1"/>
    </xf>
    <xf numFmtId="176" fontId="12" fillId="0" borderId="21" xfId="1" applyNumberFormat="1" applyFont="1" applyFill="1" applyBorder="1" applyAlignment="1">
      <alignment horizontal="distributed" vertical="center" shrinkToFit="1"/>
    </xf>
    <xf numFmtId="176" fontId="12" fillId="0" borderId="27" xfId="1" applyNumberFormat="1" applyFont="1" applyFill="1" applyBorder="1" applyAlignment="1">
      <alignment horizontal="distributed" vertical="center" shrinkToFit="1"/>
    </xf>
    <xf numFmtId="176" fontId="12" fillId="0" borderId="11" xfId="1" applyNumberFormat="1" applyFont="1" applyFill="1" applyBorder="1" applyAlignment="1">
      <alignment horizontal="distributed" vertical="center" shrinkToFit="1"/>
    </xf>
    <xf numFmtId="176" fontId="12" fillId="0" borderId="24" xfId="1" applyNumberFormat="1" applyFont="1" applyFill="1" applyBorder="1" applyAlignment="1">
      <alignment horizontal="distributed" vertical="center" shrinkToFit="1"/>
    </xf>
    <xf numFmtId="180" fontId="12" fillId="0" borderId="17" xfId="1" applyNumberFormat="1" applyFont="1" applyFill="1" applyBorder="1" applyAlignment="1">
      <alignment horizontal="center" vertical="center"/>
    </xf>
    <xf numFmtId="2" fontId="12" fillId="0" borderId="0" xfId="1" applyNumberFormat="1" applyFont="1" applyFill="1" applyAlignment="1">
      <alignment horizontal="center" vertical="center"/>
    </xf>
    <xf numFmtId="180" fontId="12" fillId="0" borderId="11" xfId="1" applyNumberFormat="1" applyFont="1" applyFill="1" applyBorder="1" applyAlignment="1">
      <alignment horizontal="center" vertical="center"/>
    </xf>
    <xf numFmtId="180" fontId="12" fillId="0" borderId="11" xfId="1" applyNumberFormat="1" applyFont="1" applyFill="1" applyBorder="1" applyAlignment="1">
      <alignment vertical="center"/>
    </xf>
    <xf numFmtId="176" fontId="12" fillId="0" borderId="72" xfId="1" applyNumberFormat="1" applyFont="1" applyFill="1" applyBorder="1" applyAlignment="1">
      <alignment horizontal="distributed" vertical="center"/>
    </xf>
    <xf numFmtId="176" fontId="12" fillId="0" borderId="1" xfId="1" applyNumberFormat="1" applyFont="1" applyFill="1" applyBorder="1" applyAlignment="1">
      <alignment horizontal="distributed" vertical="center"/>
    </xf>
    <xf numFmtId="176" fontId="12" fillId="0" borderId="96" xfId="1" applyNumberFormat="1" applyFont="1" applyFill="1" applyBorder="1" applyAlignment="1">
      <alignment horizontal="distributed" vertical="center" shrinkToFit="1"/>
    </xf>
    <xf numFmtId="176" fontId="12" fillId="0" borderId="1" xfId="1" applyNumberFormat="1" applyFont="1" applyFill="1" applyBorder="1" applyAlignment="1">
      <alignment horizontal="distributed" vertical="center" shrinkToFit="1"/>
    </xf>
    <xf numFmtId="176" fontId="12" fillId="0" borderId="73" xfId="1" applyNumberFormat="1" applyFont="1" applyFill="1" applyBorder="1" applyAlignment="1">
      <alignment horizontal="distributed" vertical="center" shrinkToFit="1"/>
    </xf>
    <xf numFmtId="179" fontId="12" fillId="0" borderId="1" xfId="1" applyNumberFormat="1" applyFont="1" applyFill="1" applyBorder="1" applyAlignment="1">
      <alignment horizontal="center" vertical="center"/>
    </xf>
    <xf numFmtId="2" fontId="12" fillId="0" borderId="1" xfId="1" applyNumberFormat="1" applyFont="1" applyFill="1" applyBorder="1" applyAlignment="1">
      <alignment horizontal="center" vertical="center"/>
    </xf>
    <xf numFmtId="180" fontId="12" fillId="0" borderId="1" xfId="1" applyNumberFormat="1" applyFont="1" applyFill="1" applyBorder="1" applyAlignment="1">
      <alignment horizontal="center" vertical="center"/>
    </xf>
    <xf numFmtId="180" fontId="12" fillId="0" borderId="1" xfId="1" applyNumberFormat="1" applyFont="1" applyFill="1" applyBorder="1" applyAlignment="1">
      <alignment vertical="center"/>
    </xf>
    <xf numFmtId="176" fontId="20" fillId="0" borderId="98" xfId="1" applyNumberFormat="1" applyFont="1" applyFill="1" applyBorder="1" applyAlignment="1">
      <alignment horizontal="distributed" vertical="center"/>
    </xf>
    <xf numFmtId="176" fontId="20" fillId="0" borderId="51" xfId="1" applyNumberFormat="1" applyFont="1" applyFill="1" applyBorder="1" applyAlignment="1">
      <alignment horizontal="distributed" vertical="center"/>
    </xf>
    <xf numFmtId="176" fontId="20" fillId="0" borderId="76" xfId="1" applyNumberFormat="1" applyFont="1" applyFill="1" applyBorder="1" applyAlignment="1">
      <alignment horizontal="distributed" vertical="center"/>
    </xf>
    <xf numFmtId="176" fontId="20" fillId="0" borderId="39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2" xfId="1" applyNumberFormat="1" applyFont="1" applyFill="1" applyBorder="1" applyAlignment="1">
      <alignment horizontal="distributed" vertical="center"/>
    </xf>
    <xf numFmtId="176" fontId="20" fillId="0" borderId="28" xfId="1" applyNumberFormat="1" applyFont="1" applyFill="1" applyBorder="1" applyAlignment="1">
      <alignment horizontal="distributed" vertical="center"/>
    </xf>
    <xf numFmtId="176" fontId="20" fillId="0" borderId="11" xfId="1" applyNumberFormat="1" applyFont="1" applyFill="1" applyBorder="1" applyAlignment="1">
      <alignment horizontal="distributed" vertical="center"/>
    </xf>
    <xf numFmtId="176" fontId="20" fillId="0" borderId="63" xfId="1" applyNumberFormat="1" applyFont="1" applyFill="1" applyBorder="1" applyAlignment="1">
      <alignment horizontal="distributed" vertical="center"/>
    </xf>
    <xf numFmtId="176" fontId="19" fillId="0" borderId="14" xfId="1" quotePrefix="1" applyNumberFormat="1" applyFont="1" applyFill="1" applyBorder="1" applyAlignment="1">
      <alignment horizontal="center" vertical="center"/>
    </xf>
    <xf numFmtId="176" fontId="19" fillId="0" borderId="13" xfId="1" quotePrefix="1" applyNumberFormat="1" applyFont="1" applyFill="1" applyBorder="1" applyAlignment="1">
      <alignment horizontal="center" vertical="center"/>
    </xf>
    <xf numFmtId="176" fontId="19" fillId="0" borderId="9" xfId="1" quotePrefix="1" applyNumberFormat="1" applyFont="1" applyFill="1" applyBorder="1" applyAlignment="1">
      <alignment horizontal="center" vertical="center"/>
    </xf>
    <xf numFmtId="176" fontId="19" fillId="0" borderId="94" xfId="1" quotePrefix="1" applyNumberFormat="1" applyFont="1" applyFill="1" applyBorder="1" applyAlignment="1">
      <alignment horizontal="center" vertical="center"/>
    </xf>
    <xf numFmtId="176" fontId="12" fillId="0" borderId="20" xfId="1" applyNumberFormat="1" applyFont="1" applyFill="1" applyBorder="1" applyAlignment="1">
      <alignment horizontal="distributed" vertical="center"/>
    </xf>
    <xf numFmtId="176" fontId="12" fillId="0" borderId="28" xfId="1" applyNumberFormat="1" applyFont="1" applyFill="1" applyBorder="1" applyAlignment="1">
      <alignment horizontal="distributed" vertical="center"/>
    </xf>
    <xf numFmtId="176" fontId="6" fillId="0" borderId="20" xfId="1" applyNumberFormat="1" applyFont="1" applyFill="1" applyBorder="1" applyAlignment="1">
      <alignment horizontal="distributed" vertical="center"/>
    </xf>
    <xf numFmtId="176" fontId="6" fillId="0" borderId="17" xfId="1" applyNumberFormat="1" applyFont="1" applyFill="1" applyBorder="1" applyAlignment="1">
      <alignment horizontal="distributed" vertical="center"/>
    </xf>
    <xf numFmtId="176" fontId="6" fillId="0" borderId="21" xfId="1" applyNumberFormat="1" applyFont="1" applyFill="1" applyBorder="1" applyAlignment="1">
      <alignment horizontal="distributed" vertical="center"/>
    </xf>
    <xf numFmtId="176" fontId="12" fillId="0" borderId="82" xfId="1" applyNumberFormat="1" applyFont="1" applyFill="1" applyBorder="1" applyAlignment="1">
      <alignment horizontal="distributed" vertical="center"/>
    </xf>
    <xf numFmtId="176" fontId="12" fillId="0" borderId="28" xfId="1" applyNumberFormat="1" applyFont="1" applyFill="1" applyBorder="1" applyAlignment="1">
      <alignment horizontal="distributed" vertical="top"/>
    </xf>
    <xf numFmtId="176" fontId="12" fillId="0" borderId="24" xfId="1" applyNumberFormat="1" applyFont="1" applyFill="1" applyBorder="1" applyAlignment="1">
      <alignment horizontal="distributed" vertical="top"/>
    </xf>
    <xf numFmtId="176" fontId="19" fillId="0" borderId="3" xfId="1" applyNumberFormat="1" applyFont="1" applyFill="1" applyBorder="1" applyAlignment="1">
      <alignment horizontal="distributed" vertical="center" justifyLastLine="1"/>
    </xf>
    <xf numFmtId="176" fontId="19" fillId="0" borderId="4" xfId="1" applyNumberFormat="1" applyFont="1" applyFill="1" applyBorder="1" applyAlignment="1">
      <alignment horizontal="distributed" vertical="center" justifyLastLine="1"/>
    </xf>
    <xf numFmtId="176" fontId="19" fillId="0" borderId="5" xfId="1" applyNumberFormat="1" applyFont="1" applyFill="1" applyBorder="1" applyAlignment="1">
      <alignment horizontal="distributed" vertical="center" justifyLastLine="1"/>
    </xf>
    <xf numFmtId="176" fontId="12" fillId="0" borderId="97" xfId="1" applyNumberFormat="1" applyFont="1" applyFill="1" applyBorder="1" applyAlignment="1">
      <alignment horizontal="center" vertical="center" textRotation="255"/>
    </xf>
    <xf numFmtId="176" fontId="12" fillId="0" borderId="100" xfId="1" applyNumberFormat="1" applyFont="1" applyFill="1" applyBorder="1" applyAlignment="1">
      <alignment horizontal="center" vertical="center" textRotation="255"/>
    </xf>
    <xf numFmtId="176" fontId="12" fillId="0" borderId="105" xfId="1" applyNumberFormat="1" applyFont="1" applyFill="1" applyBorder="1" applyAlignment="1">
      <alignment horizontal="center" vertical="center" textRotation="255"/>
    </xf>
    <xf numFmtId="176" fontId="19" fillId="0" borderId="98" xfId="1" applyNumberFormat="1" applyFont="1" applyFill="1" applyBorder="1" applyAlignment="1">
      <alignment horizontal="distributed" vertical="center"/>
    </xf>
    <xf numFmtId="176" fontId="19" fillId="0" borderId="51" xfId="1" applyNumberFormat="1" applyFont="1" applyFill="1" applyBorder="1" applyAlignment="1">
      <alignment horizontal="distributed" vertical="center"/>
    </xf>
    <xf numFmtId="176" fontId="19" fillId="0" borderId="99" xfId="1" applyNumberFormat="1" applyFont="1" applyFill="1" applyBorder="1" applyAlignment="1">
      <alignment horizontal="distributed" vertical="center"/>
    </xf>
    <xf numFmtId="176" fontId="19" fillId="0" borderId="39" xfId="1" applyNumberFormat="1" applyFont="1" applyFill="1" applyBorder="1" applyAlignment="1">
      <alignment horizontal="distributed" vertical="center"/>
    </xf>
    <xf numFmtId="176" fontId="19" fillId="0" borderId="0" xfId="1" applyNumberFormat="1" applyFont="1" applyFill="1" applyAlignment="1">
      <alignment horizontal="distributed" vertical="center"/>
    </xf>
    <xf numFmtId="176" fontId="19" fillId="0" borderId="40" xfId="1" applyNumberFormat="1" applyFont="1" applyFill="1" applyBorder="1" applyAlignment="1">
      <alignment horizontal="distributed" vertical="center"/>
    </xf>
    <xf numFmtId="176" fontId="19" fillId="0" borderId="28" xfId="1" applyNumberFormat="1" applyFont="1" applyFill="1" applyBorder="1" applyAlignment="1">
      <alignment horizontal="distributed" vertical="center"/>
    </xf>
    <xf numFmtId="176" fontId="19" fillId="0" borderId="11" xfId="1" applyNumberFormat="1" applyFont="1" applyFill="1" applyBorder="1" applyAlignment="1">
      <alignment horizontal="distributed" vertical="center"/>
    </xf>
    <xf numFmtId="176" fontId="19" fillId="0" borderId="24" xfId="1" applyNumberFormat="1" applyFont="1" applyFill="1" applyBorder="1" applyAlignment="1">
      <alignment horizontal="distributed" vertical="center"/>
    </xf>
    <xf numFmtId="176" fontId="20" fillId="0" borderId="98" xfId="1" applyNumberFormat="1" applyFont="1" applyFill="1" applyBorder="1" applyAlignment="1">
      <alignment horizontal="distributed" vertical="center" wrapText="1"/>
    </xf>
    <xf numFmtId="176" fontId="20" fillId="0" borderId="51" xfId="1" applyNumberFormat="1" applyFont="1" applyFill="1" applyBorder="1" applyAlignment="1">
      <alignment horizontal="distributed" vertical="center" wrapText="1"/>
    </xf>
    <xf numFmtId="176" fontId="20" fillId="0" borderId="99" xfId="1" applyNumberFormat="1" applyFont="1" applyFill="1" applyBorder="1" applyAlignment="1">
      <alignment horizontal="distributed" vertical="center" wrapText="1"/>
    </xf>
    <xf numFmtId="176" fontId="20" fillId="0" borderId="39" xfId="1" applyNumberFormat="1" applyFont="1" applyFill="1" applyBorder="1" applyAlignment="1">
      <alignment horizontal="distributed" vertical="center" wrapText="1"/>
    </xf>
    <xf numFmtId="176" fontId="20" fillId="0" borderId="0" xfId="1" applyNumberFormat="1" applyFont="1" applyFill="1" applyAlignment="1">
      <alignment horizontal="distributed" vertical="center" wrapText="1"/>
    </xf>
    <xf numFmtId="176" fontId="20" fillId="0" borderId="40" xfId="1" applyNumberFormat="1" applyFont="1" applyFill="1" applyBorder="1" applyAlignment="1">
      <alignment horizontal="distributed" vertical="center" wrapText="1"/>
    </xf>
    <xf numFmtId="176" fontId="20" fillId="0" borderId="28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20" fillId="0" borderId="24" xfId="1" applyNumberFormat="1" applyFont="1" applyFill="1" applyBorder="1" applyAlignment="1">
      <alignment horizontal="distributed" vertical="center" wrapText="1"/>
    </xf>
    <xf numFmtId="176" fontId="20" fillId="0" borderId="99" xfId="1" applyNumberFormat="1" applyFont="1" applyFill="1" applyBorder="1" applyAlignment="1">
      <alignment horizontal="distributed" vertical="center"/>
    </xf>
    <xf numFmtId="176" fontId="20" fillId="0" borderId="40" xfId="1" applyNumberFormat="1" applyFont="1" applyFill="1" applyBorder="1" applyAlignment="1">
      <alignment horizontal="distributed" vertical="center"/>
    </xf>
    <xf numFmtId="176" fontId="20" fillId="0" borderId="24" xfId="1" applyNumberFormat="1" applyFont="1" applyFill="1" applyBorder="1" applyAlignment="1">
      <alignment horizontal="distributed" vertical="center"/>
    </xf>
    <xf numFmtId="176" fontId="6" fillId="0" borderId="28" xfId="1" applyNumberFormat="1" applyFont="1" applyFill="1" applyBorder="1" applyAlignment="1">
      <alignment horizontal="distributed" vertical="top"/>
    </xf>
    <xf numFmtId="176" fontId="6" fillId="0" borderId="11" xfId="1" applyNumberFormat="1" applyFont="1" applyFill="1" applyBorder="1" applyAlignment="1">
      <alignment horizontal="distributed" vertical="top"/>
    </xf>
    <xf numFmtId="176" fontId="6" fillId="0" borderId="24" xfId="1" applyNumberFormat="1" applyFont="1" applyFill="1" applyBorder="1" applyAlignment="1">
      <alignment horizontal="distributed" vertical="top"/>
    </xf>
    <xf numFmtId="176" fontId="12" fillId="0" borderId="81" xfId="1" applyNumberFormat="1" applyFont="1" applyFill="1" applyBorder="1" applyAlignment="1">
      <alignment horizontal="distributed" vertical="top"/>
    </xf>
    <xf numFmtId="176" fontId="6" fillId="0" borderId="20" xfId="1" applyNumberFormat="1" applyFont="1" applyFill="1" applyBorder="1" applyAlignment="1">
      <alignment vertical="center" wrapText="1"/>
    </xf>
    <xf numFmtId="176" fontId="6" fillId="0" borderId="17" xfId="1" applyNumberFormat="1" applyFont="1" applyFill="1" applyBorder="1" applyAlignment="1">
      <alignment vertical="center" wrapText="1"/>
    </xf>
    <xf numFmtId="176" fontId="6" fillId="0" borderId="39" xfId="1" applyNumberFormat="1" applyFont="1" applyFill="1" applyBorder="1" applyAlignment="1">
      <alignment vertical="center" wrapText="1"/>
    </xf>
    <xf numFmtId="176" fontId="6" fillId="0" borderId="0" xfId="1" applyNumberFormat="1" applyFont="1" applyFill="1" applyAlignment="1">
      <alignment vertical="center" wrapText="1"/>
    </xf>
    <xf numFmtId="176" fontId="6" fillId="0" borderId="28" xfId="1" applyNumberFormat="1" applyFont="1" applyFill="1" applyBorder="1" applyAlignment="1">
      <alignment vertical="center" wrapText="1"/>
    </xf>
    <xf numFmtId="176" fontId="6" fillId="0" borderId="11" xfId="1" applyNumberFormat="1" applyFont="1" applyFill="1" applyBorder="1" applyAlignment="1">
      <alignment vertical="center" wrapText="1"/>
    </xf>
    <xf numFmtId="176" fontId="12" fillId="0" borderId="101" xfId="1" applyNumberFormat="1" applyFont="1" applyFill="1" applyBorder="1" applyAlignment="1">
      <alignment horizontal="center" vertical="center" textRotation="255"/>
    </xf>
    <xf numFmtId="176" fontId="12" fillId="0" borderId="102" xfId="1" applyNumberFormat="1" applyFont="1" applyFill="1" applyBorder="1" applyAlignment="1">
      <alignment horizontal="center" vertical="center" textRotation="255"/>
    </xf>
    <xf numFmtId="176" fontId="12" fillId="0" borderId="103" xfId="1" applyNumberFormat="1" applyFont="1" applyFill="1" applyBorder="1" applyAlignment="1">
      <alignment horizontal="center" vertical="center" textRotation="255"/>
    </xf>
    <xf numFmtId="176" fontId="12" fillId="0" borderId="40" xfId="1" applyNumberFormat="1" applyFont="1" applyFill="1" applyBorder="1" applyAlignment="1">
      <alignment horizontal="right" vertical="center"/>
    </xf>
    <xf numFmtId="176" fontId="12" fillId="0" borderId="24" xfId="1" applyNumberFormat="1" applyFont="1" applyFill="1" applyBorder="1" applyAlignment="1">
      <alignment horizontal="right" vertical="center"/>
    </xf>
    <xf numFmtId="176" fontId="12" fillId="0" borderId="39" xfId="1" quotePrefix="1" applyNumberFormat="1" applyFont="1" applyFill="1" applyBorder="1" applyAlignment="1">
      <alignment horizontal="right" vertical="center"/>
    </xf>
    <xf numFmtId="176" fontId="12" fillId="0" borderId="0" xfId="1" quotePrefix="1" applyNumberFormat="1" applyFont="1" applyFill="1" applyAlignment="1">
      <alignment horizontal="right" vertical="center"/>
    </xf>
    <xf numFmtId="176" fontId="12" fillId="0" borderId="40" xfId="1" quotePrefix="1" applyNumberFormat="1" applyFont="1" applyFill="1" applyBorder="1" applyAlignment="1">
      <alignment horizontal="right" vertical="center"/>
    </xf>
    <xf numFmtId="176" fontId="12" fillId="0" borderId="28" xfId="1" quotePrefix="1" applyNumberFormat="1" applyFont="1" applyFill="1" applyBorder="1" applyAlignment="1">
      <alignment horizontal="right" vertical="center"/>
    </xf>
    <xf numFmtId="176" fontId="12" fillId="0" borderId="11" xfId="1" quotePrefix="1" applyNumberFormat="1" applyFont="1" applyFill="1" applyBorder="1" applyAlignment="1">
      <alignment horizontal="right" vertical="center"/>
    </xf>
    <xf numFmtId="176" fontId="12" fillId="0" borderId="24" xfId="1" quotePrefix="1" applyNumberFormat="1" applyFont="1" applyFill="1" applyBorder="1" applyAlignment="1">
      <alignment horizontal="right" vertical="center"/>
    </xf>
    <xf numFmtId="176" fontId="12" fillId="0" borderId="2" xfId="1" applyNumberFormat="1" applyFont="1" applyFill="1" applyBorder="1" applyAlignment="1">
      <alignment horizontal="right" vertical="center"/>
    </xf>
    <xf numFmtId="176" fontId="12" fillId="0" borderId="63" xfId="1" applyNumberFormat="1" applyFont="1" applyFill="1" applyBorder="1" applyAlignment="1">
      <alignment horizontal="right" vertical="center"/>
    </xf>
    <xf numFmtId="176" fontId="12" fillId="0" borderId="24" xfId="1" applyNumberFormat="1" applyFont="1" applyFill="1" applyBorder="1" applyAlignment="1">
      <alignment horizontal="center" vertical="center"/>
    </xf>
    <xf numFmtId="176" fontId="12" fillId="0" borderId="81" xfId="1" applyNumberFormat="1" applyFont="1" applyFill="1" applyBorder="1" applyAlignment="1">
      <alignment horizontal="center" vertical="center"/>
    </xf>
    <xf numFmtId="176" fontId="12" fillId="0" borderId="20" xfId="1" applyNumberFormat="1" applyFont="1" applyFill="1" applyBorder="1" applyAlignment="1">
      <alignment horizontal="center" vertical="center" textRotation="255"/>
    </xf>
    <xf numFmtId="176" fontId="12" fillId="0" borderId="21" xfId="1" applyNumberFormat="1" applyFont="1" applyFill="1" applyBorder="1" applyAlignment="1">
      <alignment horizontal="center" vertical="center" textRotation="255"/>
    </xf>
    <xf numFmtId="176" fontId="12" fillId="0" borderId="28" xfId="1" applyNumberFormat="1" applyFont="1" applyFill="1" applyBorder="1" applyAlignment="1">
      <alignment horizontal="center" vertical="center" textRotation="255"/>
    </xf>
    <xf numFmtId="176" fontId="12" fillId="0" borderId="24" xfId="1" applyNumberFormat="1" applyFont="1" applyFill="1" applyBorder="1" applyAlignment="1">
      <alignment horizontal="center" vertical="center" textRotation="255"/>
    </xf>
    <xf numFmtId="176" fontId="12" fillId="0" borderId="21" xfId="1" applyNumberFormat="1" applyFont="1" applyFill="1" applyBorder="1" applyAlignment="1">
      <alignment horizontal="center" vertical="center"/>
    </xf>
    <xf numFmtId="176" fontId="12" fillId="0" borderId="14" xfId="1" applyNumberFormat="1" applyFont="1" applyFill="1" applyBorder="1" applyAlignment="1">
      <alignment horizontal="right" vertical="center"/>
    </xf>
    <xf numFmtId="176" fontId="12" fillId="0" borderId="13" xfId="1" applyNumberFormat="1" applyFont="1" applyFill="1" applyBorder="1" applyAlignment="1">
      <alignment horizontal="right" vertical="center"/>
    </xf>
    <xf numFmtId="176" fontId="12" fillId="0" borderId="14" xfId="1" applyNumberFormat="1" applyFont="1" applyFill="1" applyBorder="1" applyAlignment="1">
      <alignment horizontal="center" vertical="center"/>
    </xf>
    <xf numFmtId="176" fontId="12" fillId="0" borderId="13" xfId="1" applyNumberFormat="1" applyFont="1" applyFill="1" applyBorder="1" applyAlignment="1">
      <alignment horizontal="center" vertical="center"/>
    </xf>
    <xf numFmtId="176" fontId="12" fillId="0" borderId="9" xfId="1" applyNumberFormat="1" applyFont="1" applyFill="1" applyBorder="1" applyAlignment="1">
      <alignment horizontal="center" vertical="center"/>
    </xf>
    <xf numFmtId="176" fontId="12" fillId="0" borderId="94" xfId="1" applyNumberFormat="1" applyFont="1" applyFill="1" applyBorder="1" applyAlignment="1">
      <alignment horizontal="center" vertical="center"/>
    </xf>
    <xf numFmtId="176" fontId="12" fillId="0" borderId="18" xfId="1" applyNumberFormat="1" applyFont="1" applyFill="1" applyBorder="1" applyAlignment="1">
      <alignment horizontal="center" vertical="center" wrapText="1"/>
    </xf>
    <xf numFmtId="176" fontId="12" fillId="0" borderId="43" xfId="1" applyNumberFormat="1" applyFont="1" applyFill="1" applyBorder="1" applyAlignment="1">
      <alignment horizontal="center" vertical="center" wrapText="1"/>
    </xf>
    <xf numFmtId="176" fontId="12" fillId="0" borderId="25" xfId="1" applyNumberFormat="1" applyFont="1" applyFill="1" applyBorder="1" applyAlignment="1">
      <alignment horizontal="center" vertical="center" wrapText="1"/>
    </xf>
    <xf numFmtId="176" fontId="12" fillId="0" borderId="82" xfId="1" applyNumberFormat="1" applyFont="1" applyFill="1" applyBorder="1" applyAlignment="1">
      <alignment horizontal="center" vertical="center"/>
    </xf>
    <xf numFmtId="176" fontId="6" fillId="0" borderId="21" xfId="1" applyNumberFormat="1" applyFont="1" applyFill="1" applyBorder="1" applyAlignment="1">
      <alignment vertical="center" wrapText="1"/>
    </xf>
    <xf numFmtId="176" fontId="6" fillId="0" borderId="48" xfId="1" applyNumberFormat="1" applyFont="1" applyFill="1" applyBorder="1" applyAlignment="1">
      <alignment vertical="center" wrapText="1"/>
    </xf>
    <xf numFmtId="176" fontId="6" fillId="0" borderId="1" xfId="1" applyNumberFormat="1" applyFont="1" applyFill="1" applyBorder="1" applyAlignment="1">
      <alignment vertical="center" wrapText="1"/>
    </xf>
    <xf numFmtId="176" fontId="6" fillId="0" borderId="73" xfId="1" applyNumberFormat="1" applyFont="1" applyFill="1" applyBorder="1" applyAlignment="1">
      <alignment vertical="center" wrapText="1"/>
    </xf>
    <xf numFmtId="176" fontId="12" fillId="0" borderId="21" xfId="1" applyNumberFormat="1" applyFont="1" applyFill="1" applyBorder="1" applyAlignment="1">
      <alignment horizontal="right" vertical="center"/>
    </xf>
    <xf numFmtId="176" fontId="12" fillId="0" borderId="38" xfId="1" applyNumberFormat="1" applyFont="1" applyFill="1" applyBorder="1" applyAlignment="1">
      <alignment horizontal="right" vertical="center"/>
    </xf>
    <xf numFmtId="176" fontId="12" fillId="0" borderId="14" xfId="1" applyNumberFormat="1" applyFont="1" applyFill="1" applyBorder="1" applyAlignment="1">
      <alignment horizontal="distributed" vertical="center"/>
    </xf>
    <xf numFmtId="176" fontId="12" fillId="0" borderId="9" xfId="1" applyNumberFormat="1" applyFont="1" applyFill="1" applyBorder="1" applyAlignment="1">
      <alignment horizontal="distributed" vertical="center"/>
    </xf>
    <xf numFmtId="176" fontId="12" fillId="0" borderId="73" xfId="1" applyNumberFormat="1" applyFont="1" applyFill="1" applyBorder="1" applyAlignment="1">
      <alignment horizontal="right" vertical="center"/>
    </xf>
    <xf numFmtId="176" fontId="12" fillId="0" borderId="20" xfId="1" quotePrefix="1" applyNumberFormat="1" applyFont="1" applyFill="1" applyBorder="1" applyAlignment="1">
      <alignment horizontal="right" vertical="center"/>
    </xf>
    <xf numFmtId="176" fontId="12" fillId="0" borderId="17" xfId="1" quotePrefix="1" applyNumberFormat="1" applyFont="1" applyFill="1" applyBorder="1" applyAlignment="1">
      <alignment horizontal="right" vertical="center"/>
    </xf>
    <xf numFmtId="176" fontId="12" fillId="0" borderId="21" xfId="1" quotePrefix="1" applyNumberFormat="1" applyFont="1" applyFill="1" applyBorder="1" applyAlignment="1">
      <alignment horizontal="right" vertical="center"/>
    </xf>
    <xf numFmtId="176" fontId="12" fillId="0" borderId="48" xfId="1" quotePrefix="1" applyNumberFormat="1" applyFont="1" applyFill="1" applyBorder="1" applyAlignment="1">
      <alignment horizontal="right" vertical="center"/>
    </xf>
    <xf numFmtId="176" fontId="12" fillId="0" borderId="1" xfId="1" quotePrefix="1" applyNumberFormat="1" applyFont="1" applyFill="1" applyBorder="1" applyAlignment="1">
      <alignment horizontal="right" vertical="center"/>
    </xf>
    <xf numFmtId="176" fontId="12" fillId="0" borderId="73" xfId="1" quotePrefix="1" applyNumberFormat="1" applyFont="1" applyFill="1" applyBorder="1" applyAlignment="1">
      <alignment horizontal="right" vertical="center"/>
    </xf>
    <xf numFmtId="176" fontId="12" fillId="0" borderId="49" xfId="1" applyNumberFormat="1" applyFont="1" applyFill="1" applyBorder="1" applyAlignment="1">
      <alignment horizontal="right" vertical="center"/>
    </xf>
    <xf numFmtId="176" fontId="12" fillId="0" borderId="41" xfId="1" applyNumberFormat="1" applyFont="1" applyFill="1" applyBorder="1" applyAlignment="1">
      <alignment horizontal="distributed" vertical="center"/>
    </xf>
    <xf numFmtId="176" fontId="12" fillId="0" borderId="45" xfId="1" applyNumberFormat="1" applyFont="1" applyFill="1" applyBorder="1" applyAlignment="1">
      <alignment horizontal="distributed" vertical="center"/>
    </xf>
    <xf numFmtId="176" fontId="12" fillId="0" borderId="42" xfId="1" applyNumberFormat="1" applyFont="1" applyFill="1" applyBorder="1" applyAlignment="1">
      <alignment horizontal="distributed" vertical="center"/>
    </xf>
    <xf numFmtId="176" fontId="12" fillId="0" borderId="46" xfId="1" applyNumberFormat="1" applyFont="1" applyFill="1" applyBorder="1" applyAlignment="1">
      <alignment horizontal="right" vertical="center"/>
    </xf>
    <xf numFmtId="176" fontId="12" fillId="0" borderId="45" xfId="1" applyNumberFormat="1" applyFont="1" applyFill="1" applyBorder="1" applyAlignment="1">
      <alignment horizontal="right" vertical="center"/>
    </xf>
    <xf numFmtId="176" fontId="12" fillId="0" borderId="46" xfId="1" applyNumberFormat="1" applyFont="1" applyFill="1" applyBorder="1" applyAlignment="1">
      <alignment horizontal="center" vertical="center"/>
    </xf>
    <xf numFmtId="176" fontId="12" fillId="0" borderId="45" xfId="1" applyNumberFormat="1" applyFont="1" applyFill="1" applyBorder="1" applyAlignment="1">
      <alignment horizontal="center" vertical="center"/>
    </xf>
    <xf numFmtId="176" fontId="12" fillId="0" borderId="42" xfId="1" applyNumberFormat="1" applyFont="1" applyFill="1" applyBorder="1" applyAlignment="1">
      <alignment horizontal="center" vertical="center"/>
    </xf>
    <xf numFmtId="176" fontId="12" fillId="0" borderId="104" xfId="1" applyNumberFormat="1" applyFont="1" applyFill="1" applyBorder="1" applyAlignment="1">
      <alignment horizontal="center" vertical="center"/>
    </xf>
    <xf numFmtId="176" fontId="12" fillId="0" borderId="20" xfId="1" applyNumberFormat="1" applyFont="1" applyFill="1" applyBorder="1" applyAlignment="1">
      <alignment horizontal="center" vertical="center" textRotation="255" wrapText="1"/>
    </xf>
    <xf numFmtId="176" fontId="12" fillId="0" borderId="21" xfId="1" applyNumberFormat="1" applyFont="1" applyFill="1" applyBorder="1" applyAlignment="1">
      <alignment horizontal="center" vertical="center" textRotation="255" wrapText="1"/>
    </xf>
    <xf numFmtId="176" fontId="12" fillId="0" borderId="28" xfId="1" applyNumberFormat="1" applyFont="1" applyFill="1" applyBorder="1" applyAlignment="1">
      <alignment horizontal="center" vertical="center" textRotation="255" wrapText="1"/>
    </xf>
    <xf numFmtId="176" fontId="12" fillId="0" borderId="24" xfId="1" applyNumberFormat="1" applyFont="1" applyFill="1" applyBorder="1" applyAlignment="1">
      <alignment horizontal="center" vertical="center" textRotation="255" wrapText="1"/>
    </xf>
    <xf numFmtId="0" fontId="10" fillId="0" borderId="20" xfId="1" applyFont="1" applyFill="1" applyBorder="1" applyAlignment="1">
      <alignment horizontal="right"/>
    </xf>
    <xf numFmtId="0" fontId="1" fillId="0" borderId="21" xfId="1" applyFill="1" applyBorder="1" applyAlignment="1">
      <alignment horizontal="right"/>
    </xf>
    <xf numFmtId="0" fontId="10" fillId="0" borderId="21" xfId="1" applyFont="1" applyFill="1" applyBorder="1" applyAlignment="1">
      <alignment horizontal="right"/>
    </xf>
    <xf numFmtId="0" fontId="1" fillId="0" borderId="23" xfId="1" applyFill="1" applyBorder="1" applyAlignment="1">
      <alignment horizontal="distributed" vertical="center" wrapText="1" shrinkToFit="1"/>
    </xf>
    <xf numFmtId="0" fontId="1" fillId="0" borderId="24" xfId="1" applyFill="1" applyBorder="1" applyAlignment="1">
      <alignment horizontal="distributed" vertical="center" wrapText="1" shrinkToFit="1"/>
    </xf>
    <xf numFmtId="0" fontId="1" fillId="0" borderId="27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0" fontId="1" fillId="0" borderId="24" xfId="1" applyFill="1" applyBorder="1" applyAlignment="1">
      <alignment horizontal="distributed" vertical="center"/>
    </xf>
    <xf numFmtId="176" fontId="1" fillId="0" borderId="28" xfId="2" applyNumberFormat="1" applyFont="1" applyFill="1" applyBorder="1">
      <alignment vertical="center"/>
    </xf>
    <xf numFmtId="176" fontId="1" fillId="0" borderId="24" xfId="2" applyNumberFormat="1" applyFont="1" applyFill="1" applyBorder="1">
      <alignment vertical="center"/>
    </xf>
    <xf numFmtId="177" fontId="24" fillId="0" borderId="28" xfId="2" applyNumberFormat="1" applyFont="1" applyFill="1" applyBorder="1" applyAlignment="1">
      <alignment horizontal="right" vertical="center"/>
    </xf>
    <xf numFmtId="177" fontId="24" fillId="0" borderId="24" xfId="2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1" fillId="0" borderId="8" xfId="1" applyFill="1" applyBorder="1" applyAlignment="1">
      <alignment horizontal="distributed" vertical="center"/>
    </xf>
    <xf numFmtId="0" fontId="1" fillId="0" borderId="9" xfId="1" applyFill="1" applyBorder="1" applyAlignment="1">
      <alignment horizontal="distributed" vertical="center"/>
    </xf>
    <xf numFmtId="0" fontId="1" fillId="0" borderId="12" xfId="1" applyFill="1" applyBorder="1" applyAlignment="1">
      <alignment horizontal="distributed" vertical="center"/>
    </xf>
    <xf numFmtId="0" fontId="1" fillId="0" borderId="13" xfId="1" applyFill="1" applyBorder="1" applyAlignment="1">
      <alignment horizontal="distributed" vertical="center"/>
    </xf>
    <xf numFmtId="0" fontId="1" fillId="0" borderId="14" xfId="1" applyFill="1" applyBorder="1" applyAlignment="1">
      <alignment horizontal="distributed" vertical="center"/>
    </xf>
    <xf numFmtId="0" fontId="1" fillId="0" borderId="8" xfId="1" applyFill="1" applyBorder="1" applyAlignment="1">
      <alignment horizontal="distributed" vertical="center" wrapText="1" shrinkToFit="1"/>
    </xf>
    <xf numFmtId="0" fontId="1" fillId="0" borderId="9" xfId="1" applyFill="1" applyBorder="1" applyAlignment="1">
      <alignment horizontal="distributed" vertical="center" wrapText="1" shrinkToFit="1"/>
    </xf>
    <xf numFmtId="0" fontId="1" fillId="0" borderId="14" xfId="1" applyFill="1" applyBorder="1" applyAlignment="1">
      <alignment vertical="center"/>
    </xf>
    <xf numFmtId="0" fontId="1" fillId="0" borderId="9" xfId="1" applyFill="1" applyBorder="1" applyAlignment="1">
      <alignment vertical="center"/>
    </xf>
    <xf numFmtId="176" fontId="1" fillId="0" borderId="14" xfId="2" applyNumberFormat="1" applyFont="1" applyFill="1" applyBorder="1">
      <alignment vertical="center"/>
    </xf>
    <xf numFmtId="176" fontId="1" fillId="0" borderId="9" xfId="2" applyNumberFormat="1" applyFont="1" applyFill="1" applyBorder="1">
      <alignment vertical="center"/>
    </xf>
    <xf numFmtId="0" fontId="10" fillId="0" borderId="8" xfId="1" applyFont="1" applyFill="1" applyBorder="1" applyAlignment="1">
      <alignment horizontal="distributed" vertical="center" wrapText="1" shrinkToFit="1"/>
    </xf>
    <xf numFmtId="0" fontId="10" fillId="0" borderId="9" xfId="1" applyFont="1" applyFill="1" applyBorder="1" applyAlignment="1">
      <alignment horizontal="distributed" vertical="center" wrapText="1" shrinkToFit="1"/>
    </xf>
    <xf numFmtId="0" fontId="1" fillId="0" borderId="106" xfId="1" applyFill="1" applyBorder="1" applyAlignment="1">
      <alignment horizontal="center" vertical="center"/>
    </xf>
    <xf numFmtId="0" fontId="1" fillId="0" borderId="107" xfId="1" applyFill="1" applyBorder="1" applyAlignment="1">
      <alignment horizontal="center" vertical="center"/>
    </xf>
    <xf numFmtId="0" fontId="1" fillId="0" borderId="108" xfId="1" applyFill="1" applyBorder="1" applyAlignment="1">
      <alignment horizontal="center" vertical="center"/>
    </xf>
    <xf numFmtId="0" fontId="10" fillId="0" borderId="14" xfId="1" applyFont="1" applyFill="1" applyBorder="1" applyAlignment="1">
      <alignment vertical="center"/>
    </xf>
    <xf numFmtId="0" fontId="21" fillId="0" borderId="8" xfId="1" applyFont="1" applyFill="1" applyBorder="1" applyAlignment="1">
      <alignment horizontal="distributed" vertical="center" wrapText="1" shrinkToFit="1"/>
    </xf>
    <xf numFmtId="0" fontId="21" fillId="0" borderId="9" xfId="1" applyFont="1" applyFill="1" applyBorder="1" applyAlignment="1">
      <alignment horizontal="distributed" vertical="center" wrapText="1" shrinkToFit="1"/>
    </xf>
    <xf numFmtId="177" fontId="24" fillId="0" borderId="14" xfId="2" applyNumberFormat="1" applyFont="1" applyFill="1" applyBorder="1" applyAlignment="1">
      <alignment horizontal="right" vertical="center"/>
    </xf>
    <xf numFmtId="177" fontId="24" fillId="0" borderId="9" xfId="2" applyNumberFormat="1" applyFont="1" applyFill="1" applyBorder="1" applyAlignment="1">
      <alignment horizontal="right" vertical="center"/>
    </xf>
    <xf numFmtId="176" fontId="1" fillId="0" borderId="32" xfId="2" applyNumberFormat="1" applyFont="1" applyFill="1" applyBorder="1" applyAlignment="1">
      <alignment horizontal="center" vertical="center"/>
    </xf>
    <xf numFmtId="176" fontId="1" fillId="0" borderId="33" xfId="2" applyNumberFormat="1" applyFont="1" applyFill="1" applyBorder="1" applyAlignment="1">
      <alignment horizontal="center" vertical="center"/>
    </xf>
    <xf numFmtId="176" fontId="1" fillId="0" borderId="34" xfId="2" applyNumberFormat="1" applyFont="1" applyFill="1" applyBorder="1" applyAlignment="1">
      <alignment horizontal="center" vertical="center"/>
    </xf>
    <xf numFmtId="176" fontId="1" fillId="0" borderId="35" xfId="2" applyNumberFormat="1" applyFont="1" applyFill="1" applyBorder="1" applyAlignment="1">
      <alignment horizontal="center" vertical="center"/>
    </xf>
    <xf numFmtId="176" fontId="1" fillId="0" borderId="36" xfId="2" applyNumberFormat="1" applyFont="1" applyFill="1" applyBorder="1" applyAlignment="1">
      <alignment horizontal="center" vertical="center"/>
    </xf>
    <xf numFmtId="176" fontId="1" fillId="0" borderId="37" xfId="2" applyNumberFormat="1" applyFont="1" applyFill="1" applyBorder="1" applyAlignment="1">
      <alignment horizontal="center" vertical="center"/>
    </xf>
    <xf numFmtId="176" fontId="27" fillId="0" borderId="14" xfId="2" applyNumberFormat="1" applyFont="1" applyFill="1" applyBorder="1">
      <alignment vertical="center"/>
    </xf>
    <xf numFmtId="176" fontId="27" fillId="0" borderId="9" xfId="2" applyNumberFormat="1" applyFont="1" applyFill="1" applyBorder="1">
      <alignment vertical="center"/>
    </xf>
    <xf numFmtId="177" fontId="27" fillId="0" borderId="14" xfId="2" applyNumberFormat="1" applyFont="1" applyFill="1" applyBorder="1" applyAlignment="1">
      <alignment horizontal="right" vertical="center"/>
    </xf>
    <xf numFmtId="177" fontId="27" fillId="0" borderId="9" xfId="2" applyNumberFormat="1" applyFont="1" applyFill="1" applyBorder="1" applyAlignment="1">
      <alignment horizontal="right" vertical="center"/>
    </xf>
    <xf numFmtId="176" fontId="24" fillId="0" borderId="39" xfId="2" applyNumberFormat="1" applyFont="1" applyFill="1" applyBorder="1" applyAlignment="1">
      <alignment horizontal="right"/>
    </xf>
    <xf numFmtId="176" fontId="24" fillId="0" borderId="0" xfId="2" applyNumberFormat="1" applyFont="1" applyFill="1" applyAlignment="1">
      <alignment horizontal="right"/>
    </xf>
    <xf numFmtId="176" fontId="1" fillId="0" borderId="39" xfId="1" applyNumberFormat="1" applyFill="1" applyBorder="1" applyAlignment="1">
      <alignment horizontal="right"/>
    </xf>
    <xf numFmtId="0" fontId="1" fillId="0" borderId="0" xfId="1" applyFill="1" applyAlignment="1">
      <alignment horizontal="right"/>
    </xf>
    <xf numFmtId="0" fontId="6" fillId="0" borderId="41" xfId="1" applyFont="1" applyFill="1" applyBorder="1" applyAlignment="1">
      <alignment horizontal="distributed" vertical="center" wrapText="1" shrinkToFit="1"/>
    </xf>
    <xf numFmtId="0" fontId="6" fillId="0" borderId="42" xfId="1" applyFont="1" applyFill="1" applyBorder="1" applyAlignment="1">
      <alignment horizontal="distributed" vertical="center" wrapText="1" shrinkToFit="1"/>
    </xf>
    <xf numFmtId="0" fontId="6" fillId="0" borderId="44" xfId="2" applyFont="1" applyFill="1" applyBorder="1" applyAlignment="1">
      <alignment horizontal="distributed" vertical="center"/>
    </xf>
    <xf numFmtId="0" fontId="1" fillId="0" borderId="45" xfId="2" applyFont="1" applyFill="1" applyBorder="1" applyAlignment="1">
      <alignment horizontal="distributed" vertical="center"/>
    </xf>
    <xf numFmtId="0" fontId="1" fillId="0" borderId="42" xfId="2" applyFont="1" applyFill="1" applyBorder="1" applyAlignment="1">
      <alignment horizontal="distributed" vertical="center"/>
    </xf>
    <xf numFmtId="176" fontId="1" fillId="0" borderId="46" xfId="2" applyNumberFormat="1" applyFont="1" applyFill="1" applyBorder="1">
      <alignment vertical="center"/>
    </xf>
    <xf numFmtId="0" fontId="1" fillId="0" borderId="42" xfId="2" applyFont="1" applyFill="1" applyBorder="1">
      <alignment vertical="center"/>
    </xf>
    <xf numFmtId="177" fontId="24" fillId="0" borderId="46" xfId="2" applyNumberFormat="1" applyFont="1" applyFill="1" applyBorder="1" applyAlignment="1">
      <alignment horizontal="right" vertical="center"/>
    </xf>
    <xf numFmtId="177" fontId="24" fillId="0" borderId="42" xfId="2" applyNumberFormat="1" applyFont="1" applyFill="1" applyBorder="1" applyAlignment="1">
      <alignment horizontal="right" vertical="center"/>
    </xf>
    <xf numFmtId="38" fontId="1" fillId="0" borderId="48" xfId="1" applyNumberFormat="1" applyFill="1" applyBorder="1"/>
    <xf numFmtId="38" fontId="1" fillId="0" borderId="1" xfId="1" applyNumberFormat="1" applyFill="1" applyBorder="1"/>
    <xf numFmtId="176" fontId="1" fillId="0" borderId="39" xfId="2" applyNumberFormat="1" applyFont="1" applyFill="1" applyBorder="1" applyAlignment="1">
      <alignment horizontal="right"/>
    </xf>
    <xf numFmtId="176" fontId="1" fillId="0" borderId="0" xfId="2" applyNumberFormat="1" applyFont="1" applyFill="1" applyAlignment="1">
      <alignment horizontal="right"/>
    </xf>
    <xf numFmtId="0" fontId="1" fillId="0" borderId="12" xfId="2" applyFont="1" applyFill="1" applyBorder="1" applyAlignment="1">
      <alignment horizontal="distributed" vertical="center"/>
    </xf>
    <xf numFmtId="0" fontId="1" fillId="0" borderId="13" xfId="2" applyFont="1" applyFill="1" applyBorder="1" applyAlignment="1">
      <alignment horizontal="distributed" vertical="center"/>
    </xf>
    <xf numFmtId="0" fontId="1" fillId="0" borderId="9" xfId="2" applyFont="1" applyFill="1" applyBorder="1" applyAlignment="1">
      <alignment horizontal="distributed" vertical="center"/>
    </xf>
    <xf numFmtId="177" fontId="1" fillId="0" borderId="14" xfId="2" applyNumberFormat="1" applyFont="1" applyFill="1" applyBorder="1" applyAlignment="1">
      <alignment horizontal="right" vertical="center"/>
    </xf>
    <xf numFmtId="177" fontId="1" fillId="0" borderId="53" xfId="2" applyNumberFormat="1" applyFont="1" applyFill="1" applyBorder="1" applyAlignment="1">
      <alignment horizontal="right" vertical="center"/>
    </xf>
    <xf numFmtId="0" fontId="1" fillId="0" borderId="23" xfId="2" applyFont="1" applyFill="1" applyBorder="1" applyAlignment="1">
      <alignment horizontal="distributed" vertical="center"/>
    </xf>
    <xf numFmtId="0" fontId="1" fillId="0" borderId="24" xfId="2" applyFont="1" applyFill="1" applyBorder="1" applyAlignment="1">
      <alignment horizontal="distributed" vertical="center"/>
    </xf>
    <xf numFmtId="0" fontId="1" fillId="0" borderId="11" xfId="2" applyFont="1" applyFill="1" applyBorder="1">
      <alignment vertical="center"/>
    </xf>
    <xf numFmtId="0" fontId="1" fillId="0" borderId="24" xfId="2" applyFont="1" applyFill="1" applyBorder="1">
      <alignment vertical="center"/>
    </xf>
    <xf numFmtId="0" fontId="8" fillId="0" borderId="3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1" fillId="0" borderId="8" xfId="2" applyFont="1" applyFill="1" applyBorder="1" applyAlignment="1">
      <alignment horizontal="distributed" vertical="center"/>
    </xf>
    <xf numFmtId="0" fontId="1" fillId="0" borderId="14" xfId="2" applyFont="1" applyFill="1" applyBorder="1" applyAlignment="1">
      <alignment horizontal="distributed" vertical="center"/>
    </xf>
    <xf numFmtId="0" fontId="10" fillId="0" borderId="14" xfId="2" applyFont="1" applyFill="1" applyBorder="1" applyAlignment="1">
      <alignment horizontal="distributed" vertical="center"/>
    </xf>
    <xf numFmtId="0" fontId="1" fillId="0" borderId="53" xfId="2" applyFont="1" applyFill="1" applyBorder="1" applyAlignment="1">
      <alignment horizontal="distributed" vertical="center"/>
    </xf>
    <xf numFmtId="0" fontId="1" fillId="0" borderId="13" xfId="2" applyFont="1" applyFill="1" applyBorder="1">
      <alignment vertical="center"/>
    </xf>
    <xf numFmtId="0" fontId="1" fillId="0" borderId="9" xfId="2" applyFont="1" applyFill="1" applyBorder="1">
      <alignment vertical="center"/>
    </xf>
    <xf numFmtId="0" fontId="14" fillId="0" borderId="12" xfId="2" applyFont="1" applyFill="1" applyBorder="1" applyAlignment="1">
      <alignment horizontal="distributed" vertical="center" justifyLastLine="1"/>
    </xf>
    <xf numFmtId="0" fontId="14" fillId="0" borderId="13" xfId="2" applyFont="1" applyFill="1" applyBorder="1" applyAlignment="1">
      <alignment horizontal="distributed" vertical="center" justifyLastLine="1"/>
    </xf>
    <xf numFmtId="0" fontId="14" fillId="0" borderId="53" xfId="2" applyFont="1" applyFill="1" applyBorder="1" applyAlignment="1">
      <alignment horizontal="distributed" vertical="center" justifyLastLine="1"/>
    </xf>
    <xf numFmtId="0" fontId="1" fillId="0" borderId="14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53" xfId="2" applyFont="1" applyFill="1" applyBorder="1" applyAlignment="1">
      <alignment horizontal="center" vertical="center"/>
    </xf>
    <xf numFmtId="178" fontId="1" fillId="0" borderId="55" xfId="2" applyNumberFormat="1" applyFont="1" applyFill="1" applyBorder="1">
      <alignment vertical="center"/>
    </xf>
    <xf numFmtId="178" fontId="1" fillId="0" borderId="56" xfId="2" applyNumberFormat="1" applyFont="1" applyFill="1" applyBorder="1">
      <alignment vertical="center"/>
    </xf>
    <xf numFmtId="178" fontId="1" fillId="0" borderId="57" xfId="2" applyNumberFormat="1" applyFont="1" applyFill="1" applyBorder="1">
      <alignment vertical="center"/>
    </xf>
    <xf numFmtId="178" fontId="1" fillId="0" borderId="58" xfId="2" applyNumberFormat="1" applyFont="1" applyFill="1" applyBorder="1">
      <alignment vertical="center"/>
    </xf>
    <xf numFmtId="178" fontId="1" fillId="0" borderId="59" xfId="2" applyNumberFormat="1" applyFont="1" applyFill="1" applyBorder="1">
      <alignment vertical="center"/>
    </xf>
    <xf numFmtId="0" fontId="14" fillId="0" borderId="60" xfId="2" applyFont="1" applyFill="1" applyBorder="1" applyAlignment="1">
      <alignment horizontal="distributed" vertical="center" wrapText="1" justifyLastLine="1"/>
    </xf>
    <xf numFmtId="0" fontId="14" fillId="0" borderId="61" xfId="2" applyFont="1" applyFill="1" applyBorder="1" applyAlignment="1">
      <alignment horizontal="distributed" vertical="center" wrapText="1" justifyLastLine="1"/>
    </xf>
    <xf numFmtId="0" fontId="14" fillId="0" borderId="62" xfId="2" applyFont="1" applyFill="1" applyBorder="1" applyAlignment="1">
      <alignment horizontal="distributed" vertical="center" wrapText="1" justifyLastLine="1"/>
    </xf>
    <xf numFmtId="0" fontId="1" fillId="0" borderId="19" xfId="2" applyFont="1" applyFill="1" applyBorder="1" applyAlignment="1">
      <alignment horizontal="distributed" vertical="center"/>
    </xf>
    <xf numFmtId="0" fontId="1" fillId="0" borderId="17" xfId="2" applyFont="1" applyFill="1" applyBorder="1" applyAlignment="1">
      <alignment horizontal="distributed" vertical="center"/>
    </xf>
    <xf numFmtId="0" fontId="1" fillId="0" borderId="21" xfId="2" applyFont="1" applyFill="1" applyBorder="1" applyAlignment="1">
      <alignment horizontal="distributed" vertical="center"/>
    </xf>
    <xf numFmtId="0" fontId="1" fillId="0" borderId="27" xfId="2" applyFont="1" applyFill="1" applyBorder="1" applyAlignment="1">
      <alignment horizontal="distributed" vertical="center"/>
    </xf>
    <xf numFmtId="0" fontId="1" fillId="0" borderId="11" xfId="2" applyFont="1" applyFill="1" applyBorder="1" applyAlignment="1">
      <alignment horizontal="distributed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21" xfId="2" applyFont="1" applyFill="1" applyBorder="1" applyAlignment="1">
      <alignment horizontal="center" vertical="center"/>
    </xf>
    <xf numFmtId="0" fontId="1" fillId="0" borderId="28" xfId="2" applyFont="1" applyFill="1" applyBorder="1" applyAlignment="1">
      <alignment horizontal="center" vertical="center"/>
    </xf>
    <xf numFmtId="0" fontId="1" fillId="0" borderId="24" xfId="2" applyFont="1" applyFill="1" applyBorder="1" applyAlignment="1">
      <alignment horizontal="center" vertical="center"/>
    </xf>
    <xf numFmtId="0" fontId="10" fillId="0" borderId="18" xfId="2" applyFont="1" applyFill="1" applyBorder="1" applyAlignment="1">
      <alignment horizontal="distributed" vertical="center"/>
    </xf>
    <xf numFmtId="0" fontId="1" fillId="0" borderId="25" xfId="2" applyFont="1" applyFill="1" applyBorder="1" applyAlignment="1">
      <alignment horizontal="distributed" vertical="center"/>
    </xf>
    <xf numFmtId="0" fontId="10" fillId="0" borderId="20" xfId="2" applyFont="1" applyFill="1" applyBorder="1" applyAlignment="1">
      <alignment horizontal="distributed" vertical="center"/>
    </xf>
    <xf numFmtId="0" fontId="1" fillId="0" borderId="38" xfId="2" applyFont="1" applyFill="1" applyBorder="1" applyAlignment="1">
      <alignment horizontal="distributed" vertical="center"/>
    </xf>
    <xf numFmtId="0" fontId="6" fillId="0" borderId="16" xfId="2" applyFont="1" applyFill="1" applyBorder="1" applyAlignment="1">
      <alignment horizontal="distributed" vertical="center"/>
    </xf>
    <xf numFmtId="0" fontId="6" fillId="0" borderId="21" xfId="2" applyFont="1" applyFill="1" applyBorder="1" applyAlignment="1">
      <alignment horizontal="distributed" vertical="center"/>
    </xf>
    <xf numFmtId="0" fontId="6" fillId="0" borderId="72" xfId="2" applyFont="1" applyFill="1" applyBorder="1" applyAlignment="1">
      <alignment horizontal="distributed" vertical="center"/>
    </xf>
    <xf numFmtId="0" fontId="6" fillId="0" borderId="73" xfId="2" applyFont="1" applyFill="1" applyBorder="1" applyAlignment="1">
      <alignment horizontal="distributed" vertical="center"/>
    </xf>
    <xf numFmtId="176" fontId="1" fillId="0" borderId="18" xfId="2" applyNumberFormat="1" applyFont="1" applyFill="1" applyBorder="1">
      <alignment vertical="center"/>
    </xf>
    <xf numFmtId="0" fontId="1" fillId="0" borderId="74" xfId="2" applyFont="1" applyFill="1" applyBorder="1">
      <alignment vertical="center"/>
    </xf>
    <xf numFmtId="177" fontId="24" fillId="0" borderId="18" xfId="2" applyNumberFormat="1" applyFont="1" applyFill="1" applyBorder="1">
      <alignment vertical="center"/>
    </xf>
    <xf numFmtId="0" fontId="24" fillId="0" borderId="74" xfId="2" applyFont="1" applyFill="1" applyBorder="1">
      <alignment vertical="center"/>
    </xf>
    <xf numFmtId="177" fontId="1" fillId="0" borderId="18" xfId="2" applyNumberFormat="1" applyFont="1" applyFill="1" applyBorder="1" applyAlignment="1">
      <alignment horizontal="right" vertical="center"/>
    </xf>
    <xf numFmtId="0" fontId="1" fillId="0" borderId="74" xfId="2" applyFont="1" applyFill="1" applyBorder="1" applyAlignment="1">
      <alignment horizontal="right" vertical="center"/>
    </xf>
    <xf numFmtId="176" fontId="1" fillId="0" borderId="20" xfId="2" applyNumberFormat="1" applyFont="1" applyFill="1" applyBorder="1">
      <alignment vertical="center"/>
    </xf>
    <xf numFmtId="0" fontId="1" fillId="0" borderId="17" xfId="2" applyFont="1" applyFill="1" applyBorder="1">
      <alignment vertical="center"/>
    </xf>
    <xf numFmtId="0" fontId="1" fillId="0" borderId="21" xfId="2" applyFont="1" applyFill="1" applyBorder="1">
      <alignment vertical="center"/>
    </xf>
    <xf numFmtId="0" fontId="1" fillId="0" borderId="48" xfId="2" applyFont="1" applyFill="1" applyBorder="1">
      <alignment vertical="center"/>
    </xf>
    <xf numFmtId="0" fontId="1" fillId="0" borderId="1" xfId="2" applyFont="1" applyFill="1" applyBorder="1">
      <alignment vertical="center"/>
    </xf>
    <xf numFmtId="0" fontId="1" fillId="0" borderId="73" xfId="2" applyFont="1" applyFill="1" applyBorder="1">
      <alignment vertical="center"/>
    </xf>
    <xf numFmtId="177" fontId="24" fillId="0" borderId="68" xfId="2" applyNumberFormat="1" applyFont="1" applyFill="1" applyBorder="1">
      <alignment vertical="center"/>
    </xf>
    <xf numFmtId="0" fontId="24" fillId="0" borderId="75" xfId="2" applyFont="1" applyFill="1" applyBorder="1">
      <alignment vertical="center"/>
    </xf>
    <xf numFmtId="0" fontId="10" fillId="0" borderId="28" xfId="2" applyFont="1" applyFill="1" applyBorder="1" applyAlignment="1">
      <alignment horizontal="distributed" vertical="center"/>
    </xf>
    <xf numFmtId="0" fontId="1" fillId="0" borderId="63" xfId="2" applyFont="1" applyFill="1" applyBorder="1" applyAlignment="1">
      <alignment horizontal="distributed" vertical="center"/>
    </xf>
    <xf numFmtId="176" fontId="1" fillId="0" borderId="64" xfId="2" quotePrefix="1" applyNumberFormat="1" applyFont="1" applyFill="1" applyBorder="1">
      <alignment vertical="center"/>
    </xf>
    <xf numFmtId="0" fontId="1" fillId="0" borderId="65" xfId="2" applyFont="1" applyFill="1" applyBorder="1">
      <alignment vertical="center"/>
    </xf>
    <xf numFmtId="0" fontId="1" fillId="0" borderId="67" xfId="2" applyFont="1" applyFill="1" applyBorder="1">
      <alignment vertical="center"/>
    </xf>
    <xf numFmtId="176" fontId="1" fillId="0" borderId="28" xfId="2" quotePrefix="1" applyNumberFormat="1" applyFont="1" applyFill="1" applyBorder="1">
      <alignment vertical="center"/>
    </xf>
    <xf numFmtId="0" fontId="1" fillId="0" borderId="63" xfId="2" applyFont="1" applyFill="1" applyBorder="1">
      <alignment vertical="center"/>
    </xf>
    <xf numFmtId="0" fontId="1" fillId="0" borderId="16" xfId="2" applyFont="1" applyFill="1" applyBorder="1" applyAlignment="1">
      <alignment horizontal="distributed" vertical="center"/>
    </xf>
    <xf numFmtId="176" fontId="1" fillId="0" borderId="69" xfId="2" quotePrefix="1" applyNumberFormat="1" applyFont="1" applyFill="1" applyBorder="1">
      <alignment vertical="center"/>
    </xf>
    <xf numFmtId="0" fontId="1" fillId="0" borderId="70" xfId="2" applyFont="1" applyFill="1" applyBorder="1">
      <alignment vertical="center"/>
    </xf>
    <xf numFmtId="0" fontId="1" fillId="0" borderId="71" xfId="2" applyFont="1" applyFill="1" applyBorder="1">
      <alignment vertical="center"/>
    </xf>
    <xf numFmtId="0" fontId="9" fillId="0" borderId="23" xfId="2" applyFont="1" applyFill="1" applyBorder="1" applyAlignment="1">
      <alignment horizontal="distributed" vertical="center"/>
    </xf>
    <xf numFmtId="0" fontId="9" fillId="0" borderId="24" xfId="2" applyFont="1" applyFill="1" applyBorder="1" applyAlignment="1">
      <alignment horizontal="distributed" vertical="center"/>
    </xf>
    <xf numFmtId="176" fontId="1" fillId="0" borderId="28" xfId="2" quotePrefix="1" applyNumberFormat="1" applyFont="1" applyFill="1" applyBorder="1" applyAlignment="1">
      <alignment horizontal="right" vertical="center"/>
    </xf>
    <xf numFmtId="0" fontId="1" fillId="0" borderId="24" xfId="2" applyFont="1" applyFill="1" applyBorder="1" applyAlignment="1">
      <alignment horizontal="right" vertical="center"/>
    </xf>
    <xf numFmtId="0" fontId="1" fillId="0" borderId="63" xfId="2" applyFont="1" applyFill="1" applyBorder="1" applyAlignment="1">
      <alignment horizontal="right" vertical="center"/>
    </xf>
    <xf numFmtId="176" fontId="1" fillId="0" borderId="64" xfId="2" quotePrefix="1" applyNumberFormat="1" applyFont="1" applyFill="1" applyBorder="1" applyAlignment="1">
      <alignment horizontal="right" vertical="center"/>
    </xf>
    <xf numFmtId="0" fontId="1" fillId="0" borderId="65" xfId="2" applyFont="1" applyFill="1" applyBorder="1" applyAlignment="1">
      <alignment horizontal="right" vertical="center"/>
    </xf>
    <xf numFmtId="0" fontId="1" fillId="0" borderId="67" xfId="2" applyFont="1" applyFill="1" applyBorder="1" applyAlignment="1">
      <alignment horizontal="right" vertical="center"/>
    </xf>
    <xf numFmtId="0" fontId="1" fillId="0" borderId="72" xfId="2" applyFont="1" applyFill="1" applyBorder="1" applyAlignment="1">
      <alignment horizontal="distributed" vertical="center"/>
    </xf>
    <xf numFmtId="0" fontId="1" fillId="0" borderId="73" xfId="2" applyFont="1" applyFill="1" applyBorder="1" applyAlignment="1">
      <alignment horizontal="distributed" vertical="center"/>
    </xf>
    <xf numFmtId="176" fontId="1" fillId="0" borderId="48" xfId="2" quotePrefix="1" applyNumberFormat="1" applyFont="1" applyFill="1" applyBorder="1" applyAlignment="1">
      <alignment horizontal="right" vertical="center"/>
    </xf>
    <xf numFmtId="0" fontId="1" fillId="0" borderId="73" xfId="2" applyFont="1" applyFill="1" applyBorder="1" applyAlignment="1">
      <alignment horizontal="right" vertical="center"/>
    </xf>
    <xf numFmtId="176" fontId="1" fillId="0" borderId="48" xfId="2" applyNumberFormat="1" applyFont="1" applyFill="1" applyBorder="1" applyAlignment="1">
      <alignment horizontal="right" vertical="center"/>
    </xf>
    <xf numFmtId="0" fontId="1" fillId="0" borderId="49" xfId="2" applyFont="1" applyFill="1" applyBorder="1" applyAlignment="1">
      <alignment horizontal="right" vertical="center"/>
    </xf>
    <xf numFmtId="176" fontId="1" fillId="0" borderId="64" xfId="2" applyNumberFormat="1" applyFont="1" applyFill="1" applyBorder="1" applyAlignment="1">
      <alignment horizontal="right" vertical="center"/>
    </xf>
  </cellXfs>
  <cellStyles count="4">
    <cellStyle name="標準" xfId="0" builtinId="0"/>
    <cellStyle name="標準 2" xfId="1"/>
    <cellStyle name="標準 3" xfId="3"/>
    <cellStyle name="標準 3 2" xfId="2"/>
  </cellStyles>
  <dxfs count="4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F6451121-A24E-44D9-AB9B-234A2AAE75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0555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5"/>
    <pageSetUpPr fitToPage="1"/>
  </sheetPr>
  <dimension ref="A1:AN58"/>
  <sheetViews>
    <sheetView tabSelected="1" zoomScale="85" zoomScaleNormal="85" zoomScaleSheetLayoutView="75" workbookViewId="0">
      <selection activeCell="B2" sqref="B2:E2"/>
    </sheetView>
  </sheetViews>
  <sheetFormatPr defaultColWidth="7.875" defaultRowHeight="12.75" x14ac:dyDescent="0.15"/>
  <cols>
    <col min="1" max="1" width="1.75" style="1" customWidth="1"/>
    <col min="2" max="2" width="2.875" style="124" customWidth="1"/>
    <col min="3" max="3" width="1.25" style="124" customWidth="1"/>
    <col min="4" max="4" width="10.5" style="124" customWidth="1"/>
    <col min="5" max="5" width="5.125" style="124" customWidth="1"/>
    <col min="6" max="6" width="3.375" style="124" customWidth="1"/>
    <col min="7" max="7" width="2.25" style="124" customWidth="1"/>
    <col min="8" max="9" width="4" style="124" customWidth="1"/>
    <col min="10" max="10" width="6.25" style="124" customWidth="1"/>
    <col min="11" max="11" width="2.25" style="124" customWidth="1"/>
    <col min="12" max="12" width="4" style="124" customWidth="1"/>
    <col min="13" max="13" width="3" style="124" customWidth="1"/>
    <col min="14" max="14" width="2.375" style="124" customWidth="1"/>
    <col min="15" max="15" width="7.125" style="124" customWidth="1"/>
    <col min="16" max="16" width="2.25" style="124" customWidth="1"/>
    <col min="17" max="17" width="6.125" style="124" customWidth="1"/>
    <col min="18" max="18" width="5.125" style="124" customWidth="1"/>
    <col min="19" max="19" width="2.875" style="124" customWidth="1"/>
    <col min="20" max="20" width="6.125" style="124" customWidth="1"/>
    <col min="21" max="21" width="4" style="124" customWidth="1"/>
    <col min="22" max="22" width="2.875" style="124" customWidth="1"/>
    <col min="23" max="23" width="1.75" style="124" customWidth="1"/>
    <col min="24" max="25" width="4.375" style="124" customWidth="1"/>
    <col min="26" max="26" width="4.5" style="124" customWidth="1"/>
    <col min="27" max="27" width="7.375" style="124" customWidth="1"/>
    <col min="28" max="28" width="3.5" style="124" customWidth="1"/>
    <col min="29" max="29" width="1.75" style="124" customWidth="1"/>
    <col min="30" max="31" width="3" style="124" customWidth="1"/>
    <col min="32" max="32" width="0.125" style="124" customWidth="1"/>
    <col min="33" max="33" width="7.875" style="124" customWidth="1"/>
    <col min="34" max="34" width="2.25" style="124" customWidth="1"/>
    <col min="35" max="35" width="10.625" style="124" customWidth="1"/>
    <col min="36" max="36" width="1.625" style="124" customWidth="1"/>
    <col min="37" max="37" width="2.75" style="124" customWidth="1"/>
    <col min="38" max="38" width="1.25" style="27" customWidth="1"/>
    <col min="39" max="39" width="12.5" style="27" bestFit="1" customWidth="1"/>
    <col min="40" max="16384" width="7.875" style="2"/>
  </cols>
  <sheetData>
    <row r="1" spans="1:39" ht="15" customHeight="1" x14ac:dyDescent="0.15"/>
    <row r="2" spans="1:39" s="4" customFormat="1" ht="25.5" customHeight="1" x14ac:dyDescent="0.25">
      <c r="A2" s="3"/>
      <c r="B2" s="242" t="s">
        <v>
168</v>
      </c>
      <c r="C2" s="242"/>
      <c r="D2" s="242"/>
      <c r="E2" s="242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6"/>
      <c r="AM2" s="126"/>
    </row>
    <row r="3" spans="1:39" ht="19.5" customHeight="1" thickBot="1" x14ac:dyDescent="0.2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9" s="6" customFormat="1" ht="26.25" customHeight="1" x14ac:dyDescent="0.15">
      <c r="A4" s="5"/>
      <c r="B4" s="243" t="s">
        <v>
103</v>
      </c>
      <c r="C4" s="244"/>
      <c r="D4" s="244"/>
      <c r="E4" s="244"/>
      <c r="F4" s="244"/>
      <c r="G4" s="244"/>
      <c r="H4" s="244"/>
      <c r="I4" s="245"/>
      <c r="J4" s="246" t="s">
        <v>
104</v>
      </c>
      <c r="K4" s="244"/>
      <c r="L4" s="244"/>
      <c r="M4" s="244"/>
      <c r="N4" s="245"/>
      <c r="O4" s="246" t="s">
        <v>
105</v>
      </c>
      <c r="P4" s="244"/>
      <c r="Q4" s="244"/>
      <c r="R4" s="244"/>
      <c r="S4" s="244"/>
      <c r="T4" s="244"/>
      <c r="U4" s="245"/>
      <c r="V4" s="246" t="s">
        <v>
106</v>
      </c>
      <c r="W4" s="244"/>
      <c r="X4" s="244"/>
      <c r="Y4" s="244"/>
      <c r="Z4" s="244"/>
      <c r="AA4" s="244"/>
      <c r="AB4" s="245"/>
      <c r="AC4" s="246" t="s">
        <v>
107</v>
      </c>
      <c r="AD4" s="244"/>
      <c r="AE4" s="244"/>
      <c r="AF4" s="244"/>
      <c r="AG4" s="244"/>
      <c r="AH4" s="244"/>
      <c r="AI4" s="244"/>
      <c r="AJ4" s="244"/>
      <c r="AK4" s="247"/>
      <c r="AL4" s="128"/>
      <c r="AM4" s="129"/>
    </row>
    <row r="5" spans="1:39" s="8" customFormat="1" ht="28.5" customHeight="1" x14ac:dyDescent="0.15">
      <c r="A5" s="7"/>
      <c r="B5" s="257" t="s">
        <v>
169</v>
      </c>
      <c r="C5" s="258"/>
      <c r="D5" s="248">
        <v>
291167</v>
      </c>
      <c r="E5" s="248"/>
      <c r="F5" s="248"/>
      <c r="G5" s="248"/>
      <c r="H5" s="248"/>
      <c r="I5" s="130" t="s">
        <v>
108</v>
      </c>
      <c r="J5" s="259">
        <v>
13.01</v>
      </c>
      <c r="K5" s="260"/>
      <c r="L5" s="260"/>
      <c r="M5" s="260"/>
      <c r="N5" s="131" t="s">
        <v>
109</v>
      </c>
      <c r="O5" s="261">
        <v>
22380</v>
      </c>
      <c r="P5" s="248"/>
      <c r="Q5" s="248"/>
      <c r="R5" s="248"/>
      <c r="S5" s="248"/>
      <c r="T5" s="248"/>
      <c r="U5" s="130" t="s">
        <v>
108</v>
      </c>
      <c r="V5" s="261">
        <v>
291167</v>
      </c>
      <c r="W5" s="248"/>
      <c r="X5" s="248"/>
      <c r="Y5" s="248"/>
      <c r="Z5" s="248"/>
      <c r="AA5" s="248"/>
      <c r="AB5" s="132" t="s">
        <v>
108</v>
      </c>
      <c r="AC5" s="255" t="s">
        <v>
185</v>
      </c>
      <c r="AD5" s="256"/>
      <c r="AE5" s="256"/>
      <c r="AF5" s="256"/>
      <c r="AG5" s="248">
        <v>
289784</v>
      </c>
      <c r="AH5" s="248"/>
      <c r="AI5" s="248"/>
      <c r="AJ5" s="133"/>
      <c r="AK5" s="134" t="s">
        <v>
108</v>
      </c>
      <c r="AL5" s="95"/>
      <c r="AM5" s="95"/>
    </row>
    <row r="6" spans="1:39" s="8" customFormat="1" ht="28.5" customHeight="1" thickBot="1" x14ac:dyDescent="0.2">
      <c r="A6" s="7"/>
      <c r="B6" s="249" t="s">
        <v>
171</v>
      </c>
      <c r="C6" s="250"/>
      <c r="D6" s="251">
        <v>
284678</v>
      </c>
      <c r="E6" s="251"/>
      <c r="F6" s="251"/>
      <c r="G6" s="251"/>
      <c r="H6" s="251"/>
      <c r="I6" s="135" t="s">
        <v>
108</v>
      </c>
      <c r="J6" s="252">
        <v>
13.01</v>
      </c>
      <c r="K6" s="253"/>
      <c r="L6" s="253"/>
      <c r="M6" s="253"/>
      <c r="N6" s="136" t="s">
        <v>
109</v>
      </c>
      <c r="O6" s="254">
        <v>
21881</v>
      </c>
      <c r="P6" s="251"/>
      <c r="Q6" s="251"/>
      <c r="R6" s="251"/>
      <c r="S6" s="251"/>
      <c r="T6" s="251"/>
      <c r="U6" s="135" t="s">
        <v>
108</v>
      </c>
      <c r="V6" s="254">
        <v>
284678</v>
      </c>
      <c r="W6" s="251"/>
      <c r="X6" s="251"/>
      <c r="Y6" s="251"/>
      <c r="Z6" s="251"/>
      <c r="AA6" s="251"/>
      <c r="AB6" s="137" t="s">
        <v>
108</v>
      </c>
      <c r="AC6" s="255" t="s">
        <v>
170</v>
      </c>
      <c r="AD6" s="256"/>
      <c r="AE6" s="256"/>
      <c r="AF6" s="256"/>
      <c r="AG6" s="248">
        <v>
289573</v>
      </c>
      <c r="AH6" s="248"/>
      <c r="AI6" s="248"/>
      <c r="AJ6" s="138"/>
      <c r="AK6" s="139" t="s">
        <v>
108</v>
      </c>
      <c r="AL6" s="95"/>
      <c r="AM6" s="95"/>
    </row>
    <row r="7" spans="1:39" s="8" customFormat="1" ht="8.1" customHeight="1" thickBot="1" x14ac:dyDescent="0.2">
      <c r="A7" s="9"/>
      <c r="B7" s="140"/>
      <c r="C7" s="140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2"/>
      <c r="R7" s="142"/>
      <c r="S7" s="142"/>
      <c r="T7" s="142"/>
      <c r="U7" s="141"/>
      <c r="V7" s="141"/>
      <c r="W7" s="141"/>
      <c r="X7" s="141"/>
      <c r="Y7" s="141"/>
      <c r="Z7" s="141"/>
      <c r="AA7" s="141"/>
      <c r="AB7" s="141"/>
      <c r="AC7" s="141"/>
      <c r="AD7" s="142"/>
      <c r="AE7" s="142"/>
      <c r="AF7" s="143"/>
      <c r="AG7" s="140"/>
      <c r="AH7" s="141"/>
      <c r="AI7" s="141"/>
      <c r="AJ7" s="141"/>
      <c r="AK7" s="141"/>
      <c r="AL7" s="95"/>
      <c r="AM7" s="95"/>
    </row>
    <row r="8" spans="1:39" s="11" customFormat="1" ht="26.25" customHeight="1" x14ac:dyDescent="0.15">
      <c r="A8" s="10"/>
      <c r="B8" s="243" t="s">
        <v>
4</v>
      </c>
      <c r="C8" s="244"/>
      <c r="D8" s="244"/>
      <c r="E8" s="244"/>
      <c r="F8" s="245"/>
      <c r="G8" s="246" t="s">
        <v>
186</v>
      </c>
      <c r="H8" s="244"/>
      <c r="I8" s="244"/>
      <c r="J8" s="244"/>
      <c r="K8" s="244"/>
      <c r="L8" s="244"/>
      <c r="M8" s="245"/>
      <c r="N8" s="268" t="s">
        <v>
172</v>
      </c>
      <c r="O8" s="269"/>
      <c r="P8" s="269"/>
      <c r="Q8" s="269"/>
      <c r="R8" s="285"/>
      <c r="S8" s="268" t="s">
        <v>
173</v>
      </c>
      <c r="T8" s="286"/>
      <c r="U8" s="287" t="s">
        <v>
110</v>
      </c>
      <c r="V8" s="244"/>
      <c r="W8" s="244"/>
      <c r="X8" s="244"/>
      <c r="Y8" s="245"/>
      <c r="Z8" s="246" t="s">
        <v>
186</v>
      </c>
      <c r="AA8" s="244"/>
      <c r="AB8" s="244"/>
      <c r="AC8" s="244"/>
      <c r="AD8" s="244"/>
      <c r="AE8" s="244"/>
      <c r="AF8" s="245"/>
      <c r="AG8" s="268" t="s">
        <v>
172</v>
      </c>
      <c r="AH8" s="269"/>
      <c r="AI8" s="269"/>
      <c r="AJ8" s="269"/>
      <c r="AK8" s="270"/>
      <c r="AL8" s="111"/>
      <c r="AM8" s="144"/>
    </row>
    <row r="9" spans="1:39" ht="14.25" customHeight="1" x14ac:dyDescent="0.15">
      <c r="A9" s="12"/>
      <c r="B9" s="145" t="s">
        <v>
111</v>
      </c>
      <c r="C9" s="146"/>
      <c r="D9" s="147"/>
      <c r="E9" s="147"/>
      <c r="F9" s="148"/>
      <c r="G9" s="149"/>
      <c r="H9" s="148"/>
      <c r="I9" s="148"/>
      <c r="J9" s="148"/>
      <c r="K9" s="150"/>
      <c r="L9" s="150"/>
      <c r="M9" s="150" t="s">
        <v>
11</v>
      </c>
      <c r="N9" s="151"/>
      <c r="O9" s="150"/>
      <c r="P9" s="150"/>
      <c r="Q9" s="150"/>
      <c r="R9" s="152" t="s">
        <v>
13</v>
      </c>
      <c r="S9" s="151"/>
      <c r="T9" s="148" t="s">
        <v>
12</v>
      </c>
      <c r="U9" s="153"/>
      <c r="V9" s="154"/>
      <c r="W9" s="155"/>
      <c r="X9" s="154"/>
      <c r="Y9" s="154"/>
      <c r="Z9" s="156"/>
      <c r="AA9" s="155"/>
      <c r="AB9" s="150"/>
      <c r="AC9" s="150"/>
      <c r="AD9" s="150"/>
      <c r="AE9" s="157" t="s">
        <v>
13</v>
      </c>
      <c r="AF9" s="150"/>
      <c r="AG9" s="147"/>
      <c r="AH9" s="158"/>
      <c r="AI9" s="271" t="s">
        <v>
13</v>
      </c>
      <c r="AJ9" s="271"/>
      <c r="AK9" s="272"/>
      <c r="AL9" s="80"/>
    </row>
    <row r="10" spans="1:39" ht="25.5" customHeight="1" x14ac:dyDescent="0.15">
      <c r="A10" s="12"/>
      <c r="B10" s="273" t="s">
        <v>
112</v>
      </c>
      <c r="C10" s="274"/>
      <c r="D10" s="274"/>
      <c r="E10" s="274"/>
      <c r="F10" s="277" t="s">
        <v>
113</v>
      </c>
      <c r="G10" s="262">
        <v>
146263450</v>
      </c>
      <c r="H10" s="263"/>
      <c r="I10" s="263"/>
      <c r="J10" s="263"/>
      <c r="K10" s="263"/>
      <c r="L10" s="159"/>
      <c r="M10" s="160"/>
      <c r="N10" s="262">
        <v>
131327397</v>
      </c>
      <c r="O10" s="263"/>
      <c r="P10" s="263"/>
      <c r="Q10" s="263"/>
      <c r="R10" s="161"/>
      <c r="S10" s="279">
        <f>
IF(N10=0,IF(G10&gt;0,"皆増",0),IF(G10=0,"皆減",ROUND((G10-N10)/N10*100,1)))</f>
        <v>
11.4</v>
      </c>
      <c r="T10" s="280"/>
      <c r="U10" s="283" t="s">
        <v>
114</v>
      </c>
      <c r="V10" s="274"/>
      <c r="W10" s="274"/>
      <c r="X10" s="274"/>
      <c r="Y10" s="277"/>
      <c r="Z10" s="262">
        <v>
67343141</v>
      </c>
      <c r="AA10" s="263"/>
      <c r="AB10" s="263"/>
      <c r="AC10" s="263"/>
      <c r="AD10" s="162"/>
      <c r="AE10" s="163"/>
      <c r="AF10" s="262">
        <v>
65715376</v>
      </c>
      <c r="AG10" s="263"/>
      <c r="AH10" s="263"/>
      <c r="AI10" s="263"/>
      <c r="AJ10" s="162"/>
      <c r="AK10" s="164"/>
    </row>
    <row r="11" spans="1:39" ht="25.5" customHeight="1" x14ac:dyDescent="0.15">
      <c r="A11" s="12"/>
      <c r="B11" s="275"/>
      <c r="C11" s="276"/>
      <c r="D11" s="276"/>
      <c r="E11" s="276"/>
      <c r="F11" s="278"/>
      <c r="G11" s="264"/>
      <c r="H11" s="265"/>
      <c r="I11" s="265"/>
      <c r="J11" s="265"/>
      <c r="K11" s="265"/>
      <c r="L11" s="165"/>
      <c r="M11" s="166"/>
      <c r="N11" s="264"/>
      <c r="O11" s="265"/>
      <c r="P11" s="265"/>
      <c r="Q11" s="265"/>
      <c r="R11" s="167"/>
      <c r="S11" s="281"/>
      <c r="T11" s="282"/>
      <c r="U11" s="284"/>
      <c r="V11" s="276"/>
      <c r="W11" s="276"/>
      <c r="X11" s="276"/>
      <c r="Y11" s="278"/>
      <c r="Z11" s="264"/>
      <c r="AA11" s="265"/>
      <c r="AB11" s="265"/>
      <c r="AC11" s="265"/>
      <c r="AD11" s="168"/>
      <c r="AE11" s="169"/>
      <c r="AF11" s="264"/>
      <c r="AG11" s="265"/>
      <c r="AH11" s="265"/>
      <c r="AI11" s="265"/>
      <c r="AJ11" s="168"/>
      <c r="AK11" s="170"/>
    </row>
    <row r="12" spans="1:39" ht="25.5" customHeight="1" x14ac:dyDescent="0.15">
      <c r="A12" s="12"/>
      <c r="B12" s="295" t="s">
        <v>
115</v>
      </c>
      <c r="C12" s="294"/>
      <c r="D12" s="294"/>
      <c r="E12" s="294"/>
      <c r="F12" s="290" t="s">
        <v>
116</v>
      </c>
      <c r="G12" s="262">
        <v>
142425684</v>
      </c>
      <c r="H12" s="263"/>
      <c r="I12" s="263"/>
      <c r="J12" s="263"/>
      <c r="K12" s="263"/>
      <c r="L12" s="159"/>
      <c r="M12" s="160"/>
      <c r="N12" s="291">
        <v>
128291847</v>
      </c>
      <c r="O12" s="292"/>
      <c r="P12" s="292"/>
      <c r="Q12" s="292"/>
      <c r="R12" s="171"/>
      <c r="S12" s="279">
        <f t="shared" ref="S12" si="0">
IF(N12=0,IF(G12&gt;0,"皆増",0),IF(G12=0,"皆減",ROUND((G12-N12)/N12*100,1)))</f>
        <v>
11</v>
      </c>
      <c r="T12" s="280"/>
      <c r="U12" s="293" t="s">
        <v>
117</v>
      </c>
      <c r="V12" s="294"/>
      <c r="W12" s="294"/>
      <c r="X12" s="294"/>
      <c r="Y12" s="290"/>
      <c r="Z12" s="262">
        <v>
35580356</v>
      </c>
      <c r="AA12" s="263"/>
      <c r="AB12" s="263"/>
      <c r="AC12" s="263"/>
      <c r="AD12" s="172"/>
      <c r="AE12" s="173" t="s">
        <v>
13</v>
      </c>
      <c r="AF12" s="262">
        <v>
34579053</v>
      </c>
      <c r="AG12" s="263"/>
      <c r="AH12" s="263"/>
      <c r="AI12" s="263"/>
      <c r="AJ12" s="172"/>
      <c r="AK12" s="174" t="s">
        <v>
13</v>
      </c>
      <c r="AL12" s="80"/>
    </row>
    <row r="13" spans="1:39" ht="25.5" customHeight="1" x14ac:dyDescent="0.15">
      <c r="A13" s="12"/>
      <c r="B13" s="275"/>
      <c r="C13" s="276"/>
      <c r="D13" s="276"/>
      <c r="E13" s="276"/>
      <c r="F13" s="278"/>
      <c r="G13" s="264"/>
      <c r="H13" s="265"/>
      <c r="I13" s="265"/>
      <c r="J13" s="265"/>
      <c r="K13" s="265"/>
      <c r="L13" s="165"/>
      <c r="M13" s="166"/>
      <c r="N13" s="264"/>
      <c r="O13" s="265"/>
      <c r="P13" s="265"/>
      <c r="Q13" s="265"/>
      <c r="R13" s="167"/>
      <c r="S13" s="281"/>
      <c r="T13" s="282"/>
      <c r="U13" s="284"/>
      <c r="V13" s="276"/>
      <c r="W13" s="276"/>
      <c r="X13" s="276"/>
      <c r="Y13" s="278"/>
      <c r="Z13" s="264"/>
      <c r="AA13" s="265"/>
      <c r="AB13" s="265"/>
      <c r="AC13" s="265"/>
      <c r="AD13" s="175"/>
      <c r="AE13" s="176"/>
      <c r="AF13" s="264"/>
      <c r="AG13" s="265"/>
      <c r="AH13" s="265"/>
      <c r="AI13" s="265"/>
      <c r="AJ13" s="175"/>
      <c r="AK13" s="177"/>
    </row>
    <row r="14" spans="1:39" ht="25.5" customHeight="1" x14ac:dyDescent="0.15">
      <c r="A14" s="12"/>
      <c r="B14" s="288" t="s">
        <v>
118</v>
      </c>
      <c r="C14" s="289"/>
      <c r="D14" s="289"/>
      <c r="E14" s="289"/>
      <c r="F14" s="290" t="s">
        <v>
119</v>
      </c>
      <c r="G14" s="291">
        <f>
G10-G12</f>
        <v>
3837766</v>
      </c>
      <c r="H14" s="292"/>
      <c r="I14" s="292"/>
      <c r="J14" s="292"/>
      <c r="K14" s="292"/>
      <c r="L14" s="159"/>
      <c r="M14" s="160"/>
      <c r="N14" s="291">
        <v>
3035550</v>
      </c>
      <c r="O14" s="292"/>
      <c r="P14" s="292"/>
      <c r="Q14" s="292"/>
      <c r="R14" s="171"/>
      <c r="S14" s="279">
        <f t="shared" ref="S14" si="1">
IF(N14=0,IF(G14&gt;0,"皆増",0),IF(G14=0,"皆減",ROUND((G14-N14)/N14*100,1)))</f>
        <v>
26.4</v>
      </c>
      <c r="T14" s="280"/>
      <c r="U14" s="293" t="s">
        <v>
120</v>
      </c>
      <c r="V14" s="294"/>
      <c r="W14" s="294"/>
      <c r="X14" s="294"/>
      <c r="Y14" s="290"/>
      <c r="Z14" s="262">
        <v>
73179535</v>
      </c>
      <c r="AA14" s="263"/>
      <c r="AB14" s="263"/>
      <c r="AC14" s="263"/>
      <c r="AD14" s="178"/>
      <c r="AE14" s="173" t="s">
        <v>
13</v>
      </c>
      <c r="AF14" s="262">
        <v>
71361897</v>
      </c>
      <c r="AG14" s="263"/>
      <c r="AH14" s="263"/>
      <c r="AI14" s="263"/>
      <c r="AJ14" s="178"/>
      <c r="AK14" s="174" t="s">
        <v>
13</v>
      </c>
      <c r="AL14" s="80"/>
    </row>
    <row r="15" spans="1:39" ht="25.5" customHeight="1" x14ac:dyDescent="0.15">
      <c r="A15" s="12"/>
      <c r="B15" s="266" t="s">
        <v>
121</v>
      </c>
      <c r="C15" s="267"/>
      <c r="D15" s="267"/>
      <c r="E15" s="267"/>
      <c r="F15" s="278"/>
      <c r="G15" s="264"/>
      <c r="H15" s="265"/>
      <c r="I15" s="265"/>
      <c r="J15" s="265"/>
      <c r="K15" s="265"/>
      <c r="L15" s="165"/>
      <c r="M15" s="166"/>
      <c r="N15" s="264"/>
      <c r="O15" s="265"/>
      <c r="P15" s="265"/>
      <c r="Q15" s="265"/>
      <c r="R15" s="167"/>
      <c r="S15" s="281"/>
      <c r="T15" s="282"/>
      <c r="U15" s="284"/>
      <c r="V15" s="276"/>
      <c r="W15" s="276"/>
      <c r="X15" s="276"/>
      <c r="Y15" s="278"/>
      <c r="Z15" s="264"/>
      <c r="AA15" s="265"/>
      <c r="AB15" s="265"/>
      <c r="AC15" s="265"/>
      <c r="AD15" s="175"/>
      <c r="AE15" s="176"/>
      <c r="AF15" s="264"/>
      <c r="AG15" s="265"/>
      <c r="AH15" s="265"/>
      <c r="AI15" s="265"/>
      <c r="AJ15" s="175"/>
      <c r="AK15" s="177"/>
      <c r="AL15" s="179"/>
    </row>
    <row r="16" spans="1:39" ht="25.5" customHeight="1" x14ac:dyDescent="0.15">
      <c r="A16" s="12"/>
      <c r="B16" s="288" t="s">
        <v>
174</v>
      </c>
      <c r="C16" s="289"/>
      <c r="D16" s="289"/>
      <c r="E16" s="289"/>
      <c r="F16" s="290" t="s">
        <v>
122</v>
      </c>
      <c r="G16" s="262">
        <v>
581193</v>
      </c>
      <c r="H16" s="263"/>
      <c r="I16" s="263"/>
      <c r="J16" s="263"/>
      <c r="K16" s="263"/>
      <c r="L16" s="159"/>
      <c r="M16" s="160"/>
      <c r="N16" s="291">
        <v>
1037695</v>
      </c>
      <c r="O16" s="292"/>
      <c r="P16" s="292"/>
      <c r="Q16" s="292"/>
      <c r="R16" s="171"/>
      <c r="S16" s="279">
        <f t="shared" ref="S16" si="2">
IF(N16=0,IF(G16&gt;0,"皆増",0),IF(G16=0,"皆減",ROUND((G16-N16)/N16*100,1)))</f>
        <v>
-44</v>
      </c>
      <c r="T16" s="280"/>
      <c r="U16" s="312" t="s">
        <v>
123</v>
      </c>
      <c r="V16" s="301"/>
      <c r="W16" s="301"/>
      <c r="X16" s="301"/>
      <c r="Y16" s="313"/>
      <c r="Z16" s="296" t="s">
        <v>
175</v>
      </c>
      <c r="AA16" s="297"/>
      <c r="AB16" s="297"/>
      <c r="AC16" s="297"/>
      <c r="AD16" s="178"/>
      <c r="AE16" s="173" t="s">
        <v>
13</v>
      </c>
      <c r="AF16" s="296" t="s">
        <v>
175</v>
      </c>
      <c r="AG16" s="297"/>
      <c r="AH16" s="297"/>
      <c r="AI16" s="297"/>
      <c r="AJ16" s="178"/>
      <c r="AK16" s="174" t="s">
        <v>
13</v>
      </c>
    </row>
    <row r="17" spans="1:39" ht="25.5" customHeight="1" x14ac:dyDescent="0.15">
      <c r="A17" s="12"/>
      <c r="B17" s="266" t="s">
        <v>
125</v>
      </c>
      <c r="C17" s="267"/>
      <c r="D17" s="267"/>
      <c r="E17" s="267"/>
      <c r="F17" s="278"/>
      <c r="G17" s="264"/>
      <c r="H17" s="265"/>
      <c r="I17" s="265"/>
      <c r="J17" s="265"/>
      <c r="K17" s="265"/>
      <c r="L17" s="165"/>
      <c r="M17" s="166"/>
      <c r="N17" s="264"/>
      <c r="O17" s="265"/>
      <c r="P17" s="265"/>
      <c r="Q17" s="265"/>
      <c r="R17" s="167"/>
      <c r="S17" s="281"/>
      <c r="T17" s="282"/>
      <c r="U17" s="314"/>
      <c r="V17" s="303"/>
      <c r="W17" s="303"/>
      <c r="X17" s="303"/>
      <c r="Y17" s="315"/>
      <c r="Z17" s="298"/>
      <c r="AA17" s="299"/>
      <c r="AB17" s="299"/>
      <c r="AC17" s="299"/>
      <c r="AD17" s="180"/>
      <c r="AE17" s="181"/>
      <c r="AF17" s="298"/>
      <c r="AG17" s="299"/>
      <c r="AH17" s="299"/>
      <c r="AI17" s="299"/>
      <c r="AJ17" s="180"/>
      <c r="AK17" s="182"/>
    </row>
    <row r="18" spans="1:39" ht="25.5" customHeight="1" x14ac:dyDescent="0.15">
      <c r="A18" s="12"/>
      <c r="B18" s="300" t="s">
        <v>
176</v>
      </c>
      <c r="C18" s="301"/>
      <c r="D18" s="301"/>
      <c r="E18" s="301"/>
      <c r="F18" s="290" t="s">
        <v>
126</v>
      </c>
      <c r="G18" s="291">
        <f>
G14-G16</f>
        <v>
3256573</v>
      </c>
      <c r="H18" s="292"/>
      <c r="I18" s="292"/>
      <c r="J18" s="292"/>
      <c r="K18" s="292"/>
      <c r="L18" s="159"/>
      <c r="M18" s="160"/>
      <c r="N18" s="291">
        <v>
1997855</v>
      </c>
      <c r="O18" s="292"/>
      <c r="P18" s="292"/>
      <c r="Q18" s="292"/>
      <c r="R18" s="171"/>
      <c r="S18" s="279">
        <f t="shared" ref="S18" si="3">
IF(N18=0,IF(G18&gt;0,"皆増",0),IF(G18=0,"皆減",ROUND((G18-N18)/N18*100,1)))</f>
        <v>
63</v>
      </c>
      <c r="T18" s="280"/>
      <c r="U18" s="293" t="s">
        <v>
127</v>
      </c>
      <c r="V18" s="294"/>
      <c r="W18" s="294"/>
      <c r="X18" s="294"/>
      <c r="Y18" s="290"/>
      <c r="Z18" s="304">
        <v>
0.54</v>
      </c>
      <c r="AA18" s="305"/>
      <c r="AB18" s="305"/>
      <c r="AC18" s="305"/>
      <c r="AD18" s="305"/>
      <c r="AE18" s="306"/>
      <c r="AF18" s="304">
        <v>
0.54</v>
      </c>
      <c r="AG18" s="305"/>
      <c r="AH18" s="305"/>
      <c r="AI18" s="305"/>
      <c r="AJ18" s="305"/>
      <c r="AK18" s="310"/>
      <c r="AL18" s="80"/>
    </row>
    <row r="19" spans="1:39" ht="25.5" customHeight="1" x14ac:dyDescent="0.15">
      <c r="A19" s="12"/>
      <c r="B19" s="302"/>
      <c r="C19" s="303"/>
      <c r="D19" s="303"/>
      <c r="E19" s="303"/>
      <c r="F19" s="278"/>
      <c r="G19" s="264"/>
      <c r="H19" s="265"/>
      <c r="I19" s="265"/>
      <c r="J19" s="265"/>
      <c r="K19" s="265"/>
      <c r="L19" s="165"/>
      <c r="M19" s="166"/>
      <c r="N19" s="264"/>
      <c r="O19" s="265"/>
      <c r="P19" s="265"/>
      <c r="Q19" s="265"/>
      <c r="R19" s="167"/>
      <c r="S19" s="281"/>
      <c r="T19" s="282"/>
      <c r="U19" s="284"/>
      <c r="V19" s="276"/>
      <c r="W19" s="276"/>
      <c r="X19" s="276"/>
      <c r="Y19" s="278"/>
      <c r="Z19" s="307"/>
      <c r="AA19" s="308"/>
      <c r="AB19" s="308"/>
      <c r="AC19" s="308"/>
      <c r="AD19" s="308"/>
      <c r="AE19" s="309"/>
      <c r="AF19" s="307"/>
      <c r="AG19" s="308"/>
      <c r="AH19" s="308"/>
      <c r="AI19" s="308"/>
      <c r="AJ19" s="308"/>
      <c r="AK19" s="311"/>
      <c r="AL19" s="179"/>
    </row>
    <row r="20" spans="1:39" ht="25.5" customHeight="1" x14ac:dyDescent="0.15">
      <c r="A20" s="12"/>
      <c r="B20" s="295" t="s">
        <v>
128</v>
      </c>
      <c r="C20" s="294"/>
      <c r="D20" s="294"/>
      <c r="E20" s="294"/>
      <c r="F20" s="290" t="s">
        <v>
129</v>
      </c>
      <c r="G20" s="262">
        <v>
1258718</v>
      </c>
      <c r="H20" s="263"/>
      <c r="I20" s="263"/>
      <c r="J20" s="263"/>
      <c r="K20" s="263"/>
      <c r="L20" s="159"/>
      <c r="M20" s="160"/>
      <c r="N20" s="291">
        <v>
-586565</v>
      </c>
      <c r="O20" s="292"/>
      <c r="P20" s="292"/>
      <c r="Q20" s="292"/>
      <c r="R20" s="171"/>
      <c r="S20" s="320"/>
      <c r="T20" s="321"/>
      <c r="U20" s="312" t="s">
        <v>
130</v>
      </c>
      <c r="V20" s="301"/>
      <c r="W20" s="301"/>
      <c r="X20" s="301"/>
      <c r="Y20" s="313"/>
      <c r="Z20" s="183"/>
      <c r="AA20" s="324">
        <v>
4.5</v>
      </c>
      <c r="AB20" s="324"/>
      <c r="AC20" s="324"/>
      <c r="AD20" s="184"/>
      <c r="AE20" s="185" t="s">
        <v>
12</v>
      </c>
      <c r="AF20" s="183"/>
      <c r="AG20" s="324">
        <v>
2.8</v>
      </c>
      <c r="AH20" s="324"/>
      <c r="AI20" s="324"/>
      <c r="AJ20" s="184"/>
      <c r="AK20" s="186" t="s">
        <v>
12</v>
      </c>
      <c r="AL20" s="80"/>
    </row>
    <row r="21" spans="1:39" ht="25.5" customHeight="1" x14ac:dyDescent="0.15">
      <c r="A21" s="12"/>
      <c r="B21" s="275"/>
      <c r="C21" s="276"/>
      <c r="D21" s="276"/>
      <c r="E21" s="276"/>
      <c r="F21" s="278"/>
      <c r="G21" s="264"/>
      <c r="H21" s="265"/>
      <c r="I21" s="265"/>
      <c r="J21" s="265"/>
      <c r="K21" s="265"/>
      <c r="L21" s="165"/>
      <c r="M21" s="166"/>
      <c r="N21" s="264"/>
      <c r="O21" s="265"/>
      <c r="P21" s="265"/>
      <c r="Q21" s="265"/>
      <c r="R21" s="167"/>
      <c r="S21" s="322"/>
      <c r="T21" s="323"/>
      <c r="U21" s="314"/>
      <c r="V21" s="303"/>
      <c r="W21" s="303"/>
      <c r="X21" s="303"/>
      <c r="Y21" s="315"/>
      <c r="Z21" s="187"/>
      <c r="AA21" s="325"/>
      <c r="AB21" s="325"/>
      <c r="AC21" s="325"/>
      <c r="AD21" s="188"/>
      <c r="AE21" s="189"/>
      <c r="AF21" s="187"/>
      <c r="AG21" s="325"/>
      <c r="AH21" s="325"/>
      <c r="AI21" s="325"/>
      <c r="AJ21" s="188"/>
      <c r="AK21" s="190"/>
    </row>
    <row r="22" spans="1:39" ht="25.5" customHeight="1" x14ac:dyDescent="0.15">
      <c r="A22" s="12"/>
      <c r="B22" s="295" t="s">
        <v>
31</v>
      </c>
      <c r="C22" s="294"/>
      <c r="D22" s="294"/>
      <c r="E22" s="294"/>
      <c r="F22" s="290" t="s">
        <v>
131</v>
      </c>
      <c r="G22" s="262">
        <v>
1846828</v>
      </c>
      <c r="H22" s="263"/>
      <c r="I22" s="263"/>
      <c r="J22" s="263"/>
      <c r="K22" s="263"/>
      <c r="L22" s="159"/>
      <c r="M22" s="160"/>
      <c r="N22" s="291">
        <v>
1711564</v>
      </c>
      <c r="O22" s="292"/>
      <c r="P22" s="292"/>
      <c r="Q22" s="292"/>
      <c r="R22" s="171"/>
      <c r="S22" s="279">
        <f t="shared" ref="S22" si="4">
IF(N22=0,IF(G22&gt;0,"皆増",0),IF(G22=0,"皆減",ROUND((G22-N22)/N22*100,1)))</f>
        <v>
7.9</v>
      </c>
      <c r="T22" s="280"/>
      <c r="U22" s="312" t="s">
        <v>
10</v>
      </c>
      <c r="V22" s="301"/>
      <c r="W22" s="301"/>
      <c r="X22" s="301"/>
      <c r="Y22" s="313"/>
      <c r="Z22" s="183"/>
      <c r="AA22" s="326">
        <v>
80.900000000000006</v>
      </c>
      <c r="AB22" s="326"/>
      <c r="AC22" s="326"/>
      <c r="AD22" s="184"/>
      <c r="AE22" s="185" t="s">
        <v>
12</v>
      </c>
      <c r="AF22" s="183"/>
      <c r="AG22" s="326">
        <v>
81.2</v>
      </c>
      <c r="AH22" s="326"/>
      <c r="AI22" s="326"/>
      <c r="AJ22" s="184"/>
      <c r="AK22" s="186" t="s">
        <v>
12</v>
      </c>
      <c r="AL22" s="191"/>
    </row>
    <row r="23" spans="1:39" ht="25.5" customHeight="1" x14ac:dyDescent="0.15">
      <c r="A23" s="12"/>
      <c r="B23" s="275"/>
      <c r="C23" s="276"/>
      <c r="D23" s="276"/>
      <c r="E23" s="276"/>
      <c r="F23" s="278"/>
      <c r="G23" s="264"/>
      <c r="H23" s="265"/>
      <c r="I23" s="265"/>
      <c r="J23" s="265"/>
      <c r="K23" s="265"/>
      <c r="L23" s="165"/>
      <c r="M23" s="166"/>
      <c r="N23" s="264"/>
      <c r="O23" s="265"/>
      <c r="P23" s="265"/>
      <c r="Q23" s="265"/>
      <c r="R23" s="167"/>
      <c r="S23" s="281"/>
      <c r="T23" s="282"/>
      <c r="U23" s="314"/>
      <c r="V23" s="303"/>
      <c r="W23" s="303"/>
      <c r="X23" s="303"/>
      <c r="Y23" s="315"/>
      <c r="Z23" s="187"/>
      <c r="AA23" s="327"/>
      <c r="AB23" s="327"/>
      <c r="AC23" s="327"/>
      <c r="AD23" s="192"/>
      <c r="AE23" s="189"/>
      <c r="AF23" s="187"/>
      <c r="AG23" s="327"/>
      <c r="AH23" s="327"/>
      <c r="AI23" s="327"/>
      <c r="AJ23" s="192"/>
      <c r="AK23" s="190"/>
      <c r="AL23" s="191"/>
    </row>
    <row r="24" spans="1:39" ht="25.5" customHeight="1" x14ac:dyDescent="0.15">
      <c r="A24" s="12"/>
      <c r="B24" s="295" t="s">
        <v>
132</v>
      </c>
      <c r="C24" s="294"/>
      <c r="D24" s="294"/>
      <c r="E24" s="294"/>
      <c r="F24" s="290" t="s">
        <v>
133</v>
      </c>
      <c r="G24" s="262">
        <v>
0</v>
      </c>
      <c r="H24" s="263"/>
      <c r="I24" s="263"/>
      <c r="J24" s="263"/>
      <c r="K24" s="263"/>
      <c r="L24" s="159"/>
      <c r="M24" s="160"/>
      <c r="N24" s="291">
        <v>
0</v>
      </c>
      <c r="O24" s="292"/>
      <c r="P24" s="292"/>
      <c r="Q24" s="292"/>
      <c r="R24" s="171"/>
      <c r="S24" s="328" t="s">
        <v>
187</v>
      </c>
      <c r="T24" s="329"/>
      <c r="U24" s="312" t="s">
        <v>
134</v>
      </c>
      <c r="V24" s="301"/>
      <c r="W24" s="301"/>
      <c r="X24" s="301"/>
      <c r="Y24" s="313"/>
      <c r="Z24" s="316">
        <v>
24631127</v>
      </c>
      <c r="AA24" s="317"/>
      <c r="AB24" s="317"/>
      <c r="AC24" s="317"/>
      <c r="AD24" s="178"/>
      <c r="AE24" s="173" t="s">
        <v>
13</v>
      </c>
      <c r="AF24" s="316">
        <v>
21588217</v>
      </c>
      <c r="AG24" s="317"/>
      <c r="AH24" s="317"/>
      <c r="AI24" s="317"/>
      <c r="AJ24" s="178"/>
      <c r="AK24" s="174" t="s">
        <v>
13</v>
      </c>
      <c r="AL24" s="80"/>
    </row>
    <row r="25" spans="1:39" ht="25.5" customHeight="1" x14ac:dyDescent="0.15">
      <c r="A25" s="12"/>
      <c r="B25" s="275"/>
      <c r="C25" s="276"/>
      <c r="D25" s="276"/>
      <c r="E25" s="276"/>
      <c r="F25" s="278"/>
      <c r="G25" s="264"/>
      <c r="H25" s="265"/>
      <c r="I25" s="265"/>
      <c r="J25" s="265"/>
      <c r="K25" s="265"/>
      <c r="L25" s="165"/>
      <c r="M25" s="166"/>
      <c r="N25" s="264"/>
      <c r="O25" s="265"/>
      <c r="P25" s="265"/>
      <c r="Q25" s="265"/>
      <c r="R25" s="167"/>
      <c r="S25" s="330"/>
      <c r="T25" s="331"/>
      <c r="U25" s="314"/>
      <c r="V25" s="303"/>
      <c r="W25" s="303"/>
      <c r="X25" s="303"/>
      <c r="Y25" s="315"/>
      <c r="Z25" s="318"/>
      <c r="AA25" s="319"/>
      <c r="AB25" s="319"/>
      <c r="AC25" s="319"/>
      <c r="AD25" s="175"/>
      <c r="AE25" s="176"/>
      <c r="AF25" s="318"/>
      <c r="AG25" s="319"/>
      <c r="AH25" s="319"/>
      <c r="AI25" s="319"/>
      <c r="AJ25" s="175"/>
      <c r="AK25" s="177"/>
    </row>
    <row r="26" spans="1:39" ht="25.5" customHeight="1" x14ac:dyDescent="0.15">
      <c r="A26" s="12"/>
      <c r="B26" s="295" t="s">
        <v>
135</v>
      </c>
      <c r="C26" s="294"/>
      <c r="D26" s="294"/>
      <c r="E26" s="294"/>
      <c r="F26" s="290" t="s">
        <v>
136</v>
      </c>
      <c r="G26" s="262">
        <v>
0</v>
      </c>
      <c r="H26" s="263"/>
      <c r="I26" s="263"/>
      <c r="J26" s="263"/>
      <c r="K26" s="263"/>
      <c r="L26" s="159"/>
      <c r="M26" s="160"/>
      <c r="N26" s="291">
        <v>
10482142</v>
      </c>
      <c r="O26" s="292"/>
      <c r="P26" s="292"/>
      <c r="Q26" s="292"/>
      <c r="R26" s="171"/>
      <c r="S26" s="279" t="str">
        <f t="shared" ref="S26" si="5">
IF(N26=0,IF(G26&gt;0,"皆増",0),IF(G26=0,"皆減",ROUND((G26-N26)/N26*100,1)))</f>
        <v>
皆減</v>
      </c>
      <c r="T26" s="280"/>
      <c r="U26" s="312" t="s">
        <v>
137</v>
      </c>
      <c r="V26" s="301"/>
      <c r="W26" s="301"/>
      <c r="X26" s="301"/>
      <c r="Y26" s="313"/>
      <c r="Z26" s="316">
        <v>
17233847</v>
      </c>
      <c r="AA26" s="317"/>
      <c r="AB26" s="317"/>
      <c r="AC26" s="317"/>
      <c r="AD26" s="178"/>
      <c r="AE26" s="173" t="s">
        <v>
13</v>
      </c>
      <c r="AF26" s="316">
        <v>
18305058</v>
      </c>
      <c r="AG26" s="317"/>
      <c r="AH26" s="317"/>
      <c r="AI26" s="317"/>
      <c r="AJ26" s="178"/>
      <c r="AK26" s="174" t="s">
        <v>
13</v>
      </c>
      <c r="AL26" s="80"/>
    </row>
    <row r="27" spans="1:39" ht="25.5" customHeight="1" x14ac:dyDescent="0.15">
      <c r="A27" s="12"/>
      <c r="B27" s="275"/>
      <c r="C27" s="276"/>
      <c r="D27" s="276"/>
      <c r="E27" s="276"/>
      <c r="F27" s="278"/>
      <c r="G27" s="264"/>
      <c r="H27" s="265"/>
      <c r="I27" s="265"/>
      <c r="J27" s="265"/>
      <c r="K27" s="265"/>
      <c r="L27" s="165"/>
      <c r="M27" s="166"/>
      <c r="N27" s="264"/>
      <c r="O27" s="265"/>
      <c r="P27" s="265"/>
      <c r="Q27" s="265"/>
      <c r="R27" s="167"/>
      <c r="S27" s="281"/>
      <c r="T27" s="282"/>
      <c r="U27" s="314"/>
      <c r="V27" s="303"/>
      <c r="W27" s="303"/>
      <c r="X27" s="303"/>
      <c r="Y27" s="315"/>
      <c r="Z27" s="318"/>
      <c r="AA27" s="319"/>
      <c r="AB27" s="319"/>
      <c r="AC27" s="319"/>
      <c r="AD27" s="193"/>
      <c r="AE27" s="194"/>
      <c r="AF27" s="318"/>
      <c r="AG27" s="319"/>
      <c r="AH27" s="319"/>
      <c r="AI27" s="319"/>
      <c r="AJ27" s="193"/>
      <c r="AK27" s="195"/>
    </row>
    <row r="28" spans="1:39" ht="25.5" customHeight="1" x14ac:dyDescent="0.15">
      <c r="A28" s="12"/>
      <c r="B28" s="288" t="s">
        <v>
138</v>
      </c>
      <c r="C28" s="289"/>
      <c r="D28" s="289"/>
      <c r="E28" s="289"/>
      <c r="F28" s="290" t="s">
        <v>
139</v>
      </c>
      <c r="G28" s="291">
        <f>
G20+G22+G24-G26</f>
        <v>
3105546</v>
      </c>
      <c r="H28" s="292"/>
      <c r="I28" s="292"/>
      <c r="J28" s="292"/>
      <c r="K28" s="292"/>
      <c r="L28" s="159"/>
      <c r="M28" s="160"/>
      <c r="N28" s="291">
        <v>
-9357143</v>
      </c>
      <c r="O28" s="292"/>
      <c r="P28" s="292"/>
      <c r="Q28" s="292"/>
      <c r="R28" s="171"/>
      <c r="S28" s="320"/>
      <c r="T28" s="321"/>
      <c r="U28" s="363"/>
      <c r="V28" s="364"/>
      <c r="W28" s="364"/>
      <c r="X28" s="364"/>
      <c r="Y28" s="365"/>
      <c r="Z28" s="341"/>
      <c r="AA28" s="342"/>
      <c r="AB28" s="342"/>
      <c r="AC28" s="342"/>
      <c r="AD28" s="342"/>
      <c r="AE28" s="369"/>
      <c r="AF28" s="341"/>
      <c r="AG28" s="342"/>
      <c r="AH28" s="342"/>
      <c r="AI28" s="342"/>
      <c r="AJ28" s="342"/>
      <c r="AK28" s="343"/>
      <c r="AL28" s="80"/>
    </row>
    <row r="29" spans="1:39" ht="25.5" customHeight="1" thickBot="1" x14ac:dyDescent="0.2">
      <c r="A29" s="12"/>
      <c r="B29" s="347" t="s">
        <v>
140</v>
      </c>
      <c r="C29" s="348"/>
      <c r="D29" s="348"/>
      <c r="E29" s="348"/>
      <c r="F29" s="358"/>
      <c r="G29" s="359"/>
      <c r="H29" s="360"/>
      <c r="I29" s="360"/>
      <c r="J29" s="360"/>
      <c r="K29" s="360"/>
      <c r="L29" s="196"/>
      <c r="M29" s="197"/>
      <c r="N29" s="359"/>
      <c r="O29" s="360"/>
      <c r="P29" s="360"/>
      <c r="Q29" s="360"/>
      <c r="R29" s="198"/>
      <c r="S29" s="361"/>
      <c r="T29" s="362"/>
      <c r="U29" s="366"/>
      <c r="V29" s="367"/>
      <c r="W29" s="367"/>
      <c r="X29" s="367"/>
      <c r="Y29" s="368"/>
      <c r="Z29" s="344"/>
      <c r="AA29" s="345"/>
      <c r="AB29" s="345"/>
      <c r="AC29" s="345"/>
      <c r="AD29" s="345"/>
      <c r="AE29" s="370"/>
      <c r="AF29" s="344"/>
      <c r="AG29" s="345"/>
      <c r="AH29" s="345"/>
      <c r="AI29" s="345"/>
      <c r="AJ29" s="345"/>
      <c r="AK29" s="346"/>
    </row>
    <row r="30" spans="1:39" ht="7.5" customHeight="1" thickBot="1" x14ac:dyDescent="0.2">
      <c r="B30" s="199"/>
      <c r="C30" s="199"/>
      <c r="D30" s="199"/>
      <c r="E30" s="199"/>
      <c r="F30" s="200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2"/>
      <c r="S30" s="202"/>
      <c r="T30" s="199"/>
      <c r="U30" s="199"/>
      <c r="V30" s="199"/>
      <c r="W30" s="199"/>
      <c r="X30" s="199"/>
      <c r="Y30" s="199"/>
      <c r="Z30" s="199"/>
      <c r="AA30" s="199"/>
      <c r="AB30" s="199"/>
      <c r="AC30" s="203"/>
      <c r="AD30" s="203"/>
      <c r="AE30" s="203"/>
      <c r="AF30" s="203"/>
      <c r="AG30" s="203"/>
      <c r="AH30" s="349"/>
      <c r="AI30" s="349"/>
      <c r="AJ30" s="203"/>
      <c r="AK30" s="203"/>
    </row>
    <row r="31" spans="1:39" s="11" customFormat="1" ht="13.5" customHeight="1" x14ac:dyDescent="0.15">
      <c r="A31" s="10"/>
      <c r="B31" s="350" t="s">
        <v>
188</v>
      </c>
      <c r="C31" s="351"/>
      <c r="D31" s="351"/>
      <c r="E31" s="351"/>
      <c r="F31" s="351"/>
      <c r="G31" s="351"/>
      <c r="H31" s="351"/>
      <c r="I31" s="351"/>
      <c r="J31" s="351"/>
      <c r="K31" s="351"/>
      <c r="L31" s="351"/>
      <c r="M31" s="351"/>
      <c r="N31" s="351"/>
      <c r="O31" s="351"/>
      <c r="P31" s="351"/>
      <c r="Q31" s="351"/>
      <c r="R31" s="351"/>
      <c r="S31" s="351"/>
      <c r="T31" s="351"/>
      <c r="U31" s="351"/>
      <c r="V31" s="351"/>
      <c r="W31" s="351"/>
      <c r="X31" s="204"/>
      <c r="Y31" s="204"/>
      <c r="Z31" s="354" t="s">
        <v>
141</v>
      </c>
      <c r="AA31" s="354"/>
      <c r="AB31" s="354"/>
      <c r="AC31" s="354"/>
      <c r="AD31" s="354"/>
      <c r="AE31" s="354"/>
      <c r="AF31" s="354"/>
      <c r="AG31" s="354"/>
      <c r="AH31" s="354"/>
      <c r="AI31" s="354"/>
      <c r="AJ31" s="354"/>
      <c r="AK31" s="355"/>
      <c r="AL31" s="111"/>
      <c r="AM31" s="144"/>
    </row>
    <row r="32" spans="1:39" s="11" customFormat="1" ht="13.5" customHeight="1" x14ac:dyDescent="0.15">
      <c r="A32" s="10"/>
      <c r="B32" s="352"/>
      <c r="C32" s="353"/>
      <c r="D32" s="353"/>
      <c r="E32" s="353"/>
      <c r="F32" s="353"/>
      <c r="G32" s="353"/>
      <c r="H32" s="353"/>
      <c r="I32" s="353"/>
      <c r="J32" s="353"/>
      <c r="K32" s="353"/>
      <c r="L32" s="353"/>
      <c r="M32" s="353"/>
      <c r="N32" s="353"/>
      <c r="O32" s="353"/>
      <c r="P32" s="353"/>
      <c r="Q32" s="353"/>
      <c r="R32" s="353"/>
      <c r="S32" s="353"/>
      <c r="T32" s="353"/>
      <c r="U32" s="353"/>
      <c r="V32" s="353"/>
      <c r="W32" s="353"/>
      <c r="X32" s="205"/>
      <c r="Y32" s="205"/>
      <c r="Z32" s="356"/>
      <c r="AA32" s="356"/>
      <c r="AB32" s="356"/>
      <c r="AC32" s="356"/>
      <c r="AD32" s="356"/>
      <c r="AE32" s="356"/>
      <c r="AF32" s="356"/>
      <c r="AG32" s="356"/>
      <c r="AH32" s="356"/>
      <c r="AI32" s="356"/>
      <c r="AJ32" s="356"/>
      <c r="AK32" s="357"/>
      <c r="AL32" s="111"/>
      <c r="AM32" s="144"/>
    </row>
    <row r="33" spans="1:40" s="11" customFormat="1" ht="23.25" customHeight="1" x14ac:dyDescent="0.15">
      <c r="A33" s="10"/>
      <c r="B33" s="332" t="s">
        <v>
4</v>
      </c>
      <c r="C33" s="333"/>
      <c r="D33" s="333"/>
      <c r="E33" s="333"/>
      <c r="F33" s="334"/>
      <c r="G33" s="335" t="s">
        <v>
186</v>
      </c>
      <c r="H33" s="333"/>
      <c r="I33" s="333"/>
      <c r="J33" s="333"/>
      <c r="K33" s="333"/>
      <c r="L33" s="333"/>
      <c r="M33" s="334"/>
      <c r="N33" s="336" t="s">
        <v>
172</v>
      </c>
      <c r="O33" s="337"/>
      <c r="P33" s="337"/>
      <c r="Q33" s="337"/>
      <c r="R33" s="338"/>
      <c r="S33" s="339" t="s">
        <v>
142</v>
      </c>
      <c r="T33" s="333"/>
      <c r="U33" s="333"/>
      <c r="V33" s="333"/>
      <c r="W33" s="333"/>
      <c r="X33" s="333"/>
      <c r="Y33" s="334"/>
      <c r="Z33" s="335" t="s">
        <v>
186</v>
      </c>
      <c r="AA33" s="333"/>
      <c r="AB33" s="333"/>
      <c r="AC33" s="333"/>
      <c r="AD33" s="333"/>
      <c r="AE33" s="333"/>
      <c r="AF33" s="334"/>
      <c r="AG33" s="336" t="s">
        <v>
172</v>
      </c>
      <c r="AH33" s="337"/>
      <c r="AI33" s="337"/>
      <c r="AJ33" s="337"/>
      <c r="AK33" s="340"/>
      <c r="AL33" s="111"/>
      <c r="AM33" s="144"/>
    </row>
    <row r="34" spans="1:40" ht="26.25" customHeight="1" x14ac:dyDescent="0.15">
      <c r="A34" s="12"/>
      <c r="B34" s="295" t="s">
        <v>
143</v>
      </c>
      <c r="C34" s="294"/>
      <c r="D34" s="294"/>
      <c r="E34" s="294"/>
      <c r="F34" s="290"/>
      <c r="G34" s="206"/>
      <c r="H34" s="297" t="s">
        <v>
124</v>
      </c>
      <c r="I34" s="297"/>
      <c r="J34" s="297"/>
      <c r="K34" s="297"/>
      <c r="L34" s="159" t="s">
        <v>
144</v>
      </c>
      <c r="M34" s="160"/>
      <c r="N34" s="207"/>
      <c r="O34" s="371" t="s">
        <v>
175</v>
      </c>
      <c r="P34" s="371"/>
      <c r="Q34" s="371"/>
      <c r="R34" s="208" t="s">
        <v>
144</v>
      </c>
      <c r="S34" s="372" t="s">
        <v>
145</v>
      </c>
      <c r="T34" s="373"/>
      <c r="U34" s="373"/>
      <c r="V34" s="373"/>
      <c r="W34" s="373"/>
      <c r="X34" s="373"/>
      <c r="Y34" s="374"/>
      <c r="Z34" s="183"/>
      <c r="AA34" s="378">
        <v>
-1.8</v>
      </c>
      <c r="AB34" s="378"/>
      <c r="AC34" s="378"/>
      <c r="AD34" s="184"/>
      <c r="AE34" s="185" t="s">
        <v>
12</v>
      </c>
      <c r="AF34" s="184"/>
      <c r="AG34" s="378">
        <v>
-2.4</v>
      </c>
      <c r="AH34" s="378"/>
      <c r="AI34" s="378"/>
      <c r="AJ34" s="209" t="s">
        <v>
144</v>
      </c>
      <c r="AK34" s="186"/>
      <c r="AL34" s="80"/>
    </row>
    <row r="35" spans="1:40" ht="26.25" customHeight="1" x14ac:dyDescent="0.15">
      <c r="A35" s="12"/>
      <c r="B35" s="275"/>
      <c r="C35" s="276"/>
      <c r="D35" s="276"/>
      <c r="E35" s="276"/>
      <c r="F35" s="278"/>
      <c r="G35" s="187" t="s">
        <v>
146</v>
      </c>
      <c r="H35" s="210"/>
      <c r="I35" s="308">
        <v>
11.25</v>
      </c>
      <c r="J35" s="308"/>
      <c r="K35" s="210"/>
      <c r="L35" s="165" t="s">
        <v>
147</v>
      </c>
      <c r="M35" s="166"/>
      <c r="N35" s="211" t="s">
        <v>
146</v>
      </c>
      <c r="O35" s="379">
        <v>
11.25</v>
      </c>
      <c r="P35" s="379"/>
      <c r="Q35" s="379"/>
      <c r="R35" s="212" t="s">
        <v>
147</v>
      </c>
      <c r="S35" s="375"/>
      <c r="T35" s="376"/>
      <c r="U35" s="376"/>
      <c r="V35" s="376"/>
      <c r="W35" s="376"/>
      <c r="X35" s="376"/>
      <c r="Y35" s="377"/>
      <c r="Z35" s="187" t="s">
        <v>
146</v>
      </c>
      <c r="AA35" s="380">
        <v>
25</v>
      </c>
      <c r="AB35" s="380"/>
      <c r="AC35" s="380"/>
      <c r="AD35" s="192"/>
      <c r="AE35" s="189" t="s">
        <v>
147</v>
      </c>
      <c r="AF35" s="187" t="s">
        <v>
146</v>
      </c>
      <c r="AG35" s="381" t="s">
        <v>
189</v>
      </c>
      <c r="AH35" s="381"/>
      <c r="AI35" s="381"/>
      <c r="AJ35" s="213" t="s">
        <v>
147</v>
      </c>
      <c r="AK35" s="190"/>
    </row>
    <row r="36" spans="1:40" ht="26.25" customHeight="1" x14ac:dyDescent="0.15">
      <c r="A36" s="12"/>
      <c r="B36" s="295" t="s">
        <v>
148</v>
      </c>
      <c r="C36" s="294"/>
      <c r="D36" s="294"/>
      <c r="E36" s="294"/>
      <c r="F36" s="290"/>
      <c r="G36" s="206"/>
      <c r="H36" s="297" t="s">
        <v>
124</v>
      </c>
      <c r="I36" s="297"/>
      <c r="J36" s="297"/>
      <c r="K36" s="297"/>
      <c r="L36" s="159" t="s">
        <v>
144</v>
      </c>
      <c r="M36" s="160"/>
      <c r="N36" s="207"/>
      <c r="O36" s="371" t="s">
        <v>
124</v>
      </c>
      <c r="P36" s="371"/>
      <c r="Q36" s="371"/>
      <c r="R36" s="208" t="s">
        <v>
144</v>
      </c>
      <c r="S36" s="372" t="s">
        <v>
149</v>
      </c>
      <c r="T36" s="373"/>
      <c r="U36" s="373"/>
      <c r="V36" s="373"/>
      <c r="W36" s="373"/>
      <c r="X36" s="373"/>
      <c r="Y36" s="374"/>
      <c r="Z36" s="183"/>
      <c r="AA36" s="371" t="s">
        <v>
124</v>
      </c>
      <c r="AB36" s="371"/>
      <c r="AC36" s="371"/>
      <c r="AD36" s="184"/>
      <c r="AE36" s="185" t="s">
        <v>
12</v>
      </c>
      <c r="AF36" s="214"/>
      <c r="AG36" s="378" t="s">
        <v>
175</v>
      </c>
      <c r="AH36" s="378"/>
      <c r="AI36" s="378"/>
      <c r="AJ36" s="215" t="s">
        <v>
144</v>
      </c>
      <c r="AK36" s="216"/>
      <c r="AL36" s="80"/>
    </row>
    <row r="37" spans="1:40" ht="26.25" customHeight="1" thickBot="1" x14ac:dyDescent="0.2">
      <c r="A37" s="12"/>
      <c r="B37" s="382"/>
      <c r="C37" s="383"/>
      <c r="D37" s="383"/>
      <c r="E37" s="383"/>
      <c r="F37" s="358"/>
      <c r="G37" s="217" t="s">
        <v>
146</v>
      </c>
      <c r="H37" s="218"/>
      <c r="I37" s="387">
        <v>
16.25</v>
      </c>
      <c r="J37" s="387"/>
      <c r="K37" s="218"/>
      <c r="L37" s="196" t="s">
        <v>
147</v>
      </c>
      <c r="M37" s="197"/>
      <c r="N37" s="219" t="s">
        <v>
146</v>
      </c>
      <c r="O37" s="388">
        <v>
16.25</v>
      </c>
      <c r="P37" s="388"/>
      <c r="Q37" s="388"/>
      <c r="R37" s="220" t="s">
        <v>
147</v>
      </c>
      <c r="S37" s="384"/>
      <c r="T37" s="385"/>
      <c r="U37" s="385"/>
      <c r="V37" s="385"/>
      <c r="W37" s="385"/>
      <c r="X37" s="385"/>
      <c r="Y37" s="386"/>
      <c r="Z37" s="217" t="s">
        <v>
146</v>
      </c>
      <c r="AA37" s="389">
        <v>
35</v>
      </c>
      <c r="AB37" s="389"/>
      <c r="AC37" s="389"/>
      <c r="AD37" s="221"/>
      <c r="AE37" s="222" t="s">
        <v>
147</v>
      </c>
      <c r="AF37" s="217" t="s">
        <v>
146</v>
      </c>
      <c r="AG37" s="390" t="s">
        <v>
190</v>
      </c>
      <c r="AH37" s="390"/>
      <c r="AI37" s="390"/>
      <c r="AJ37" s="223" t="s">
        <v>
147</v>
      </c>
      <c r="AK37" s="224"/>
    </row>
    <row r="38" spans="1:40" ht="8.25" customHeight="1" thickBot="1" x14ac:dyDescent="0.2">
      <c r="B38" s="225"/>
      <c r="C38" s="225"/>
      <c r="D38" s="225"/>
      <c r="E38" s="225"/>
      <c r="F38" s="225"/>
      <c r="G38" s="138"/>
      <c r="H38" s="138"/>
      <c r="I38" s="226"/>
      <c r="J38" s="226"/>
      <c r="K38" s="138"/>
      <c r="L38" s="159"/>
      <c r="M38" s="159"/>
      <c r="N38" s="227"/>
      <c r="O38" s="227"/>
      <c r="P38" s="227"/>
      <c r="Q38" s="227"/>
      <c r="R38" s="227"/>
      <c r="S38" s="228"/>
      <c r="T38" s="228"/>
      <c r="U38" s="228"/>
      <c r="V38" s="228"/>
      <c r="W38" s="228"/>
      <c r="X38" s="228"/>
      <c r="Y38" s="228"/>
      <c r="Z38" s="138"/>
      <c r="AA38" s="229"/>
      <c r="AB38" s="229"/>
      <c r="AC38" s="229"/>
      <c r="AD38" s="184"/>
      <c r="AE38" s="184"/>
      <c r="AF38" s="162"/>
      <c r="AG38" s="162"/>
      <c r="AH38" s="162"/>
      <c r="AI38" s="162"/>
      <c r="AJ38" s="162"/>
      <c r="AK38" s="162"/>
    </row>
    <row r="39" spans="1:40" ht="27" customHeight="1" x14ac:dyDescent="0.15">
      <c r="A39" s="12"/>
      <c r="B39" s="412" t="s">
        <v>
150</v>
      </c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413"/>
      <c r="Q39" s="413"/>
      <c r="R39" s="413"/>
      <c r="S39" s="414"/>
      <c r="T39" s="415" t="s">
        <v>
151</v>
      </c>
      <c r="U39" s="418" t="s">
        <v>
4</v>
      </c>
      <c r="V39" s="419"/>
      <c r="W39" s="420"/>
      <c r="X39" s="427" t="s">
        <v>
152</v>
      </c>
      <c r="Y39" s="428"/>
      <c r="Z39" s="429"/>
      <c r="AA39" s="427" t="s">
        <v>
153</v>
      </c>
      <c r="AB39" s="428"/>
      <c r="AC39" s="429"/>
      <c r="AD39" s="427" t="s">
        <v>
191</v>
      </c>
      <c r="AE39" s="392"/>
      <c r="AF39" s="392"/>
      <c r="AG39" s="436"/>
      <c r="AH39" s="391" t="s">
        <v>
60</v>
      </c>
      <c r="AI39" s="392"/>
      <c r="AJ39" s="392"/>
      <c r="AK39" s="393"/>
    </row>
    <row r="40" spans="1:40" ht="23.25" customHeight="1" x14ac:dyDescent="0.15">
      <c r="A40" s="12"/>
      <c r="B40" s="295" t="s">
        <v>
4</v>
      </c>
      <c r="C40" s="294"/>
      <c r="D40" s="290"/>
      <c r="E40" s="400" t="s">
        <v>
192</v>
      </c>
      <c r="F40" s="401"/>
      <c r="G40" s="401"/>
      <c r="H40" s="401"/>
      <c r="I40" s="401"/>
      <c r="J40" s="401"/>
      <c r="K40" s="401"/>
      <c r="L40" s="401"/>
      <c r="M40" s="401"/>
      <c r="N40" s="402"/>
      <c r="O40" s="400" t="s">
        <v>
170</v>
      </c>
      <c r="P40" s="401"/>
      <c r="Q40" s="401"/>
      <c r="R40" s="401"/>
      <c r="S40" s="403"/>
      <c r="T40" s="416"/>
      <c r="U40" s="421"/>
      <c r="V40" s="422"/>
      <c r="W40" s="423"/>
      <c r="X40" s="430"/>
      <c r="Y40" s="431"/>
      <c r="Z40" s="432"/>
      <c r="AA40" s="430"/>
      <c r="AB40" s="431"/>
      <c r="AC40" s="432"/>
      <c r="AD40" s="394"/>
      <c r="AE40" s="395"/>
      <c r="AF40" s="395"/>
      <c r="AG40" s="437"/>
      <c r="AH40" s="394"/>
      <c r="AI40" s="395"/>
      <c r="AJ40" s="395"/>
      <c r="AK40" s="396"/>
    </row>
    <row r="41" spans="1:40" ht="18" customHeight="1" x14ac:dyDescent="0.15">
      <c r="A41" s="12"/>
      <c r="B41" s="273"/>
      <c r="C41" s="274"/>
      <c r="D41" s="277"/>
      <c r="E41" s="404" t="s">
        <v>
154</v>
      </c>
      <c r="F41" s="294"/>
      <c r="G41" s="290"/>
      <c r="H41" s="404" t="s">
        <v>
155</v>
      </c>
      <c r="I41" s="294"/>
      <c r="J41" s="294"/>
      <c r="K41" s="290"/>
      <c r="L41" s="406" t="s">
        <v>
156</v>
      </c>
      <c r="M41" s="407"/>
      <c r="N41" s="408"/>
      <c r="O41" s="404" t="s">
        <v>
154</v>
      </c>
      <c r="P41" s="290"/>
      <c r="Q41" s="404" t="s">
        <v>
157</v>
      </c>
      <c r="R41" s="294"/>
      <c r="S41" s="409"/>
      <c r="T41" s="416"/>
      <c r="U41" s="424"/>
      <c r="V41" s="425"/>
      <c r="W41" s="426"/>
      <c r="X41" s="433"/>
      <c r="Y41" s="434"/>
      <c r="Z41" s="435"/>
      <c r="AA41" s="433"/>
      <c r="AB41" s="434"/>
      <c r="AC41" s="435"/>
      <c r="AD41" s="397"/>
      <c r="AE41" s="398"/>
      <c r="AF41" s="398"/>
      <c r="AG41" s="438"/>
      <c r="AH41" s="397"/>
      <c r="AI41" s="398"/>
      <c r="AJ41" s="398"/>
      <c r="AK41" s="399"/>
    </row>
    <row r="42" spans="1:40" ht="18" customHeight="1" x14ac:dyDescent="0.15">
      <c r="A42" s="12"/>
      <c r="B42" s="275"/>
      <c r="C42" s="276"/>
      <c r="D42" s="278"/>
      <c r="E42" s="405"/>
      <c r="F42" s="276"/>
      <c r="G42" s="278"/>
      <c r="H42" s="410" t="s">
        <v>
158</v>
      </c>
      <c r="I42" s="267"/>
      <c r="J42" s="267"/>
      <c r="K42" s="411"/>
      <c r="L42" s="439" t="s">
        <v>
154</v>
      </c>
      <c r="M42" s="440"/>
      <c r="N42" s="441"/>
      <c r="O42" s="405"/>
      <c r="P42" s="278"/>
      <c r="Q42" s="410" t="s">
        <v>
158</v>
      </c>
      <c r="R42" s="267"/>
      <c r="S42" s="442"/>
      <c r="T42" s="416"/>
      <c r="U42" s="443" t="s">
        <v>
178</v>
      </c>
      <c r="V42" s="444"/>
      <c r="W42" s="444"/>
      <c r="X42" s="230"/>
      <c r="Y42" s="231"/>
      <c r="Z42" s="232" t="s">
        <v>
13</v>
      </c>
      <c r="AA42" s="230"/>
      <c r="AB42" s="231"/>
      <c r="AC42" s="232" t="s">
        <v>
13</v>
      </c>
      <c r="AD42" s="214"/>
      <c r="AE42" s="172"/>
      <c r="AF42" s="172"/>
      <c r="AG42" s="232" t="s">
        <v>
13</v>
      </c>
      <c r="AH42" s="230"/>
      <c r="AI42" s="158"/>
      <c r="AJ42" s="158"/>
      <c r="AK42" s="233" t="s">
        <v>
13</v>
      </c>
    </row>
    <row r="43" spans="1:40" ht="12.6" customHeight="1" x14ac:dyDescent="0.15">
      <c r="A43" s="12"/>
      <c r="B43" s="449" t="s">
        <v>
159</v>
      </c>
      <c r="C43" s="234"/>
      <c r="D43" s="158"/>
      <c r="E43" s="235"/>
      <c r="F43" s="158"/>
      <c r="G43" s="152" t="s">
        <v>
108</v>
      </c>
      <c r="H43" s="151"/>
      <c r="I43" s="150"/>
      <c r="J43" s="150"/>
      <c r="K43" s="152" t="s">
        <v>
177</v>
      </c>
      <c r="L43" s="150"/>
      <c r="M43" s="150"/>
      <c r="N43" s="152" t="s">
        <v>
108</v>
      </c>
      <c r="O43" s="151"/>
      <c r="P43" s="152" t="s">
        <v>
108</v>
      </c>
      <c r="Q43" s="151"/>
      <c r="R43" s="150"/>
      <c r="S43" s="150" t="s">
        <v>
177</v>
      </c>
      <c r="T43" s="416"/>
      <c r="U43" s="445"/>
      <c r="V43" s="446"/>
      <c r="W43" s="446"/>
      <c r="X43" s="262">
        <v>
14520357</v>
      </c>
      <c r="Y43" s="263"/>
      <c r="Z43" s="452"/>
      <c r="AA43" s="262">
        <v>
1967079</v>
      </c>
      <c r="AB43" s="263"/>
      <c r="AC43" s="452"/>
      <c r="AD43" s="454">
        <v>
26594775</v>
      </c>
      <c r="AE43" s="455"/>
      <c r="AF43" s="455"/>
      <c r="AG43" s="456"/>
      <c r="AH43" s="262">
        <v>
43082211</v>
      </c>
      <c r="AI43" s="263"/>
      <c r="AJ43" s="263"/>
      <c r="AK43" s="460"/>
    </row>
    <row r="44" spans="1:40" ht="39" customHeight="1" x14ac:dyDescent="0.15">
      <c r="A44" s="12"/>
      <c r="B44" s="450"/>
      <c r="C44" s="405" t="s">
        <v>
160</v>
      </c>
      <c r="D44" s="278"/>
      <c r="E44" s="264">
        <v>
1897</v>
      </c>
      <c r="F44" s="265"/>
      <c r="G44" s="166"/>
      <c r="H44" s="298">
        <v>
308200</v>
      </c>
      <c r="I44" s="299"/>
      <c r="J44" s="299"/>
      <c r="K44" s="462"/>
      <c r="L44" s="264">
        <v>
92</v>
      </c>
      <c r="M44" s="265"/>
      <c r="N44" s="166"/>
      <c r="O44" s="298">
        <v>
1868</v>
      </c>
      <c r="P44" s="299"/>
      <c r="Q44" s="298">
        <v>
314000</v>
      </c>
      <c r="R44" s="299"/>
      <c r="S44" s="463"/>
      <c r="T44" s="416"/>
      <c r="U44" s="447"/>
      <c r="V44" s="448"/>
      <c r="W44" s="448"/>
      <c r="X44" s="264"/>
      <c r="Y44" s="265"/>
      <c r="Z44" s="453"/>
      <c r="AA44" s="264"/>
      <c r="AB44" s="265"/>
      <c r="AC44" s="453"/>
      <c r="AD44" s="457"/>
      <c r="AE44" s="458"/>
      <c r="AF44" s="458"/>
      <c r="AG44" s="459"/>
      <c r="AH44" s="264"/>
      <c r="AI44" s="265"/>
      <c r="AJ44" s="265"/>
      <c r="AK44" s="461"/>
      <c r="AM44" s="124"/>
      <c r="AN44" s="1"/>
    </row>
    <row r="45" spans="1:40" ht="39" customHeight="1" x14ac:dyDescent="0.15">
      <c r="A45" s="12"/>
      <c r="B45" s="450"/>
      <c r="C45" s="236"/>
      <c r="D45" s="237" t="s">
        <v>
193</v>
      </c>
      <c r="E45" s="469">
        <v>
161</v>
      </c>
      <c r="F45" s="470"/>
      <c r="G45" s="166"/>
      <c r="H45" s="471">
        <v>
299800</v>
      </c>
      <c r="I45" s="472"/>
      <c r="J45" s="472"/>
      <c r="K45" s="473"/>
      <c r="L45" s="469">
        <v>
0</v>
      </c>
      <c r="M45" s="470"/>
      <c r="N45" s="166"/>
      <c r="O45" s="471">
        <v>
165</v>
      </c>
      <c r="P45" s="472"/>
      <c r="Q45" s="471">
        <v>
305000</v>
      </c>
      <c r="R45" s="472"/>
      <c r="S45" s="474"/>
      <c r="T45" s="416"/>
      <c r="U45" s="475" t="s">
        <v>
194</v>
      </c>
      <c r="V45" s="464" t="s">
        <v>
161</v>
      </c>
      <c r="W45" s="465"/>
      <c r="X45" s="262">
        <v>
3844683</v>
      </c>
      <c r="Y45" s="263"/>
      <c r="Z45" s="452"/>
      <c r="AA45" s="262">
        <v>
20524</v>
      </c>
      <c r="AB45" s="263"/>
      <c r="AC45" s="452"/>
      <c r="AD45" s="262">
        <v>
1026806</v>
      </c>
      <c r="AE45" s="263"/>
      <c r="AF45" s="263"/>
      <c r="AG45" s="452"/>
      <c r="AH45" s="262">
        <v>
4892013</v>
      </c>
      <c r="AI45" s="263"/>
      <c r="AJ45" s="263"/>
      <c r="AK45" s="460"/>
    </row>
    <row r="46" spans="1:40" ht="18.75" customHeight="1" x14ac:dyDescent="0.15">
      <c r="A46" s="12"/>
      <c r="B46" s="450"/>
      <c r="C46" s="404" t="s">
        <v>
162</v>
      </c>
      <c r="D46" s="290"/>
      <c r="E46" s="291">
        <v>
14</v>
      </c>
      <c r="F46" s="292"/>
      <c r="G46" s="238"/>
      <c r="H46" s="296">
        <v>
363664</v>
      </c>
      <c r="I46" s="297"/>
      <c r="J46" s="297"/>
      <c r="K46" s="468"/>
      <c r="L46" s="291">
        <v>
1</v>
      </c>
      <c r="M46" s="292"/>
      <c r="N46" s="238"/>
      <c r="O46" s="296">
        <v>
14</v>
      </c>
      <c r="P46" s="297"/>
      <c r="Q46" s="296">
        <v>
359050</v>
      </c>
      <c r="R46" s="297"/>
      <c r="S46" s="478"/>
      <c r="T46" s="416"/>
      <c r="U46" s="476"/>
      <c r="V46" s="466"/>
      <c r="W46" s="467"/>
      <c r="X46" s="264"/>
      <c r="Y46" s="265"/>
      <c r="Z46" s="453"/>
      <c r="AA46" s="264"/>
      <c r="AB46" s="265"/>
      <c r="AC46" s="453"/>
      <c r="AD46" s="264"/>
      <c r="AE46" s="265"/>
      <c r="AF46" s="265"/>
      <c r="AG46" s="453"/>
      <c r="AH46" s="264"/>
      <c r="AI46" s="265"/>
      <c r="AJ46" s="265"/>
      <c r="AK46" s="461"/>
    </row>
    <row r="47" spans="1:40" ht="18.75" customHeight="1" x14ac:dyDescent="0.15">
      <c r="A47" s="12"/>
      <c r="B47" s="450"/>
      <c r="C47" s="405"/>
      <c r="D47" s="278"/>
      <c r="E47" s="264"/>
      <c r="F47" s="265"/>
      <c r="G47" s="166"/>
      <c r="H47" s="298"/>
      <c r="I47" s="299"/>
      <c r="J47" s="299"/>
      <c r="K47" s="462"/>
      <c r="L47" s="264"/>
      <c r="M47" s="265"/>
      <c r="N47" s="166"/>
      <c r="O47" s="298"/>
      <c r="P47" s="299"/>
      <c r="Q47" s="298"/>
      <c r="R47" s="299"/>
      <c r="S47" s="463"/>
      <c r="T47" s="416"/>
      <c r="U47" s="476"/>
      <c r="V47" s="464" t="s">
        <v>
163</v>
      </c>
      <c r="W47" s="465"/>
      <c r="X47" s="291">
        <v>
0</v>
      </c>
      <c r="Y47" s="292"/>
      <c r="Z47" s="483"/>
      <c r="AA47" s="291">
        <v>
0</v>
      </c>
      <c r="AB47" s="292"/>
      <c r="AC47" s="483"/>
      <c r="AD47" s="291">
        <v>
16046166</v>
      </c>
      <c r="AE47" s="292"/>
      <c r="AF47" s="292"/>
      <c r="AG47" s="483"/>
      <c r="AH47" s="291">
        <v>
16046166</v>
      </c>
      <c r="AI47" s="292"/>
      <c r="AJ47" s="292"/>
      <c r="AK47" s="484"/>
    </row>
    <row r="48" spans="1:40" ht="39" customHeight="1" x14ac:dyDescent="0.15">
      <c r="A48" s="12"/>
      <c r="B48" s="450"/>
      <c r="C48" s="485" t="s">
        <v>
164</v>
      </c>
      <c r="D48" s="486"/>
      <c r="E48" s="469">
        <v>
0</v>
      </c>
      <c r="F48" s="470"/>
      <c r="G48" s="166"/>
      <c r="H48" s="471" t="s">
        <v>
187</v>
      </c>
      <c r="I48" s="472"/>
      <c r="J48" s="472"/>
      <c r="K48" s="473"/>
      <c r="L48" s="469">
        <v>
0</v>
      </c>
      <c r="M48" s="470"/>
      <c r="N48" s="166"/>
      <c r="O48" s="471">
        <v>
0</v>
      </c>
      <c r="P48" s="472"/>
      <c r="Q48" s="471" t="s">
        <v>
175</v>
      </c>
      <c r="R48" s="472"/>
      <c r="S48" s="474"/>
      <c r="T48" s="416"/>
      <c r="U48" s="476"/>
      <c r="V48" s="466"/>
      <c r="W48" s="467"/>
      <c r="X48" s="264"/>
      <c r="Y48" s="265"/>
      <c r="Z48" s="453"/>
      <c r="AA48" s="264"/>
      <c r="AB48" s="265"/>
      <c r="AC48" s="453"/>
      <c r="AD48" s="264"/>
      <c r="AE48" s="265"/>
      <c r="AF48" s="265"/>
      <c r="AG48" s="453"/>
      <c r="AH48" s="264"/>
      <c r="AI48" s="265"/>
      <c r="AJ48" s="265"/>
      <c r="AK48" s="461"/>
    </row>
    <row r="49" spans="1:40" ht="39" customHeight="1" x14ac:dyDescent="0.15">
      <c r="A49" s="12"/>
      <c r="B49" s="451"/>
      <c r="C49" s="485" t="s">
        <v>
165</v>
      </c>
      <c r="D49" s="486"/>
      <c r="E49" s="469">
        <f>
E44+E46+E48</f>
        <v>
1911</v>
      </c>
      <c r="F49" s="470"/>
      <c r="G49" s="166"/>
      <c r="H49" s="471">
        <v>
308606</v>
      </c>
      <c r="I49" s="472"/>
      <c r="J49" s="472"/>
      <c r="K49" s="473"/>
      <c r="L49" s="469">
        <f>
L44+L46+L48</f>
        <v>
93</v>
      </c>
      <c r="M49" s="470"/>
      <c r="N49" s="166"/>
      <c r="O49" s="471">
        <f>
O44+O46+O48</f>
        <v>
1882</v>
      </c>
      <c r="P49" s="472"/>
      <c r="Q49" s="471">
        <v>
314335</v>
      </c>
      <c r="R49" s="472"/>
      <c r="S49" s="474"/>
      <c r="T49" s="416"/>
      <c r="U49" s="476"/>
      <c r="V49" s="504" t="s">
        <v>
166</v>
      </c>
      <c r="W49" s="505"/>
      <c r="X49" s="291">
        <v>
97</v>
      </c>
      <c r="Y49" s="292"/>
      <c r="Z49" s="483"/>
      <c r="AA49" s="291">
        <v>
0</v>
      </c>
      <c r="AB49" s="292"/>
      <c r="AC49" s="483"/>
      <c r="AD49" s="291">
        <v>
1</v>
      </c>
      <c r="AE49" s="292"/>
      <c r="AF49" s="292"/>
      <c r="AG49" s="483"/>
      <c r="AH49" s="291">
        <v>
98</v>
      </c>
      <c r="AI49" s="292"/>
      <c r="AJ49" s="292"/>
      <c r="AK49" s="484"/>
    </row>
    <row r="50" spans="1:40" ht="18.75" customHeight="1" x14ac:dyDescent="0.15">
      <c r="A50" s="12"/>
      <c r="B50" s="295" t="s">
        <v>
167</v>
      </c>
      <c r="C50" s="294"/>
      <c r="D50" s="290"/>
      <c r="E50" s="291">
        <v>
111</v>
      </c>
      <c r="F50" s="292"/>
      <c r="G50" s="238"/>
      <c r="H50" s="296">
        <v>
301210</v>
      </c>
      <c r="I50" s="297"/>
      <c r="J50" s="297"/>
      <c r="K50" s="468"/>
      <c r="L50" s="291">
        <v>
6</v>
      </c>
      <c r="M50" s="292"/>
      <c r="N50" s="238"/>
      <c r="O50" s="296">
        <v>
110</v>
      </c>
      <c r="P50" s="297"/>
      <c r="Q50" s="296">
        <v>
304647</v>
      </c>
      <c r="R50" s="297"/>
      <c r="S50" s="478"/>
      <c r="T50" s="416"/>
      <c r="U50" s="477"/>
      <c r="V50" s="506"/>
      <c r="W50" s="507"/>
      <c r="X50" s="264"/>
      <c r="Y50" s="265"/>
      <c r="Z50" s="453"/>
      <c r="AA50" s="264"/>
      <c r="AB50" s="265"/>
      <c r="AC50" s="453"/>
      <c r="AD50" s="264"/>
      <c r="AE50" s="265"/>
      <c r="AF50" s="265"/>
      <c r="AG50" s="453"/>
      <c r="AH50" s="264"/>
      <c r="AI50" s="265"/>
      <c r="AJ50" s="265"/>
      <c r="AK50" s="461"/>
    </row>
    <row r="51" spans="1:40" ht="18.75" customHeight="1" x14ac:dyDescent="0.15">
      <c r="A51" s="12"/>
      <c r="B51" s="275"/>
      <c r="C51" s="276"/>
      <c r="D51" s="278"/>
      <c r="E51" s="264"/>
      <c r="F51" s="265"/>
      <c r="G51" s="166"/>
      <c r="H51" s="298"/>
      <c r="I51" s="299"/>
      <c r="J51" s="299"/>
      <c r="K51" s="462"/>
      <c r="L51" s="264"/>
      <c r="M51" s="265"/>
      <c r="N51" s="166"/>
      <c r="O51" s="298"/>
      <c r="P51" s="299"/>
      <c r="Q51" s="298"/>
      <c r="R51" s="299"/>
      <c r="S51" s="463"/>
      <c r="T51" s="416"/>
      <c r="U51" s="443" t="s">
        <v>
195</v>
      </c>
      <c r="V51" s="444"/>
      <c r="W51" s="479"/>
      <c r="X51" s="291">
        <f>
X43+X45-X47+X49</f>
        <v>
18365137</v>
      </c>
      <c r="Y51" s="292"/>
      <c r="Z51" s="483"/>
      <c r="AA51" s="291">
        <f>
AA43+AA45-AA47+AA49</f>
        <v>
1987603</v>
      </c>
      <c r="AB51" s="292"/>
      <c r="AC51" s="483"/>
      <c r="AD51" s="488">
        <f>
AD43+AD45-AD47+AD49</f>
        <v>
11575416</v>
      </c>
      <c r="AE51" s="489"/>
      <c r="AF51" s="489"/>
      <c r="AG51" s="490"/>
      <c r="AH51" s="291">
        <f>
AH43+AH45-AH47+AH49</f>
        <v>
31928156</v>
      </c>
      <c r="AI51" s="292"/>
      <c r="AJ51" s="292"/>
      <c r="AK51" s="484"/>
      <c r="AM51" s="124"/>
      <c r="AN51" s="1"/>
    </row>
    <row r="52" spans="1:40" ht="39.75" customHeight="1" thickBot="1" x14ac:dyDescent="0.2">
      <c r="A52" s="12"/>
      <c r="B52" s="495" t="s">
        <v>
60</v>
      </c>
      <c r="C52" s="496"/>
      <c r="D52" s="497"/>
      <c r="E52" s="498">
        <f>
E49+E50</f>
        <v>
2022</v>
      </c>
      <c r="F52" s="499"/>
      <c r="G52" s="197"/>
      <c r="H52" s="500">
        <v>
308200</v>
      </c>
      <c r="I52" s="501"/>
      <c r="J52" s="501"/>
      <c r="K52" s="502"/>
      <c r="L52" s="498">
        <f>
L49+L50</f>
        <v>
99</v>
      </c>
      <c r="M52" s="499"/>
      <c r="N52" s="197"/>
      <c r="O52" s="500">
        <f>
O49+O50</f>
        <v>
1992</v>
      </c>
      <c r="P52" s="501"/>
      <c r="Q52" s="500">
        <v>
313800</v>
      </c>
      <c r="R52" s="501"/>
      <c r="S52" s="503"/>
      <c r="T52" s="417"/>
      <c r="U52" s="480"/>
      <c r="V52" s="481"/>
      <c r="W52" s="482"/>
      <c r="X52" s="359"/>
      <c r="Y52" s="360"/>
      <c r="Z52" s="487"/>
      <c r="AA52" s="359"/>
      <c r="AB52" s="360"/>
      <c r="AC52" s="487"/>
      <c r="AD52" s="491"/>
      <c r="AE52" s="492"/>
      <c r="AF52" s="492"/>
      <c r="AG52" s="493"/>
      <c r="AH52" s="359"/>
      <c r="AI52" s="360"/>
      <c r="AJ52" s="360"/>
      <c r="AK52" s="494"/>
    </row>
    <row r="53" spans="1:40" ht="14.25" x14ac:dyDescent="0.15">
      <c r="B53" s="239"/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</row>
    <row r="54" spans="1:40" ht="14.25" x14ac:dyDescent="0.15">
      <c r="A54" s="15"/>
      <c r="B54" s="240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</row>
    <row r="55" spans="1:40" ht="14.25" x14ac:dyDescent="0.15">
      <c r="A55" s="15"/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</row>
    <row r="56" spans="1:40" ht="14.25" x14ac:dyDescent="0.15">
      <c r="A56" s="15"/>
      <c r="B56" s="147"/>
      <c r="C56" s="147"/>
      <c r="D56" s="240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</row>
    <row r="57" spans="1:40" s="16" customFormat="1" ht="13.5" x14ac:dyDescent="0.15">
      <c r="A57" s="15"/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40"/>
      <c r="AL57" s="241"/>
      <c r="AM57" s="241"/>
    </row>
    <row r="58" spans="1:40" ht="14.25" x14ac:dyDescent="0.15">
      <c r="A58" s="15"/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</row>
  </sheetData>
  <mergeCells count="226">
    <mergeCell ref="Q52:S52"/>
    <mergeCell ref="H48:K48"/>
    <mergeCell ref="L48:M48"/>
    <mergeCell ref="O48:P48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49:S49"/>
    <mergeCell ref="X51:Z52"/>
    <mergeCell ref="AA51:AC52"/>
    <mergeCell ref="AD51:AG52"/>
    <mergeCell ref="AH51:AK52"/>
    <mergeCell ref="B52:D52"/>
    <mergeCell ref="E52:F52"/>
    <mergeCell ref="H52:K52"/>
    <mergeCell ref="L52:M52"/>
    <mergeCell ref="O52:P52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F48"/>
    <mergeCell ref="C44:D44"/>
    <mergeCell ref="E44:F44"/>
    <mergeCell ref="H44:K44"/>
    <mergeCell ref="L44:M44"/>
    <mergeCell ref="O44:P44"/>
    <mergeCell ref="Q44:S44"/>
    <mergeCell ref="V45:W46"/>
    <mergeCell ref="X45:Z46"/>
    <mergeCell ref="AA45:AC4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Z33:AF33"/>
    <mergeCell ref="AG33:AK33"/>
    <mergeCell ref="AF28:AK29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Z28:AE29"/>
    <mergeCell ref="S26:T27"/>
    <mergeCell ref="U26:Y27"/>
    <mergeCell ref="B24:E25"/>
    <mergeCell ref="F24:F25"/>
    <mergeCell ref="G24:K25"/>
    <mergeCell ref="N24:Q25"/>
    <mergeCell ref="S24:T25"/>
    <mergeCell ref="U24:Y25"/>
    <mergeCell ref="B33:F33"/>
    <mergeCell ref="G33:M33"/>
    <mergeCell ref="N33:R33"/>
    <mergeCell ref="S33:Y33"/>
    <mergeCell ref="Z24:AC25"/>
    <mergeCell ref="AF24:AI25"/>
    <mergeCell ref="Z26:AC27"/>
    <mergeCell ref="AF26:AI27"/>
    <mergeCell ref="B20:E21"/>
    <mergeCell ref="F20:F21"/>
    <mergeCell ref="G20:K21"/>
    <mergeCell ref="N20:Q21"/>
    <mergeCell ref="S20:T21"/>
    <mergeCell ref="U20:Y21"/>
    <mergeCell ref="AA20:AC21"/>
    <mergeCell ref="AG20:AI21"/>
    <mergeCell ref="B22:E23"/>
    <mergeCell ref="F22:F23"/>
    <mergeCell ref="G22:K23"/>
    <mergeCell ref="N22:Q23"/>
    <mergeCell ref="S22:T23"/>
    <mergeCell ref="U22:Y23"/>
    <mergeCell ref="AA22:AC23"/>
    <mergeCell ref="AG22:AI23"/>
    <mergeCell ref="B26:E27"/>
    <mergeCell ref="F26:F27"/>
    <mergeCell ref="G26:K27"/>
    <mergeCell ref="N26:Q2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6:E16"/>
    <mergeCell ref="F16:F17"/>
    <mergeCell ref="G16:K17"/>
    <mergeCell ref="N16:Q17"/>
    <mergeCell ref="S16:T17"/>
    <mergeCell ref="U16:Y17"/>
    <mergeCell ref="N14:Q15"/>
    <mergeCell ref="S14:T15"/>
    <mergeCell ref="U14:Y15"/>
    <mergeCell ref="B12:E13"/>
    <mergeCell ref="F12:F13"/>
    <mergeCell ref="G12:K13"/>
    <mergeCell ref="N12:Q13"/>
    <mergeCell ref="S12:T13"/>
    <mergeCell ref="U12:Y13"/>
    <mergeCell ref="Z12:AC13"/>
    <mergeCell ref="AF12:AI13"/>
    <mergeCell ref="Z14:AC15"/>
    <mergeCell ref="AF14:AI15"/>
    <mergeCell ref="B15:E1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4:E14"/>
    <mergeCell ref="F14:F15"/>
    <mergeCell ref="G14:K15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-0.249977111117893"/>
    <pageSetUpPr fitToPage="1"/>
  </sheetPr>
  <dimension ref="A1:U68"/>
  <sheetViews>
    <sheetView zoomScale="85" zoomScaleNormal="85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3" sqref="B3:F3"/>
    </sheetView>
  </sheetViews>
  <sheetFormatPr defaultColWidth="10" defaultRowHeight="12.75" x14ac:dyDescent="0.15"/>
  <cols>
    <col min="1" max="1" width="1" style="2" customWidth="1"/>
    <col min="2" max="2" width="1.375" style="27" customWidth="1"/>
    <col min="3" max="3" width="17.5" style="27" customWidth="1"/>
    <col min="4" max="4" width="15" style="27" customWidth="1"/>
    <col min="5" max="5" width="9.125" style="27" customWidth="1"/>
    <col min="6" max="6" width="7.875" style="27" customWidth="1"/>
    <col min="7" max="8" width="1.375" style="27" customWidth="1"/>
    <col min="9" max="9" width="14.125" style="27" customWidth="1"/>
    <col min="10" max="10" width="8.5" style="27" customWidth="1"/>
    <col min="11" max="11" width="7.125" style="27" customWidth="1"/>
    <col min="12" max="12" width="9.625" style="27" customWidth="1"/>
    <col min="13" max="14" width="5.625" style="27" customWidth="1"/>
    <col min="15" max="15" width="14.875" style="27" customWidth="1"/>
    <col min="16" max="16" width="10.75" style="27" customWidth="1"/>
    <col min="17" max="17" width="4.625" style="27" customWidth="1"/>
    <col min="18" max="18" width="9" style="27" customWidth="1"/>
    <col min="19" max="19" width="1.125" style="27" customWidth="1"/>
    <col min="20" max="20" width="6.625" style="27" customWidth="1"/>
    <col min="21" max="16384" width="10" style="2"/>
  </cols>
  <sheetData>
    <row r="1" spans="1:20" ht="24" customHeight="1" thickBot="1" x14ac:dyDescent="0.25">
      <c r="A1" s="2" t="s">
        <v>
0</v>
      </c>
      <c r="N1" s="28" t="s">
        <v>
1</v>
      </c>
      <c r="O1" s="29"/>
      <c r="P1" s="520" t="s">
        <v>
196</v>
      </c>
      <c r="Q1" s="521"/>
      <c r="R1" s="521"/>
    </row>
    <row r="2" spans="1:20" ht="6" customHeight="1" thickBot="1" x14ac:dyDescent="0.2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20" s="18" customFormat="1" ht="27" customHeight="1" x14ac:dyDescent="0.15">
      <c r="A3" s="17"/>
      <c r="B3" s="522" t="s">
        <v>
2</v>
      </c>
      <c r="C3" s="523"/>
      <c r="D3" s="523"/>
      <c r="E3" s="523"/>
      <c r="F3" s="524"/>
      <c r="G3" s="525" t="s">
        <v>
3</v>
      </c>
      <c r="H3" s="526"/>
      <c r="I3" s="526"/>
      <c r="J3" s="526"/>
      <c r="K3" s="526"/>
      <c r="L3" s="526"/>
      <c r="M3" s="526"/>
      <c r="N3" s="526"/>
      <c r="O3" s="526"/>
      <c r="P3" s="526"/>
      <c r="Q3" s="526"/>
      <c r="R3" s="527"/>
      <c r="S3" s="30"/>
      <c r="T3" s="30"/>
    </row>
    <row r="4" spans="1:20" ht="26.25" customHeight="1" x14ac:dyDescent="0.15">
      <c r="A4" s="19"/>
      <c r="B4" s="528" t="s">
        <v>
4</v>
      </c>
      <c r="C4" s="529"/>
      <c r="D4" s="31" t="s">
        <v>
5</v>
      </c>
      <c r="E4" s="31" t="s">
        <v>
6</v>
      </c>
      <c r="F4" s="32" t="s">
        <v>
7</v>
      </c>
      <c r="G4" s="530" t="s">
        <v>
4</v>
      </c>
      <c r="H4" s="531"/>
      <c r="I4" s="529"/>
      <c r="J4" s="532" t="s">
        <v>
5</v>
      </c>
      <c r="K4" s="529"/>
      <c r="L4" s="31" t="s">
        <v>
6</v>
      </c>
      <c r="M4" s="532" t="s">
        <v>
7</v>
      </c>
      <c r="N4" s="529"/>
      <c r="O4" s="31" t="s">
        <v>
8</v>
      </c>
      <c r="P4" s="532" t="s">
        <v>
9</v>
      </c>
      <c r="Q4" s="529"/>
      <c r="R4" s="33" t="s">
        <v>
10</v>
      </c>
      <c r="S4" s="34"/>
      <c r="T4" s="34"/>
    </row>
    <row r="5" spans="1:20" s="21" customFormat="1" ht="12" customHeight="1" x14ac:dyDescent="0.15">
      <c r="A5" s="20"/>
      <c r="B5" s="35"/>
      <c r="C5" s="36"/>
      <c r="D5" s="37" t="s">
        <v>
11</v>
      </c>
      <c r="E5" s="37" t="s">
        <v>
12</v>
      </c>
      <c r="F5" s="38" t="s">
        <v>
12</v>
      </c>
      <c r="G5" s="39"/>
      <c r="H5" s="36"/>
      <c r="I5" s="38"/>
      <c r="J5" s="508" t="s">
        <v>
13</v>
      </c>
      <c r="K5" s="509"/>
      <c r="L5" s="37" t="s">
        <v>
12</v>
      </c>
      <c r="M5" s="508" t="s">
        <v>
12</v>
      </c>
      <c r="N5" s="510"/>
      <c r="O5" s="37" t="s">
        <v>
11</v>
      </c>
      <c r="P5" s="508" t="s">
        <v>
13</v>
      </c>
      <c r="Q5" s="510"/>
      <c r="R5" s="40" t="s">
        <v>
12</v>
      </c>
      <c r="S5" s="41"/>
      <c r="T5" s="41"/>
    </row>
    <row r="6" spans="1:20" ht="21" customHeight="1" x14ac:dyDescent="0.15">
      <c r="A6" s="19"/>
      <c r="B6" s="511" t="s">
        <v>
14</v>
      </c>
      <c r="C6" s="512"/>
      <c r="D6" s="42">
        <v>
34079350</v>
      </c>
      <c r="E6" s="43">
        <f>
ROUND(D6/$D$33*100,1)</f>
        <v>
23.3</v>
      </c>
      <c r="F6" s="44">
        <v>
3.1</v>
      </c>
      <c r="G6" s="513" t="s">
        <v>
15</v>
      </c>
      <c r="H6" s="514"/>
      <c r="I6" s="515"/>
      <c r="J6" s="516">
        <v>
21647204</v>
      </c>
      <c r="K6" s="517"/>
      <c r="L6" s="45">
        <f>
ROUND(J6/$J$33*100,1)</f>
        <v>
15.2</v>
      </c>
      <c r="M6" s="518">
        <v>
-1.4</v>
      </c>
      <c r="N6" s="519"/>
      <c r="O6" s="42">
        <f>
373824+18005798</f>
        <v>
18379622</v>
      </c>
      <c r="P6" s="516">
        <v>
18005798</v>
      </c>
      <c r="Q6" s="517"/>
      <c r="R6" s="46">
        <f>
ROUND(P6/$P$28*100,1)</f>
        <v>
23.8</v>
      </c>
    </row>
    <row r="7" spans="1:20" ht="21.95" customHeight="1" x14ac:dyDescent="0.15">
      <c r="A7" s="19"/>
      <c r="B7" s="533" t="s">
        <v>
16</v>
      </c>
      <c r="C7" s="534"/>
      <c r="D7" s="42">
        <v>
433969</v>
      </c>
      <c r="E7" s="47">
        <f t="shared" ref="E7:E33" si="0">
ROUND(D7/$D$33*100,1)</f>
        <v>
0.3</v>
      </c>
      <c r="F7" s="44">
        <v>
1.9</v>
      </c>
      <c r="G7" s="48" t="s">
        <v>
17</v>
      </c>
      <c r="H7" s="535" t="s">
        <v>
18</v>
      </c>
      <c r="I7" s="536"/>
      <c r="J7" s="537">
        <v>
12551856</v>
      </c>
      <c r="K7" s="538"/>
      <c r="L7" s="45">
        <f t="shared" ref="L7:L30" si="1">
ROUND(J7/$J$33*100,1)</f>
        <v>
8.8000000000000007</v>
      </c>
      <c r="M7" s="518">
        <v>
-2.7</v>
      </c>
      <c r="N7" s="519"/>
      <c r="O7" s="42">
        <v>
12069945</v>
      </c>
      <c r="P7" s="537">
        <v>
12052971</v>
      </c>
      <c r="Q7" s="538"/>
      <c r="R7" s="49">
        <f t="shared" ref="R7:R17" si="2">
ROUND(P7/$P$28*100,1)</f>
        <v>
16</v>
      </c>
    </row>
    <row r="8" spans="1:20" ht="21.95" customHeight="1" x14ac:dyDescent="0.15">
      <c r="A8" s="19"/>
      <c r="B8" s="533" t="s">
        <v>
19</v>
      </c>
      <c r="C8" s="534"/>
      <c r="D8" s="42">
        <v>
94708</v>
      </c>
      <c r="E8" s="47">
        <f t="shared" si="0"/>
        <v>
0.1</v>
      </c>
      <c r="F8" s="44">
        <v>
-24</v>
      </c>
      <c r="G8" s="50"/>
      <c r="H8" s="535" t="s">
        <v>
20</v>
      </c>
      <c r="I8" s="536"/>
      <c r="J8" s="537">
        <v>
1801767</v>
      </c>
      <c r="K8" s="538"/>
      <c r="L8" s="45">
        <f t="shared" si="1"/>
        <v>
1.3</v>
      </c>
      <c r="M8" s="518">
        <v>
-0.2</v>
      </c>
      <c r="N8" s="519"/>
      <c r="O8" s="42">
        <v>
1801767</v>
      </c>
      <c r="P8" s="537">
        <v>
1485053</v>
      </c>
      <c r="Q8" s="538"/>
      <c r="R8" s="49">
        <f t="shared" si="2"/>
        <v>
2</v>
      </c>
    </row>
    <row r="9" spans="1:20" ht="21.95" customHeight="1" x14ac:dyDescent="0.15">
      <c r="A9" s="19"/>
      <c r="B9" s="533" t="s">
        <v>
21</v>
      </c>
      <c r="C9" s="534"/>
      <c r="D9" s="42">
        <v>
471544</v>
      </c>
      <c r="E9" s="47">
        <f t="shared" si="0"/>
        <v>
0.3</v>
      </c>
      <c r="F9" s="44">
        <v>
13.5</v>
      </c>
      <c r="G9" s="530" t="s">
        <v>
22</v>
      </c>
      <c r="H9" s="531"/>
      <c r="I9" s="529"/>
      <c r="J9" s="537">
        <v>
36068742</v>
      </c>
      <c r="K9" s="538"/>
      <c r="L9" s="45">
        <f t="shared" si="1"/>
        <v>
25.3</v>
      </c>
      <c r="M9" s="518">
        <v>
5.8</v>
      </c>
      <c r="N9" s="519"/>
      <c r="O9" s="42">
        <v>
12724109</v>
      </c>
      <c r="P9" s="537">
        <v>
12723573</v>
      </c>
      <c r="Q9" s="538"/>
      <c r="R9" s="49">
        <f t="shared" si="2"/>
        <v>
16.8</v>
      </c>
    </row>
    <row r="10" spans="1:20" ht="28.5" customHeight="1" x14ac:dyDescent="0.15">
      <c r="A10" s="19"/>
      <c r="B10" s="539" t="s">
        <v>
197</v>
      </c>
      <c r="C10" s="540"/>
      <c r="D10" s="42">
        <v>
291573</v>
      </c>
      <c r="E10" s="47">
        <f t="shared" si="0"/>
        <v>
0.2</v>
      </c>
      <c r="F10" s="44">
        <v>
-14.3</v>
      </c>
      <c r="G10" s="530" t="s">
        <v>
23</v>
      </c>
      <c r="H10" s="531"/>
      <c r="I10" s="529"/>
      <c r="J10" s="537">
        <v>
2596161</v>
      </c>
      <c r="K10" s="538"/>
      <c r="L10" s="45">
        <f t="shared" si="1"/>
        <v>
1.8</v>
      </c>
      <c r="M10" s="518">
        <v>
-31.6</v>
      </c>
      <c r="N10" s="519"/>
      <c r="O10" s="42">
        <v>
2596161</v>
      </c>
      <c r="P10" s="537">
        <v>
2596161</v>
      </c>
      <c r="Q10" s="538"/>
      <c r="R10" s="49">
        <f t="shared" si="2"/>
        <v>
3.4</v>
      </c>
    </row>
    <row r="11" spans="1:20" ht="21.95" customHeight="1" x14ac:dyDescent="0.15">
      <c r="A11" s="19"/>
      <c r="B11" s="539" t="s">
        <v>
24</v>
      </c>
      <c r="C11" s="540"/>
      <c r="D11" s="42">
        <v>
6268192</v>
      </c>
      <c r="E11" s="47">
        <f t="shared" si="0"/>
        <v>
4.3</v>
      </c>
      <c r="F11" s="44">
        <v>
-4.3</v>
      </c>
      <c r="G11" s="51"/>
      <c r="H11" s="544" t="s">
        <v>
179</v>
      </c>
      <c r="I11" s="536"/>
      <c r="J11" s="537">
        <v>
2596064</v>
      </c>
      <c r="K11" s="538"/>
      <c r="L11" s="45">
        <f t="shared" si="1"/>
        <v>
1.8</v>
      </c>
      <c r="M11" s="518">
        <v>
-31.6</v>
      </c>
      <c r="N11" s="519"/>
      <c r="O11" s="42">
        <v>
2596064</v>
      </c>
      <c r="P11" s="537">
        <v>
2596064</v>
      </c>
      <c r="Q11" s="538"/>
      <c r="R11" s="49">
        <f t="shared" si="2"/>
        <v>
3.4</v>
      </c>
    </row>
    <row r="12" spans="1:20" ht="21.95" customHeight="1" x14ac:dyDescent="0.15">
      <c r="A12" s="19"/>
      <c r="B12" s="545" t="s">
        <v>
180</v>
      </c>
      <c r="C12" s="546"/>
      <c r="D12" s="42">
        <v>
0</v>
      </c>
      <c r="E12" s="52">
        <f t="shared" si="0"/>
        <v>
0</v>
      </c>
      <c r="F12" s="44" t="s">
        <v>
198</v>
      </c>
      <c r="G12" s="50" t="s">
        <v>
17</v>
      </c>
      <c r="H12" s="544" t="s">
        <v>
181</v>
      </c>
      <c r="I12" s="536"/>
      <c r="J12" s="537">
        <v>
97</v>
      </c>
      <c r="K12" s="538"/>
      <c r="L12" s="45">
        <f t="shared" si="1"/>
        <v>
0</v>
      </c>
      <c r="M12" s="518">
        <v>
1112.5</v>
      </c>
      <c r="N12" s="519"/>
      <c r="O12" s="42">
        <v>
97</v>
      </c>
      <c r="P12" s="537">
        <v>
97</v>
      </c>
      <c r="Q12" s="538"/>
      <c r="R12" s="49">
        <f t="shared" si="2"/>
        <v>
0</v>
      </c>
    </row>
    <row r="13" spans="1:20" ht="21.95" customHeight="1" x14ac:dyDescent="0.15">
      <c r="A13" s="19"/>
      <c r="B13" s="539" t="s">
        <v>
199</v>
      </c>
      <c r="C13" s="540"/>
      <c r="D13" s="42">
        <v>
127146</v>
      </c>
      <c r="E13" s="53">
        <f t="shared" si="0"/>
        <v>
0.1</v>
      </c>
      <c r="F13" s="44">
        <v>
-49.8</v>
      </c>
      <c r="G13" s="530" t="s">
        <v>
25</v>
      </c>
      <c r="H13" s="531"/>
      <c r="I13" s="529"/>
      <c r="J13" s="537">
        <f>
J6+J9+J10</f>
        <v>
60312107</v>
      </c>
      <c r="K13" s="538"/>
      <c r="L13" s="45">
        <f t="shared" si="1"/>
        <v>
42.3</v>
      </c>
      <c r="M13" s="518">
        <v>
0.8</v>
      </c>
      <c r="N13" s="519"/>
      <c r="O13" s="54">
        <f>
O6+O9+O10</f>
        <v>
33699892</v>
      </c>
      <c r="P13" s="537">
        <f>
P6+P9+P10</f>
        <v>
33325532</v>
      </c>
      <c r="Q13" s="538"/>
      <c r="R13" s="49">
        <f t="shared" si="2"/>
        <v>
44.1</v>
      </c>
    </row>
    <row r="14" spans="1:20" ht="27.75" customHeight="1" x14ac:dyDescent="0.15">
      <c r="A14" s="19"/>
      <c r="B14" s="539" t="s">
        <v>
200</v>
      </c>
      <c r="C14" s="540"/>
      <c r="D14" s="42">
        <v>
44929</v>
      </c>
      <c r="E14" s="53">
        <f t="shared" si="0"/>
        <v>
0</v>
      </c>
      <c r="F14" s="44" t="s">
        <v>
201</v>
      </c>
      <c r="G14" s="541"/>
      <c r="H14" s="542"/>
      <c r="I14" s="542"/>
      <c r="J14" s="542"/>
      <c r="K14" s="542"/>
      <c r="L14" s="542"/>
      <c r="M14" s="542"/>
      <c r="N14" s="542"/>
      <c r="O14" s="542"/>
      <c r="P14" s="542"/>
      <c r="Q14" s="542"/>
      <c r="R14" s="543"/>
    </row>
    <row r="15" spans="1:20" ht="21.95" customHeight="1" x14ac:dyDescent="0.15">
      <c r="A15" s="19"/>
      <c r="B15" s="539" t="s">
        <v>
202</v>
      </c>
      <c r="C15" s="540"/>
      <c r="D15" s="42">
        <v>
608630</v>
      </c>
      <c r="E15" s="52">
        <f t="shared" si="0"/>
        <v>
0.4</v>
      </c>
      <c r="F15" s="44">
        <v>
466.1</v>
      </c>
      <c r="G15" s="530" t="s">
        <v>
26</v>
      </c>
      <c r="H15" s="531"/>
      <c r="I15" s="529"/>
      <c r="J15" s="537">
        <v>
21678613</v>
      </c>
      <c r="K15" s="538"/>
      <c r="L15" s="45">
        <f t="shared" si="1"/>
        <v>
15.2</v>
      </c>
      <c r="M15" s="547">
        <v>
9.9</v>
      </c>
      <c r="N15" s="548"/>
      <c r="O15" s="42">
        <f>
1717998+15858829</f>
        <v>
17576827</v>
      </c>
      <c r="P15" s="537">
        <v>
15858829</v>
      </c>
      <c r="Q15" s="538"/>
      <c r="R15" s="55">
        <f t="shared" si="2"/>
        <v>
21</v>
      </c>
    </row>
    <row r="16" spans="1:20" ht="21.95" customHeight="1" x14ac:dyDescent="0.15">
      <c r="A16" s="19"/>
      <c r="B16" s="533" t="s">
        <v>
182</v>
      </c>
      <c r="C16" s="534"/>
      <c r="D16" s="42">
        <v>
33733987</v>
      </c>
      <c r="E16" s="47">
        <f t="shared" si="0"/>
        <v>
23.1</v>
      </c>
      <c r="F16" s="44">
        <v>
3.3</v>
      </c>
      <c r="G16" s="530" t="s">
        <v>
27</v>
      </c>
      <c r="H16" s="531"/>
      <c r="I16" s="529"/>
      <c r="J16" s="537">
        <v>
1361577</v>
      </c>
      <c r="K16" s="538"/>
      <c r="L16" s="45">
        <f t="shared" si="1"/>
        <v>
1</v>
      </c>
      <c r="M16" s="547">
        <v>
122.7</v>
      </c>
      <c r="N16" s="548"/>
      <c r="O16" s="42">
        <v>
1249602</v>
      </c>
      <c r="P16" s="537">
        <v>
1161429</v>
      </c>
      <c r="Q16" s="538"/>
      <c r="R16" s="49">
        <f t="shared" si="2"/>
        <v>
1.5</v>
      </c>
    </row>
    <row r="17" spans="1:21" ht="21.95" customHeight="1" x14ac:dyDescent="0.15">
      <c r="A17" s="19"/>
      <c r="B17" s="56"/>
      <c r="C17" s="57" t="s">
        <v>
28</v>
      </c>
      <c r="D17" s="42">
        <v>
31762785</v>
      </c>
      <c r="E17" s="47">
        <f t="shared" si="0"/>
        <v>
21.7</v>
      </c>
      <c r="F17" s="44">
        <v>
2</v>
      </c>
      <c r="G17" s="530" t="s">
        <v>
29</v>
      </c>
      <c r="H17" s="531"/>
      <c r="I17" s="529"/>
      <c r="J17" s="537">
        <v>
7491019</v>
      </c>
      <c r="K17" s="538"/>
      <c r="L17" s="45">
        <f t="shared" si="1"/>
        <v>
5.3</v>
      </c>
      <c r="M17" s="547">
        <v>
13.7</v>
      </c>
      <c r="N17" s="548"/>
      <c r="O17" s="42">
        <v>
4651334</v>
      </c>
      <c r="P17" s="537">
        <v>
3814875</v>
      </c>
      <c r="Q17" s="538"/>
      <c r="R17" s="49">
        <f t="shared" si="2"/>
        <v>
5</v>
      </c>
    </row>
    <row r="18" spans="1:21" ht="21.95" customHeight="1" x14ac:dyDescent="0.15">
      <c r="A18" s="19"/>
      <c r="B18" s="58"/>
      <c r="C18" s="57" t="s">
        <v>
30</v>
      </c>
      <c r="D18" s="42">
        <v>
1971202</v>
      </c>
      <c r="E18" s="47">
        <f t="shared" si="0"/>
        <v>
1.3</v>
      </c>
      <c r="F18" s="44">
        <v>
29</v>
      </c>
      <c r="G18" s="530" t="s">
        <v>
31</v>
      </c>
      <c r="H18" s="531"/>
      <c r="I18" s="529"/>
      <c r="J18" s="537">
        <v>
2894158</v>
      </c>
      <c r="K18" s="538"/>
      <c r="L18" s="45">
        <f t="shared" si="1"/>
        <v>
2</v>
      </c>
      <c r="M18" s="547">
        <v>
-78.8</v>
      </c>
      <c r="N18" s="548"/>
      <c r="O18" s="42">
        <v>
2474724</v>
      </c>
      <c r="P18" s="549"/>
      <c r="Q18" s="550"/>
      <c r="R18" s="551"/>
    </row>
    <row r="19" spans="1:21" ht="28.5" customHeight="1" x14ac:dyDescent="0.15">
      <c r="A19" s="19"/>
      <c r="B19" s="539" t="s">
        <v>
203</v>
      </c>
      <c r="C19" s="540"/>
      <c r="D19" s="42">
        <v>
25077</v>
      </c>
      <c r="E19" s="47">
        <f t="shared" si="0"/>
        <v>
0</v>
      </c>
      <c r="F19" s="44">
        <v>
2.9</v>
      </c>
      <c r="G19" s="530" t="s">
        <v>
32</v>
      </c>
      <c r="H19" s="531"/>
      <c r="I19" s="529"/>
      <c r="J19" s="537">
        <v>
0</v>
      </c>
      <c r="K19" s="538"/>
      <c r="L19" s="45">
        <f t="shared" si="1"/>
        <v>
0</v>
      </c>
      <c r="M19" s="547" t="s">
        <v>
198</v>
      </c>
      <c r="N19" s="548"/>
      <c r="O19" s="42">
        <v>
0</v>
      </c>
      <c r="P19" s="552"/>
      <c r="Q19" s="553"/>
      <c r="R19" s="554"/>
    </row>
    <row r="20" spans="1:21" ht="21.95" customHeight="1" x14ac:dyDescent="0.15">
      <c r="A20" s="22" t="s">
        <v>
33</v>
      </c>
      <c r="B20" s="533" t="s">
        <v>
34</v>
      </c>
      <c r="C20" s="534"/>
      <c r="D20" s="54">
        <f>
SUM(D6:D16)+D19</f>
        <v>
76179105</v>
      </c>
      <c r="E20" s="47">
        <f t="shared" si="0"/>
        <v>
52.1</v>
      </c>
      <c r="F20" s="44">
        <v>
3</v>
      </c>
      <c r="G20" s="530" t="s">
        <v>
35</v>
      </c>
      <c r="H20" s="531"/>
      <c r="I20" s="529"/>
      <c r="J20" s="537">
        <v>
104824</v>
      </c>
      <c r="K20" s="538"/>
      <c r="L20" s="45">
        <f t="shared" si="1"/>
        <v>
0.1</v>
      </c>
      <c r="M20" s="547">
        <v>
-41.4</v>
      </c>
      <c r="N20" s="548"/>
      <c r="O20" s="42">
        <v>
35000</v>
      </c>
      <c r="P20" s="537">
        <v>
0</v>
      </c>
      <c r="Q20" s="538"/>
      <c r="R20" s="49">
        <f>
ROUND(P20/$P$28*100,1)</f>
        <v>
0</v>
      </c>
    </row>
    <row r="21" spans="1:21" ht="21.95" customHeight="1" x14ac:dyDescent="0.15">
      <c r="A21" s="19"/>
      <c r="B21" s="533" t="s">
        <v>
36</v>
      </c>
      <c r="C21" s="534"/>
      <c r="D21" s="42">
        <v>
1459172</v>
      </c>
      <c r="E21" s="52">
        <f t="shared" si="0"/>
        <v>
1</v>
      </c>
      <c r="F21" s="44">
        <v>
-3.6</v>
      </c>
      <c r="G21" s="530" t="s">
        <v>
37</v>
      </c>
      <c r="H21" s="531"/>
      <c r="I21" s="529"/>
      <c r="J21" s="537">
        <v>
10488530</v>
      </c>
      <c r="K21" s="538"/>
      <c r="L21" s="45">
        <f t="shared" si="1"/>
        <v>
7.4</v>
      </c>
      <c r="M21" s="547">
        <v>
-1.1000000000000001</v>
      </c>
      <c r="N21" s="548"/>
      <c r="O21" s="42">
        <v>
8726626</v>
      </c>
      <c r="P21" s="537">
        <v>
6957901</v>
      </c>
      <c r="Q21" s="538"/>
      <c r="R21" s="49">
        <f>
ROUND(P21/$P$28*100,1)</f>
        <v>
9.1999999999999993</v>
      </c>
    </row>
    <row r="22" spans="1:21" ht="21.95" customHeight="1" x14ac:dyDescent="0.15">
      <c r="A22" s="19"/>
      <c r="B22" s="533" t="s">
        <v>
38</v>
      </c>
      <c r="C22" s="534"/>
      <c r="D22" s="42">
        <v>
2675008</v>
      </c>
      <c r="E22" s="47">
        <f t="shared" si="0"/>
        <v>
1.8</v>
      </c>
      <c r="F22" s="44">
        <v>
-0.8</v>
      </c>
      <c r="G22" s="530" t="s">
        <v>
39</v>
      </c>
      <c r="H22" s="531"/>
      <c r="I22" s="529"/>
      <c r="J22" s="537">
        <v>
0</v>
      </c>
      <c r="K22" s="538"/>
      <c r="L22" s="45">
        <f>
ROUND(J22/$J$33*100,1)</f>
        <v>
0</v>
      </c>
      <c r="M22" s="547" t="s">
        <v>
198</v>
      </c>
      <c r="N22" s="548"/>
      <c r="O22" s="42">
        <v>
0</v>
      </c>
      <c r="P22" s="537">
        <v>
0</v>
      </c>
      <c r="Q22" s="538"/>
      <c r="R22" s="49">
        <f>
ROUND(P22/$P$28*100,1)</f>
        <v>
0</v>
      </c>
    </row>
    <row r="23" spans="1:21" ht="21.95" customHeight="1" x14ac:dyDescent="0.15">
      <c r="A23" s="19"/>
      <c r="B23" s="533" t="s">
        <v>
40</v>
      </c>
      <c r="C23" s="534"/>
      <c r="D23" s="42">
        <v>
631221</v>
      </c>
      <c r="E23" s="47">
        <f t="shared" si="0"/>
        <v>
0.4</v>
      </c>
      <c r="F23" s="44">
        <v>
0.9</v>
      </c>
      <c r="G23" s="530" t="s">
        <v>
41</v>
      </c>
      <c r="H23" s="531"/>
      <c r="I23" s="529"/>
      <c r="J23" s="537">
        <f>
SUM(J15:K22)</f>
        <v>
44018721</v>
      </c>
      <c r="K23" s="538"/>
      <c r="L23" s="45">
        <f t="shared" si="1"/>
        <v>
30.9</v>
      </c>
      <c r="M23" s="547">
        <v>
-14.3</v>
      </c>
      <c r="N23" s="548"/>
      <c r="O23" s="59">
        <f>
SUM(O15:O22)</f>
        <v>
34714113</v>
      </c>
      <c r="P23" s="537">
        <f>
SUM(P15:Q22)</f>
        <v>
27793034</v>
      </c>
      <c r="Q23" s="538"/>
      <c r="R23" s="49">
        <f>
ROUND(P23/$P$28*100,1)</f>
        <v>
36.799999999999997</v>
      </c>
    </row>
    <row r="24" spans="1:21" ht="21.95" customHeight="1" x14ac:dyDescent="0.15">
      <c r="A24" s="19"/>
      <c r="B24" s="533" t="s">
        <v>
42</v>
      </c>
      <c r="C24" s="534"/>
      <c r="D24" s="42">
        <v>
22807572</v>
      </c>
      <c r="E24" s="47">
        <f t="shared" si="0"/>
        <v>
15.6</v>
      </c>
      <c r="F24" s="44">
        <v>
8.1</v>
      </c>
      <c r="G24" s="530" t="s">
        <v>
43</v>
      </c>
      <c r="H24" s="531"/>
      <c r="I24" s="529"/>
      <c r="J24" s="537">
        <v>
38094856</v>
      </c>
      <c r="K24" s="538"/>
      <c r="L24" s="45">
        <f t="shared" si="1"/>
        <v>
26.7</v>
      </c>
      <c r="M24" s="547">
        <v>
123</v>
      </c>
      <c r="N24" s="548"/>
      <c r="O24" s="42">
        <v>
11022398</v>
      </c>
      <c r="P24" s="60" t="s">
        <v>
183</v>
      </c>
      <c r="Q24" s="61"/>
      <c r="R24" s="62"/>
    </row>
    <row r="25" spans="1:21" ht="21.95" customHeight="1" x14ac:dyDescent="0.15">
      <c r="A25" s="19"/>
      <c r="B25" s="533" t="s">
        <v>
44</v>
      </c>
      <c r="C25" s="534"/>
      <c r="D25" s="42">
        <v>
11040230</v>
      </c>
      <c r="E25" s="47">
        <f t="shared" si="0"/>
        <v>
7.5</v>
      </c>
      <c r="F25" s="44">
        <v>
11.3</v>
      </c>
      <c r="G25" s="48"/>
      <c r="H25" s="63"/>
      <c r="I25" s="64" t="s">
        <v>
45</v>
      </c>
      <c r="J25" s="537">
        <v>
7952439</v>
      </c>
      <c r="K25" s="538"/>
      <c r="L25" s="45">
        <f t="shared" si="1"/>
        <v>
5.6</v>
      </c>
      <c r="M25" s="547">
        <v>
78.3</v>
      </c>
      <c r="N25" s="548"/>
      <c r="O25" s="42">
        <v>
3350635</v>
      </c>
      <c r="P25" s="65" t="s">
        <v>
46</v>
      </c>
      <c r="Q25" s="66"/>
      <c r="R25" s="67"/>
    </row>
    <row r="26" spans="1:21" ht="21.95" customHeight="1" x14ac:dyDescent="0.15">
      <c r="A26" s="19"/>
      <c r="B26" s="533" t="s">
        <v>
47</v>
      </c>
      <c r="C26" s="534"/>
      <c r="D26" s="42">
        <v>
4431592</v>
      </c>
      <c r="E26" s="47">
        <f t="shared" si="0"/>
        <v>
3</v>
      </c>
      <c r="F26" s="44">
        <v>
745</v>
      </c>
      <c r="G26" s="51"/>
      <c r="H26" s="68"/>
      <c r="I26" s="69" t="s">
        <v>
48</v>
      </c>
      <c r="J26" s="555">
        <v>
30142417</v>
      </c>
      <c r="K26" s="556"/>
      <c r="L26" s="70">
        <f t="shared" si="1"/>
        <v>
21.2</v>
      </c>
      <c r="M26" s="557">
        <v>
138.80000000000001</v>
      </c>
      <c r="N26" s="558"/>
      <c r="O26" s="71">
        <v>
7671763</v>
      </c>
      <c r="P26" s="559">
        <v>
61118566</v>
      </c>
      <c r="Q26" s="560"/>
      <c r="R26" s="67" t="s">
        <v>
11</v>
      </c>
    </row>
    <row r="27" spans="1:21" ht="21.95" customHeight="1" x14ac:dyDescent="0.15">
      <c r="A27" s="19"/>
      <c r="B27" s="533" t="s">
        <v>
49</v>
      </c>
      <c r="C27" s="534"/>
      <c r="D27" s="42">
        <v>
150956</v>
      </c>
      <c r="E27" s="47">
        <f t="shared" si="0"/>
        <v>
0.1</v>
      </c>
      <c r="F27" s="44">
        <v>
-50.5</v>
      </c>
      <c r="G27" s="72"/>
      <c r="H27" s="73" t="s">
        <v>
50</v>
      </c>
      <c r="I27" s="74"/>
      <c r="J27" s="537">
        <v>
673587</v>
      </c>
      <c r="K27" s="538"/>
      <c r="L27" s="45">
        <f t="shared" si="1"/>
        <v>
0.5</v>
      </c>
      <c r="M27" s="547">
        <v>
123</v>
      </c>
      <c r="N27" s="548"/>
      <c r="O27" s="42">
        <v>
673587</v>
      </c>
      <c r="P27" s="75" t="s">
        <v>
51</v>
      </c>
      <c r="Q27" s="76"/>
      <c r="R27" s="67"/>
      <c r="U27" s="1"/>
    </row>
    <row r="28" spans="1:21" ht="21.95" customHeight="1" x14ac:dyDescent="0.15">
      <c r="A28" s="19"/>
      <c r="B28" s="533" t="s">
        <v>
52</v>
      </c>
      <c r="C28" s="534"/>
      <c r="D28" s="42">
        <v>
16437281</v>
      </c>
      <c r="E28" s="53">
        <f t="shared" si="0"/>
        <v>
11.2</v>
      </c>
      <c r="F28" s="44">
        <v>
0.2</v>
      </c>
      <c r="G28" s="530" t="s">
        <v>
53</v>
      </c>
      <c r="H28" s="531"/>
      <c r="I28" s="529"/>
      <c r="J28" s="537">
        <v>
0</v>
      </c>
      <c r="K28" s="538"/>
      <c r="L28" s="45">
        <f t="shared" si="1"/>
        <v>
0</v>
      </c>
      <c r="M28" s="547" t="s">
        <v>
198</v>
      </c>
      <c r="N28" s="548"/>
      <c r="O28" s="42">
        <v>
0</v>
      </c>
      <c r="P28" s="559">
        <v>
75559385</v>
      </c>
      <c r="Q28" s="560"/>
      <c r="R28" s="67" t="s">
        <v>
11</v>
      </c>
      <c r="U28" s="13"/>
    </row>
    <row r="29" spans="1:21" ht="21.95" customHeight="1" x14ac:dyDescent="0.15">
      <c r="A29" s="19"/>
      <c r="B29" s="533" t="s">
        <v>
54</v>
      </c>
      <c r="C29" s="534"/>
      <c r="D29" s="42">
        <v>
1037695</v>
      </c>
      <c r="E29" s="47">
        <f t="shared" si="0"/>
        <v>
0.7</v>
      </c>
      <c r="F29" s="44">
        <v>
326.2</v>
      </c>
      <c r="G29" s="530" t="s">
        <v>
55</v>
      </c>
      <c r="H29" s="531"/>
      <c r="I29" s="529"/>
      <c r="J29" s="537">
        <v>
0</v>
      </c>
      <c r="K29" s="538"/>
      <c r="L29" s="45">
        <f t="shared" si="1"/>
        <v>
0</v>
      </c>
      <c r="M29" s="547" t="s">
        <v>
198</v>
      </c>
      <c r="N29" s="548"/>
      <c r="O29" s="42">
        <v>
0</v>
      </c>
      <c r="P29" s="77"/>
      <c r="Q29" s="78"/>
      <c r="R29" s="79"/>
      <c r="U29" s="1"/>
    </row>
    <row r="30" spans="1:21" ht="21.95" customHeight="1" x14ac:dyDescent="0.15">
      <c r="A30" s="19"/>
      <c r="B30" s="533" t="s">
        <v>
56</v>
      </c>
      <c r="C30" s="534"/>
      <c r="D30" s="42">
        <v>
3905318</v>
      </c>
      <c r="E30" s="47">
        <f t="shared" si="0"/>
        <v>
2.7</v>
      </c>
      <c r="F30" s="44">
        <v>
7.4</v>
      </c>
      <c r="G30" s="530" t="s">
        <v>
57</v>
      </c>
      <c r="H30" s="531"/>
      <c r="I30" s="529"/>
      <c r="J30" s="537">
        <f>
J24+J28+J29</f>
        <v>
38094856</v>
      </c>
      <c r="K30" s="538"/>
      <c r="L30" s="45">
        <f t="shared" si="1"/>
        <v>
26.7</v>
      </c>
      <c r="M30" s="547">
        <v>
123</v>
      </c>
      <c r="N30" s="548"/>
      <c r="O30" s="59">
        <f>
O24+O28+O29</f>
        <v>
11022398</v>
      </c>
      <c r="P30" s="574"/>
      <c r="Q30" s="575"/>
      <c r="R30" s="79"/>
      <c r="U30" s="1"/>
    </row>
    <row r="31" spans="1:21" ht="21.95" customHeight="1" x14ac:dyDescent="0.15">
      <c r="A31" s="19"/>
      <c r="B31" s="533" t="s">
        <v>
58</v>
      </c>
      <c r="C31" s="534"/>
      <c r="D31" s="42">
        <v>
5508300</v>
      </c>
      <c r="E31" s="47">
        <f t="shared" si="0"/>
        <v>
3.8</v>
      </c>
      <c r="F31" s="44">
        <v>
1278.0999999999999</v>
      </c>
      <c r="M31" s="80"/>
      <c r="N31" s="80"/>
      <c r="O31" s="81"/>
      <c r="P31" s="82"/>
      <c r="R31" s="83"/>
      <c r="U31" s="23"/>
    </row>
    <row r="32" spans="1:21" ht="21.95" customHeight="1" x14ac:dyDescent="0.15">
      <c r="A32" s="19"/>
      <c r="B32" s="533" t="s">
        <v>
59</v>
      </c>
      <c r="C32" s="534"/>
      <c r="D32" s="42">
        <f>
SUM(D21:D31)</f>
        <v>
70084345</v>
      </c>
      <c r="E32" s="53">
        <f t="shared" si="0"/>
        <v>
47.9</v>
      </c>
      <c r="F32" s="44">
        <v>
22.2</v>
      </c>
      <c r="M32" s="80"/>
      <c r="N32" s="80"/>
      <c r="O32" s="84"/>
      <c r="P32" s="561"/>
      <c r="Q32" s="562"/>
      <c r="R32" s="83"/>
    </row>
    <row r="33" spans="1:20" ht="21.95" customHeight="1" thickBot="1" x14ac:dyDescent="0.2">
      <c r="A33" s="19"/>
      <c r="B33" s="563" t="s">
        <v>
60</v>
      </c>
      <c r="C33" s="564"/>
      <c r="D33" s="85">
        <f>
D20+D32</f>
        <v>
146263450</v>
      </c>
      <c r="E33" s="86">
        <f t="shared" si="0"/>
        <v>
100</v>
      </c>
      <c r="F33" s="44">
        <v>
11.4</v>
      </c>
      <c r="G33" s="565" t="s">
        <v>
204</v>
      </c>
      <c r="H33" s="566"/>
      <c r="I33" s="567"/>
      <c r="J33" s="568">
        <f>
J13+J23+J30</f>
        <v>
142425684</v>
      </c>
      <c r="K33" s="569"/>
      <c r="L33" s="87">
        <f>
ROUND(J33/$J$33*100,1)</f>
        <v>
100</v>
      </c>
      <c r="M33" s="570">
        <v>
11</v>
      </c>
      <c r="N33" s="571"/>
      <c r="O33" s="88">
        <f>
O13+O23+O30</f>
        <v>
79436403</v>
      </c>
      <c r="P33" s="572"/>
      <c r="Q33" s="573"/>
      <c r="R33" s="89"/>
    </row>
    <row r="34" spans="1:20" ht="12.75" customHeight="1" thickBot="1" x14ac:dyDescent="0.2">
      <c r="A34" s="14"/>
      <c r="B34" s="90"/>
      <c r="C34" s="90"/>
      <c r="D34" s="91"/>
      <c r="E34" s="92"/>
      <c r="F34" s="92"/>
      <c r="G34" s="93"/>
      <c r="H34" s="93"/>
      <c r="I34" s="93"/>
      <c r="J34" s="94"/>
      <c r="K34" s="95"/>
      <c r="L34" s="96"/>
      <c r="M34" s="41"/>
      <c r="N34" s="41"/>
      <c r="O34" s="96"/>
      <c r="P34" s="96"/>
      <c r="Q34" s="96"/>
      <c r="R34" s="96"/>
    </row>
    <row r="35" spans="1:20" s="24" customFormat="1" ht="22.9" customHeight="1" x14ac:dyDescent="0.15">
      <c r="B35" s="585" t="s">
        <v>
61</v>
      </c>
      <c r="C35" s="586"/>
      <c r="D35" s="586"/>
      <c r="E35" s="586"/>
      <c r="F35" s="586"/>
      <c r="G35" s="586"/>
      <c r="H35" s="586"/>
      <c r="I35" s="586"/>
      <c r="J35" s="587"/>
      <c r="K35" s="588" t="s">
        <v>
62</v>
      </c>
      <c r="L35" s="589"/>
      <c r="M35" s="589"/>
      <c r="N35" s="589"/>
      <c r="O35" s="589"/>
      <c r="P35" s="589"/>
      <c r="Q35" s="589"/>
      <c r="R35" s="590"/>
      <c r="S35" s="96"/>
      <c r="T35" s="96"/>
    </row>
    <row r="36" spans="1:20" s="24" customFormat="1" ht="20.100000000000001" customHeight="1" x14ac:dyDescent="0.15">
      <c r="B36" s="591" t="s">
        <v>
4</v>
      </c>
      <c r="C36" s="578"/>
      <c r="D36" s="97" t="s">
        <v>
5</v>
      </c>
      <c r="E36" s="97" t="s">
        <v>
6</v>
      </c>
      <c r="F36" s="97" t="s">
        <v>
7</v>
      </c>
      <c r="G36" s="592" t="s">
        <v>
8</v>
      </c>
      <c r="H36" s="577"/>
      <c r="I36" s="578"/>
      <c r="J36" s="98" t="s">
        <v>
6</v>
      </c>
      <c r="K36" s="576" t="s">
        <v>
4</v>
      </c>
      <c r="L36" s="577"/>
      <c r="M36" s="578"/>
      <c r="N36" s="592" t="s">
        <v>
63</v>
      </c>
      <c r="O36" s="578"/>
      <c r="P36" s="99" t="s">
        <v>
64</v>
      </c>
      <c r="Q36" s="593" t="s">
        <v>
65</v>
      </c>
      <c r="R36" s="594"/>
      <c r="S36" s="96"/>
      <c r="T36" s="96"/>
    </row>
    <row r="37" spans="1:20" s="26" customFormat="1" ht="20.100000000000001" customHeight="1" x14ac:dyDescent="0.2">
      <c r="A37" s="25"/>
      <c r="B37" s="100"/>
      <c r="C37" s="101"/>
      <c r="D37" s="102" t="s">
        <v>
11</v>
      </c>
      <c r="E37" s="103" t="s">
        <v>
12</v>
      </c>
      <c r="F37" s="103" t="s">
        <v>
12</v>
      </c>
      <c r="G37" s="78"/>
      <c r="H37" s="78"/>
      <c r="I37" s="104" t="s">
        <v>
11</v>
      </c>
      <c r="J37" s="105" t="s">
        <v>
12</v>
      </c>
      <c r="K37" s="576" t="s">
        <v>
66</v>
      </c>
      <c r="L37" s="577"/>
      <c r="M37" s="578"/>
      <c r="N37" s="537">
        <v>
30433810</v>
      </c>
      <c r="O37" s="538"/>
      <c r="P37" s="106">
        <f>
ROUND(N37/$N$43*100,1)</f>
        <v>
89.3</v>
      </c>
      <c r="Q37" s="579">
        <v>
3.7</v>
      </c>
      <c r="R37" s="580"/>
      <c r="S37" s="107"/>
      <c r="T37" s="107"/>
    </row>
    <row r="38" spans="1:20" ht="20.100000000000001" customHeight="1" x14ac:dyDescent="0.15">
      <c r="A38" s="19"/>
      <c r="B38" s="581" t="s">
        <v>
67</v>
      </c>
      <c r="C38" s="582"/>
      <c r="D38" s="108">
        <v>
673624</v>
      </c>
      <c r="E38" s="43">
        <f>
ROUND(D38/$D$51*100,1)</f>
        <v>
0.5</v>
      </c>
      <c r="F38" s="109">
        <v>
-1</v>
      </c>
      <c r="G38" s="516">
        <v>
660686</v>
      </c>
      <c r="H38" s="583"/>
      <c r="I38" s="584"/>
      <c r="J38" s="110">
        <f>
ROUND(G38/$G$51*100,1)</f>
        <v>
0.8</v>
      </c>
      <c r="K38" s="576" t="s">
        <v>
68</v>
      </c>
      <c r="L38" s="577"/>
      <c r="M38" s="578"/>
      <c r="N38" s="537">
        <v>
86775</v>
      </c>
      <c r="O38" s="538"/>
      <c r="P38" s="106">
        <f>
ROUND(N38/$N$43*100,1)</f>
        <v>
0.3</v>
      </c>
      <c r="Q38" s="579">
        <v>
4.3</v>
      </c>
      <c r="R38" s="580"/>
      <c r="S38" s="111"/>
      <c r="T38" s="111"/>
    </row>
    <row r="39" spans="1:20" ht="20.100000000000001" customHeight="1" x14ac:dyDescent="0.15">
      <c r="A39" s="19"/>
      <c r="B39" s="591" t="s">
        <v>
69</v>
      </c>
      <c r="C39" s="578"/>
      <c r="D39" s="54">
        <v>
31226504</v>
      </c>
      <c r="E39" s="43">
        <f t="shared" ref="E39:E52" si="3">
ROUND(D39/$D$51*100,1)</f>
        <v>
21.9</v>
      </c>
      <c r="F39" s="109">
        <v>
36.4</v>
      </c>
      <c r="G39" s="537">
        <v>
13668213</v>
      </c>
      <c r="H39" s="595"/>
      <c r="I39" s="596"/>
      <c r="J39" s="112">
        <f t="shared" ref="J39:J52" si="4">
ROUND(G39/$G$51*100,1)</f>
        <v>
17.2</v>
      </c>
      <c r="K39" s="576" t="s">
        <v>
70</v>
      </c>
      <c r="L39" s="577"/>
      <c r="M39" s="578"/>
      <c r="N39" s="537">
        <v>
3086765</v>
      </c>
      <c r="O39" s="538"/>
      <c r="P39" s="106">
        <f>
ROUND(N39/$N$43*100,1)</f>
        <v>
9.1</v>
      </c>
      <c r="Q39" s="579">
        <v>
-1.5</v>
      </c>
      <c r="R39" s="580"/>
    </row>
    <row r="40" spans="1:20" ht="20.100000000000001" customHeight="1" x14ac:dyDescent="0.15">
      <c r="A40" s="19"/>
      <c r="B40" s="591" t="s">
        <v>
71</v>
      </c>
      <c r="C40" s="578"/>
      <c r="D40" s="54">
        <v>
63708720</v>
      </c>
      <c r="E40" s="43">
        <f t="shared" si="3"/>
        <v>
44.7</v>
      </c>
      <c r="F40" s="109">
        <v>
1.4</v>
      </c>
      <c r="G40" s="537">
        <v>
33265362</v>
      </c>
      <c r="H40" s="595"/>
      <c r="I40" s="596"/>
      <c r="J40" s="112">
        <f t="shared" si="4"/>
        <v>
41.9</v>
      </c>
      <c r="K40" s="576" t="s">
        <v>
72</v>
      </c>
      <c r="L40" s="577"/>
      <c r="M40" s="578"/>
      <c r="N40" s="537">
        <v>
0</v>
      </c>
      <c r="O40" s="538"/>
      <c r="P40" s="106">
        <f>
ROUND(N40/$N$43*100,1)</f>
        <v>
0</v>
      </c>
      <c r="Q40" s="579" t="s">
        <v>
198</v>
      </c>
      <c r="R40" s="580"/>
    </row>
    <row r="41" spans="1:20" ht="20.100000000000001" customHeight="1" x14ac:dyDescent="0.15">
      <c r="A41" s="19"/>
      <c r="B41" s="591" t="s">
        <v>
73</v>
      </c>
      <c r="C41" s="578"/>
      <c r="D41" s="108">
        <v>
8614177</v>
      </c>
      <c r="E41" s="43">
        <f t="shared" si="3"/>
        <v>
6</v>
      </c>
      <c r="F41" s="109">
        <v>
6.8</v>
      </c>
      <c r="G41" s="537">
        <v>
7209891</v>
      </c>
      <c r="H41" s="595"/>
      <c r="I41" s="596"/>
      <c r="J41" s="112">
        <f t="shared" si="4"/>
        <v>
9.1</v>
      </c>
      <c r="K41" s="576" t="s">
        <v>
74</v>
      </c>
      <c r="L41" s="577"/>
      <c r="M41" s="578"/>
      <c r="N41" s="537">
        <v>
0</v>
      </c>
      <c r="O41" s="538"/>
      <c r="P41" s="106">
        <f t="shared" ref="P41:P42" si="5">
ROUND(N41/$N$43*100,1)</f>
        <v>
0</v>
      </c>
      <c r="Q41" s="579" t="s">
        <v>
198</v>
      </c>
      <c r="R41" s="580"/>
    </row>
    <row r="42" spans="1:20" ht="20.100000000000001" customHeight="1" x14ac:dyDescent="0.15">
      <c r="A42" s="19"/>
      <c r="B42" s="591" t="s">
        <v>
75</v>
      </c>
      <c r="C42" s="578"/>
      <c r="D42" s="54">
        <v>
134804</v>
      </c>
      <c r="E42" s="43">
        <f t="shared" si="3"/>
        <v>
0.1</v>
      </c>
      <c r="F42" s="109">
        <v>
78.599999999999994</v>
      </c>
      <c r="G42" s="537">
        <v>
121422</v>
      </c>
      <c r="H42" s="595"/>
      <c r="I42" s="596"/>
      <c r="J42" s="112">
        <f t="shared" si="4"/>
        <v>
0.2</v>
      </c>
      <c r="K42" s="576" t="s">
        <v>
76</v>
      </c>
      <c r="L42" s="577"/>
      <c r="M42" s="578"/>
      <c r="N42" s="537">
        <v>
472000</v>
      </c>
      <c r="O42" s="538"/>
      <c r="P42" s="53">
        <f t="shared" si="5"/>
        <v>
1.4</v>
      </c>
      <c r="Q42" s="579">
        <v>
-2.4</v>
      </c>
      <c r="R42" s="580"/>
    </row>
    <row r="43" spans="1:20" ht="20.100000000000001" customHeight="1" x14ac:dyDescent="0.15">
      <c r="A43" s="19"/>
      <c r="B43" s="591" t="s">
        <v>
77</v>
      </c>
      <c r="C43" s="578"/>
      <c r="D43" s="54">
        <v>
0</v>
      </c>
      <c r="E43" s="43">
        <f t="shared" si="3"/>
        <v>
0</v>
      </c>
      <c r="F43" s="109" t="s">
        <v>
198</v>
      </c>
      <c r="G43" s="537">
        <v>
0</v>
      </c>
      <c r="H43" s="595"/>
      <c r="I43" s="596"/>
      <c r="J43" s="112">
        <f t="shared" si="4"/>
        <v>
0</v>
      </c>
      <c r="K43" s="576" t="s">
        <v>
60</v>
      </c>
      <c r="L43" s="577"/>
      <c r="M43" s="578"/>
      <c r="N43" s="537">
        <f>
SUM(N37:O42)</f>
        <v>
34079350</v>
      </c>
      <c r="O43" s="538"/>
      <c r="P43" s="53">
        <f>
ROUND(N43/$N$43*100,1)</f>
        <v>
100</v>
      </c>
      <c r="Q43" s="579">
        <v>
3.1</v>
      </c>
      <c r="R43" s="580"/>
    </row>
    <row r="44" spans="1:20" ht="20.100000000000001" customHeight="1" x14ac:dyDescent="0.15">
      <c r="A44" s="19"/>
      <c r="B44" s="591" t="s">
        <v>
78</v>
      </c>
      <c r="C44" s="578"/>
      <c r="D44" s="108">
        <v>
2476744</v>
      </c>
      <c r="E44" s="43">
        <f t="shared" si="3"/>
        <v>
1.7</v>
      </c>
      <c r="F44" s="109">
        <v>
59.8</v>
      </c>
      <c r="G44" s="537">
        <v>
1660891</v>
      </c>
      <c r="H44" s="595"/>
      <c r="I44" s="596"/>
      <c r="J44" s="112">
        <f t="shared" si="4"/>
        <v>
2.1</v>
      </c>
      <c r="K44" s="597" t="s">
        <v>
79</v>
      </c>
      <c r="L44" s="598"/>
      <c r="M44" s="598"/>
      <c r="N44" s="598"/>
      <c r="O44" s="598"/>
      <c r="P44" s="598"/>
      <c r="Q44" s="598"/>
      <c r="R44" s="599"/>
    </row>
    <row r="45" spans="1:20" ht="20.100000000000001" customHeight="1" x14ac:dyDescent="0.15">
      <c r="A45" s="19"/>
      <c r="B45" s="591" t="s">
        <v>
80</v>
      </c>
      <c r="C45" s="578"/>
      <c r="D45" s="54">
        <v>
19391702</v>
      </c>
      <c r="E45" s="43">
        <f t="shared" si="3"/>
        <v>
13.6</v>
      </c>
      <c r="F45" s="109">
        <v>
29.3</v>
      </c>
      <c r="G45" s="537">
        <v>
10675431</v>
      </c>
      <c r="H45" s="595"/>
      <c r="I45" s="596"/>
      <c r="J45" s="112">
        <f t="shared" si="4"/>
        <v>
13.4</v>
      </c>
      <c r="K45" s="576" t="s">
        <v>
81</v>
      </c>
      <c r="L45" s="577"/>
      <c r="M45" s="578"/>
      <c r="N45" s="592" t="s">
        <v>
82</v>
      </c>
      <c r="O45" s="578"/>
      <c r="P45" s="600" t="s">
        <v>
83</v>
      </c>
      <c r="Q45" s="601"/>
      <c r="R45" s="602"/>
      <c r="S45" s="113"/>
      <c r="T45" s="113"/>
    </row>
    <row r="46" spans="1:20" ht="20.100000000000001" customHeight="1" thickBot="1" x14ac:dyDescent="0.2">
      <c r="A46" s="19"/>
      <c r="B46" s="591" t="s">
        <v>
84</v>
      </c>
      <c r="C46" s="578"/>
      <c r="D46" s="54">
        <v>
736252</v>
      </c>
      <c r="E46" s="43">
        <f t="shared" si="3"/>
        <v>
0.5</v>
      </c>
      <c r="F46" s="109">
        <v>
-10.8</v>
      </c>
      <c r="G46" s="537">
        <v>
553197</v>
      </c>
      <c r="H46" s="595"/>
      <c r="I46" s="596"/>
      <c r="J46" s="112">
        <f t="shared" si="4"/>
        <v>
0.7</v>
      </c>
      <c r="K46" s="603">
        <v>
98.4</v>
      </c>
      <c r="L46" s="604"/>
      <c r="M46" s="605"/>
      <c r="N46" s="606">
        <v>
40.6</v>
      </c>
      <c r="O46" s="605"/>
      <c r="P46" s="606">
        <v>
96.6</v>
      </c>
      <c r="Q46" s="604"/>
      <c r="R46" s="607"/>
      <c r="S46" s="114"/>
      <c r="T46" s="114"/>
    </row>
    <row r="47" spans="1:20" ht="20.100000000000001" customHeight="1" thickTop="1" x14ac:dyDescent="0.15">
      <c r="A47" s="19"/>
      <c r="B47" s="591" t="s">
        <v>
85</v>
      </c>
      <c r="C47" s="578"/>
      <c r="D47" s="108">
        <v>
12856929</v>
      </c>
      <c r="E47" s="43">
        <f t="shared" si="3"/>
        <v>
9</v>
      </c>
      <c r="F47" s="109">
        <v>
1.9</v>
      </c>
      <c r="G47" s="537">
        <v>
9015082</v>
      </c>
      <c r="H47" s="595"/>
      <c r="I47" s="596"/>
      <c r="J47" s="112">
        <f t="shared" si="4"/>
        <v>
11.3</v>
      </c>
      <c r="K47" s="608" t="s">
        <v>
86</v>
      </c>
      <c r="L47" s="609"/>
      <c r="M47" s="609"/>
      <c r="N47" s="609"/>
      <c r="O47" s="609"/>
      <c r="P47" s="609"/>
      <c r="Q47" s="609"/>
      <c r="R47" s="610"/>
    </row>
    <row r="48" spans="1:20" ht="20.100000000000001" customHeight="1" x14ac:dyDescent="0.15">
      <c r="A48" s="19"/>
      <c r="B48" s="591" t="s">
        <v>
87</v>
      </c>
      <c r="C48" s="578"/>
      <c r="D48" s="54">
        <v>
0</v>
      </c>
      <c r="E48" s="43">
        <f t="shared" si="3"/>
        <v>
0</v>
      </c>
      <c r="F48" s="109" t="s">
        <v>
198</v>
      </c>
      <c r="G48" s="537">
        <v>
0</v>
      </c>
      <c r="H48" s="595"/>
      <c r="I48" s="596"/>
      <c r="J48" s="112">
        <f t="shared" si="4"/>
        <v>
0</v>
      </c>
      <c r="K48" s="611" t="s">
        <v>
4</v>
      </c>
      <c r="L48" s="612"/>
      <c r="M48" s="613"/>
      <c r="N48" s="616" t="s">
        <v>
88</v>
      </c>
      <c r="O48" s="617"/>
      <c r="P48" s="620" t="s">
        <v>
65</v>
      </c>
      <c r="Q48" s="622" t="s">
        <v>
89</v>
      </c>
      <c r="R48" s="623"/>
      <c r="S48" s="115"/>
      <c r="T48" s="115"/>
    </row>
    <row r="49" spans="1:20" ht="20.100000000000001" customHeight="1" x14ac:dyDescent="0.15">
      <c r="A49" s="19"/>
      <c r="B49" s="591" t="s">
        <v>
23</v>
      </c>
      <c r="C49" s="578"/>
      <c r="D49" s="54">
        <v>
2606228</v>
      </c>
      <c r="E49" s="43">
        <f>
ROUND(D49/$D$51*100,1)</f>
        <v>
1.8</v>
      </c>
      <c r="F49" s="109">
        <v>
-31.4</v>
      </c>
      <c r="G49" s="537">
        <v>
2606228</v>
      </c>
      <c r="H49" s="595"/>
      <c r="I49" s="596"/>
      <c r="J49" s="112">
        <f>
ROUND(G49/$G$51*100,1)</f>
        <v>
3.3</v>
      </c>
      <c r="K49" s="614"/>
      <c r="L49" s="615"/>
      <c r="M49" s="582"/>
      <c r="N49" s="618"/>
      <c r="O49" s="619"/>
      <c r="P49" s="621"/>
      <c r="Q49" s="642" t="s">
        <v>
90</v>
      </c>
      <c r="R49" s="643"/>
      <c r="S49" s="111"/>
      <c r="T49" s="111"/>
    </row>
    <row r="50" spans="1:20" ht="20.100000000000001" customHeight="1" x14ac:dyDescent="0.15">
      <c r="A50" s="19"/>
      <c r="B50" s="591" t="s">
        <v>
91</v>
      </c>
      <c r="C50" s="578"/>
      <c r="D50" s="108">
        <v>
0</v>
      </c>
      <c r="E50" s="43">
        <f t="shared" si="3"/>
        <v>
0</v>
      </c>
      <c r="F50" s="109" t="s">
        <v>
198</v>
      </c>
      <c r="G50" s="537">
        <v>
0</v>
      </c>
      <c r="H50" s="595"/>
      <c r="I50" s="596"/>
      <c r="J50" s="112">
        <f>
ROUND(G50/$G$51*100,1)</f>
        <v>
0</v>
      </c>
      <c r="K50" s="611" t="s">
        <v>
92</v>
      </c>
      <c r="L50" s="613"/>
      <c r="M50" s="116" t="s">
        <v>
93</v>
      </c>
      <c r="N50" s="644">
        <v>
30050150</v>
      </c>
      <c r="O50" s="645"/>
      <c r="P50" s="117">
        <v>
-6.7</v>
      </c>
      <c r="Q50" s="644">
        <v>
4140158</v>
      </c>
      <c r="R50" s="646"/>
      <c r="S50" s="95"/>
      <c r="T50" s="95"/>
    </row>
    <row r="51" spans="1:20" ht="20.100000000000001" customHeight="1" x14ac:dyDescent="0.15">
      <c r="A51" s="19"/>
      <c r="B51" s="624" t="s">
        <v>
60</v>
      </c>
      <c r="C51" s="625"/>
      <c r="D51" s="628">
        <f>
SUM(D38:D50)</f>
        <v>
142425684</v>
      </c>
      <c r="E51" s="630">
        <f t="shared" si="3"/>
        <v>
100</v>
      </c>
      <c r="F51" s="632">
        <v>
11</v>
      </c>
      <c r="G51" s="634">
        <f>
SUM(G38:I50)</f>
        <v>
79436403</v>
      </c>
      <c r="H51" s="635"/>
      <c r="I51" s="636"/>
      <c r="J51" s="640">
        <f>
ROUND(G51/$G$51*100,1)</f>
        <v>
100</v>
      </c>
      <c r="K51" s="614" t="s">
        <v>
94</v>
      </c>
      <c r="L51" s="582"/>
      <c r="M51" s="118" t="s">
        <v>
95</v>
      </c>
      <c r="N51" s="650">
        <v>
29588801</v>
      </c>
      <c r="O51" s="651"/>
      <c r="P51" s="109">
        <v>
-7.2</v>
      </c>
      <c r="Q51" s="650">
        <v>
117383</v>
      </c>
      <c r="R51" s="652"/>
      <c r="S51" s="95"/>
      <c r="T51" s="95"/>
    </row>
    <row r="52" spans="1:20" ht="20.100000000000001" customHeight="1" thickBot="1" x14ac:dyDescent="0.2">
      <c r="A52" s="19"/>
      <c r="B52" s="626"/>
      <c r="C52" s="627"/>
      <c r="D52" s="629"/>
      <c r="E52" s="631">
        <f t="shared" si="3"/>
        <v>
0</v>
      </c>
      <c r="F52" s="633"/>
      <c r="G52" s="637"/>
      <c r="H52" s="638"/>
      <c r="I52" s="639"/>
      <c r="J52" s="641">
        <f t="shared" si="4"/>
        <v>
0</v>
      </c>
      <c r="K52" s="611" t="s">
        <v>
96</v>
      </c>
      <c r="L52" s="613"/>
      <c r="M52" s="116" t="s">
        <v>
93</v>
      </c>
      <c r="N52" s="644">
        <v>
4228185</v>
      </c>
      <c r="O52" s="645"/>
      <c r="P52" s="117">
        <v>
-1.9</v>
      </c>
      <c r="Q52" s="644">
        <v>
759832</v>
      </c>
      <c r="R52" s="646"/>
      <c r="S52" s="95"/>
      <c r="T52" s="95"/>
    </row>
    <row r="53" spans="1:20" ht="20.100000000000001" customHeight="1" x14ac:dyDescent="0.15">
      <c r="B53" s="119" t="s">
        <v>
97</v>
      </c>
      <c r="C53" s="78"/>
      <c r="D53" s="78"/>
      <c r="E53" s="78"/>
      <c r="F53" s="78"/>
      <c r="G53" s="78"/>
      <c r="H53" s="78"/>
      <c r="I53" s="78"/>
      <c r="J53" s="120"/>
      <c r="K53" s="581" t="s">
        <v>
94</v>
      </c>
      <c r="L53" s="582"/>
      <c r="M53" s="118" t="s">
        <v>
95</v>
      </c>
      <c r="N53" s="647">
        <v>
4102518</v>
      </c>
      <c r="O53" s="584"/>
      <c r="P53" s="121">
        <v>
-1.7</v>
      </c>
      <c r="Q53" s="647">
        <v>
145010</v>
      </c>
      <c r="R53" s="648"/>
      <c r="S53" s="95"/>
      <c r="T53" s="95"/>
    </row>
    <row r="54" spans="1:20" ht="20.100000000000001" customHeight="1" x14ac:dyDescent="0.15">
      <c r="B54" s="78" t="s">
        <v>
184</v>
      </c>
      <c r="C54" s="78"/>
      <c r="D54" s="78"/>
      <c r="E54" s="78"/>
      <c r="F54" s="78"/>
      <c r="G54" s="78"/>
      <c r="H54" s="78"/>
      <c r="I54" s="78"/>
      <c r="J54" s="78"/>
      <c r="K54" s="649" t="s">
        <v>
98</v>
      </c>
      <c r="L54" s="613"/>
      <c r="M54" s="116" t="s">
        <v>
93</v>
      </c>
      <c r="N54" s="644">
        <v>
20795372</v>
      </c>
      <c r="O54" s="645"/>
      <c r="P54" s="117">
        <v>
-1.1000000000000001</v>
      </c>
      <c r="Q54" s="644">
        <v>
3340839</v>
      </c>
      <c r="R54" s="646"/>
      <c r="S54" s="95"/>
      <c r="T54" s="95"/>
    </row>
    <row r="55" spans="1:20" ht="20.100000000000001" customHeight="1" x14ac:dyDescent="0.15">
      <c r="B55" s="78"/>
      <c r="C55" s="78"/>
      <c r="D55" s="78"/>
      <c r="E55" s="78"/>
      <c r="F55" s="78"/>
      <c r="G55" s="78"/>
      <c r="H55" s="78"/>
      <c r="I55" s="78"/>
      <c r="J55" s="78"/>
      <c r="K55" s="581" t="s">
        <v>
99</v>
      </c>
      <c r="L55" s="582"/>
      <c r="M55" s="118" t="s">
        <v>
95</v>
      </c>
      <c r="N55" s="647">
        <v>
20018287</v>
      </c>
      <c r="O55" s="584"/>
      <c r="P55" s="109">
        <v>
-1.1000000000000001</v>
      </c>
      <c r="Q55" s="647">
        <v>
128722</v>
      </c>
      <c r="R55" s="648"/>
      <c r="S55" s="95"/>
      <c r="T55" s="95"/>
    </row>
    <row r="56" spans="1:20" ht="20.100000000000001" customHeight="1" x14ac:dyDescent="0.15">
      <c r="B56" s="78"/>
      <c r="C56" s="78"/>
      <c r="D56" s="78"/>
      <c r="E56" s="78"/>
      <c r="F56" s="78"/>
      <c r="G56" s="78"/>
      <c r="H56" s="78"/>
      <c r="I56" s="78"/>
      <c r="J56" s="78"/>
      <c r="K56" s="649" t="s">
        <v>
98</v>
      </c>
      <c r="L56" s="613"/>
      <c r="M56" s="116" t="s">
        <v>
93</v>
      </c>
      <c r="N56" s="658" t="s">
        <v>
187</v>
      </c>
      <c r="O56" s="659"/>
      <c r="P56" s="117" t="s">
        <v>
187</v>
      </c>
      <c r="Q56" s="658" t="s">
        <v>
187</v>
      </c>
      <c r="R56" s="660"/>
    </row>
    <row r="57" spans="1:20" ht="20.100000000000001" customHeight="1" x14ac:dyDescent="0.15">
      <c r="B57" s="78"/>
      <c r="C57" s="78"/>
      <c r="D57" s="78"/>
      <c r="E57" s="78"/>
      <c r="F57" s="78"/>
      <c r="G57" s="78"/>
      <c r="H57" s="78"/>
      <c r="I57" s="78"/>
      <c r="J57" s="78"/>
      <c r="K57" s="653" t="s">
        <v>
100</v>
      </c>
      <c r="L57" s="654"/>
      <c r="M57" s="118" t="s">
        <v>
95</v>
      </c>
      <c r="N57" s="655" t="s">
        <v>
187</v>
      </c>
      <c r="O57" s="656"/>
      <c r="P57" s="121" t="s">
        <v>
187</v>
      </c>
      <c r="Q57" s="655" t="s">
        <v>
187</v>
      </c>
      <c r="R57" s="657"/>
    </row>
    <row r="58" spans="1:20" ht="20.100000000000001" customHeight="1" x14ac:dyDescent="0.15">
      <c r="B58" s="78"/>
      <c r="C58" s="78"/>
      <c r="D58" s="78"/>
      <c r="E58" s="78"/>
      <c r="F58" s="78"/>
      <c r="G58" s="78"/>
      <c r="H58" s="78"/>
      <c r="I58" s="78"/>
      <c r="J58" s="78"/>
      <c r="K58" s="649" t="s">
        <v>
101</v>
      </c>
      <c r="L58" s="613"/>
      <c r="M58" s="116" t="s">
        <v>
93</v>
      </c>
      <c r="N58" s="658" t="s">
        <v>
187</v>
      </c>
      <c r="O58" s="659"/>
      <c r="P58" s="117" t="s">
        <v>
187</v>
      </c>
      <c r="Q58" s="658" t="s">
        <v>
187</v>
      </c>
      <c r="R58" s="660"/>
    </row>
    <row r="59" spans="1:20" ht="20.100000000000001" customHeight="1" x14ac:dyDescent="0.15">
      <c r="B59" s="78"/>
      <c r="C59" s="78"/>
      <c r="D59" s="78"/>
      <c r="E59" s="78"/>
      <c r="F59" s="78"/>
      <c r="G59" s="78"/>
      <c r="H59" s="78"/>
      <c r="I59" s="78"/>
      <c r="J59" s="78"/>
      <c r="K59" s="653" t="s">
        <v>
100</v>
      </c>
      <c r="L59" s="654"/>
      <c r="M59" s="118" t="s">
        <v>
95</v>
      </c>
      <c r="N59" s="655" t="s">
        <v>
187</v>
      </c>
      <c r="O59" s="656"/>
      <c r="P59" s="109" t="s">
        <v>
187</v>
      </c>
      <c r="Q59" s="655" t="s">
        <v>
187</v>
      </c>
      <c r="R59" s="657"/>
    </row>
    <row r="60" spans="1:20" ht="20.100000000000001" customHeight="1" x14ac:dyDescent="0.15">
      <c r="B60" s="78"/>
      <c r="C60" s="78"/>
      <c r="D60" s="78"/>
      <c r="E60" s="78"/>
      <c r="F60" s="78"/>
      <c r="G60" s="78"/>
      <c r="H60" s="78"/>
      <c r="I60" s="78"/>
      <c r="J60" s="78"/>
      <c r="K60" s="649" t="s">
        <v>
101</v>
      </c>
      <c r="L60" s="613"/>
      <c r="M60" s="116" t="s">
        <v>
93</v>
      </c>
      <c r="N60" s="658" t="s">
        <v>
187</v>
      </c>
      <c r="O60" s="659"/>
      <c r="P60" s="117" t="s">
        <v>
187</v>
      </c>
      <c r="Q60" s="667" t="s">
        <v>
187</v>
      </c>
      <c r="R60" s="660"/>
    </row>
    <row r="61" spans="1:20" ht="20.100000000000001" customHeight="1" thickBot="1" x14ac:dyDescent="0.2">
      <c r="B61" s="78"/>
      <c r="C61" s="78"/>
      <c r="D61" s="78"/>
      <c r="E61" s="78"/>
      <c r="F61" s="78"/>
      <c r="G61" s="78"/>
      <c r="H61" s="78"/>
      <c r="I61" s="78"/>
      <c r="J61" s="78"/>
      <c r="K61" s="661" t="s">
        <v>
102</v>
      </c>
      <c r="L61" s="662"/>
      <c r="M61" s="122" t="s">
        <v>
95</v>
      </c>
      <c r="N61" s="663" t="s">
        <v>
187</v>
      </c>
      <c r="O61" s="664"/>
      <c r="P61" s="123" t="s">
        <v>
187</v>
      </c>
      <c r="Q61" s="665" t="s">
        <v>
198</v>
      </c>
      <c r="R61" s="666"/>
    </row>
    <row r="62" spans="1:20" ht="19.5" customHeight="1" x14ac:dyDescent="0.15"/>
    <row r="63" spans="1:20" ht="19.5" customHeight="1" x14ac:dyDescent="0.15"/>
    <row r="64" spans="1:20" ht="24" customHeight="1" x14ac:dyDescent="0.15"/>
    <row r="65" ht="19.5" customHeight="1" x14ac:dyDescent="0.15"/>
    <row r="66" ht="19.5" customHeight="1" x14ac:dyDescent="0.15"/>
    <row r="67" ht="19.5" customHeight="1" x14ac:dyDescent="0.15"/>
    <row r="68" ht="6.6" customHeight="1" x14ac:dyDescent="0.15"/>
  </sheetData>
  <mergeCells count="240"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P30:Q30"/>
    <mergeCell ref="B31:C31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B26:C26"/>
    <mergeCell ref="J26:K26"/>
    <mergeCell ref="M26:N26"/>
    <mergeCell ref="P26:Q26"/>
    <mergeCell ref="B27:C27"/>
    <mergeCell ref="J27:K27"/>
    <mergeCell ref="M27:N27"/>
    <mergeCell ref="B24:C24"/>
    <mergeCell ref="G24:I24"/>
    <mergeCell ref="J24:K24"/>
    <mergeCell ref="M24:N24"/>
    <mergeCell ref="B25:C25"/>
    <mergeCell ref="J25:K25"/>
    <mergeCell ref="M25:N25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</mergeCells>
  <phoneticPr fontId="2"/>
  <conditionalFormatting sqref="F6:F33">
    <cfRule type="expression" dxfId="3" priority="4" stopIfTrue="1">
      <formula>
"IF(AND(D6=0,F6=0,【参考】24右!F6=0））"</formula>
    </cfRule>
  </conditionalFormatting>
  <conditionalFormatting sqref="M6:N13">
    <cfRule type="expression" dxfId="2" priority="3" stopIfTrue="1">
      <formula>
"IF（F6=0,【参考】24右!F6＝0,'25年度右'!D6＝0）"</formula>
    </cfRule>
  </conditionalFormatting>
  <conditionalFormatting sqref="M15:N30">
    <cfRule type="expression" dxfId="1" priority="2" stopIfTrue="1">
      <formula>
"IF（F6=0,【参考】24右!F6＝0,'25年度右'!D6＝0）"</formula>
    </cfRule>
  </conditionalFormatting>
  <conditionalFormatting sqref="M33:N33">
    <cfRule type="expression" dxfId="0" priority="1" stopIfTrue="1">
      <formula>
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豊島・左</vt:lpstr>
      <vt:lpstr>豊島・右</vt:lpstr>
      <vt:lpstr>豊島・右!Print_Area</vt:lpstr>
      <vt:lpstr>豊島・左!Print_Area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2019-12-26T02:33:33Z</dcterms:created>
  <dcterms:modified xsi:type="dcterms:W3CDTF">2021-01-07T01:14:32Z</dcterms:modified>
</cp:coreProperties>
</file>