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3MzF6IM4HrVdBaUIKohRxfb0++8/kPm4TtNzU76Qq3Xrxplwc/oBfsudvpfBpb291NYria23p8H1hRp2CeuCsQ==" workbookSaltValue="jxKG0RQDj/BAuLZElvwGxw==" workbookSpinCount="100000" lockStructure="1"/>
  <bookViews>
    <workbookView xWindow="0" yWindow="0" windowWidth="20490" windowHeight="777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M6" i="5"/>
  <c r="L6" i="5"/>
  <c r="W8" i="4" s="1"/>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E85" i="4"/>
  <c r="AT10" i="4"/>
  <c r="AL10" i="4"/>
  <c r="W10" i="4"/>
  <c r="I10" i="4"/>
  <c r="B10" i="4"/>
  <c r="BB8" i="4"/>
  <c r="AL8" i="4"/>
  <c r="AD8" i="4"/>
  <c r="P8" i="4"/>
  <c r="B8" i="4"/>
</calcChain>
</file>

<file path=xl/sharedStrings.xml><?xml version="1.0" encoding="utf-8"?>
<sst xmlns="http://schemas.openxmlformats.org/spreadsheetml/2006/main" count="257" uniqueCount="116">
  <si>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</si>
  <si>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</si>
  <si>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</si>
  <si>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</si>
  <si>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</si>
  <si>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</si>
  <si>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</si>
  <si>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</si>
  <si>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</si>
  <si>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</si>
  <si>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</si>
  <si>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</si>
  <si>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</si>
  <si>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</si>
  <si>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</si>
  <si>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</si>
  <si>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</si>
  <si>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</si>
  <si>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</si>
  <si>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</si>
  <si>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</si>
  <si>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</si>
  <si>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</si>
  <si>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</si>
  <si>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</si>
  <si>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</si>
  <si>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</si>
  <si>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</si>
  <si>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</si>
  <si>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</si>
  <si>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</si>
  <si>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</si>
  <si>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</si>
  <si>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</si>
  <si>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</si>
  <si>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</si>
  <si>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</si>
  <si>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</si>
  <si>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</si>
  <si>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</si>
  <si>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</si>
  <si>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</si>
  <si>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</si>
  <si>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</si>
  <si>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</si>
  <si>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</si>
  <si>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</si>
  <si>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</si>
  <si>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</si>
  <si>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</si>
  <si>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</si>
  <si>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</si>
  <si>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</si>
  <si>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</si>
  <si>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</si>
  <si>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</si>
  <si>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</si>
  <si>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</si>
  <si>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</si>
  <si>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</si>
  <si>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</si>
  <si>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</si>
  <si>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</si>
  <si>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</si>
  <si>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</si>
  <si>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</si>
  <si>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</si>
  <si>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</si>
  <si>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</si>
  <si>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</si>
  <si>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</si>
  <si>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</si>
  <si>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</si>
  <si>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</si>
  <si>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</si>
  <si>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</si>
  <si>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</si>
  <si>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</si>
  <si>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</si>
  <si>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</si>
  <si>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</si>
  <si>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</si>
  <si>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</si>
  <si>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</si>
  <si>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</si>
  <si>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</si>
  <si>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</si>
  <si>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</si>
  <si>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</si>
  <si>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</si>
  <si>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</si>
  <si>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</si>
  <si>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</si>
  <si>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</si>
  <si>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</si>
  <si>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</si>
  <si>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多摩市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</si>
  <si>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</si>
  <si>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</si>
  <si>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</si>
  <si>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</si>
  <si>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</si>
  <si>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</si>
  <si>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</si>
  <si>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</si>
  <si>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</si>
  <si>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</si>
  <si>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</si>
  <si>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</si>
  <si>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</si>
  <si>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</si>
  <si>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</si>
  <si>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</si>
  <si>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多摩市では、下水道普及率が99.99％と高い水準に達しており、下水道施設（下水道管やポンプ施設等）の新たな設置工事はほとんどなく、すでに設置された施設の維持管理業務が中心となっている。そのため、近年、新規施設を建設するための財源とする企業債の借入れは行っておらず、過年度に借り入れた企業債の残高及び元金・利息の償還額が年々減少している。
　これにより、使用料収入に対する企業債残高の割合である④企業債残高対事業規模比率は非常に低いものとなっており、短期的な債務に対する支払い能力を示す③流動比率は、100％を大幅に上回っている。
　また、本市の下水道施設の多くは東京都からの移管による受贈財産であることから、減価償却費に占める長期前受金戻入の割合が大きく、１㎥あたりの汚水処理に係るコストを示す⑥汚水処理原価は、類似団体比較でも低くなっている。
　令和２年度には新型コロナウイルス感染症の影響への対策として下水道使用料の減免を実施したが、汚水処理費に対する使用料収入の割合である⑤経費回収率は、100％超の高い水準を維持することができている。
　以上から、単年度の収支を示す①経常収支比率は、黒字であることを示す100％を超え、安定した経営状況を維持している。発生した余剰金については、将来発生する施設更新投資等の財源として確保している。</t>
    <rPh sb="98" eb="100">
      <t>キンネン</t>
    </rPh>
    <rPh sb="211" eb="213">
      <t>ヒジョウ</t>
    </rPh>
    <rPh sb="214" eb="215">
      <t>ヒク</t>
    </rPh>
    <rPh sb="255" eb="257">
      <t>オオハバ</t>
    </rPh>
    <rPh sb="258" eb="260">
      <t>ウワマワ</t>
    </rPh>
    <rPh sb="319" eb="321">
      <t>レイニュウ</t>
    </rPh>
    <rPh sb="357" eb="359">
      <t>ルイジ</t>
    </rPh>
    <rPh sb="359" eb="361">
      <t>ダンタイ</t>
    </rPh>
    <rPh sb="361" eb="363">
      <t>ヒカク</t>
    </rPh>
    <rPh sb="365" eb="366">
      <t>ヒク</t>
    </rPh>
    <rPh sb="375" eb="377">
      <t>レイワ</t>
    </rPh>
    <rPh sb="378" eb="380">
      <t>ネンド</t>
    </rPh>
    <rPh sb="382" eb="384">
      <t>シンガタ</t>
    </rPh>
    <rPh sb="391" eb="394">
      <t>カンセンショウ</t>
    </rPh>
    <rPh sb="395" eb="397">
      <t>エイキョウ</t>
    </rPh>
    <rPh sb="399" eb="401">
      <t>タイサク</t>
    </rPh>
    <rPh sb="404" eb="407">
      <t>ゲスイドウ</t>
    </rPh>
    <rPh sb="407" eb="410">
      <t>シヨウリョウ</t>
    </rPh>
    <rPh sb="411" eb="413">
      <t>ゲンメン</t>
    </rPh>
    <rPh sb="414" eb="416">
      <t>ジッシ</t>
    </rPh>
    <rPh sb="489" eb="491">
      <t>ケイジョウ</t>
    </rPh>
    <rPh sb="524" eb="526">
      <t>イジ</t>
    </rPh>
    <phoneticPr fontId="4"/>
  </si>
  <si>
    <t>　管渠の老朽化度合いを示す②管渠老朽化率は低い水準となっているが、近年増加傾向である。多くの下水道施設は急激な都市化に対応するため短期間に集中して整備が行われており、今後も標準的な耐用年数50年を超える施設が急増することとなるため、老朽化した施設の更新が課題となっている。
　平成30年度に、中長期的な施設の更新計画である「多摩市下水道施設長寿命化（ストックマネジメント）計画」を策定し、同計画に基づいた修繕・改築を実施していく。</t>
    <rPh sb="33" eb="35">
      <t>キンネン</t>
    </rPh>
    <rPh sb="35" eb="37">
      <t>ゾウカ</t>
    </rPh>
    <rPh sb="37" eb="39">
      <t>ケイコウ</t>
    </rPh>
    <rPh sb="52" eb="54">
      <t>キュウゲキ</t>
    </rPh>
    <rPh sb="55" eb="58">
      <t>トシカ</t>
    </rPh>
    <rPh sb="59" eb="61">
      <t>タイオウ</t>
    </rPh>
    <rPh sb="116" eb="119">
      <t>ロウキュウカ</t>
    </rPh>
    <rPh sb="121" eb="123">
      <t>シセツ</t>
    </rPh>
    <rPh sb="124" eb="126">
      <t>コウシン</t>
    </rPh>
    <rPh sb="127" eb="129">
      <t>カダイ</t>
    </rPh>
    <phoneticPr fontId="4"/>
  </si>
  <si>
    <t>　現在、非常に安定した経営状況を保っているものの、下水道施設の大量更新時期を目前に控えており、更新にあたっては、莫大な経費を要することとなる。一方、下水道使用料収入は、長期的には減少することが想定される。
　平成30年度に「多摩市下水道施設長寿命化（ストックマネジメント）計画」、令和２年度に「多摩市下水道事業経営戦略」を策定、令和４年度には複数業務を一括して複数年契約する下水道施設包括的維持管理業務委託の開始を予定しており、将来にわたり安定的に経営できるための基盤の構築を目指していく。</t>
    <rPh sb="47" eb="49">
      <t>コウシン</t>
    </rPh>
    <rPh sb="59" eb="61">
      <t>ケイヒ</t>
    </rPh>
    <rPh sb="71" eb="73">
      <t>イッポウ</t>
    </rPh>
    <rPh sb="74" eb="77">
      <t>ゲスイドウ</t>
    </rPh>
    <rPh sb="77" eb="80">
      <t>シヨウリョウ</t>
    </rPh>
    <rPh sb="80" eb="82">
      <t>シュウニュウ</t>
    </rPh>
    <rPh sb="84" eb="87">
      <t>チョウキテキ</t>
    </rPh>
    <rPh sb="89" eb="91">
      <t>ゲンショウ</t>
    </rPh>
    <rPh sb="96" eb="98">
      <t>ソウテイ</t>
    </rPh>
    <rPh sb="140" eb="142">
      <t>レイワ</t>
    </rPh>
    <rPh sb="143" eb="145">
      <t>ネンド</t>
    </rPh>
    <rPh sb="147" eb="150">
      <t>タマシ</t>
    </rPh>
    <rPh sb="150" eb="153">
      <t>ゲスイドウ</t>
    </rPh>
    <rPh sb="153" eb="155">
      <t>ジギョウ</t>
    </rPh>
    <rPh sb="155" eb="157">
      <t>ケイエイ</t>
    </rPh>
    <rPh sb="157" eb="159">
      <t>センリャク</t>
    </rPh>
    <rPh sb="161" eb="163">
      <t>サクテイ</t>
    </rPh>
    <rPh sb="164" eb="166">
      <t>レイワ</t>
    </rPh>
    <rPh sb="167" eb="169">
      <t>ネンド</t>
    </rPh>
    <rPh sb="171" eb="173">
      <t>フクスウ</t>
    </rPh>
    <rPh sb="173" eb="175">
      <t>ギョウム</t>
    </rPh>
    <rPh sb="176" eb="178">
      <t>イッカツ</t>
    </rPh>
    <rPh sb="180" eb="182">
      <t>フクスウ</t>
    </rPh>
    <rPh sb="182" eb="183">
      <t>ネン</t>
    </rPh>
    <rPh sb="183" eb="185">
      <t>ケイヤク</t>
    </rPh>
    <rPh sb="187" eb="190">
      <t>ゲスイドウ</t>
    </rPh>
    <rPh sb="190" eb="192">
      <t>シセツ</t>
    </rPh>
    <rPh sb="192" eb="195">
      <t>ホウカツテキ</t>
    </rPh>
    <rPh sb="195" eb="197">
      <t>イジ</t>
    </rPh>
    <rPh sb="197" eb="199">
      <t>カンリ</t>
    </rPh>
    <rPh sb="199" eb="201">
      <t>ギョウム</t>
    </rPh>
    <rPh sb="201" eb="203">
      <t>イタク</t>
    </rPh>
    <rPh sb="204" eb="206">
      <t>カイシ</t>
    </rPh>
    <rPh sb="235" eb="237">
      <t>コウチク</t>
    </rPh>
    <rPh sb="238" eb="240">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</si>
</sst>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游ゴシック"/>
      <family val="2"/>
      <charset val="128"/>
      <scheme val="minor"/>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5" fillId="0" borderId="0">
      <alignment vertical="center"/>
    </xf>
    <xf numFmtId="0" fontId="15"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3" applyFont="1" applyBorder="1" applyAlignment="1" applyProtection="1">
      <alignment horizontal="left" vertical="top" wrapText="1"/>
      <protection locked="0"/>
    </xf>
    <xf numFmtId="0" fontId="5" fillId="0" borderId="0" xfId="3" applyFont="1" applyBorder="1" applyAlignment="1" applyProtection="1">
      <alignment horizontal="left" vertical="top" wrapText="1"/>
      <protection locked="0"/>
    </xf>
    <xf numFmtId="0" fontId="5" fillId="0" borderId="7" xfId="3" applyFont="1" applyBorder="1" applyAlignment="1" applyProtection="1">
      <alignment horizontal="left" vertical="top" wrapText="1"/>
      <protection locked="0"/>
    </xf>
    <xf numFmtId="0" fontId="5" fillId="0" borderId="8" xfId="3" applyFont="1" applyBorder="1" applyAlignment="1" applyProtection="1">
      <alignment horizontal="left" vertical="top" wrapText="1"/>
      <protection locked="0"/>
    </xf>
    <xf numFmtId="0" fontId="5" fillId="0" borderId="1" xfId="3" applyFont="1" applyBorder="1" applyAlignment="1" applyProtection="1">
      <alignment horizontal="left" vertical="top" wrapText="1"/>
      <protection locked="0"/>
    </xf>
    <xf numFmtId="0" fontId="5" fillId="0" borderId="9" xfId="3"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7" xfId="2" applyFont="1" applyBorder="1" applyAlignment="1" applyProtection="1">
      <alignment horizontal="left" vertical="top" wrapText="1"/>
      <protection locked="0"/>
    </xf>
    <xf numFmtId="0" fontId="16" fillId="0" borderId="8"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4">
    <cellStyle name="桁区切り" xfId="1" builtinId="6"/>
    <cellStyle name="標準" xfId="0" builtinId="0"/>
    <cellStyle name="標準 2 3" xfId="3"/>
    <cellStyle name="標準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0.33</c:v>
                </c:pt>
                <c:pt idx="2">
                  <c:v>0.27</c:v>
                </c:pt>
                <c:pt idx="3">
                  <c:v>0.27</c:v>
                </c:pt>
                <c:pt idx="4">
                  <c:v>7.0000000000000007E-2</c:v>
                </c:pt>
              </c:numCache>
            </c:numRef>
          </c:val>
          <c:extLst>
            <c:ext xmlns:c16="http://schemas.microsoft.com/office/drawing/2014/chart" uri="{C3380CC4-5D6E-409C-BE32-E72D297353CC}">
              <c16:uniqueId val="{00000000-5CE6-4F2C-9D25-05133A2515BC}"/>
            </c:ext>
          </c:extLst>
        </c:ser>
        <c:dLbls>
          <c:showLegendKey val="0"/>
          <c:showVal val="0"/>
          <c:showCatName val="0"/>
          <c:showSerName val="0"/>
          <c:showPercent val="0"/>
          <c:showBubbleSize val="0"/>
        </c:dLbls>
        <c:gapWidth val="150"/>
        <c:axId val="542609704"/>
        <c:axId val="542610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0.17</c:v>
                </c:pt>
                <c:pt idx="2">
                  <c:v>0.21</c:v>
                </c:pt>
                <c:pt idx="3">
                  <c:v>0.19</c:v>
                </c:pt>
                <c:pt idx="4">
                  <c:v>0.19</c:v>
                </c:pt>
              </c:numCache>
            </c:numRef>
          </c:val>
          <c:smooth val="0"/>
          <c:extLst>
            <c:ext xmlns:c16="http://schemas.microsoft.com/office/drawing/2014/chart" uri="{C3380CC4-5D6E-409C-BE32-E72D297353CC}">
              <c16:uniqueId val="{00000001-5CE6-4F2C-9D25-05133A2515BC}"/>
            </c:ext>
          </c:extLst>
        </c:ser>
        <c:dLbls>
          <c:showLegendKey val="0"/>
          <c:showVal val="0"/>
          <c:showCatName val="0"/>
          <c:showSerName val="0"/>
          <c:showPercent val="0"/>
          <c:showBubbleSize val="0"/>
        </c:dLbls>
        <c:marker val="1"/>
        <c:smooth val="0"/>
        <c:axId val="542609704"/>
        <c:axId val="542610488"/>
      </c:lineChart>
      <c:dateAx>
        <c:axId val="542609704"/>
        <c:scaling>
          <c:orientation val="minMax"/>
        </c:scaling>
        <c:delete val="1"/>
        <c:axPos val="b"/>
        <c:numFmt formatCode="&quot;H&quot;yy" sourceLinked="1"/>
        <c:majorTickMark val="none"/>
        <c:minorTickMark val="none"/>
        <c:tickLblPos val="none"/>
        <c:crossAx val="542610488"/>
        <c:crosses val="autoZero"/>
        <c:auto val="1"/>
        <c:lblOffset val="100"/>
        <c:baseTimeUnit val="years"/>
      </c:dateAx>
      <c:valAx>
        <c:axId val="542610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609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4D-47BE-B4D1-0BAB73205683}"/>
            </c:ext>
          </c:extLst>
        </c:ser>
        <c:dLbls>
          <c:showLegendKey val="0"/>
          <c:showVal val="0"/>
          <c:showCatName val="0"/>
          <c:showSerName val="0"/>
          <c:showPercent val="0"/>
          <c:showBubbleSize val="0"/>
        </c:dLbls>
        <c:gapWidth val="150"/>
        <c:axId val="210464928"/>
        <c:axId val="210459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61.54</c:v>
                </c:pt>
                <c:pt idx="2">
                  <c:v>61.93</c:v>
                </c:pt>
                <c:pt idx="3">
                  <c:v>61.32</c:v>
                </c:pt>
                <c:pt idx="4">
                  <c:v>61.7</c:v>
                </c:pt>
              </c:numCache>
            </c:numRef>
          </c:val>
          <c:smooth val="0"/>
          <c:extLst>
            <c:ext xmlns:c16="http://schemas.microsoft.com/office/drawing/2014/chart" uri="{C3380CC4-5D6E-409C-BE32-E72D297353CC}">
              <c16:uniqueId val="{00000001-874D-47BE-B4D1-0BAB73205683}"/>
            </c:ext>
          </c:extLst>
        </c:ser>
        <c:dLbls>
          <c:showLegendKey val="0"/>
          <c:showVal val="0"/>
          <c:showCatName val="0"/>
          <c:showSerName val="0"/>
          <c:showPercent val="0"/>
          <c:showBubbleSize val="0"/>
        </c:dLbls>
        <c:marker val="1"/>
        <c:smooth val="0"/>
        <c:axId val="210464928"/>
        <c:axId val="210459832"/>
      </c:lineChart>
      <c:dateAx>
        <c:axId val="210464928"/>
        <c:scaling>
          <c:orientation val="minMax"/>
        </c:scaling>
        <c:delete val="1"/>
        <c:axPos val="b"/>
        <c:numFmt formatCode="&quot;H&quot;yy" sourceLinked="1"/>
        <c:majorTickMark val="none"/>
        <c:minorTickMark val="none"/>
        <c:tickLblPos val="none"/>
        <c:crossAx val="210459832"/>
        <c:crosses val="autoZero"/>
        <c:auto val="1"/>
        <c:lblOffset val="100"/>
        <c:baseTimeUnit val="years"/>
      </c:dateAx>
      <c:valAx>
        <c:axId val="210459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46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99.79</c:v>
                </c:pt>
                <c:pt idx="2">
                  <c:v>99.79</c:v>
                </c:pt>
                <c:pt idx="3">
                  <c:v>99.79</c:v>
                </c:pt>
                <c:pt idx="4">
                  <c:v>99.79</c:v>
                </c:pt>
              </c:numCache>
            </c:numRef>
          </c:val>
          <c:extLst>
            <c:ext xmlns:c16="http://schemas.microsoft.com/office/drawing/2014/chart" uri="{C3380CC4-5D6E-409C-BE32-E72D297353CC}">
              <c16:uniqueId val="{00000000-CBB0-4D71-9BE1-F9D3AAA7CB9F}"/>
            </c:ext>
          </c:extLst>
        </c:ser>
        <c:dLbls>
          <c:showLegendKey val="0"/>
          <c:showVal val="0"/>
          <c:showCatName val="0"/>
          <c:showSerName val="0"/>
          <c:showPercent val="0"/>
          <c:showBubbleSize val="0"/>
        </c:dLbls>
        <c:gapWidth val="150"/>
        <c:axId val="202760680"/>
        <c:axId val="20276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94.13</c:v>
                </c:pt>
                <c:pt idx="2">
                  <c:v>94.45</c:v>
                </c:pt>
                <c:pt idx="3">
                  <c:v>94.58</c:v>
                </c:pt>
                <c:pt idx="4">
                  <c:v>94.56</c:v>
                </c:pt>
              </c:numCache>
            </c:numRef>
          </c:val>
          <c:smooth val="0"/>
          <c:extLst>
            <c:ext xmlns:c16="http://schemas.microsoft.com/office/drawing/2014/chart" uri="{C3380CC4-5D6E-409C-BE32-E72D297353CC}">
              <c16:uniqueId val="{00000001-CBB0-4D71-9BE1-F9D3AAA7CB9F}"/>
            </c:ext>
          </c:extLst>
        </c:ser>
        <c:dLbls>
          <c:showLegendKey val="0"/>
          <c:showVal val="0"/>
          <c:showCatName val="0"/>
          <c:showSerName val="0"/>
          <c:showPercent val="0"/>
          <c:showBubbleSize val="0"/>
        </c:dLbls>
        <c:marker val="1"/>
        <c:smooth val="0"/>
        <c:axId val="202760680"/>
        <c:axId val="202761856"/>
      </c:lineChart>
      <c:dateAx>
        <c:axId val="202760680"/>
        <c:scaling>
          <c:orientation val="minMax"/>
        </c:scaling>
        <c:delete val="1"/>
        <c:axPos val="b"/>
        <c:numFmt formatCode="&quot;H&quot;yy" sourceLinked="1"/>
        <c:majorTickMark val="none"/>
        <c:minorTickMark val="none"/>
        <c:tickLblPos val="none"/>
        <c:crossAx val="202761856"/>
        <c:crosses val="autoZero"/>
        <c:auto val="1"/>
        <c:lblOffset val="100"/>
        <c:baseTimeUnit val="years"/>
      </c:dateAx>
      <c:valAx>
        <c:axId val="20276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760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118.72</c:v>
                </c:pt>
                <c:pt idx="2">
                  <c:v>120.38</c:v>
                </c:pt>
                <c:pt idx="3">
                  <c:v>120.89</c:v>
                </c:pt>
                <c:pt idx="4">
                  <c:v>111.05</c:v>
                </c:pt>
              </c:numCache>
            </c:numRef>
          </c:val>
          <c:extLst>
            <c:ext xmlns:c16="http://schemas.microsoft.com/office/drawing/2014/chart" uri="{C3380CC4-5D6E-409C-BE32-E72D297353CC}">
              <c16:uniqueId val="{00000000-1B01-4FB7-96D8-B39BE6420D26}"/>
            </c:ext>
          </c:extLst>
        </c:ser>
        <c:dLbls>
          <c:showLegendKey val="0"/>
          <c:showVal val="0"/>
          <c:showCatName val="0"/>
          <c:showSerName val="0"/>
          <c:showPercent val="0"/>
          <c:showBubbleSize val="0"/>
        </c:dLbls>
        <c:gapWidth val="150"/>
        <c:axId val="542611664"/>
        <c:axId val="20537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107.43</c:v>
                </c:pt>
                <c:pt idx="2">
                  <c:v>107.64</c:v>
                </c:pt>
                <c:pt idx="3">
                  <c:v>107.03</c:v>
                </c:pt>
                <c:pt idx="4">
                  <c:v>106.55</c:v>
                </c:pt>
              </c:numCache>
            </c:numRef>
          </c:val>
          <c:smooth val="0"/>
          <c:extLst>
            <c:ext xmlns:c16="http://schemas.microsoft.com/office/drawing/2014/chart" uri="{C3380CC4-5D6E-409C-BE32-E72D297353CC}">
              <c16:uniqueId val="{00000001-1B01-4FB7-96D8-B39BE6420D26}"/>
            </c:ext>
          </c:extLst>
        </c:ser>
        <c:dLbls>
          <c:showLegendKey val="0"/>
          <c:showVal val="0"/>
          <c:showCatName val="0"/>
          <c:showSerName val="0"/>
          <c:showPercent val="0"/>
          <c:showBubbleSize val="0"/>
        </c:dLbls>
        <c:marker val="1"/>
        <c:smooth val="0"/>
        <c:axId val="542611664"/>
        <c:axId val="205378208"/>
      </c:lineChart>
      <c:dateAx>
        <c:axId val="542611664"/>
        <c:scaling>
          <c:orientation val="minMax"/>
        </c:scaling>
        <c:delete val="1"/>
        <c:axPos val="b"/>
        <c:numFmt formatCode="&quot;H&quot;yy" sourceLinked="1"/>
        <c:majorTickMark val="none"/>
        <c:minorTickMark val="none"/>
        <c:tickLblPos val="none"/>
        <c:crossAx val="205378208"/>
        <c:crosses val="autoZero"/>
        <c:auto val="1"/>
        <c:lblOffset val="100"/>
        <c:baseTimeUnit val="years"/>
      </c:dateAx>
      <c:valAx>
        <c:axId val="20537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61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5.22</c:v>
                </c:pt>
                <c:pt idx="2">
                  <c:v>10.35</c:v>
                </c:pt>
                <c:pt idx="3">
                  <c:v>15.41</c:v>
                </c:pt>
                <c:pt idx="4">
                  <c:v>20.3</c:v>
                </c:pt>
              </c:numCache>
            </c:numRef>
          </c:val>
          <c:extLst>
            <c:ext xmlns:c16="http://schemas.microsoft.com/office/drawing/2014/chart" uri="{C3380CC4-5D6E-409C-BE32-E72D297353CC}">
              <c16:uniqueId val="{00000000-E637-42DC-A9DA-FE648BE0ECA3}"/>
            </c:ext>
          </c:extLst>
        </c:ser>
        <c:dLbls>
          <c:showLegendKey val="0"/>
          <c:showVal val="0"/>
          <c:showCatName val="0"/>
          <c:showSerName val="0"/>
          <c:showPercent val="0"/>
          <c:showBubbleSize val="0"/>
        </c:dLbls>
        <c:gapWidth val="150"/>
        <c:axId val="205378600"/>
        <c:axId val="205382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30.11</c:v>
                </c:pt>
                <c:pt idx="2">
                  <c:v>30.45</c:v>
                </c:pt>
                <c:pt idx="3">
                  <c:v>31.01</c:v>
                </c:pt>
                <c:pt idx="4">
                  <c:v>28.87</c:v>
                </c:pt>
              </c:numCache>
            </c:numRef>
          </c:val>
          <c:smooth val="0"/>
          <c:extLst>
            <c:ext xmlns:c16="http://schemas.microsoft.com/office/drawing/2014/chart" uri="{C3380CC4-5D6E-409C-BE32-E72D297353CC}">
              <c16:uniqueId val="{00000001-E637-42DC-A9DA-FE648BE0ECA3}"/>
            </c:ext>
          </c:extLst>
        </c:ser>
        <c:dLbls>
          <c:showLegendKey val="0"/>
          <c:showVal val="0"/>
          <c:showCatName val="0"/>
          <c:showSerName val="0"/>
          <c:showPercent val="0"/>
          <c:showBubbleSize val="0"/>
        </c:dLbls>
        <c:marker val="1"/>
        <c:smooth val="0"/>
        <c:axId val="205378600"/>
        <c:axId val="205382128"/>
      </c:lineChart>
      <c:dateAx>
        <c:axId val="205378600"/>
        <c:scaling>
          <c:orientation val="minMax"/>
        </c:scaling>
        <c:delete val="1"/>
        <c:axPos val="b"/>
        <c:numFmt formatCode="&quot;H&quot;yy" sourceLinked="1"/>
        <c:majorTickMark val="none"/>
        <c:minorTickMark val="none"/>
        <c:tickLblPos val="none"/>
        <c:crossAx val="205382128"/>
        <c:crosses val="autoZero"/>
        <c:auto val="1"/>
        <c:lblOffset val="100"/>
        <c:baseTimeUnit val="years"/>
      </c:dateAx>
      <c:valAx>
        <c:axId val="20538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378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formatCode="#,##0.00;&quot;△&quot;#,##0.00;&quot;-&quot;">
                  <c:v>0</c:v>
                </c:pt>
                <c:pt idx="1">
                  <c:v>0</c:v>
                </c:pt>
                <c:pt idx="2" formatCode="#,##0.00;&quot;△&quot;#,##0.00;&quot;-&quot;">
                  <c:v>0.11</c:v>
                </c:pt>
                <c:pt idx="3" formatCode="#,##0.00;&quot;△&quot;#,##0.00;&quot;-&quot;">
                  <c:v>1.37</c:v>
                </c:pt>
                <c:pt idx="4" formatCode="#,##0.00;&quot;△&quot;#,##0.00;&quot;-&quot;">
                  <c:v>4.2300000000000004</c:v>
                </c:pt>
              </c:numCache>
            </c:numRef>
          </c:val>
          <c:extLst>
            <c:ext xmlns:c16="http://schemas.microsoft.com/office/drawing/2014/chart" uri="{C3380CC4-5D6E-409C-BE32-E72D297353CC}">
              <c16:uniqueId val="{00000000-A458-4913-AFBF-F92EB72C2648}"/>
            </c:ext>
          </c:extLst>
        </c:ser>
        <c:dLbls>
          <c:showLegendKey val="0"/>
          <c:showVal val="0"/>
          <c:showCatName val="0"/>
          <c:showSerName val="0"/>
          <c:showPercent val="0"/>
          <c:showBubbleSize val="0"/>
        </c:dLbls>
        <c:gapWidth val="150"/>
        <c:axId val="541310016"/>
        <c:axId val="541313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4.54</c:v>
                </c:pt>
                <c:pt idx="2">
                  <c:v>4.8499999999999996</c:v>
                </c:pt>
                <c:pt idx="3">
                  <c:v>4.95</c:v>
                </c:pt>
                <c:pt idx="4">
                  <c:v>5.64</c:v>
                </c:pt>
              </c:numCache>
            </c:numRef>
          </c:val>
          <c:smooth val="0"/>
          <c:extLst>
            <c:ext xmlns:c16="http://schemas.microsoft.com/office/drawing/2014/chart" uri="{C3380CC4-5D6E-409C-BE32-E72D297353CC}">
              <c16:uniqueId val="{00000001-A458-4913-AFBF-F92EB72C2648}"/>
            </c:ext>
          </c:extLst>
        </c:ser>
        <c:dLbls>
          <c:showLegendKey val="0"/>
          <c:showVal val="0"/>
          <c:showCatName val="0"/>
          <c:showSerName val="0"/>
          <c:showPercent val="0"/>
          <c:showBubbleSize val="0"/>
        </c:dLbls>
        <c:marker val="1"/>
        <c:smooth val="0"/>
        <c:axId val="541310016"/>
        <c:axId val="541313544"/>
      </c:lineChart>
      <c:dateAx>
        <c:axId val="541310016"/>
        <c:scaling>
          <c:orientation val="minMax"/>
        </c:scaling>
        <c:delete val="1"/>
        <c:axPos val="b"/>
        <c:numFmt formatCode="&quot;H&quot;yy" sourceLinked="1"/>
        <c:majorTickMark val="none"/>
        <c:minorTickMark val="none"/>
        <c:tickLblPos val="none"/>
        <c:crossAx val="541313544"/>
        <c:crosses val="autoZero"/>
        <c:auto val="1"/>
        <c:lblOffset val="100"/>
        <c:baseTimeUnit val="years"/>
      </c:dateAx>
      <c:valAx>
        <c:axId val="541313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131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834-4800-B981-062E07E7D013}"/>
            </c:ext>
          </c:extLst>
        </c:ser>
        <c:dLbls>
          <c:showLegendKey val="0"/>
          <c:showVal val="0"/>
          <c:showCatName val="0"/>
          <c:showSerName val="0"/>
          <c:showPercent val="0"/>
          <c:showBubbleSize val="0"/>
        </c:dLbls>
        <c:gapWidth val="150"/>
        <c:axId val="541311192"/>
        <c:axId val="54131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10.199999999999999</c:v>
                </c:pt>
                <c:pt idx="2">
                  <c:v>9.1999999999999993</c:v>
                </c:pt>
                <c:pt idx="3">
                  <c:v>7.69</c:v>
                </c:pt>
                <c:pt idx="4">
                  <c:v>5.95</c:v>
                </c:pt>
              </c:numCache>
            </c:numRef>
          </c:val>
          <c:smooth val="0"/>
          <c:extLst>
            <c:ext xmlns:c16="http://schemas.microsoft.com/office/drawing/2014/chart" uri="{C3380CC4-5D6E-409C-BE32-E72D297353CC}">
              <c16:uniqueId val="{00000001-0834-4800-B981-062E07E7D013}"/>
            </c:ext>
          </c:extLst>
        </c:ser>
        <c:dLbls>
          <c:showLegendKey val="0"/>
          <c:showVal val="0"/>
          <c:showCatName val="0"/>
          <c:showSerName val="0"/>
          <c:showPercent val="0"/>
          <c:showBubbleSize val="0"/>
        </c:dLbls>
        <c:marker val="1"/>
        <c:smooth val="0"/>
        <c:axId val="541311192"/>
        <c:axId val="541314720"/>
      </c:lineChart>
      <c:dateAx>
        <c:axId val="541311192"/>
        <c:scaling>
          <c:orientation val="minMax"/>
        </c:scaling>
        <c:delete val="1"/>
        <c:axPos val="b"/>
        <c:numFmt formatCode="&quot;H&quot;yy" sourceLinked="1"/>
        <c:majorTickMark val="none"/>
        <c:minorTickMark val="none"/>
        <c:tickLblPos val="none"/>
        <c:crossAx val="541314720"/>
        <c:crosses val="autoZero"/>
        <c:auto val="1"/>
        <c:lblOffset val="100"/>
        <c:baseTimeUnit val="years"/>
      </c:dateAx>
      <c:valAx>
        <c:axId val="54131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1311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1318.6</c:v>
                </c:pt>
                <c:pt idx="2">
                  <c:v>1471.14</c:v>
                </c:pt>
                <c:pt idx="3">
                  <c:v>1984.28</c:v>
                </c:pt>
                <c:pt idx="4">
                  <c:v>2533.7800000000002</c:v>
                </c:pt>
              </c:numCache>
            </c:numRef>
          </c:val>
          <c:extLst>
            <c:ext xmlns:c16="http://schemas.microsoft.com/office/drawing/2014/chart" uri="{C3380CC4-5D6E-409C-BE32-E72D297353CC}">
              <c16:uniqueId val="{00000000-E73A-4DE3-BE80-97BB3DFB5EBC}"/>
            </c:ext>
          </c:extLst>
        </c:ser>
        <c:dLbls>
          <c:showLegendKey val="0"/>
          <c:showVal val="0"/>
          <c:showCatName val="0"/>
          <c:showSerName val="0"/>
          <c:showPercent val="0"/>
          <c:showBubbleSize val="0"/>
        </c:dLbls>
        <c:gapWidth val="150"/>
        <c:axId val="541313152"/>
        <c:axId val="541316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65.83</c:v>
                </c:pt>
                <c:pt idx="2">
                  <c:v>72.22</c:v>
                </c:pt>
                <c:pt idx="3">
                  <c:v>73.02</c:v>
                </c:pt>
                <c:pt idx="4">
                  <c:v>72.930000000000007</c:v>
                </c:pt>
              </c:numCache>
            </c:numRef>
          </c:val>
          <c:smooth val="0"/>
          <c:extLst>
            <c:ext xmlns:c16="http://schemas.microsoft.com/office/drawing/2014/chart" uri="{C3380CC4-5D6E-409C-BE32-E72D297353CC}">
              <c16:uniqueId val="{00000001-E73A-4DE3-BE80-97BB3DFB5EBC}"/>
            </c:ext>
          </c:extLst>
        </c:ser>
        <c:dLbls>
          <c:showLegendKey val="0"/>
          <c:showVal val="0"/>
          <c:showCatName val="0"/>
          <c:showSerName val="0"/>
          <c:showPercent val="0"/>
          <c:showBubbleSize val="0"/>
        </c:dLbls>
        <c:marker val="1"/>
        <c:smooth val="0"/>
        <c:axId val="541313152"/>
        <c:axId val="541316288"/>
      </c:lineChart>
      <c:dateAx>
        <c:axId val="541313152"/>
        <c:scaling>
          <c:orientation val="minMax"/>
        </c:scaling>
        <c:delete val="1"/>
        <c:axPos val="b"/>
        <c:numFmt formatCode="&quot;H&quot;yy" sourceLinked="1"/>
        <c:majorTickMark val="none"/>
        <c:minorTickMark val="none"/>
        <c:tickLblPos val="none"/>
        <c:crossAx val="541316288"/>
        <c:crosses val="autoZero"/>
        <c:auto val="1"/>
        <c:lblOffset val="100"/>
        <c:baseTimeUnit val="years"/>
      </c:dateAx>
      <c:valAx>
        <c:axId val="54131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131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23.9</c:v>
                </c:pt>
                <c:pt idx="2">
                  <c:v>19.87</c:v>
                </c:pt>
                <c:pt idx="3">
                  <c:v>16.89</c:v>
                </c:pt>
                <c:pt idx="4">
                  <c:v>16.7</c:v>
                </c:pt>
              </c:numCache>
            </c:numRef>
          </c:val>
          <c:extLst>
            <c:ext xmlns:c16="http://schemas.microsoft.com/office/drawing/2014/chart" uri="{C3380CC4-5D6E-409C-BE32-E72D297353CC}">
              <c16:uniqueId val="{00000000-22F3-404B-AE59-442BBA31F70B}"/>
            </c:ext>
          </c:extLst>
        </c:ser>
        <c:dLbls>
          <c:showLegendKey val="0"/>
          <c:showVal val="0"/>
          <c:showCatName val="0"/>
          <c:showSerName val="0"/>
          <c:showPercent val="0"/>
          <c:showBubbleSize val="0"/>
        </c:dLbls>
        <c:gapWidth val="150"/>
        <c:axId val="205187992"/>
        <c:axId val="205188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805.14</c:v>
                </c:pt>
                <c:pt idx="2">
                  <c:v>730.93</c:v>
                </c:pt>
                <c:pt idx="3">
                  <c:v>708.89</c:v>
                </c:pt>
                <c:pt idx="4">
                  <c:v>730.52</c:v>
                </c:pt>
              </c:numCache>
            </c:numRef>
          </c:val>
          <c:smooth val="0"/>
          <c:extLst>
            <c:ext xmlns:c16="http://schemas.microsoft.com/office/drawing/2014/chart" uri="{C3380CC4-5D6E-409C-BE32-E72D297353CC}">
              <c16:uniqueId val="{00000001-22F3-404B-AE59-442BBA31F70B}"/>
            </c:ext>
          </c:extLst>
        </c:ser>
        <c:dLbls>
          <c:showLegendKey val="0"/>
          <c:showVal val="0"/>
          <c:showCatName val="0"/>
          <c:showSerName val="0"/>
          <c:showPercent val="0"/>
          <c:showBubbleSize val="0"/>
        </c:dLbls>
        <c:marker val="1"/>
        <c:smooth val="0"/>
        <c:axId val="205187992"/>
        <c:axId val="205188776"/>
      </c:lineChart>
      <c:dateAx>
        <c:axId val="205187992"/>
        <c:scaling>
          <c:orientation val="minMax"/>
        </c:scaling>
        <c:delete val="1"/>
        <c:axPos val="b"/>
        <c:numFmt formatCode="&quot;H&quot;yy" sourceLinked="1"/>
        <c:majorTickMark val="none"/>
        <c:minorTickMark val="none"/>
        <c:tickLblPos val="none"/>
        <c:crossAx val="205188776"/>
        <c:crosses val="autoZero"/>
        <c:auto val="1"/>
        <c:lblOffset val="100"/>
        <c:baseTimeUnit val="years"/>
      </c:dateAx>
      <c:valAx>
        <c:axId val="205188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87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145.16</c:v>
                </c:pt>
                <c:pt idx="2">
                  <c:v>145.30000000000001</c:v>
                </c:pt>
                <c:pt idx="3">
                  <c:v>146.41</c:v>
                </c:pt>
                <c:pt idx="4">
                  <c:v>126.7</c:v>
                </c:pt>
              </c:numCache>
            </c:numRef>
          </c:val>
          <c:extLst>
            <c:ext xmlns:c16="http://schemas.microsoft.com/office/drawing/2014/chart" uri="{C3380CC4-5D6E-409C-BE32-E72D297353CC}">
              <c16:uniqueId val="{00000000-5EF6-4538-A137-C761D65FEDED}"/>
            </c:ext>
          </c:extLst>
        </c:ser>
        <c:dLbls>
          <c:showLegendKey val="0"/>
          <c:showVal val="0"/>
          <c:showCatName val="0"/>
          <c:showSerName val="0"/>
          <c:showPercent val="0"/>
          <c:showBubbleSize val="0"/>
        </c:dLbls>
        <c:gapWidth val="150"/>
        <c:axId val="205191912"/>
        <c:axId val="205193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100.22</c:v>
                </c:pt>
                <c:pt idx="2">
                  <c:v>98.09</c:v>
                </c:pt>
                <c:pt idx="3">
                  <c:v>97.91</c:v>
                </c:pt>
                <c:pt idx="4">
                  <c:v>98.61</c:v>
                </c:pt>
              </c:numCache>
            </c:numRef>
          </c:val>
          <c:smooth val="0"/>
          <c:extLst>
            <c:ext xmlns:c16="http://schemas.microsoft.com/office/drawing/2014/chart" uri="{C3380CC4-5D6E-409C-BE32-E72D297353CC}">
              <c16:uniqueId val="{00000001-5EF6-4538-A137-C761D65FEDED}"/>
            </c:ext>
          </c:extLst>
        </c:ser>
        <c:dLbls>
          <c:showLegendKey val="0"/>
          <c:showVal val="0"/>
          <c:showCatName val="0"/>
          <c:showSerName val="0"/>
          <c:showPercent val="0"/>
          <c:showBubbleSize val="0"/>
        </c:dLbls>
        <c:marker val="1"/>
        <c:smooth val="0"/>
        <c:axId val="205191912"/>
        <c:axId val="205193480"/>
      </c:lineChart>
      <c:dateAx>
        <c:axId val="205191912"/>
        <c:scaling>
          <c:orientation val="minMax"/>
        </c:scaling>
        <c:delete val="1"/>
        <c:axPos val="b"/>
        <c:numFmt formatCode="&quot;H&quot;yy" sourceLinked="1"/>
        <c:majorTickMark val="none"/>
        <c:minorTickMark val="none"/>
        <c:tickLblPos val="none"/>
        <c:crossAx val="205193480"/>
        <c:crosses val="autoZero"/>
        <c:auto val="1"/>
        <c:lblOffset val="100"/>
        <c:baseTimeUnit val="years"/>
      </c:dateAx>
      <c:valAx>
        <c:axId val="205193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91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92.61</c:v>
                </c:pt>
                <c:pt idx="2">
                  <c:v>92.69</c:v>
                </c:pt>
                <c:pt idx="3">
                  <c:v>91.88</c:v>
                </c:pt>
                <c:pt idx="4">
                  <c:v>89.01</c:v>
                </c:pt>
              </c:numCache>
            </c:numRef>
          </c:val>
          <c:extLst>
            <c:ext xmlns:c16="http://schemas.microsoft.com/office/drawing/2014/chart" uri="{C3380CC4-5D6E-409C-BE32-E72D297353CC}">
              <c16:uniqueId val="{00000000-7547-4A91-A557-72737B088231}"/>
            </c:ext>
          </c:extLst>
        </c:ser>
        <c:dLbls>
          <c:showLegendKey val="0"/>
          <c:showVal val="0"/>
          <c:showCatName val="0"/>
          <c:showSerName val="0"/>
          <c:showPercent val="0"/>
          <c:showBubbleSize val="0"/>
        </c:dLbls>
        <c:gapWidth val="150"/>
        <c:axId val="210461008"/>
        <c:axId val="210464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144.79</c:v>
                </c:pt>
                <c:pt idx="2">
                  <c:v>146.08000000000001</c:v>
                </c:pt>
                <c:pt idx="3">
                  <c:v>144.11000000000001</c:v>
                </c:pt>
                <c:pt idx="4">
                  <c:v>141.24</c:v>
                </c:pt>
              </c:numCache>
            </c:numRef>
          </c:val>
          <c:smooth val="0"/>
          <c:extLst>
            <c:ext xmlns:c16="http://schemas.microsoft.com/office/drawing/2014/chart" uri="{C3380CC4-5D6E-409C-BE32-E72D297353CC}">
              <c16:uniqueId val="{00000001-7547-4A91-A557-72737B088231}"/>
            </c:ext>
          </c:extLst>
        </c:ser>
        <c:dLbls>
          <c:showLegendKey val="0"/>
          <c:showVal val="0"/>
          <c:showCatName val="0"/>
          <c:showSerName val="0"/>
          <c:showPercent val="0"/>
          <c:showBubbleSize val="0"/>
        </c:dLbls>
        <c:marker val="1"/>
        <c:smooth val="0"/>
        <c:axId val="210461008"/>
        <c:axId val="210464536"/>
      </c:lineChart>
      <c:dateAx>
        <c:axId val="210461008"/>
        <c:scaling>
          <c:orientation val="minMax"/>
        </c:scaling>
        <c:delete val="1"/>
        <c:axPos val="b"/>
        <c:numFmt formatCode="&quot;H&quot;yy" sourceLinked="1"/>
        <c:majorTickMark val="none"/>
        <c:minorTickMark val="none"/>
        <c:tickLblPos val="none"/>
        <c:crossAx val="210464536"/>
        <c:crosses val="autoZero"/>
        <c:auto val="1"/>
        <c:lblOffset val="100"/>
        <c:baseTimeUnit val="years"/>
      </c:dateAx>
      <c:valAx>
        <c:axId val="210464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46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
データ!H6</f>
        <v>
東京都　多摩市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
1</v>
      </c>
      <c r="C7" s="71"/>
      <c r="D7" s="71"/>
      <c r="E7" s="71"/>
      <c r="F7" s="71"/>
      <c r="G7" s="71"/>
      <c r="H7" s="71"/>
      <c r="I7" s="71" t="s">
        <v>
2</v>
      </c>
      <c r="J7" s="71"/>
      <c r="K7" s="71"/>
      <c r="L7" s="71"/>
      <c r="M7" s="71"/>
      <c r="N7" s="71"/>
      <c r="O7" s="71"/>
      <c r="P7" s="71" t="s">
        <v>
3</v>
      </c>
      <c r="Q7" s="71"/>
      <c r="R7" s="71"/>
      <c r="S7" s="71"/>
      <c r="T7" s="71"/>
      <c r="U7" s="71"/>
      <c r="V7" s="71"/>
      <c r="W7" s="71" t="s">
        <v>
4</v>
      </c>
      <c r="X7" s="71"/>
      <c r="Y7" s="71"/>
      <c r="Z7" s="71"/>
      <c r="AA7" s="71"/>
      <c r="AB7" s="71"/>
      <c r="AC7" s="71"/>
      <c r="AD7" s="71" t="s">
        <v>
5</v>
      </c>
      <c r="AE7" s="71"/>
      <c r="AF7" s="71"/>
      <c r="AG7" s="71"/>
      <c r="AH7" s="71"/>
      <c r="AI7" s="71"/>
      <c r="AJ7" s="71"/>
      <c r="AK7" s="3"/>
      <c r="AL7" s="71" t="s">
        <v>
6</v>
      </c>
      <c r="AM7" s="71"/>
      <c r="AN7" s="71"/>
      <c r="AO7" s="71"/>
      <c r="AP7" s="71"/>
      <c r="AQ7" s="71"/>
      <c r="AR7" s="71"/>
      <c r="AS7" s="71"/>
      <c r="AT7" s="71" t="s">
        <v>
7</v>
      </c>
      <c r="AU7" s="71"/>
      <c r="AV7" s="71"/>
      <c r="AW7" s="71"/>
      <c r="AX7" s="71"/>
      <c r="AY7" s="71"/>
      <c r="AZ7" s="71"/>
      <c r="BA7" s="71"/>
      <c r="BB7" s="71" t="s">
        <v>
8</v>
      </c>
      <c r="BC7" s="71"/>
      <c r="BD7" s="71"/>
      <c r="BE7" s="71"/>
      <c r="BF7" s="71"/>
      <c r="BG7" s="71"/>
      <c r="BH7" s="71"/>
      <c r="BI7" s="71"/>
      <c r="BJ7" s="3"/>
      <c r="BK7" s="3"/>
      <c r="BL7" s="4" t="s">
        <v>
9</v>
      </c>
      <c r="BM7" s="5"/>
      <c r="BN7" s="5"/>
      <c r="BO7" s="5"/>
      <c r="BP7" s="5"/>
      <c r="BQ7" s="5"/>
      <c r="BR7" s="5"/>
      <c r="BS7" s="5"/>
      <c r="BT7" s="5"/>
      <c r="BU7" s="5"/>
      <c r="BV7" s="5"/>
      <c r="BW7" s="5"/>
      <c r="BX7" s="5"/>
      <c r="BY7" s="6"/>
    </row>
    <row r="8" spans="1:78" ht="18.75" customHeight="1" x14ac:dyDescent="0.15">
      <c r="A8" s="2"/>
      <c r="B8" s="78" t="str">
        <f>
データ!I6</f>
        <v>
法適用</v>
      </c>
      <c r="C8" s="78"/>
      <c r="D8" s="78"/>
      <c r="E8" s="78"/>
      <c r="F8" s="78"/>
      <c r="G8" s="78"/>
      <c r="H8" s="78"/>
      <c r="I8" s="78" t="str">
        <f>
データ!J6</f>
        <v>
下水道事業</v>
      </c>
      <c r="J8" s="78"/>
      <c r="K8" s="78"/>
      <c r="L8" s="78"/>
      <c r="M8" s="78"/>
      <c r="N8" s="78"/>
      <c r="O8" s="78"/>
      <c r="P8" s="78" t="str">
        <f>
データ!K6</f>
        <v>
公共下水道</v>
      </c>
      <c r="Q8" s="78"/>
      <c r="R8" s="78"/>
      <c r="S8" s="78"/>
      <c r="T8" s="78"/>
      <c r="U8" s="78"/>
      <c r="V8" s="78"/>
      <c r="W8" s="78" t="str">
        <f>
データ!L6</f>
        <v>
Ac1</v>
      </c>
      <c r="X8" s="78"/>
      <c r="Y8" s="78"/>
      <c r="Z8" s="78"/>
      <c r="AA8" s="78"/>
      <c r="AB8" s="78"/>
      <c r="AC8" s="78"/>
      <c r="AD8" s="79" t="str">
        <f>
データ!$M$6</f>
        <v>
自治体職員</v>
      </c>
      <c r="AE8" s="79"/>
      <c r="AF8" s="79"/>
      <c r="AG8" s="79"/>
      <c r="AH8" s="79"/>
      <c r="AI8" s="79"/>
      <c r="AJ8" s="79"/>
      <c r="AK8" s="3"/>
      <c r="AL8" s="75">
        <f>
データ!S6</f>
        <v>
148479</v>
      </c>
      <c r="AM8" s="75"/>
      <c r="AN8" s="75"/>
      <c r="AO8" s="75"/>
      <c r="AP8" s="75"/>
      <c r="AQ8" s="75"/>
      <c r="AR8" s="75"/>
      <c r="AS8" s="75"/>
      <c r="AT8" s="74">
        <f>
データ!T6</f>
        <v>
21.01</v>
      </c>
      <c r="AU8" s="74"/>
      <c r="AV8" s="74"/>
      <c r="AW8" s="74"/>
      <c r="AX8" s="74"/>
      <c r="AY8" s="74"/>
      <c r="AZ8" s="74"/>
      <c r="BA8" s="74"/>
      <c r="BB8" s="74">
        <f>
データ!U6</f>
        <v>
7067.06</v>
      </c>
      <c r="BC8" s="74"/>
      <c r="BD8" s="74"/>
      <c r="BE8" s="74"/>
      <c r="BF8" s="74"/>
      <c r="BG8" s="74"/>
      <c r="BH8" s="74"/>
      <c r="BI8" s="74"/>
      <c r="BJ8" s="3"/>
      <c r="BK8" s="3"/>
      <c r="BL8" s="76" t="s">
        <v>
10</v>
      </c>
      <c r="BM8" s="77"/>
      <c r="BN8" s="7" t="s">
        <v>
11</v>
      </c>
      <c r="BO8" s="8"/>
      <c r="BP8" s="8"/>
      <c r="BQ8" s="8"/>
      <c r="BR8" s="8"/>
      <c r="BS8" s="8"/>
      <c r="BT8" s="8"/>
      <c r="BU8" s="8"/>
      <c r="BV8" s="8"/>
      <c r="BW8" s="8"/>
      <c r="BX8" s="8"/>
      <c r="BY8" s="9"/>
    </row>
    <row r="9" spans="1:78" ht="18.75" customHeight="1" x14ac:dyDescent="0.15">
      <c r="A9" s="2"/>
      <c r="B9" s="71" t="s">
        <v>
12</v>
      </c>
      <c r="C9" s="71"/>
      <c r="D9" s="71"/>
      <c r="E9" s="71"/>
      <c r="F9" s="71"/>
      <c r="G9" s="71"/>
      <c r="H9" s="71"/>
      <c r="I9" s="71" t="s">
        <v>
13</v>
      </c>
      <c r="J9" s="71"/>
      <c r="K9" s="71"/>
      <c r="L9" s="71"/>
      <c r="M9" s="71"/>
      <c r="N9" s="71"/>
      <c r="O9" s="71"/>
      <c r="P9" s="71" t="s">
        <v>
14</v>
      </c>
      <c r="Q9" s="71"/>
      <c r="R9" s="71"/>
      <c r="S9" s="71"/>
      <c r="T9" s="71"/>
      <c r="U9" s="71"/>
      <c r="V9" s="71"/>
      <c r="W9" s="71" t="s">
        <v>
15</v>
      </c>
      <c r="X9" s="71"/>
      <c r="Y9" s="71"/>
      <c r="Z9" s="71"/>
      <c r="AA9" s="71"/>
      <c r="AB9" s="71"/>
      <c r="AC9" s="71"/>
      <c r="AD9" s="71" t="s">
        <v>
16</v>
      </c>
      <c r="AE9" s="71"/>
      <c r="AF9" s="71"/>
      <c r="AG9" s="71"/>
      <c r="AH9" s="71"/>
      <c r="AI9" s="71"/>
      <c r="AJ9" s="71"/>
      <c r="AK9" s="3"/>
      <c r="AL9" s="71" t="s">
        <v>
17</v>
      </c>
      <c r="AM9" s="71"/>
      <c r="AN9" s="71"/>
      <c r="AO9" s="71"/>
      <c r="AP9" s="71"/>
      <c r="AQ9" s="71"/>
      <c r="AR9" s="71"/>
      <c r="AS9" s="71"/>
      <c r="AT9" s="71" t="s">
        <v>
18</v>
      </c>
      <c r="AU9" s="71"/>
      <c r="AV9" s="71"/>
      <c r="AW9" s="71"/>
      <c r="AX9" s="71"/>
      <c r="AY9" s="71"/>
      <c r="AZ9" s="71"/>
      <c r="BA9" s="71"/>
      <c r="BB9" s="71" t="s">
        <v>
19</v>
      </c>
      <c r="BC9" s="71"/>
      <c r="BD9" s="71"/>
      <c r="BE9" s="71"/>
      <c r="BF9" s="71"/>
      <c r="BG9" s="71"/>
      <c r="BH9" s="71"/>
      <c r="BI9" s="71"/>
      <c r="BJ9" s="3"/>
      <c r="BK9" s="3"/>
      <c r="BL9" s="72" t="s">
        <v>
20</v>
      </c>
      <c r="BM9" s="73"/>
      <c r="BN9" s="10" t="s">
        <v>
21</v>
      </c>
      <c r="BO9" s="11"/>
      <c r="BP9" s="11"/>
      <c r="BQ9" s="11"/>
      <c r="BR9" s="11"/>
      <c r="BS9" s="11"/>
      <c r="BT9" s="11"/>
      <c r="BU9" s="11"/>
      <c r="BV9" s="11"/>
      <c r="BW9" s="11"/>
      <c r="BX9" s="11"/>
      <c r="BY9" s="12"/>
    </row>
    <row r="10" spans="1:78" ht="18.75" customHeight="1" x14ac:dyDescent="0.15">
      <c r="A10" s="2"/>
      <c r="B10" s="74" t="str">
        <f>
データ!N6</f>
        <v>
-</v>
      </c>
      <c r="C10" s="74"/>
      <c r="D10" s="74"/>
      <c r="E10" s="74"/>
      <c r="F10" s="74"/>
      <c r="G10" s="74"/>
      <c r="H10" s="74"/>
      <c r="I10" s="74">
        <f>
データ!O6</f>
        <v>
97.74</v>
      </c>
      <c r="J10" s="74"/>
      <c r="K10" s="74"/>
      <c r="L10" s="74"/>
      <c r="M10" s="74"/>
      <c r="N10" s="74"/>
      <c r="O10" s="74"/>
      <c r="P10" s="74">
        <f>
データ!P6</f>
        <v>
99.99</v>
      </c>
      <c r="Q10" s="74"/>
      <c r="R10" s="74"/>
      <c r="S10" s="74"/>
      <c r="T10" s="74"/>
      <c r="U10" s="74"/>
      <c r="V10" s="74"/>
      <c r="W10" s="74">
        <f>
データ!Q6</f>
        <v>
94.08</v>
      </c>
      <c r="X10" s="74"/>
      <c r="Y10" s="74"/>
      <c r="Z10" s="74"/>
      <c r="AA10" s="74"/>
      <c r="AB10" s="74"/>
      <c r="AC10" s="74"/>
      <c r="AD10" s="75">
        <f>
データ!R6</f>
        <v>
2068</v>
      </c>
      <c r="AE10" s="75"/>
      <c r="AF10" s="75"/>
      <c r="AG10" s="75"/>
      <c r="AH10" s="75"/>
      <c r="AI10" s="75"/>
      <c r="AJ10" s="75"/>
      <c r="AK10" s="2"/>
      <c r="AL10" s="75">
        <f>
データ!V6</f>
        <v>
148398</v>
      </c>
      <c r="AM10" s="75"/>
      <c r="AN10" s="75"/>
      <c r="AO10" s="75"/>
      <c r="AP10" s="75"/>
      <c r="AQ10" s="75"/>
      <c r="AR10" s="75"/>
      <c r="AS10" s="75"/>
      <c r="AT10" s="74">
        <f>
データ!W6</f>
        <v>
20.14</v>
      </c>
      <c r="AU10" s="74"/>
      <c r="AV10" s="74"/>
      <c r="AW10" s="74"/>
      <c r="AX10" s="74"/>
      <c r="AY10" s="74"/>
      <c r="AZ10" s="74"/>
      <c r="BA10" s="74"/>
      <c r="BB10" s="74">
        <f>
データ!X6</f>
        <v>
7368.32</v>
      </c>
      <c r="BC10" s="74"/>
      <c r="BD10" s="74"/>
      <c r="BE10" s="74"/>
      <c r="BF10" s="74"/>
      <c r="BG10" s="74"/>
      <c r="BH10" s="74"/>
      <c r="BI10" s="74"/>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
113</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ZOmmFn7nI4zAFDU8jfsgv/+Zob6wy3sG4G60GqM0r3U4blesElt5JKd/oJDdzB5IYmIibzn+BaS+A4uKtvDBTw==" saltValue="A5UsGNI/df3JOnLluZA7V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83" t="s">
        <v>
52</v>
      </c>
      <c r="I3" s="84"/>
      <c r="J3" s="84"/>
      <c r="K3" s="84"/>
      <c r="L3" s="84"/>
      <c r="M3" s="84"/>
      <c r="N3" s="84"/>
      <c r="O3" s="84"/>
      <c r="P3" s="84"/>
      <c r="Q3" s="84"/>
      <c r="R3" s="84"/>
      <c r="S3" s="84"/>
      <c r="T3" s="84"/>
      <c r="U3" s="84"/>
      <c r="V3" s="84"/>
      <c r="W3" s="84"/>
      <c r="X3" s="85"/>
      <c r="Y3" s="89" t="s">
        <v>
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
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
55</v>
      </c>
      <c r="B4" s="30"/>
      <c r="C4" s="30"/>
      <c r="D4" s="30"/>
      <c r="E4" s="30"/>
      <c r="F4" s="30"/>
      <c r="G4" s="30"/>
      <c r="H4" s="86"/>
      <c r="I4" s="87"/>
      <c r="J4" s="87"/>
      <c r="K4" s="87"/>
      <c r="L4" s="87"/>
      <c r="M4" s="87"/>
      <c r="N4" s="87"/>
      <c r="O4" s="87"/>
      <c r="P4" s="87"/>
      <c r="Q4" s="87"/>
      <c r="R4" s="87"/>
      <c r="S4" s="87"/>
      <c r="T4" s="87"/>
      <c r="U4" s="87"/>
      <c r="V4" s="87"/>
      <c r="W4" s="87"/>
      <c r="X4" s="88"/>
      <c r="Y4" s="82" t="s">
        <v>
56</v>
      </c>
      <c r="Z4" s="82"/>
      <c r="AA4" s="82"/>
      <c r="AB4" s="82"/>
      <c r="AC4" s="82"/>
      <c r="AD4" s="82"/>
      <c r="AE4" s="82"/>
      <c r="AF4" s="82"/>
      <c r="AG4" s="82"/>
      <c r="AH4" s="82"/>
      <c r="AI4" s="82"/>
      <c r="AJ4" s="82" t="s">
        <v>
57</v>
      </c>
      <c r="AK4" s="82"/>
      <c r="AL4" s="82"/>
      <c r="AM4" s="82"/>
      <c r="AN4" s="82"/>
      <c r="AO4" s="82"/>
      <c r="AP4" s="82"/>
      <c r="AQ4" s="82"/>
      <c r="AR4" s="82"/>
      <c r="AS4" s="82"/>
      <c r="AT4" s="82"/>
      <c r="AU4" s="82" t="s">
        <v>
58</v>
      </c>
      <c r="AV4" s="82"/>
      <c r="AW4" s="82"/>
      <c r="AX4" s="82"/>
      <c r="AY4" s="82"/>
      <c r="AZ4" s="82"/>
      <c r="BA4" s="82"/>
      <c r="BB4" s="82"/>
      <c r="BC4" s="82"/>
      <c r="BD4" s="82"/>
      <c r="BE4" s="82"/>
      <c r="BF4" s="82" t="s">
        <v>
59</v>
      </c>
      <c r="BG4" s="82"/>
      <c r="BH4" s="82"/>
      <c r="BI4" s="82"/>
      <c r="BJ4" s="82"/>
      <c r="BK4" s="82"/>
      <c r="BL4" s="82"/>
      <c r="BM4" s="82"/>
      <c r="BN4" s="82"/>
      <c r="BO4" s="82"/>
      <c r="BP4" s="82"/>
      <c r="BQ4" s="82" t="s">
        <v>
60</v>
      </c>
      <c r="BR4" s="82"/>
      <c r="BS4" s="82"/>
      <c r="BT4" s="82"/>
      <c r="BU4" s="82"/>
      <c r="BV4" s="82"/>
      <c r="BW4" s="82"/>
      <c r="BX4" s="82"/>
      <c r="BY4" s="82"/>
      <c r="BZ4" s="82"/>
      <c r="CA4" s="82"/>
      <c r="CB4" s="82" t="s">
        <v>
61</v>
      </c>
      <c r="CC4" s="82"/>
      <c r="CD4" s="82"/>
      <c r="CE4" s="82"/>
      <c r="CF4" s="82"/>
      <c r="CG4" s="82"/>
      <c r="CH4" s="82"/>
      <c r="CI4" s="82"/>
      <c r="CJ4" s="82"/>
      <c r="CK4" s="82"/>
      <c r="CL4" s="82"/>
      <c r="CM4" s="82" t="s">
        <v>
62</v>
      </c>
      <c r="CN4" s="82"/>
      <c r="CO4" s="82"/>
      <c r="CP4" s="82"/>
      <c r="CQ4" s="82"/>
      <c r="CR4" s="82"/>
      <c r="CS4" s="82"/>
      <c r="CT4" s="82"/>
      <c r="CU4" s="82"/>
      <c r="CV4" s="82"/>
      <c r="CW4" s="82"/>
      <c r="CX4" s="82" t="s">
        <v>
63</v>
      </c>
      <c r="CY4" s="82"/>
      <c r="CZ4" s="82"/>
      <c r="DA4" s="82"/>
      <c r="DB4" s="82"/>
      <c r="DC4" s="82"/>
      <c r="DD4" s="82"/>
      <c r="DE4" s="82"/>
      <c r="DF4" s="82"/>
      <c r="DG4" s="82"/>
      <c r="DH4" s="82"/>
      <c r="DI4" s="82" t="s">
        <v>
64</v>
      </c>
      <c r="DJ4" s="82"/>
      <c r="DK4" s="82"/>
      <c r="DL4" s="82"/>
      <c r="DM4" s="82"/>
      <c r="DN4" s="82"/>
      <c r="DO4" s="82"/>
      <c r="DP4" s="82"/>
      <c r="DQ4" s="82"/>
      <c r="DR4" s="82"/>
      <c r="DS4" s="82"/>
      <c r="DT4" s="82" t="s">
        <v>
65</v>
      </c>
      <c r="DU4" s="82"/>
      <c r="DV4" s="82"/>
      <c r="DW4" s="82"/>
      <c r="DX4" s="82"/>
      <c r="DY4" s="82"/>
      <c r="DZ4" s="82"/>
      <c r="EA4" s="82"/>
      <c r="EB4" s="82"/>
      <c r="EC4" s="82"/>
      <c r="ED4" s="82"/>
      <c r="EE4" s="82" t="s">
        <v>
66</v>
      </c>
      <c r="EF4" s="82"/>
      <c r="EG4" s="82"/>
      <c r="EH4" s="82"/>
      <c r="EI4" s="82"/>
      <c r="EJ4" s="82"/>
      <c r="EK4" s="82"/>
      <c r="EL4" s="82"/>
      <c r="EM4" s="82"/>
      <c r="EN4" s="82"/>
      <c r="EO4" s="82"/>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2020</v>
      </c>
      <c r="C6" s="33">
        <f t="shared" ref="C6:X6" si="3">
C7</f>
        <v>
132241</v>
      </c>
      <c r="D6" s="33">
        <f t="shared" si="3"/>
        <v>
46</v>
      </c>
      <c r="E6" s="33">
        <f t="shared" si="3"/>
        <v>
17</v>
      </c>
      <c r="F6" s="33">
        <f t="shared" si="3"/>
        <v>
1</v>
      </c>
      <c r="G6" s="33">
        <f t="shared" si="3"/>
        <v>
0</v>
      </c>
      <c r="H6" s="33" t="str">
        <f t="shared" si="3"/>
        <v>
東京都　多摩市</v>
      </c>
      <c r="I6" s="33" t="str">
        <f t="shared" si="3"/>
        <v>
法適用</v>
      </c>
      <c r="J6" s="33" t="str">
        <f t="shared" si="3"/>
        <v>
下水道事業</v>
      </c>
      <c r="K6" s="33" t="str">
        <f t="shared" si="3"/>
        <v>
公共下水道</v>
      </c>
      <c r="L6" s="33" t="str">
        <f t="shared" si="3"/>
        <v>
Ac1</v>
      </c>
      <c r="M6" s="33" t="str">
        <f t="shared" si="3"/>
        <v>
自治体職員</v>
      </c>
      <c r="N6" s="34" t="str">
        <f t="shared" si="3"/>
        <v>
-</v>
      </c>
      <c r="O6" s="34">
        <f t="shared" si="3"/>
        <v>
97.74</v>
      </c>
      <c r="P6" s="34">
        <f t="shared" si="3"/>
        <v>
99.99</v>
      </c>
      <c r="Q6" s="34">
        <f t="shared" si="3"/>
        <v>
94.08</v>
      </c>
      <c r="R6" s="34">
        <f t="shared" si="3"/>
        <v>
2068</v>
      </c>
      <c r="S6" s="34">
        <f t="shared" si="3"/>
        <v>
148479</v>
      </c>
      <c r="T6" s="34">
        <f t="shared" si="3"/>
        <v>
21.01</v>
      </c>
      <c r="U6" s="34">
        <f t="shared" si="3"/>
        <v>
7067.06</v>
      </c>
      <c r="V6" s="34">
        <f t="shared" si="3"/>
        <v>
148398</v>
      </c>
      <c r="W6" s="34">
        <f t="shared" si="3"/>
        <v>
20.14</v>
      </c>
      <c r="X6" s="34">
        <f t="shared" si="3"/>
        <v>
7368.32</v>
      </c>
      <c r="Y6" s="35" t="str">
        <f>
IF(Y7="",NA(),Y7)</f>
        <v>
-</v>
      </c>
      <c r="Z6" s="35">
        <f t="shared" ref="Z6:AH6" si="4">
IF(Z7="",NA(),Z7)</f>
        <v>
118.72</v>
      </c>
      <c r="AA6" s="35">
        <f t="shared" si="4"/>
        <v>
120.38</v>
      </c>
      <c r="AB6" s="35">
        <f t="shared" si="4"/>
        <v>
120.89</v>
      </c>
      <c r="AC6" s="35">
        <f t="shared" si="4"/>
        <v>
111.05</v>
      </c>
      <c r="AD6" s="35" t="str">
        <f t="shared" si="4"/>
        <v>
-</v>
      </c>
      <c r="AE6" s="35">
        <f t="shared" si="4"/>
        <v>
107.43</v>
      </c>
      <c r="AF6" s="35">
        <f t="shared" si="4"/>
        <v>
107.64</v>
      </c>
      <c r="AG6" s="35">
        <f t="shared" si="4"/>
        <v>
107.03</v>
      </c>
      <c r="AH6" s="35">
        <f t="shared" si="4"/>
        <v>
106.55</v>
      </c>
      <c r="AI6" s="34" t="str">
        <f>
IF(AI7="","",IF(AI7="-","【-】","【"&amp;SUBSTITUTE(TEXT(AI7,"#,##0.00"),"-","△")&amp;"】"))</f>
        <v>
【106.67】</v>
      </c>
      <c r="AJ6" s="35" t="str">
        <f>
IF(AJ7="",NA(),AJ7)</f>
        <v>
-</v>
      </c>
      <c r="AK6" s="34">
        <f t="shared" ref="AK6:AS6" si="5">
IF(AK7="",NA(),AK7)</f>
        <v>
0</v>
      </c>
      <c r="AL6" s="34">
        <f t="shared" si="5"/>
        <v>
0</v>
      </c>
      <c r="AM6" s="34">
        <f t="shared" si="5"/>
        <v>
0</v>
      </c>
      <c r="AN6" s="34">
        <f t="shared" si="5"/>
        <v>
0</v>
      </c>
      <c r="AO6" s="35" t="str">
        <f t="shared" si="5"/>
        <v>
-</v>
      </c>
      <c r="AP6" s="35">
        <f t="shared" si="5"/>
        <v>
10.199999999999999</v>
      </c>
      <c r="AQ6" s="35">
        <f t="shared" si="5"/>
        <v>
9.1999999999999993</v>
      </c>
      <c r="AR6" s="35">
        <f t="shared" si="5"/>
        <v>
7.69</v>
      </c>
      <c r="AS6" s="35">
        <f t="shared" si="5"/>
        <v>
5.95</v>
      </c>
      <c r="AT6" s="34" t="str">
        <f>
IF(AT7="","",IF(AT7="-","【-】","【"&amp;SUBSTITUTE(TEXT(AT7,"#,##0.00"),"-","△")&amp;"】"))</f>
        <v>
【3.64】</v>
      </c>
      <c r="AU6" s="35" t="str">
        <f>
IF(AU7="",NA(),AU7)</f>
        <v>
-</v>
      </c>
      <c r="AV6" s="35">
        <f t="shared" ref="AV6:BD6" si="6">
IF(AV7="",NA(),AV7)</f>
        <v>
1318.6</v>
      </c>
      <c r="AW6" s="35">
        <f t="shared" si="6"/>
        <v>
1471.14</v>
      </c>
      <c r="AX6" s="35">
        <f t="shared" si="6"/>
        <v>
1984.28</v>
      </c>
      <c r="AY6" s="35">
        <f t="shared" si="6"/>
        <v>
2533.7800000000002</v>
      </c>
      <c r="AZ6" s="35" t="str">
        <f t="shared" si="6"/>
        <v>
-</v>
      </c>
      <c r="BA6" s="35">
        <f t="shared" si="6"/>
        <v>
65.83</v>
      </c>
      <c r="BB6" s="35">
        <f t="shared" si="6"/>
        <v>
72.22</v>
      </c>
      <c r="BC6" s="35">
        <f t="shared" si="6"/>
        <v>
73.02</v>
      </c>
      <c r="BD6" s="35">
        <f t="shared" si="6"/>
        <v>
72.930000000000007</v>
      </c>
      <c r="BE6" s="34" t="str">
        <f>
IF(BE7="","",IF(BE7="-","【-】","【"&amp;SUBSTITUTE(TEXT(BE7,"#,##0.00"),"-","△")&amp;"】"))</f>
        <v>
【67.52】</v>
      </c>
      <c r="BF6" s="35" t="str">
        <f>
IF(BF7="",NA(),BF7)</f>
        <v>
-</v>
      </c>
      <c r="BG6" s="35">
        <f t="shared" ref="BG6:BO6" si="7">
IF(BG7="",NA(),BG7)</f>
        <v>
23.9</v>
      </c>
      <c r="BH6" s="35">
        <f t="shared" si="7"/>
        <v>
19.87</v>
      </c>
      <c r="BI6" s="35">
        <f t="shared" si="7"/>
        <v>
16.89</v>
      </c>
      <c r="BJ6" s="35">
        <f t="shared" si="7"/>
        <v>
16.7</v>
      </c>
      <c r="BK6" s="35" t="str">
        <f t="shared" si="7"/>
        <v>
-</v>
      </c>
      <c r="BL6" s="35">
        <f t="shared" si="7"/>
        <v>
805.14</v>
      </c>
      <c r="BM6" s="35">
        <f t="shared" si="7"/>
        <v>
730.93</v>
      </c>
      <c r="BN6" s="35">
        <f t="shared" si="7"/>
        <v>
708.89</v>
      </c>
      <c r="BO6" s="35">
        <f t="shared" si="7"/>
        <v>
730.52</v>
      </c>
      <c r="BP6" s="34" t="str">
        <f>
IF(BP7="","",IF(BP7="-","【-】","【"&amp;SUBSTITUTE(TEXT(BP7,"#,##0.00"),"-","△")&amp;"】"))</f>
        <v>
【705.21】</v>
      </c>
      <c r="BQ6" s="35" t="str">
        <f>
IF(BQ7="",NA(),BQ7)</f>
        <v>
-</v>
      </c>
      <c r="BR6" s="35">
        <f t="shared" ref="BR6:BZ6" si="8">
IF(BR7="",NA(),BR7)</f>
        <v>
145.16</v>
      </c>
      <c r="BS6" s="35">
        <f t="shared" si="8"/>
        <v>
145.30000000000001</v>
      </c>
      <c r="BT6" s="35">
        <f t="shared" si="8"/>
        <v>
146.41</v>
      </c>
      <c r="BU6" s="35">
        <f t="shared" si="8"/>
        <v>
126.7</v>
      </c>
      <c r="BV6" s="35" t="str">
        <f t="shared" si="8"/>
        <v>
-</v>
      </c>
      <c r="BW6" s="35">
        <f t="shared" si="8"/>
        <v>
100.22</v>
      </c>
      <c r="BX6" s="35">
        <f t="shared" si="8"/>
        <v>
98.09</v>
      </c>
      <c r="BY6" s="35">
        <f t="shared" si="8"/>
        <v>
97.91</v>
      </c>
      <c r="BZ6" s="35">
        <f t="shared" si="8"/>
        <v>
98.61</v>
      </c>
      <c r="CA6" s="34" t="str">
        <f>
IF(CA7="","",IF(CA7="-","【-】","【"&amp;SUBSTITUTE(TEXT(CA7,"#,##0.00"),"-","△")&amp;"】"))</f>
        <v>
【98.96】</v>
      </c>
      <c r="CB6" s="35" t="str">
        <f>
IF(CB7="",NA(),CB7)</f>
        <v>
-</v>
      </c>
      <c r="CC6" s="35">
        <f t="shared" ref="CC6:CK6" si="9">
IF(CC7="",NA(),CC7)</f>
        <v>
92.61</v>
      </c>
      <c r="CD6" s="35">
        <f t="shared" si="9"/>
        <v>
92.69</v>
      </c>
      <c r="CE6" s="35">
        <f t="shared" si="9"/>
        <v>
91.88</v>
      </c>
      <c r="CF6" s="35">
        <f t="shared" si="9"/>
        <v>
89.01</v>
      </c>
      <c r="CG6" s="35" t="str">
        <f t="shared" si="9"/>
        <v>
-</v>
      </c>
      <c r="CH6" s="35">
        <f t="shared" si="9"/>
        <v>
144.79</v>
      </c>
      <c r="CI6" s="35">
        <f t="shared" si="9"/>
        <v>
146.08000000000001</v>
      </c>
      <c r="CJ6" s="35">
        <f t="shared" si="9"/>
        <v>
144.11000000000001</v>
      </c>
      <c r="CK6" s="35">
        <f t="shared" si="9"/>
        <v>
141.24</v>
      </c>
      <c r="CL6" s="34" t="str">
        <f>
IF(CL7="","",IF(CL7="-","【-】","【"&amp;SUBSTITUTE(TEXT(CL7,"#,##0.00"),"-","△")&amp;"】"))</f>
        <v>
【134.52】</v>
      </c>
      <c r="CM6" s="35" t="str">
        <f>
IF(CM7="",NA(),CM7)</f>
        <v>
-</v>
      </c>
      <c r="CN6" s="35" t="str">
        <f t="shared" ref="CN6:CV6" si="10">
IF(CN7="",NA(),CN7)</f>
        <v>
-</v>
      </c>
      <c r="CO6" s="35" t="str">
        <f t="shared" si="10"/>
        <v>
-</v>
      </c>
      <c r="CP6" s="35" t="str">
        <f t="shared" si="10"/>
        <v>
-</v>
      </c>
      <c r="CQ6" s="35" t="str">
        <f t="shared" si="10"/>
        <v>
-</v>
      </c>
      <c r="CR6" s="35" t="str">
        <f t="shared" si="10"/>
        <v>
-</v>
      </c>
      <c r="CS6" s="35">
        <f t="shared" si="10"/>
        <v>
61.54</v>
      </c>
      <c r="CT6" s="35">
        <f t="shared" si="10"/>
        <v>
61.93</v>
      </c>
      <c r="CU6" s="35">
        <f t="shared" si="10"/>
        <v>
61.32</v>
      </c>
      <c r="CV6" s="35">
        <f t="shared" si="10"/>
        <v>
61.7</v>
      </c>
      <c r="CW6" s="34" t="str">
        <f>
IF(CW7="","",IF(CW7="-","【-】","【"&amp;SUBSTITUTE(TEXT(CW7,"#,##0.00"),"-","△")&amp;"】"))</f>
        <v>
【59.57】</v>
      </c>
      <c r="CX6" s="35" t="str">
        <f>
IF(CX7="",NA(),CX7)</f>
        <v>
-</v>
      </c>
      <c r="CY6" s="35">
        <f t="shared" ref="CY6:DG6" si="11">
IF(CY7="",NA(),CY7)</f>
        <v>
99.79</v>
      </c>
      <c r="CZ6" s="35">
        <f t="shared" si="11"/>
        <v>
99.79</v>
      </c>
      <c r="DA6" s="35">
        <f t="shared" si="11"/>
        <v>
99.79</v>
      </c>
      <c r="DB6" s="35">
        <f t="shared" si="11"/>
        <v>
99.79</v>
      </c>
      <c r="DC6" s="35" t="str">
        <f t="shared" si="11"/>
        <v>
-</v>
      </c>
      <c r="DD6" s="35">
        <f t="shared" si="11"/>
        <v>
94.13</v>
      </c>
      <c r="DE6" s="35">
        <f t="shared" si="11"/>
        <v>
94.45</v>
      </c>
      <c r="DF6" s="35">
        <f t="shared" si="11"/>
        <v>
94.58</v>
      </c>
      <c r="DG6" s="35">
        <f t="shared" si="11"/>
        <v>
94.56</v>
      </c>
      <c r="DH6" s="34" t="str">
        <f>
IF(DH7="","",IF(DH7="-","【-】","【"&amp;SUBSTITUTE(TEXT(DH7,"#,##0.00"),"-","△")&amp;"】"))</f>
        <v>
【95.57】</v>
      </c>
      <c r="DI6" s="35" t="str">
        <f>
IF(DI7="",NA(),DI7)</f>
        <v>
-</v>
      </c>
      <c r="DJ6" s="35">
        <f t="shared" ref="DJ6:DR6" si="12">
IF(DJ7="",NA(),DJ7)</f>
        <v>
5.22</v>
      </c>
      <c r="DK6" s="35">
        <f t="shared" si="12"/>
        <v>
10.35</v>
      </c>
      <c r="DL6" s="35">
        <f t="shared" si="12"/>
        <v>
15.41</v>
      </c>
      <c r="DM6" s="35">
        <f t="shared" si="12"/>
        <v>
20.3</v>
      </c>
      <c r="DN6" s="35" t="str">
        <f t="shared" si="12"/>
        <v>
-</v>
      </c>
      <c r="DO6" s="35">
        <f t="shared" si="12"/>
        <v>
30.11</v>
      </c>
      <c r="DP6" s="35">
        <f t="shared" si="12"/>
        <v>
30.45</v>
      </c>
      <c r="DQ6" s="35">
        <f t="shared" si="12"/>
        <v>
31.01</v>
      </c>
      <c r="DR6" s="35">
        <f t="shared" si="12"/>
        <v>
28.87</v>
      </c>
      <c r="DS6" s="34" t="str">
        <f>
IF(DS7="","",IF(DS7="-","【-】","【"&amp;SUBSTITUTE(TEXT(DS7,"#,##0.00"),"-","△")&amp;"】"))</f>
        <v>
【36.52】</v>
      </c>
      <c r="DT6" s="35" t="str">
        <f>
IF(DT7="",NA(),DT7)</f>
        <v>
-</v>
      </c>
      <c r="DU6" s="34">
        <f t="shared" ref="DU6:EC6" si="13">
IF(DU7="",NA(),DU7)</f>
        <v>
0</v>
      </c>
      <c r="DV6" s="35">
        <f t="shared" si="13"/>
        <v>
0.11</v>
      </c>
      <c r="DW6" s="35">
        <f t="shared" si="13"/>
        <v>
1.37</v>
      </c>
      <c r="DX6" s="35">
        <f t="shared" si="13"/>
        <v>
4.2300000000000004</v>
      </c>
      <c r="DY6" s="35" t="str">
        <f t="shared" si="13"/>
        <v>
-</v>
      </c>
      <c r="DZ6" s="35">
        <f t="shared" si="13"/>
        <v>
4.54</v>
      </c>
      <c r="EA6" s="35">
        <f t="shared" si="13"/>
        <v>
4.8499999999999996</v>
      </c>
      <c r="EB6" s="35">
        <f t="shared" si="13"/>
        <v>
4.95</v>
      </c>
      <c r="EC6" s="35">
        <f t="shared" si="13"/>
        <v>
5.64</v>
      </c>
      <c r="ED6" s="34" t="str">
        <f>
IF(ED7="","",IF(ED7="-","【-】","【"&amp;SUBSTITUTE(TEXT(ED7,"#,##0.00"),"-","△")&amp;"】"))</f>
        <v>
【5.72】</v>
      </c>
      <c r="EE6" s="35" t="str">
        <f>
IF(EE7="",NA(),EE7)</f>
        <v>
-</v>
      </c>
      <c r="EF6" s="35">
        <f t="shared" ref="EF6:EN6" si="14">
IF(EF7="",NA(),EF7)</f>
        <v>
0.33</v>
      </c>
      <c r="EG6" s="35">
        <f t="shared" si="14"/>
        <v>
0.27</v>
      </c>
      <c r="EH6" s="35">
        <f t="shared" si="14"/>
        <v>
0.27</v>
      </c>
      <c r="EI6" s="35">
        <f t="shared" si="14"/>
        <v>
7.0000000000000007E-2</v>
      </c>
      <c r="EJ6" s="35" t="str">
        <f t="shared" si="14"/>
        <v>
-</v>
      </c>
      <c r="EK6" s="35">
        <f t="shared" si="14"/>
        <v>
0.17</v>
      </c>
      <c r="EL6" s="35">
        <f t="shared" si="14"/>
        <v>
0.21</v>
      </c>
      <c r="EM6" s="35">
        <f t="shared" si="14"/>
        <v>
0.19</v>
      </c>
      <c r="EN6" s="35">
        <f t="shared" si="14"/>
        <v>
0.19</v>
      </c>
      <c r="EO6" s="34" t="str">
        <f>
IF(EO7="","",IF(EO7="-","【-】","【"&amp;SUBSTITUTE(TEXT(EO7,"#,##0.00"),"-","△")&amp;"】"))</f>
        <v>
【0.30】</v>
      </c>
    </row>
    <row r="7" spans="1:148" s="36" customFormat="1" x14ac:dyDescent="0.15">
      <c r="A7" s="28"/>
      <c r="B7" s="37">
        <v>
2020</v>
      </c>
      <c r="C7" s="37">
        <v>
132241</v>
      </c>
      <c r="D7" s="37">
        <v>
46</v>
      </c>
      <c r="E7" s="37">
        <v>
17</v>
      </c>
      <c r="F7" s="37">
        <v>
1</v>
      </c>
      <c r="G7" s="37">
        <v>
0</v>
      </c>
      <c r="H7" s="37" t="s">
        <v>
96</v>
      </c>
      <c r="I7" s="37" t="s">
        <v>
97</v>
      </c>
      <c r="J7" s="37" t="s">
        <v>
98</v>
      </c>
      <c r="K7" s="37" t="s">
        <v>
99</v>
      </c>
      <c r="L7" s="37" t="s">
        <v>
100</v>
      </c>
      <c r="M7" s="37" t="s">
        <v>
101</v>
      </c>
      <c r="N7" s="38" t="s">
        <v>
102</v>
      </c>
      <c r="O7" s="38">
        <v>
97.74</v>
      </c>
      <c r="P7" s="38">
        <v>
99.99</v>
      </c>
      <c r="Q7" s="38">
        <v>
94.08</v>
      </c>
      <c r="R7" s="38">
        <v>
2068</v>
      </c>
      <c r="S7" s="38">
        <v>
148479</v>
      </c>
      <c r="T7" s="38">
        <v>
21.01</v>
      </c>
      <c r="U7" s="38">
        <v>
7067.06</v>
      </c>
      <c r="V7" s="38">
        <v>
148398</v>
      </c>
      <c r="W7" s="38">
        <v>
20.14</v>
      </c>
      <c r="X7" s="38">
        <v>
7368.32</v>
      </c>
      <c r="Y7" s="38" t="s">
        <v>
102</v>
      </c>
      <c r="Z7" s="38">
        <v>
118.72</v>
      </c>
      <c r="AA7" s="38">
        <v>
120.38</v>
      </c>
      <c r="AB7" s="38">
        <v>
120.89</v>
      </c>
      <c r="AC7" s="38">
        <v>
111.05</v>
      </c>
      <c r="AD7" s="38" t="s">
        <v>
102</v>
      </c>
      <c r="AE7" s="38">
        <v>
107.43</v>
      </c>
      <c r="AF7" s="38">
        <v>
107.64</v>
      </c>
      <c r="AG7" s="38">
        <v>
107.03</v>
      </c>
      <c r="AH7" s="38">
        <v>
106.55</v>
      </c>
      <c r="AI7" s="38">
        <v>
106.67</v>
      </c>
      <c r="AJ7" s="38" t="s">
        <v>
102</v>
      </c>
      <c r="AK7" s="38">
        <v>
0</v>
      </c>
      <c r="AL7" s="38">
        <v>
0</v>
      </c>
      <c r="AM7" s="38">
        <v>
0</v>
      </c>
      <c r="AN7" s="38">
        <v>
0</v>
      </c>
      <c r="AO7" s="38" t="s">
        <v>
102</v>
      </c>
      <c r="AP7" s="38">
        <v>
10.199999999999999</v>
      </c>
      <c r="AQ7" s="38">
        <v>
9.1999999999999993</v>
      </c>
      <c r="AR7" s="38">
        <v>
7.69</v>
      </c>
      <c r="AS7" s="38">
        <v>
5.95</v>
      </c>
      <c r="AT7" s="38">
        <v>
3.64</v>
      </c>
      <c r="AU7" s="38" t="s">
        <v>
102</v>
      </c>
      <c r="AV7" s="38">
        <v>
1318.6</v>
      </c>
      <c r="AW7" s="38">
        <v>
1471.14</v>
      </c>
      <c r="AX7" s="38">
        <v>
1984.28</v>
      </c>
      <c r="AY7" s="38">
        <v>
2533.7800000000002</v>
      </c>
      <c r="AZ7" s="38" t="s">
        <v>
102</v>
      </c>
      <c r="BA7" s="38">
        <v>
65.83</v>
      </c>
      <c r="BB7" s="38">
        <v>
72.22</v>
      </c>
      <c r="BC7" s="38">
        <v>
73.02</v>
      </c>
      <c r="BD7" s="38">
        <v>
72.930000000000007</v>
      </c>
      <c r="BE7" s="38">
        <v>
67.52</v>
      </c>
      <c r="BF7" s="38" t="s">
        <v>
102</v>
      </c>
      <c r="BG7" s="38">
        <v>
23.9</v>
      </c>
      <c r="BH7" s="38">
        <v>
19.87</v>
      </c>
      <c r="BI7" s="38">
        <v>
16.89</v>
      </c>
      <c r="BJ7" s="38">
        <v>
16.7</v>
      </c>
      <c r="BK7" s="38" t="s">
        <v>
102</v>
      </c>
      <c r="BL7" s="38">
        <v>
805.14</v>
      </c>
      <c r="BM7" s="38">
        <v>
730.93</v>
      </c>
      <c r="BN7" s="38">
        <v>
708.89</v>
      </c>
      <c r="BO7" s="38">
        <v>
730.52</v>
      </c>
      <c r="BP7" s="38">
        <v>
705.21</v>
      </c>
      <c r="BQ7" s="38" t="s">
        <v>
102</v>
      </c>
      <c r="BR7" s="38">
        <v>
145.16</v>
      </c>
      <c r="BS7" s="38">
        <v>
145.30000000000001</v>
      </c>
      <c r="BT7" s="38">
        <v>
146.41</v>
      </c>
      <c r="BU7" s="38">
        <v>
126.7</v>
      </c>
      <c r="BV7" s="38" t="s">
        <v>
102</v>
      </c>
      <c r="BW7" s="38">
        <v>
100.22</v>
      </c>
      <c r="BX7" s="38">
        <v>
98.09</v>
      </c>
      <c r="BY7" s="38">
        <v>
97.91</v>
      </c>
      <c r="BZ7" s="38">
        <v>
98.61</v>
      </c>
      <c r="CA7" s="38">
        <v>
98.96</v>
      </c>
      <c r="CB7" s="38" t="s">
        <v>
102</v>
      </c>
      <c r="CC7" s="38">
        <v>
92.61</v>
      </c>
      <c r="CD7" s="38">
        <v>
92.69</v>
      </c>
      <c r="CE7" s="38">
        <v>
91.88</v>
      </c>
      <c r="CF7" s="38">
        <v>
89.01</v>
      </c>
      <c r="CG7" s="38" t="s">
        <v>
102</v>
      </c>
      <c r="CH7" s="38">
        <v>
144.79</v>
      </c>
      <c r="CI7" s="38">
        <v>
146.08000000000001</v>
      </c>
      <c r="CJ7" s="38">
        <v>
144.11000000000001</v>
      </c>
      <c r="CK7" s="38">
        <v>
141.24</v>
      </c>
      <c r="CL7" s="38">
        <v>
134.52000000000001</v>
      </c>
      <c r="CM7" s="38" t="s">
        <v>
102</v>
      </c>
      <c r="CN7" s="38" t="s">
        <v>
102</v>
      </c>
      <c r="CO7" s="38" t="s">
        <v>
102</v>
      </c>
      <c r="CP7" s="38" t="s">
        <v>
102</v>
      </c>
      <c r="CQ7" s="38" t="s">
        <v>
102</v>
      </c>
      <c r="CR7" s="38" t="s">
        <v>
102</v>
      </c>
      <c r="CS7" s="38">
        <v>
61.54</v>
      </c>
      <c r="CT7" s="38">
        <v>
61.93</v>
      </c>
      <c r="CU7" s="38">
        <v>
61.32</v>
      </c>
      <c r="CV7" s="38">
        <v>
61.7</v>
      </c>
      <c r="CW7" s="38">
        <v>
59.57</v>
      </c>
      <c r="CX7" s="38" t="s">
        <v>
102</v>
      </c>
      <c r="CY7" s="38">
        <v>
99.79</v>
      </c>
      <c r="CZ7" s="38">
        <v>
99.79</v>
      </c>
      <c r="DA7" s="38">
        <v>
99.79</v>
      </c>
      <c r="DB7" s="38">
        <v>
99.79</v>
      </c>
      <c r="DC7" s="38" t="s">
        <v>
102</v>
      </c>
      <c r="DD7" s="38">
        <v>
94.13</v>
      </c>
      <c r="DE7" s="38">
        <v>
94.45</v>
      </c>
      <c r="DF7" s="38">
        <v>
94.58</v>
      </c>
      <c r="DG7" s="38">
        <v>
94.56</v>
      </c>
      <c r="DH7" s="38">
        <v>
95.57</v>
      </c>
      <c r="DI7" s="38" t="s">
        <v>
102</v>
      </c>
      <c r="DJ7" s="38">
        <v>
5.22</v>
      </c>
      <c r="DK7" s="38">
        <v>
10.35</v>
      </c>
      <c r="DL7" s="38">
        <v>
15.41</v>
      </c>
      <c r="DM7" s="38">
        <v>
20.3</v>
      </c>
      <c r="DN7" s="38" t="s">
        <v>
102</v>
      </c>
      <c r="DO7" s="38">
        <v>
30.11</v>
      </c>
      <c r="DP7" s="38">
        <v>
30.45</v>
      </c>
      <c r="DQ7" s="38">
        <v>
31.01</v>
      </c>
      <c r="DR7" s="38">
        <v>
28.87</v>
      </c>
      <c r="DS7" s="38">
        <v>
36.520000000000003</v>
      </c>
      <c r="DT7" s="38" t="s">
        <v>
102</v>
      </c>
      <c r="DU7" s="38">
        <v>
0</v>
      </c>
      <c r="DV7" s="38">
        <v>
0.11</v>
      </c>
      <c r="DW7" s="38">
        <v>
1.37</v>
      </c>
      <c r="DX7" s="38">
        <v>
4.2300000000000004</v>
      </c>
      <c r="DY7" s="38" t="s">
        <v>
102</v>
      </c>
      <c r="DZ7" s="38">
        <v>
4.54</v>
      </c>
      <c r="EA7" s="38">
        <v>
4.8499999999999996</v>
      </c>
      <c r="EB7" s="38">
        <v>
4.95</v>
      </c>
      <c r="EC7" s="38">
        <v>
5.64</v>
      </c>
      <c r="ED7" s="38">
        <v>
5.72</v>
      </c>
      <c r="EE7" s="38" t="s">
        <v>
102</v>
      </c>
      <c r="EF7" s="38">
        <v>
0.33</v>
      </c>
      <c r="EG7" s="38">
        <v>
0.27</v>
      </c>
      <c r="EH7" s="38">
        <v>
0.27</v>
      </c>
      <c r="EI7" s="38">
        <v>
7.0000000000000007E-2</v>
      </c>
      <c r="EJ7" s="38" t="s">
        <v>
102</v>
      </c>
      <c r="EK7" s="38">
        <v>
0.17</v>
      </c>
      <c r="EL7" s="38">
        <v>
0.21</v>
      </c>
      <c r="EM7" s="38">
        <v>
0.19</v>
      </c>
      <c r="EN7" s="38">
        <v>
0.19</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108</v>
      </c>
    </row>
    <row r="12" spans="1:148" x14ac:dyDescent="0.15">
      <c r="B12">
        <v>
1</v>
      </c>
      <c r="C12">
        <v>
1</v>
      </c>
      <c r="D12">
        <v>
1</v>
      </c>
      <c r="E12">
        <v>
1</v>
      </c>
      <c r="F12">
        <v>
2</v>
      </c>
      <c r="G12" t="s">
        <v>
109</v>
      </c>
    </row>
    <row r="13" spans="1:148" x14ac:dyDescent="0.15">
      <c r="B13" t="s">
        <v>
110</v>
      </c>
      <c r="C13" t="s">
        <v>
110</v>
      </c>
      <c r="D13" t="s">
        <v>
110</v>
      </c>
      <c r="E13" t="s">
        <v>
111</v>
      </c>
      <c r="F13" t="s">
        <v>
111</v>
      </c>
      <c r="G13" t="s">
        <v>
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2022-01-14T00:53:53Z</cp:lastPrinted>
  <dcterms:created xsi:type="dcterms:W3CDTF">2021-12-03T07:10:52Z</dcterms:created>
  <dcterms:modified xsi:type="dcterms:W3CDTF">2022-02-17T02:49:40Z</dcterms:modified>
  <cp:category/>
</cp:coreProperties>
</file>