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1年度\36_財政状況資料集の作成\08_作成依頼（2回目）\03_市町村から提出\22 多摩市○\"/>
    </mc:Choice>
  </mc:AlternateContent>
  <bookViews>
    <workbookView xWindow="0" yWindow="0" windowWidth="20496" windowHeight="9072"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BE34" i="10"/>
  <c r="C34" i="10"/>
  <c r="U34" i="10" s="1"/>
  <c r="U35" i="10" s="1"/>
  <c r="U36" i="10" s="1"/>
  <c r="AM34" i="10" l="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BW43" i="10" s="1"/>
  <c r="CO34" i="10"/>
  <c r="CO35" i="10" s="1"/>
  <c r="CO36" i="10" s="1"/>
</calcChain>
</file>

<file path=xl/sharedStrings.xml><?xml version="1.0" encoding="utf-8"?>
<sst xmlns="http://schemas.openxmlformats.org/spreadsheetml/2006/main" count="1124" uniqueCount="616">
  <si>
    <t>標準財政規模比（％）</t>
    <phoneticPr fontId="7"/>
  </si>
  <si>
    <t>区分</t>
    <rPh sb="0" eb="2">
      <t>クブン</t>
    </rPh>
    <phoneticPr fontId="7"/>
  </si>
  <si>
    <t>年度</t>
    <rPh sb="0" eb="2">
      <t>ネンド</t>
    </rPh>
    <phoneticPr fontId="7"/>
  </si>
  <si>
    <t>財政調整基金残高</t>
    <rPh sb="0" eb="2">
      <t>ザイセイ</t>
    </rPh>
    <rPh sb="2" eb="4">
      <t>チョウセイ</t>
    </rPh>
    <rPh sb="4" eb="6">
      <t>キキン</t>
    </rPh>
    <rPh sb="6" eb="8">
      <t>ザンダカ</t>
    </rPh>
    <phoneticPr fontId="7"/>
  </si>
  <si>
    <t>実質収支額</t>
    <rPh sb="0" eb="2">
      <t>ジッシツ</t>
    </rPh>
    <rPh sb="2" eb="4">
      <t>シュウシ</t>
    </rPh>
    <rPh sb="4" eb="5">
      <t>ガク</t>
    </rPh>
    <phoneticPr fontId="7"/>
  </si>
  <si>
    <t>実質単年度収支</t>
    <rPh sb="0" eb="2">
      <t>ジッシツ</t>
    </rPh>
    <rPh sb="2" eb="5">
      <t>タンネンド</t>
    </rPh>
    <rPh sb="5" eb="7">
      <t>シュウシ</t>
    </rPh>
    <phoneticPr fontId="7"/>
  </si>
  <si>
    <t>標準財政規模比（％）</t>
    <phoneticPr fontId="7"/>
  </si>
  <si>
    <t>会計</t>
    <rPh sb="0" eb="2">
      <t>カイケイ</t>
    </rPh>
    <phoneticPr fontId="7"/>
  </si>
  <si>
    <t>※令和2年度中に市町村合併した団体で、合併前の団体ごとの決算に基づく連結実質赤字比率を算出していない団体については、グラフを表記しない。</t>
    <rPh sb="1" eb="3">
      <t>レイワ</t>
    </rPh>
    <phoneticPr fontId="7"/>
  </si>
  <si>
    <t>（百万円）</t>
    <rPh sb="1" eb="2">
      <t>ヒャク</t>
    </rPh>
    <rPh sb="2" eb="4">
      <t>マンエン</t>
    </rPh>
    <phoneticPr fontId="7"/>
  </si>
  <si>
    <t>分子の構造</t>
    <rPh sb="0" eb="2">
      <t>ブンシ</t>
    </rPh>
    <rPh sb="3" eb="5">
      <t>コウゾウ</t>
    </rPh>
    <phoneticPr fontId="7"/>
  </si>
  <si>
    <t>元利償還金等(A)</t>
    <phoneticPr fontId="7"/>
  </si>
  <si>
    <t>元利償還金</t>
  </si>
  <si>
    <t>減債基金積立不足算定額※2</t>
    <phoneticPr fontId="7"/>
  </si>
  <si>
    <t>満期一括償還地方債に係る年度割相当額</t>
    <phoneticPr fontId="7"/>
  </si>
  <si>
    <t>公営企業債の元利償還金に対する繰入金</t>
  </si>
  <si>
    <t>組合等が起こした地方債の元利償還金に対する負担金等</t>
  </si>
  <si>
    <t>債務負担行為に基づく支出額</t>
  </si>
  <si>
    <t>一時借入金の利子</t>
    <phoneticPr fontId="7"/>
  </si>
  <si>
    <t>算入公債費等(B)</t>
    <phoneticPr fontId="7"/>
  </si>
  <si>
    <t>算入公債費等</t>
    <phoneticPr fontId="7"/>
  </si>
  <si>
    <t>(A)－(B)</t>
    <phoneticPr fontId="7"/>
  </si>
  <si>
    <t>実質公債費比率の分子</t>
    <phoneticPr fontId="7"/>
  </si>
  <si>
    <t>※1 令和2年度中に市町村合併した団体で、合併前の団体ごとの決算に基づく実質公債費比率を算出していない団体については、グラフを表記しない。</t>
    <rPh sb="3" eb="5">
      <t>レイワ</t>
    </rPh>
    <phoneticPr fontId="7"/>
  </si>
  <si>
    <t>（参考）</t>
    <rPh sb="1" eb="3">
      <t>サンコウ</t>
    </rPh>
    <phoneticPr fontId="7"/>
  </si>
  <si>
    <t>※2　減債基金
　　積立状況等</t>
    <rPh sb="3" eb="5">
      <t>ゲンサイ</t>
    </rPh>
    <rPh sb="5" eb="7">
      <t>キキン</t>
    </rPh>
    <rPh sb="10" eb="12">
      <t>ツミタテ</t>
    </rPh>
    <rPh sb="12" eb="14">
      <t>ジョウキョウ</t>
    </rPh>
    <rPh sb="14" eb="15">
      <t>トウ</t>
    </rPh>
    <phoneticPr fontId="4"/>
  </si>
  <si>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</si>
  <si>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</si>
  <si>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</si>
  <si>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</si>
  <si>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7"/>
  </si>
  <si>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</si>
  <si>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</si>
  <si>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</si>
  <si>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</si>
  <si>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</si>
  <si>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</si>
  <si>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7"/>
  </si>
  <si>
    <t>連結実質赤字額</t>
  </si>
  <si>
    <t>組合等連結実質赤字額負担見込額</t>
  </si>
  <si>
    <t>充当可能財源等(B)</t>
    <phoneticPr fontId="7"/>
  </si>
  <si>
    <t>充当可能基金</t>
  </si>
  <si>
    <t>充当可能特定歳入</t>
  </si>
  <si>
    <t>基準財政需要額算入見込額</t>
  </si>
  <si>
    <t>(A)－(B)</t>
    <phoneticPr fontId="7"/>
  </si>
  <si>
    <t>将来負担比率の分子</t>
  </si>
  <si>
    <t>※令和2年度中に市町村合併した団体で、合併前の団体ごとの決算に基づく将来負担比率を算出していない団体については、グラフを表記しない。</t>
    <rPh sb="1" eb="3">
      <t>レイワ</t>
    </rPh>
    <phoneticPr fontId="7"/>
  </si>
  <si>
    <t>（百万円）</t>
    <rPh sb="1" eb="4">
      <t>ヒャクマンエン</t>
    </rPh>
    <phoneticPr fontId="7"/>
  </si>
  <si>
    <t>財政調整基金</t>
    <rPh sb="0" eb="2">
      <t>ザイセイ</t>
    </rPh>
    <rPh sb="2" eb="4">
      <t>チョウセイ</t>
    </rPh>
    <rPh sb="4" eb="6">
      <t>キキン</t>
    </rPh>
    <phoneticPr fontId="7"/>
  </si>
  <si>
    <t>減債基金</t>
    <rPh sb="0" eb="2">
      <t>ゲンサイ</t>
    </rPh>
    <rPh sb="2" eb="4">
      <t>キキン</t>
    </rPh>
    <phoneticPr fontId="7"/>
  </si>
  <si>
    <t>その他特定目的基金</t>
    <rPh sb="2" eb="3">
      <t>タ</t>
    </rPh>
    <rPh sb="3" eb="5">
      <t>トクテイ</t>
    </rPh>
    <rPh sb="5" eb="7">
      <t>モクテキ</t>
    </rPh>
    <rPh sb="7" eb="9">
      <t>キキン</t>
    </rPh>
    <phoneticPr fontId="7"/>
  </si>
  <si>
    <t>基金残高合計</t>
    <rPh sb="0" eb="2">
      <t>キキン</t>
    </rPh>
    <rPh sb="2" eb="4">
      <t>ザンダカ</t>
    </rPh>
    <rPh sb="4" eb="6">
      <t>ゴウケイ</t>
    </rPh>
    <phoneticPr fontId="7"/>
  </si>
  <si>
    <t>当該団体(円)</t>
  </si>
  <si>
    <t>実質収支比率等に係る経年分析</t>
  </si>
  <si>
    <t>実質収支額</t>
    <phoneticPr fontId="18"/>
  </si>
  <si>
    <t>財政調整基金残高</t>
    <phoneticPr fontId="7"/>
  </si>
  <si>
    <t>実質単年度収支</t>
    <rPh sb="0" eb="2">
      <t>ジッシツ</t>
    </rPh>
    <rPh sb="2" eb="5">
      <t>タンネンド</t>
    </rPh>
    <rPh sb="5" eb="7">
      <t>シュウシ</t>
    </rPh>
    <phoneticPr fontId="18"/>
  </si>
  <si>
    <t>連結実質赤字比率に係る赤字・黒字の構成分析</t>
  </si>
  <si>
    <t>赤字額</t>
    <rPh sb="0" eb="2">
      <t>アカジ</t>
    </rPh>
    <rPh sb="2" eb="3">
      <t>ガク</t>
    </rPh>
    <phoneticPr fontId="18"/>
  </si>
  <si>
    <t>黒字額</t>
    <rPh sb="0" eb="2">
      <t>クロジ</t>
    </rPh>
    <rPh sb="2" eb="3">
      <t>ガク</t>
    </rPh>
    <phoneticPr fontId="18"/>
  </si>
  <si>
    <t>実質公債費比率（分子）の構造</t>
  </si>
  <si>
    <t>元利償還金等</t>
    <rPh sb="0" eb="2">
      <t>ガンリ</t>
    </rPh>
    <rPh sb="2" eb="5">
      <t>ショウカンキン</t>
    </rPh>
    <rPh sb="5" eb="6">
      <t>トウ</t>
    </rPh>
    <phoneticPr fontId="7"/>
  </si>
  <si>
    <t>算入公債費等</t>
    <rPh sb="0" eb="2">
      <t>サンニュウ</t>
    </rPh>
    <rPh sb="2" eb="6">
      <t>コウサイヒトウ</t>
    </rPh>
    <phoneticPr fontId="7"/>
  </si>
  <si>
    <t>算入公債費等</t>
    <rPh sb="0" eb="2">
      <t>サンニュウ</t>
    </rPh>
    <rPh sb="2" eb="6">
      <t>コウサイヒトウ</t>
    </rPh>
    <phoneticPr fontId="18"/>
  </si>
  <si>
    <t>一時借入金の利子</t>
    <phoneticPr fontId="7"/>
  </si>
  <si>
    <t>債務負担行為に基づく支出額</t>
    <phoneticPr fontId="7"/>
  </si>
  <si>
    <t>組合等が起こした地方債の元利償還金に対する負担金等</t>
    <phoneticPr fontId="7"/>
  </si>
  <si>
    <t>公営企業債の元利償還金に対する繰入金</t>
    <phoneticPr fontId="7"/>
  </si>
  <si>
    <t>満期一括償還地方債に係る年度割相当額</t>
    <phoneticPr fontId="7"/>
  </si>
  <si>
    <t>減債基金積立不足算定額</t>
    <phoneticPr fontId="7"/>
  </si>
  <si>
    <t>元利償還金</t>
    <phoneticPr fontId="7"/>
  </si>
  <si>
    <t>実質公債費比率の分子</t>
  </si>
  <si>
    <t>将来負担比率（分子）の構造</t>
  </si>
  <si>
    <t>将来負担額</t>
    <rPh sb="0" eb="2">
      <t>ショウライ</t>
    </rPh>
    <rPh sb="2" eb="4">
      <t>フタン</t>
    </rPh>
    <rPh sb="4" eb="5">
      <t>ガク</t>
    </rPh>
    <phoneticPr fontId="7"/>
  </si>
  <si>
    <t>充当可能財源等</t>
    <rPh sb="0" eb="2">
      <t>ジュウトウ</t>
    </rPh>
    <rPh sb="2" eb="4">
      <t>カノウ</t>
    </rPh>
    <rPh sb="4" eb="6">
      <t>ザイゲン</t>
    </rPh>
    <rPh sb="6" eb="7">
      <t>トウ</t>
    </rPh>
    <phoneticPr fontId="7"/>
  </si>
  <si>
    <t>将来負担比率の分子</t>
    <phoneticPr fontId="7"/>
  </si>
  <si>
    <t>基金残高に係る経年分析</t>
    <phoneticPr fontId="21"/>
  </si>
  <si>
    <t>財政調整基金</t>
    <phoneticPr fontId="21"/>
  </si>
  <si>
    <t>減債基金</t>
    <phoneticPr fontId="21"/>
  </si>
  <si>
    <t>その他特定目的基金</t>
    <phoneticPr fontId="21"/>
  </si>
  <si>
    <t>令和元年度　財政状況資料集</t>
    <phoneticPr fontId="7"/>
  </si>
  <si>
    <t>総括表（市町村）</t>
    <rPh sb="0" eb="2">
      <t>ソウカツ</t>
    </rPh>
    <rPh sb="2" eb="3">
      <t>ヒョウ</t>
    </rPh>
    <rPh sb="4" eb="7">
      <t>シチョウソン</t>
    </rPh>
    <phoneticPr fontId="7"/>
  </si>
  <si>
    <t>都道府県名</t>
    <phoneticPr fontId="7"/>
  </si>
  <si>
    <t>東京都</t>
    <phoneticPr fontId="7"/>
  </si>
  <si>
    <t>市町村類型</t>
    <phoneticPr fontId="7"/>
  </si>
  <si>
    <t>Ⅲ－３</t>
    <phoneticPr fontId="7"/>
  </si>
  <si>
    <t>指定団体等の指定状況</t>
    <phoneticPr fontId="7"/>
  </si>
  <si>
    <t>令和元年度(千円)</t>
    <rPh sb="0" eb="2">
      <t>レイワ</t>
    </rPh>
    <rPh sb="2" eb="3">
      <t>ガン</t>
    </rPh>
    <rPh sb="3" eb="5">
      <t>ネンド</t>
    </rPh>
    <rPh sb="6" eb="8">
      <t>センエン</t>
    </rPh>
    <phoneticPr fontId="7"/>
  </si>
  <si>
    <t>平成30年度(千円)</t>
    <rPh sb="0" eb="2">
      <t>ヘイセイ</t>
    </rPh>
    <rPh sb="4" eb="6">
      <t>ネンド</t>
    </rPh>
    <phoneticPr fontId="7"/>
  </si>
  <si>
    <t>令和元年度(千円･％)</t>
    <rPh sb="0" eb="2">
      <t>レイワ</t>
    </rPh>
    <rPh sb="2" eb="3">
      <t>ガン</t>
    </rPh>
    <rPh sb="3" eb="5">
      <t>ネンド</t>
    </rPh>
    <rPh sb="6" eb="8">
      <t>センエン</t>
    </rPh>
    <phoneticPr fontId="7"/>
  </si>
  <si>
    <t>平成30年度(千円･％)</t>
    <rPh sb="0" eb="2">
      <t>ヘイセイ</t>
    </rPh>
    <rPh sb="4" eb="6">
      <t>ネンド</t>
    </rPh>
    <rPh sb="7" eb="9">
      <t>センエン</t>
    </rPh>
    <phoneticPr fontId="7"/>
  </si>
  <si>
    <t>歳入総額</t>
    <phoneticPr fontId="2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</si>
  <si>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</si>
  <si>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</si>
  <si>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t>
    <phoneticPr fontId="7"/>
  </si>
  <si>
    <t>歳出総額</t>
    <phoneticPr fontId="27"/>
  </si>
  <si>
    <t>経常収支比率</t>
    <rPh sb="0" eb="2">
      <t>ケイジョウ</t>
    </rPh>
    <rPh sb="2" eb="4">
      <t>シュウシ</t>
    </rPh>
    <rPh sb="4" eb="6">
      <t>ヒリツ</t>
    </rPh>
    <phoneticPr fontId="7"/>
  </si>
  <si>
    <t>市町村名</t>
    <rPh sb="0" eb="3">
      <t>シチョウソン</t>
    </rPh>
    <rPh sb="3" eb="4">
      <t>メイ</t>
    </rPh>
    <phoneticPr fontId="7"/>
  </si>
  <si>
    <t>多摩市</t>
    <phoneticPr fontId="7"/>
  </si>
  <si>
    <t>地方交付税種地</t>
    <rPh sb="0" eb="2">
      <t>チホウ</t>
    </rPh>
    <rPh sb="2" eb="5">
      <t>コウフゼイ</t>
    </rPh>
    <rPh sb="5" eb="6">
      <t>シュ</t>
    </rPh>
    <rPh sb="6" eb="7">
      <t>チ</t>
    </rPh>
    <phoneticPr fontId="7"/>
  </si>
  <si>
    <t>2-9</t>
    <phoneticPr fontId="7"/>
  </si>
  <si>
    <t>財源超過</t>
    <rPh sb="0" eb="2">
      <t>ザイゲン</t>
    </rPh>
    <rPh sb="2" eb="4">
      <t>チョウカ</t>
    </rPh>
    <phoneticPr fontId="7"/>
  </si>
  <si>
    <t>○</t>
    <phoneticPr fontId="7"/>
  </si>
  <si>
    <t>歳入歳出差引</t>
    <phoneticPr fontId="27"/>
  </si>
  <si>
    <t>　　(※1)</t>
    <phoneticPr fontId="7"/>
  </si>
  <si>
    <t>首都</t>
    <rPh sb="0" eb="2">
      <t>シュト</t>
    </rPh>
    <phoneticPr fontId="7"/>
  </si>
  <si>
    <t>翌年度に繰越すべき財源</t>
    <phoneticPr fontId="7"/>
  </si>
  <si>
    <t>標準財政規模</t>
    <rPh sb="0" eb="2">
      <t>ヒョウジュン</t>
    </rPh>
    <rPh sb="2" eb="4">
      <t>ザイセイ</t>
    </rPh>
    <rPh sb="4" eb="6">
      <t>キボ</t>
    </rPh>
    <phoneticPr fontId="7"/>
  </si>
  <si>
    <t>近畿</t>
    <rPh sb="0" eb="2">
      <t>キンキ</t>
    </rPh>
    <phoneticPr fontId="7"/>
  </si>
  <si>
    <t>×</t>
    <phoneticPr fontId="7"/>
  </si>
  <si>
    <t>実質収支</t>
    <phoneticPr fontId="27"/>
  </si>
  <si>
    <t>財政力指数</t>
    <rPh sb="0" eb="3">
      <t>ザイセイリョク</t>
    </rPh>
    <rPh sb="3" eb="5">
      <t>シスウ</t>
    </rPh>
    <phoneticPr fontId="7"/>
  </si>
  <si>
    <t>人口</t>
    <rPh sb="0" eb="2">
      <t>ジンコウ</t>
    </rPh>
    <phoneticPr fontId="7"/>
  </si>
  <si>
    <t>平成27年国調(人)</t>
    <rPh sb="0" eb="2">
      <t>ヘイセイ</t>
    </rPh>
    <rPh sb="4" eb="5">
      <t>ネン</t>
    </rPh>
    <rPh sb="5" eb="6">
      <t>コク</t>
    </rPh>
    <rPh sb="6" eb="7">
      <t>チョウ</t>
    </rPh>
    <phoneticPr fontId="7"/>
  </si>
  <si>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7"/>
  </si>
  <si>
    <t>中部</t>
    <rPh sb="0" eb="2">
      <t>チュウブ</t>
    </rPh>
    <phoneticPr fontId="7"/>
  </si>
  <si>
    <t>単年度収支</t>
    <phoneticPr fontId="27"/>
  </si>
  <si>
    <t>公債費負担比率</t>
    <rPh sb="0" eb="3">
      <t>コウサイヒ</t>
    </rPh>
    <rPh sb="3" eb="5">
      <t>フタン</t>
    </rPh>
    <rPh sb="5" eb="7">
      <t>ヒリツ</t>
    </rPh>
    <phoneticPr fontId="7"/>
  </si>
  <si>
    <t>平成22年国調(人)</t>
    <rPh sb="4" eb="5">
      <t>ネン</t>
    </rPh>
    <rPh sb="5" eb="6">
      <t>コク</t>
    </rPh>
    <rPh sb="6" eb="7">
      <t>チョウ</t>
    </rPh>
    <phoneticPr fontId="7"/>
  </si>
  <si>
    <t>過疎</t>
    <rPh sb="0" eb="2">
      <t>カソ</t>
    </rPh>
    <phoneticPr fontId="7"/>
  </si>
  <si>
    <t>×</t>
    <phoneticPr fontId="7"/>
  </si>
  <si>
    <t>積立金</t>
    <phoneticPr fontId="27"/>
  </si>
  <si>
    <t>健全化判断比率</t>
    <phoneticPr fontId="7"/>
  </si>
  <si>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7"/>
  </si>
  <si>
    <t>-0.7</t>
    <phoneticPr fontId="7"/>
  </si>
  <si>
    <t>山振</t>
    <rPh sb="0" eb="1">
      <t>ヤマ</t>
    </rPh>
    <rPh sb="1" eb="2">
      <t>フ</t>
    </rPh>
    <phoneticPr fontId="7"/>
  </si>
  <si>
    <t>×</t>
    <phoneticPr fontId="7"/>
  </si>
  <si>
    <t>繰上償還金</t>
    <phoneticPr fontId="27"/>
  </si>
  <si>
    <t>　実質赤字比率</t>
    <rPh sb="1" eb="3">
      <t>ジッシツ</t>
    </rPh>
    <rPh sb="3" eb="5">
      <t>アカジ</t>
    </rPh>
    <rPh sb="5" eb="7">
      <t>ヒリツ</t>
    </rPh>
    <phoneticPr fontId="7"/>
  </si>
  <si>
    <t>-</t>
    <phoneticPr fontId="7"/>
  </si>
  <si>
    <t>-</t>
    <phoneticPr fontId="7"/>
  </si>
  <si>
    <t>住民基本台帳人口
 (※7)</t>
    <rPh sb="0" eb="2">
      <t>ジュウミン</t>
    </rPh>
    <rPh sb="2" eb="4">
      <t>キホン</t>
    </rPh>
    <rPh sb="4" eb="6">
      <t>ダイチョウ</t>
    </rPh>
    <rPh sb="6" eb="8">
      <t>ジンコウ</t>
    </rPh>
    <phoneticPr fontId="7"/>
  </si>
  <si>
    <t>令02.01.01(人)</t>
    <rPh sb="0" eb="1">
      <t>レイ</t>
    </rPh>
    <phoneticPr fontId="7"/>
  </si>
  <si>
    <t>平成27年国調</t>
    <rPh sb="0" eb="2">
      <t>ヘイセイ</t>
    </rPh>
    <rPh sb="4" eb="5">
      <t>ネン</t>
    </rPh>
    <rPh sb="5" eb="6">
      <t>コク</t>
    </rPh>
    <rPh sb="6" eb="7">
      <t>チョウ</t>
    </rPh>
    <phoneticPr fontId="7"/>
  </si>
  <si>
    <t>平成22年国調</t>
    <rPh sb="4" eb="5">
      <t>ネン</t>
    </rPh>
    <rPh sb="5" eb="6">
      <t>コク</t>
    </rPh>
    <rPh sb="6" eb="7">
      <t>チョウ</t>
    </rPh>
    <phoneticPr fontId="7"/>
  </si>
  <si>
    <t>低開発</t>
    <rPh sb="0" eb="1">
      <t>テイ</t>
    </rPh>
    <rPh sb="1" eb="3">
      <t>カイハツ</t>
    </rPh>
    <phoneticPr fontId="7"/>
  </si>
  <si>
    <t>積立金取崩し額</t>
    <phoneticPr fontId="27"/>
  </si>
  <si>
    <t>　連結実質赤字比率</t>
    <rPh sb="1" eb="3">
      <t>レンケツ</t>
    </rPh>
    <rPh sb="3" eb="5">
      <t>ジッシツ</t>
    </rPh>
    <rPh sb="5" eb="7">
      <t>アカジ</t>
    </rPh>
    <rPh sb="7" eb="9">
      <t>ヒリツ</t>
    </rPh>
    <phoneticPr fontId="7"/>
  </si>
  <si>
    <t>-</t>
    <phoneticPr fontId="7"/>
  </si>
  <si>
    <t>うち日本人(人)</t>
    <phoneticPr fontId="7"/>
  </si>
  <si>
    <t>第1次</t>
    <rPh sb="0" eb="1">
      <t>ダイ</t>
    </rPh>
    <rPh sb="2" eb="3">
      <t>ジ</t>
    </rPh>
    <phoneticPr fontId="7"/>
  </si>
  <si>
    <t>指数表選定</t>
    <rPh sb="0" eb="2">
      <t>シスウ</t>
    </rPh>
    <rPh sb="2" eb="3">
      <t>ヒョウ</t>
    </rPh>
    <rPh sb="3" eb="5">
      <t>センテイ</t>
    </rPh>
    <phoneticPr fontId="7"/>
  </si>
  <si>
    <t>○</t>
    <phoneticPr fontId="7"/>
  </si>
  <si>
    <t>実質単年度収支</t>
    <phoneticPr fontId="27"/>
  </si>
  <si>
    <t>　実質公債費比率</t>
    <rPh sb="1" eb="3">
      <t>ジッシツ</t>
    </rPh>
    <rPh sb="3" eb="6">
      <t>コウサイヒ</t>
    </rPh>
    <rPh sb="6" eb="8">
      <t>ヒリツ</t>
    </rPh>
    <phoneticPr fontId="7"/>
  </si>
  <si>
    <t>平31.01.01(人)</t>
    <rPh sb="0" eb="1">
      <t>ヘイ</t>
    </rPh>
    <phoneticPr fontId="7"/>
  </si>
  <si>
    <t>　将来負担比率</t>
    <rPh sb="1" eb="3">
      <t>ショウライ</t>
    </rPh>
    <rPh sb="3" eb="5">
      <t>フタン</t>
    </rPh>
    <rPh sb="5" eb="7">
      <t>ヒリツ</t>
    </rPh>
    <phoneticPr fontId="7"/>
  </si>
  <si>
    <t>-</t>
    <phoneticPr fontId="7"/>
  </si>
  <si>
    <t>うち日本人(人)</t>
    <phoneticPr fontId="7"/>
  </si>
  <si>
    <t>第2次</t>
    <rPh sb="0" eb="1">
      <t>ダイ</t>
    </rPh>
    <rPh sb="2" eb="3">
      <t>ジ</t>
    </rPh>
    <phoneticPr fontId="7"/>
  </si>
  <si>
    <t>基準財政収入額</t>
    <phoneticPr fontId="27"/>
  </si>
  <si>
    <r>
      <t>資金不足比率 (※</t>
    </r>
    <r>
      <rPr>
        <sz val="9"/>
        <color indexed="8"/>
        <rFont val="ＭＳ ゴシック"/>
        <family val="3"/>
        <charset val="128"/>
      </rPr>
      <t>4</t>
    </r>
    <r>
      <rPr>
        <sz val="9"/>
        <color indexed="8"/>
        <rFont val="ＭＳ ゴシック"/>
        <family val="3"/>
        <charset val="128"/>
      </rPr>
      <t>)</t>
    </r>
    <phoneticPr fontId="7"/>
  </si>
  <si>
    <t>増減率  (％)</t>
    <rPh sb="0" eb="2">
      <t>ゾウゲン</t>
    </rPh>
    <rPh sb="2" eb="3">
      <t>リツ</t>
    </rPh>
    <phoneticPr fontId="7"/>
  </si>
  <si>
    <t>0.1</t>
    <phoneticPr fontId="7"/>
  </si>
  <si>
    <t>基準財政需要額</t>
    <phoneticPr fontId="27"/>
  </si>
  <si>
    <t>うち日本人(％)</t>
    <phoneticPr fontId="7"/>
  </si>
  <si>
    <t>-0.1</t>
    <phoneticPr fontId="7"/>
  </si>
  <si>
    <t>第3次</t>
    <rPh sb="0" eb="1">
      <t>ダイ</t>
    </rPh>
    <rPh sb="2" eb="3">
      <t>ジ</t>
    </rPh>
    <phoneticPr fontId="7"/>
  </si>
  <si>
    <t>標準税収入額等</t>
    <phoneticPr fontId="2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</si>
  <si>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</si>
  <si>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27"/>
  </si>
  <si>
    <t>人口密度 (人/k㎡)</t>
    <rPh sb="0" eb="2">
      <t>ジンコウ</t>
    </rPh>
    <rPh sb="2" eb="4">
      <t>ミツド</t>
    </rPh>
    <phoneticPr fontId="7"/>
  </si>
  <si>
    <t>歳入一般財源等</t>
    <rPh sb="0" eb="2">
      <t>サイニュウ</t>
    </rPh>
    <rPh sb="2" eb="4">
      <t>イッパン</t>
    </rPh>
    <rPh sb="4" eb="6">
      <t>ザイゲン</t>
    </rPh>
    <rPh sb="6" eb="7">
      <t>トウ</t>
    </rPh>
    <phoneticPr fontId="27"/>
  </si>
  <si>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</si>
  <si>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</si>
  <si>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</si>
  <si>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</si>
  <si>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</si>
  <si>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</si>
  <si>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</si>
  <si>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給料月額
(百円)</t>
    <rPh sb="0" eb="2">
      <t>キュウリョウ</t>
    </rPh>
    <rPh sb="2" eb="3">
      <t>ツキ</t>
    </rPh>
    <rPh sb="3" eb="4">
      <t>ガク</t>
    </rPh>
    <rPh sb="6" eb="8">
      <t>ヒャクエン</t>
    </rPh>
    <phoneticPr fontId="7"/>
  </si>
  <si>
    <t>地方債現在高</t>
  </si>
  <si>
    <t>市区町村長</t>
    <rPh sb="0" eb="2">
      <t>シク</t>
    </rPh>
    <rPh sb="2" eb="4">
      <t>チョウソン</t>
    </rPh>
    <rPh sb="4" eb="5">
      <t>チョウ</t>
    </rPh>
    <phoneticPr fontId="7"/>
  </si>
  <si>
    <t>一般職員</t>
    <rPh sb="0" eb="2">
      <t>イッパン</t>
    </rPh>
    <rPh sb="2" eb="4">
      <t>ショクイン</t>
    </rPh>
    <phoneticPr fontId="7"/>
  </si>
  <si>
    <t>　うち公的資金</t>
    <rPh sb="3" eb="5">
      <t>コウテキ</t>
    </rPh>
    <phoneticPr fontId="7"/>
  </si>
  <si>
    <t>副市区町村長</t>
    <rPh sb="0" eb="1">
      <t>フク</t>
    </rPh>
    <rPh sb="1" eb="3">
      <t>シク</t>
    </rPh>
    <rPh sb="3" eb="5">
      <t>チョウソン</t>
    </rPh>
    <rPh sb="5" eb="6">
      <t>チョウ</t>
    </rPh>
    <phoneticPr fontId="7"/>
  </si>
  <si>
    <t>　うち消防職員</t>
    <rPh sb="3" eb="5">
      <t>ショウボウ</t>
    </rPh>
    <rPh sb="5" eb="7">
      <t>ショクイン</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</si>
  <si>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</si>
  <si>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phoneticPr fontId="7"/>
  </si>
  <si>
    <t>　うち技能労務職員</t>
    <rPh sb="3" eb="5">
      <t>ギノウ</t>
    </rPh>
    <rPh sb="5" eb="7">
      <t>ロウム</t>
    </rPh>
    <rPh sb="7" eb="9">
      <t>ショクイン</t>
    </rPh>
    <phoneticPr fontId="7"/>
  </si>
  <si>
    <t>収益事業収入</t>
  </si>
  <si>
    <t>議会議長</t>
    <rPh sb="0" eb="2">
      <t>ギカイ</t>
    </rPh>
    <rPh sb="2" eb="4">
      <t>ギチョウ</t>
    </rPh>
    <phoneticPr fontId="7"/>
  </si>
  <si>
    <t>教育公務員</t>
    <rPh sb="0" eb="2">
      <t>キョウイク</t>
    </rPh>
    <rPh sb="2" eb="5">
      <t>コウムイン</t>
    </rPh>
    <phoneticPr fontId="7"/>
  </si>
  <si>
    <t>土地開発基金現在高</t>
    <rPh sb="0" eb="2">
      <t>トチ</t>
    </rPh>
    <rPh sb="2" eb="4">
      <t>カイハツ</t>
    </rPh>
    <rPh sb="4" eb="6">
      <t>キキン</t>
    </rPh>
    <rPh sb="6" eb="8">
      <t>ゲンザイ</t>
    </rPh>
    <rPh sb="8" eb="9">
      <t>タカ</t>
    </rPh>
    <phoneticPr fontId="27"/>
  </si>
  <si>
    <t>-</t>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</si>
  <si>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</si>
  <si>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</si>
  <si>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27"/>
  </si>
  <si>
    <t>議会議員</t>
    <rPh sb="0" eb="2">
      <t>ギカイ</t>
    </rPh>
    <rPh sb="2" eb="4">
      <t>ギイン</t>
    </rPh>
    <phoneticPr fontId="7"/>
  </si>
  <si>
    <t>合計</t>
    <rPh sb="0" eb="2">
      <t>ゴウケイ</t>
    </rPh>
    <phoneticPr fontId="7"/>
  </si>
  <si>
    <t>減債基金</t>
    <rPh sb="0" eb="1">
      <t>ゲン</t>
    </rPh>
    <rPh sb="1" eb="2">
      <t>サイ</t>
    </rPh>
    <rPh sb="2" eb="4">
      <t>キキン</t>
    </rPh>
    <phoneticPr fontId="7"/>
  </si>
  <si>
    <t>ラスパイレス指数</t>
    <rPh sb="6" eb="8">
      <t>シスウ</t>
    </rPh>
    <phoneticPr fontId="7"/>
  </si>
  <si>
    <t>一般会計等の一覧</t>
    <phoneticPr fontId="7"/>
  </si>
  <si>
    <t>事業会計の一覧</t>
    <rPh sb="0" eb="2">
      <t>ジギョウ</t>
    </rPh>
    <rPh sb="2" eb="4">
      <t>カイケイ</t>
    </rPh>
    <phoneticPr fontId="7"/>
  </si>
  <si>
    <t>公営企業（法適）の一覧</t>
    <rPh sb="0" eb="2">
      <t>コウエイ</t>
    </rPh>
    <rPh sb="2" eb="4">
      <t>キギョウ</t>
    </rPh>
    <phoneticPr fontId="7"/>
  </si>
  <si>
    <t>公営企業（法非適）の一覧</t>
    <rPh sb="0" eb="2">
      <t>コウエイ</t>
    </rPh>
    <rPh sb="2" eb="4">
      <t>キギョウ</t>
    </rPh>
    <rPh sb="6" eb="7">
      <t>ヒ</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</si>
  <si>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</si>
  <si>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</si>
  <si>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項番</t>
    <phoneticPr fontId="7"/>
  </si>
  <si>
    <t>会計名</t>
    <phoneticPr fontId="7"/>
  </si>
  <si>
    <t>項番</t>
    <phoneticPr fontId="7"/>
  </si>
  <si>
    <t>会計名</t>
    <phoneticPr fontId="7"/>
  </si>
  <si>
    <t>項番</t>
    <phoneticPr fontId="7"/>
  </si>
  <si>
    <t>会計名</t>
    <phoneticPr fontId="7"/>
  </si>
  <si>
    <t>項番</t>
    <rPh sb="0" eb="2">
      <t>コウバン</t>
    </rPh>
    <phoneticPr fontId="7"/>
  </si>
  <si>
    <t>会計名</t>
    <rPh sb="0" eb="2">
      <t>カイケイ</t>
    </rPh>
    <rPh sb="2" eb="3">
      <t>メイ</t>
    </rPh>
    <phoneticPr fontId="7"/>
  </si>
  <si>
    <t>組合等名</t>
    <phoneticPr fontId="7"/>
  </si>
  <si>
    <t>団体名</t>
    <rPh sb="0" eb="2">
      <t>ダンタイ</t>
    </rPh>
    <phoneticPr fontId="7"/>
  </si>
  <si>
    <r>
      <t>(※</t>
    </r>
    <r>
      <rPr>
        <sz val="9"/>
        <color indexed="8"/>
        <rFont val="ＭＳ ゴシック"/>
        <family val="3"/>
        <charset val="128"/>
      </rPr>
      <t>3</t>
    </r>
    <r>
      <rPr>
        <sz val="9"/>
        <color indexed="8"/>
        <rFont val="ＭＳ ゴシック"/>
        <family val="3"/>
        <charset val="128"/>
      </rPr>
      <t>)</t>
    </r>
    <phoneticPr fontId="7"/>
  </si>
  <si>
    <t>（注釈）</t>
    <rPh sb="1" eb="3">
      <t>チュウシャク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</si>
  <si>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</si>
  <si>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</si>
  <si>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</si>
  <si>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</si>
  <si>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</si>
  <si>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7"/>
  </si>
  <si>
    <t>※7：人口については、調査対象年度の1月1日現在の住民基本台帳に登載されている人口に基づいている。</t>
    <rPh sb="13" eb="15">
      <t>タイショウ</t>
    </rPh>
    <rPh sb="27" eb="29">
      <t>キホン</t>
    </rPh>
    <rPh sb="42" eb="43">
      <t>モト</t>
    </rPh>
    <phoneticPr fontId="31"/>
  </si>
  <si>
    <t>令和元年度</t>
    <phoneticPr fontId="27"/>
  </si>
  <si>
    <t>東京都多摩市</t>
    <phoneticPr fontId="27"/>
  </si>
  <si>
    <t>(1) 普通会計の状況（市町村）</t>
    <rPh sb="4" eb="6">
      <t>フツウ</t>
    </rPh>
    <rPh sb="6" eb="8">
      <t>カイケイ</t>
    </rPh>
    <rPh sb="9" eb="11">
      <t>ジョウキョウ</t>
    </rPh>
    <rPh sb="12" eb="15">
      <t>シチョウソン</t>
    </rPh>
    <phoneticPr fontId="7"/>
  </si>
  <si>
    <t>歳入の状況（単位 千円・％）</t>
    <rPh sb="0" eb="2">
      <t>サイニュウ</t>
    </rPh>
    <rPh sb="3" eb="5">
      <t>ジョウキョウ</t>
    </rPh>
    <rPh sb="6" eb="8">
      <t>タンイ</t>
    </rPh>
    <rPh sb="9" eb="11">
      <t>センエン</t>
    </rPh>
    <phoneticPr fontId="7"/>
  </si>
  <si>
    <t>地方税の状況（単位 千円・％）</t>
    <rPh sb="0" eb="2">
      <t>チホウ</t>
    </rPh>
    <rPh sb="2" eb="3">
      <t>ゼイ</t>
    </rPh>
    <rPh sb="4" eb="6">
      <t>ジョウキョウ</t>
    </rPh>
    <rPh sb="7" eb="9">
      <t>タンイ</t>
    </rPh>
    <rPh sb="10" eb="12">
      <t>センエン</t>
    </rPh>
    <phoneticPr fontId="7"/>
  </si>
  <si>
    <t>歳出の状況（単位 千円・％）</t>
    <phoneticPr fontId="7"/>
  </si>
  <si>
    <t>決算額</t>
    <rPh sb="0" eb="2">
      <t>ケッサン</t>
    </rPh>
    <rPh sb="2" eb="3">
      <t>ガク</t>
    </rPh>
    <phoneticPr fontId="7"/>
  </si>
  <si>
    <t>構成比</t>
    <rPh sb="0" eb="3">
      <t>コウセイヒ</t>
    </rPh>
    <phoneticPr fontId="7"/>
  </si>
  <si>
    <t>経常一般財源等</t>
    <rPh sb="0" eb="2">
      <t>ケイジョウ</t>
    </rPh>
    <rPh sb="2" eb="4">
      <t>イッパン</t>
    </rPh>
    <rPh sb="4" eb="7">
      <t>ザイゲントウ</t>
    </rPh>
    <phoneticPr fontId="7"/>
  </si>
  <si>
    <t>区分</t>
  </si>
  <si>
    <t>収入済額</t>
    <rPh sb="0" eb="2">
      <t>シュウニュウ</t>
    </rPh>
    <rPh sb="2" eb="3">
      <t>スミ</t>
    </rPh>
    <rPh sb="3" eb="4">
      <t>ガク</t>
    </rPh>
    <phoneticPr fontId="7"/>
  </si>
  <si>
    <t>超過課税分</t>
    <rPh sb="0" eb="2">
      <t>チョウカ</t>
    </rPh>
    <rPh sb="2" eb="4">
      <t>カゼイ</t>
    </rPh>
    <rPh sb="4" eb="5">
      <t>ブン</t>
    </rPh>
    <phoneticPr fontId="7"/>
  </si>
  <si>
    <t>目的別歳出の状況（単位 千円・％）</t>
    <phoneticPr fontId="7"/>
  </si>
  <si>
    <t>地方税</t>
  </si>
  <si>
    <t>普通税</t>
    <rPh sb="0" eb="2">
      <t>フツウ</t>
    </rPh>
    <rPh sb="2" eb="3">
      <t>ゼイ</t>
    </rPh>
    <phoneticPr fontId="26"/>
  </si>
  <si>
    <t>決算額 (A)</t>
    <rPh sb="0" eb="2">
      <t>ケッサン</t>
    </rPh>
    <rPh sb="2" eb="3">
      <t>ガク</t>
    </rPh>
    <phoneticPr fontId="7"/>
  </si>
  <si>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</si>
  <si>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</si>
  <si>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地方譲与税</t>
    <phoneticPr fontId="7"/>
  </si>
  <si>
    <t>　法定普通税</t>
    <phoneticPr fontId="7"/>
  </si>
  <si>
    <t>議会費</t>
  </si>
  <si>
    <t>利子割交付金</t>
  </si>
  <si>
    <t>　　市町村民税</t>
    <phoneticPr fontId="7"/>
  </si>
  <si>
    <t>総務費</t>
  </si>
  <si>
    <t>配当割交付金</t>
    <rPh sb="0" eb="2">
      <t>ハイトウ</t>
    </rPh>
    <rPh sb="2" eb="3">
      <t>ワリ</t>
    </rPh>
    <rPh sb="3" eb="6">
      <t>コウフキン</t>
    </rPh>
    <phoneticPr fontId="26"/>
  </si>
  <si>
    <t>　　　個人均等割</t>
    <phoneticPr fontId="7"/>
  </si>
  <si>
    <t>-</t>
    <phoneticPr fontId="7"/>
  </si>
  <si>
    <t>民生費</t>
  </si>
  <si>
    <t>株式等譲渡所得割交付金</t>
    <rPh sb="0" eb="2">
      <t>カブシキ</t>
    </rPh>
    <rPh sb="2" eb="3">
      <t>トウ</t>
    </rPh>
    <rPh sb="3" eb="5">
      <t>ジョウト</t>
    </rPh>
    <rPh sb="5" eb="7">
      <t>ショトク</t>
    </rPh>
    <rPh sb="7" eb="8">
      <t>ワリ</t>
    </rPh>
    <rPh sb="8" eb="11">
      <t>コウフキン</t>
    </rPh>
    <phoneticPr fontId="26"/>
  </si>
  <si>
    <t>　　　所得割</t>
    <phoneticPr fontId="7"/>
  </si>
  <si>
    <t>衛生費</t>
  </si>
  <si>
    <t>分離課税所得割交付金</t>
    <phoneticPr fontId="27"/>
  </si>
  <si>
    <t>-</t>
    <phoneticPr fontId="7"/>
  </si>
  <si>
    <t>　　　法人均等割</t>
    <phoneticPr fontId="7"/>
  </si>
  <si>
    <t>労働費</t>
  </si>
  <si>
    <t>地方消費税交付金</t>
  </si>
  <si>
    <t>　　　法人税割</t>
    <phoneticPr fontId="7"/>
  </si>
  <si>
    <t>農林水産業費</t>
  </si>
  <si>
    <t>ゴルフ場利用税交付金</t>
  </si>
  <si>
    <t>　　固定資産税</t>
    <phoneticPr fontId="7"/>
  </si>
  <si>
    <t>商工費</t>
  </si>
  <si>
    <t>特別地方消費税交付金</t>
  </si>
  <si>
    <t>　　　うち純固定資産税</t>
    <phoneticPr fontId="7"/>
  </si>
  <si>
    <t>土木費</t>
  </si>
  <si>
    <t>自動車取得税交付金</t>
  </si>
  <si>
    <t>　　軽自動車税</t>
    <phoneticPr fontId="7"/>
  </si>
  <si>
    <t>消防費</t>
  </si>
  <si>
    <t>軽油引取税交付金</t>
  </si>
  <si>
    <t>　　市町村たばこ税</t>
    <phoneticPr fontId="7"/>
  </si>
  <si>
    <t>教育費</t>
  </si>
  <si>
    <t>自動車税環境性能割交付金</t>
    <phoneticPr fontId="7"/>
  </si>
  <si>
    <t>　　鉱産税</t>
    <phoneticPr fontId="7"/>
  </si>
  <si>
    <t>災害復旧費</t>
  </si>
  <si>
    <t>地方特例交付金等</t>
    <rPh sb="7" eb="8">
      <t>トウ</t>
    </rPh>
    <phoneticPr fontId="18"/>
  </si>
  <si>
    <t>　　特別土地保有税</t>
    <phoneticPr fontId="7"/>
  </si>
  <si>
    <t>公債費</t>
  </si>
  <si>
    <t>　個人住民税減収補塡特例交付金</t>
    <phoneticPr fontId="7"/>
  </si>
  <si>
    <t>　法定外普通税</t>
    <phoneticPr fontId="7"/>
  </si>
  <si>
    <t>諸支出金</t>
    <rPh sb="3" eb="4">
      <t>キン</t>
    </rPh>
    <phoneticPr fontId="27"/>
  </si>
  <si>
    <t>　自動車税減収補塡特例交付金</t>
    <rPh sb="7" eb="9">
      <t>ホテン</t>
    </rPh>
    <rPh sb="13" eb="14">
      <t>キン</t>
    </rPh>
    <phoneticPr fontId="31"/>
  </si>
  <si>
    <t>目的税</t>
  </si>
  <si>
    <t>前年度繰上充用金</t>
    <phoneticPr fontId="7"/>
  </si>
  <si>
    <t>　軽自動車税減収補塡特例交付金</t>
    <rPh sb="8" eb="10">
      <t>ホテン</t>
    </rPh>
    <phoneticPr fontId="31"/>
  </si>
  <si>
    <t>　法定目的税</t>
    <phoneticPr fontId="7"/>
  </si>
  <si>
    <t>歳出合計</t>
  </si>
  <si>
    <t>　子ども・子育て支援臨時交付金</t>
  </si>
  <si>
    <t>　　入湯税</t>
    <phoneticPr fontId="7"/>
  </si>
  <si>
    <t>地方交付税</t>
  </si>
  <si>
    <t>　　事業所税</t>
    <phoneticPr fontId="7"/>
  </si>
  <si>
    <t>性質別歳出の状況（単位 千円・％）</t>
    <rPh sb="0" eb="2">
      <t>セイシツ</t>
    </rPh>
    <phoneticPr fontId="7"/>
  </si>
  <si>
    <t>　普通交付税</t>
    <phoneticPr fontId="7"/>
  </si>
  <si>
    <t>　　都市計画税</t>
    <phoneticPr fontId="7"/>
  </si>
  <si>
    <t>決算額</t>
  </si>
  <si>
    <t>構成比</t>
    <phoneticPr fontId="7"/>
  </si>
  <si>
    <t>充当一般財源等</t>
    <phoneticPr fontId="7"/>
  </si>
  <si>
    <t>経常経費充当一般財源等</t>
  </si>
  <si>
    <t>経常収支比率</t>
    <rPh sb="0" eb="2">
      <t>ケイジョウ</t>
    </rPh>
    <rPh sb="2" eb="4">
      <t>シュウシ</t>
    </rPh>
    <rPh sb="4" eb="6">
      <t>ヒリツ</t>
    </rPh>
    <phoneticPr fontId="22"/>
  </si>
  <si>
    <t>　特別交付税</t>
    <phoneticPr fontId="7"/>
  </si>
  <si>
    <t>　　水利地益税等</t>
    <phoneticPr fontId="7"/>
  </si>
  <si>
    <t>義務的経費計</t>
    <rPh sb="0" eb="3">
      <t>ギムテキ</t>
    </rPh>
    <rPh sb="3" eb="5">
      <t>ケイヒ</t>
    </rPh>
    <rPh sb="5" eb="6">
      <t>ケイ</t>
    </rPh>
    <phoneticPr fontId="7"/>
  </si>
  <si>
    <t>　震災復興特別交付税</t>
    <phoneticPr fontId="27"/>
  </si>
  <si>
    <t>　法定外目的税</t>
    <phoneticPr fontId="7"/>
  </si>
  <si>
    <t>　人件費</t>
    <phoneticPr fontId="7"/>
  </si>
  <si>
    <t>(一般財源計)</t>
    <phoneticPr fontId="7"/>
  </si>
  <si>
    <t>旧法による税</t>
  </si>
  <si>
    <t>　　うち職員給</t>
    <rPh sb="4" eb="6">
      <t>ショクイン</t>
    </rPh>
    <rPh sb="6" eb="7">
      <t>キュウ</t>
    </rPh>
    <phoneticPr fontId="7"/>
  </si>
  <si>
    <t>交通安全対策特別交付金</t>
    <phoneticPr fontId="7"/>
  </si>
  <si>
    <t>合計</t>
  </si>
  <si>
    <t>　扶助費</t>
    <phoneticPr fontId="7"/>
  </si>
  <si>
    <t>分担金・負担金</t>
  </si>
  <si>
    <t>　公債費</t>
    <phoneticPr fontId="7"/>
  </si>
  <si>
    <t>使用料</t>
  </si>
  <si>
    <t>内訳</t>
    <rPh sb="0" eb="2">
      <t>ウチワケ</t>
    </rPh>
    <phoneticPr fontId="7"/>
  </si>
  <si>
    <t>元利償還金</t>
    <phoneticPr fontId="7"/>
  </si>
  <si>
    <t>手数料</t>
  </si>
  <si>
    <t>令和元年度</t>
    <rPh sb="0" eb="2">
      <t>レイワ</t>
    </rPh>
    <rPh sb="2" eb="3">
      <t>ガン</t>
    </rPh>
    <rPh sb="3" eb="5">
      <t>ネンド</t>
    </rPh>
    <phoneticPr fontId="7"/>
  </si>
  <si>
    <t>平成30年度</t>
    <rPh sb="0" eb="2">
      <t>ヘイセイ</t>
    </rPh>
    <rPh sb="4" eb="6">
      <t>ネンド</t>
    </rPh>
    <phoneticPr fontId="7"/>
  </si>
  <si>
    <t>　うち元金</t>
    <phoneticPr fontId="27"/>
  </si>
  <si>
    <t>国庫支出金</t>
  </si>
  <si>
    <t>徴収率
(％)</t>
    <rPh sb="0" eb="2">
      <t>チョウシュウ</t>
    </rPh>
    <rPh sb="2" eb="3">
      <t>リツ</t>
    </rPh>
    <phoneticPr fontId="7"/>
  </si>
  <si>
    <t>現年</t>
    <rPh sb="0" eb="1">
      <t>ゲン</t>
    </rPh>
    <rPh sb="1" eb="2">
      <t>ネン</t>
    </rPh>
    <phoneticPr fontId="7"/>
  </si>
  <si>
    <t>　うち利子</t>
    <phoneticPr fontId="27"/>
  </si>
  <si>
    <t>国有提供交付金(特別区財調交付金)</t>
  </si>
  <si>
    <t>・計</t>
    <phoneticPr fontId="7"/>
  </si>
  <si>
    <t>市町村民税</t>
    <rPh sb="0" eb="3">
      <t>シチョウソン</t>
    </rPh>
    <rPh sb="3" eb="4">
      <t>ミン</t>
    </rPh>
    <rPh sb="4" eb="5">
      <t>ゼイ</t>
    </rPh>
    <phoneticPr fontId="7"/>
  </si>
  <si>
    <t>一時借入金利子</t>
    <phoneticPr fontId="7"/>
  </si>
  <si>
    <t>都道府県支出金</t>
  </si>
  <si>
    <t>純固定資産税</t>
    <rPh sb="0" eb="1">
      <t>ジュン</t>
    </rPh>
    <rPh sb="1" eb="3">
      <t>コテイ</t>
    </rPh>
    <rPh sb="3" eb="6">
      <t>シサンゼイ</t>
    </rPh>
    <phoneticPr fontId="7"/>
  </si>
  <si>
    <t>その他の経費</t>
    <rPh sb="2" eb="3">
      <t>タ</t>
    </rPh>
    <rPh sb="4" eb="6">
      <t>ケイヒ</t>
    </rPh>
    <phoneticPr fontId="7"/>
  </si>
  <si>
    <t>財産収入</t>
  </si>
  <si>
    <t>　物件費</t>
    <phoneticPr fontId="7"/>
  </si>
  <si>
    <t>寄附金</t>
  </si>
  <si>
    <t>公営事業等への繰出</t>
    <rPh sb="0" eb="2">
      <t>コウエイ</t>
    </rPh>
    <rPh sb="2" eb="4">
      <t>ジギョウ</t>
    </rPh>
    <rPh sb="4" eb="5">
      <t>トウ</t>
    </rPh>
    <rPh sb="7" eb="9">
      <t>クリダ</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</si>
  <si>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</si>
  <si>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t>　維持補修費</t>
    <phoneticPr fontId="7"/>
  </si>
  <si>
    <t>繰入金</t>
  </si>
  <si>
    <t>合計</t>
    <phoneticPr fontId="7"/>
  </si>
  <si>
    <t>実質収支</t>
    <rPh sb="0" eb="2">
      <t>ジッシツ</t>
    </rPh>
    <rPh sb="2" eb="4">
      <t>シュウシ</t>
    </rPh>
    <phoneticPr fontId="7"/>
  </si>
  <si>
    <t>　補助費等</t>
    <rPh sb="1" eb="3">
      <t>ホジョ</t>
    </rPh>
    <rPh sb="3" eb="4">
      <t>ヒ</t>
    </rPh>
    <rPh sb="4" eb="5">
      <t>トウ</t>
    </rPh>
    <phoneticPr fontId="7"/>
  </si>
  <si>
    <t>繰越金</t>
  </si>
  <si>
    <t>下水道</t>
    <phoneticPr fontId="7"/>
  </si>
  <si>
    <t>再差引収支</t>
    <rPh sb="0" eb="1">
      <t>サイ</t>
    </rPh>
    <rPh sb="1" eb="3">
      <t>サシヒキ</t>
    </rPh>
    <rPh sb="3" eb="5">
      <t>シュウシ</t>
    </rPh>
    <phoneticPr fontId="7"/>
  </si>
  <si>
    <t>　　うち一部事務組合負担金</t>
    <phoneticPr fontId="7"/>
  </si>
  <si>
    <t>諸収入</t>
  </si>
  <si>
    <t>上水道</t>
    <phoneticPr fontId="7"/>
  </si>
  <si>
    <t>加入世帯数(世帯)</t>
  </si>
  <si>
    <t>　繰出金</t>
    <phoneticPr fontId="7"/>
  </si>
  <si>
    <t>地方債</t>
  </si>
  <si>
    <t>工業用水道</t>
    <phoneticPr fontId="7"/>
  </si>
  <si>
    <t>被保険者数(人)</t>
  </si>
  <si>
    <t>　積立金</t>
    <phoneticPr fontId="7"/>
  </si>
  <si>
    <t>　うち減収補塡債(特例分)</t>
    <rPh sb="4" eb="5">
      <t>シュウ</t>
    </rPh>
    <rPh sb="9" eb="10">
      <t>トク</t>
    </rPh>
    <rPh sb="10" eb="11">
      <t>レイ</t>
    </rPh>
    <rPh sb="11" eb="12">
      <t>ブン</t>
    </rPh>
    <phoneticPr fontId="18"/>
  </si>
  <si>
    <t>交通</t>
    <phoneticPr fontId="7"/>
  </si>
  <si>
    <t>被保険者
1人当り</t>
    <phoneticPr fontId="7"/>
  </si>
  <si>
    <t>保険税(料)収入額</t>
    <phoneticPr fontId="7"/>
  </si>
  <si>
    <t>　投資・出資金・貸付金</t>
    <phoneticPr fontId="7"/>
  </si>
  <si>
    <t>　うち臨時財政対策債</t>
    <phoneticPr fontId="7"/>
  </si>
  <si>
    <t>国民健康保険</t>
    <phoneticPr fontId="7"/>
  </si>
  <si>
    <t>国庫支出金</t>
    <phoneticPr fontId="7"/>
  </si>
  <si>
    <t>　前年度繰上充用金</t>
    <phoneticPr fontId="7"/>
  </si>
  <si>
    <t>歳入合計</t>
    <phoneticPr fontId="7"/>
  </si>
  <si>
    <t>その他</t>
    <phoneticPr fontId="7"/>
  </si>
  <si>
    <t>保険給付費</t>
    <phoneticPr fontId="7"/>
  </si>
  <si>
    <t>投資的経費計</t>
    <rPh sb="5" eb="6">
      <t>ケイ</t>
    </rPh>
    <phoneticPr fontId="7"/>
  </si>
  <si>
    <t>　　うち人件費</t>
    <phoneticPr fontId="7"/>
  </si>
  <si>
    <t>普通建設事業費</t>
    <phoneticPr fontId="7"/>
  </si>
  <si>
    <t>　うち補助</t>
    <phoneticPr fontId="7"/>
  </si>
  <si>
    <t>(注釈)</t>
    <rPh sb="1" eb="2">
      <t>チュウ</t>
    </rPh>
    <rPh sb="2" eb="3">
      <t>シャク</t>
    </rPh>
    <phoneticPr fontId="7"/>
  </si>
  <si>
    <t>　うち単独</t>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</si>
  <si>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</si>
  <si>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災害復旧事業費</t>
    <phoneticPr fontId="7"/>
  </si>
  <si>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</si>
  <si>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失業対策事業費</t>
    <phoneticPr fontId="7"/>
  </si>
  <si>
    <t>歳出合計</t>
    <phoneticPr fontId="7"/>
  </si>
  <si>
    <t>(2)各会計、関係団体の財政状況及び健全化判断比率（市町村）</t>
    <rPh sb="26" eb="29">
      <t>シチョウソン</t>
    </rPh>
    <phoneticPr fontId="7"/>
  </si>
  <si>
    <t>令和元年度</t>
  </si>
  <si>
    <t>東京都多摩市</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</si>
  <si>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</si>
  <si>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</si>
  <si>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</si>
  <si>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歳入</t>
    <rPh sb="0" eb="2">
      <t>サイニュウ</t>
    </rPh>
    <phoneticPr fontId="33"/>
  </si>
  <si>
    <t>歳出</t>
    <phoneticPr fontId="33"/>
  </si>
  <si>
    <t>形式収支</t>
    <phoneticPr fontId="33"/>
  </si>
  <si>
    <t>実質収支</t>
    <phoneticPr fontId="33"/>
  </si>
  <si>
    <t>他会計等
からの
繰入金</t>
    <rPh sb="9" eb="11">
      <t>クリイレ</t>
    </rPh>
    <rPh sb="11" eb="12">
      <t>キン</t>
    </rPh>
    <phoneticPr fontId="33"/>
  </si>
  <si>
    <t>地方債
現在高</t>
    <phoneticPr fontId="7"/>
  </si>
  <si>
    <t>備考</t>
    <rPh sb="0" eb="2">
      <t>ビコウ</t>
    </rPh>
    <phoneticPr fontId="7"/>
  </si>
  <si>
    <t>地方公社・第三セクター等名</t>
    <rPh sb="12" eb="13">
      <t>メイ</t>
    </rPh>
    <phoneticPr fontId="7"/>
  </si>
  <si>
    <t>経常損益</t>
    <phoneticPr fontId="7"/>
  </si>
  <si>
    <t>純資産又は
正味財産</t>
    <phoneticPr fontId="7"/>
  </si>
  <si>
    <t>当該団体
からの
補助金</t>
    <phoneticPr fontId="7"/>
  </si>
  <si>
    <t>当該団体からの債務保証に係る債務残高</t>
    <rPh sb="9" eb="11">
      <t>ホショウ</t>
    </rPh>
    <phoneticPr fontId="7"/>
  </si>
  <si>
    <t>当該団体からの損失補償に係る債務残高</t>
    <phoneticPr fontId="7"/>
  </si>
  <si>
    <t>一般会計等
負担見込額</t>
    <phoneticPr fontId="7"/>
  </si>
  <si>
    <t>一般会計</t>
    <phoneticPr fontId="7"/>
  </si>
  <si>
    <t>実質赤字額</t>
    <rPh sb="0" eb="2">
      <t>ジッシツ</t>
    </rPh>
    <rPh sb="2" eb="5">
      <t>アカジガク</t>
    </rPh>
    <phoneticPr fontId="7"/>
  </si>
  <si>
    <t>計</t>
    <rPh sb="0" eb="1">
      <t>ケイ</t>
    </rPh>
    <phoneticPr fontId="7"/>
  </si>
  <si>
    <t>一般会計等（純計）</t>
    <rPh sb="0" eb="2">
      <t>イッパン</t>
    </rPh>
    <rPh sb="2" eb="4">
      <t>カイケイ</t>
    </rPh>
    <rPh sb="4" eb="5">
      <t>トウ</t>
    </rPh>
    <rPh sb="6" eb="8">
      <t>ジュンケイ</t>
    </rPh>
    <phoneticPr fontId="7"/>
  </si>
  <si>
    <t>　※一般会計等（純計）は、各会計の相互間の繰入・繰出等の重複を控除したものであり、各会計の合計と一致しない場合がある。</t>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</si>
  <si>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</si>
  <si>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総収益
（歳入）</t>
    <phoneticPr fontId="7"/>
  </si>
  <si>
    <t>総費用
（歳出）</t>
    <phoneticPr fontId="7"/>
  </si>
  <si>
    <t>純損益
（形式収支）</t>
    <phoneticPr fontId="7"/>
  </si>
  <si>
    <t>資金剰余額
/不足額
（実質収支）</t>
    <phoneticPr fontId="7"/>
  </si>
  <si>
    <t>他会計等
からの
繰入金</t>
    <phoneticPr fontId="7"/>
  </si>
  <si>
    <t>企業債
（地方債）
現在高</t>
    <phoneticPr fontId="7"/>
  </si>
  <si>
    <t>左のうち
一般会計等
繰入見込額</t>
    <phoneticPr fontId="7"/>
  </si>
  <si>
    <t>資金不足
比率</t>
    <rPh sb="0" eb="2">
      <t>シキン</t>
    </rPh>
    <rPh sb="2" eb="4">
      <t>フソク</t>
    </rPh>
    <rPh sb="5" eb="7">
      <t>ヒリツ</t>
    </rPh>
    <phoneticPr fontId="7"/>
  </si>
  <si>
    <t>国民健康保険特別会計</t>
    <phoneticPr fontId="7"/>
  </si>
  <si>
    <t>介護保険特別会計</t>
    <phoneticPr fontId="7"/>
  </si>
  <si>
    <t>後期高齢者医療特別会計</t>
    <phoneticPr fontId="7"/>
  </si>
  <si>
    <t>下水道事業会計</t>
    <phoneticPr fontId="7"/>
  </si>
  <si>
    <t>法適用企業</t>
    <phoneticPr fontId="7"/>
  </si>
  <si>
    <t>連結実質赤字額</t>
    <rPh sb="0" eb="2">
      <t>レンケツ</t>
    </rPh>
    <rPh sb="2" eb="4">
      <t>ジッシツ</t>
    </rPh>
    <rPh sb="4" eb="7">
      <t>アカジガク</t>
    </rPh>
    <phoneticPr fontId="7"/>
  </si>
  <si>
    <t>公営企業会計等</t>
    <rPh sb="0" eb="2">
      <t>コウエイ</t>
    </rPh>
    <rPh sb="2" eb="4">
      <t>キギョウ</t>
    </rPh>
    <rPh sb="4" eb="6">
      <t>カイケイ</t>
    </rPh>
    <rPh sb="6" eb="7">
      <t>トウ</t>
    </rPh>
    <phoneticPr fontId="7"/>
  </si>
  <si>
    <t>-</t>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</si>
  <si>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</si>
  <si>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一部事務組合等名</t>
    <rPh sb="0" eb="2">
      <t>イチブ</t>
    </rPh>
    <rPh sb="2" eb="4">
      <t>ジム</t>
    </rPh>
    <rPh sb="4" eb="6">
      <t>クミアイ</t>
    </rPh>
    <rPh sb="6" eb="7">
      <t>トウ</t>
    </rPh>
    <rPh sb="7" eb="8">
      <t>メイ</t>
    </rPh>
    <phoneticPr fontId="33"/>
  </si>
  <si>
    <t>総費用
（歳出）</t>
    <phoneticPr fontId="7"/>
  </si>
  <si>
    <t>純損益
（形式収支）</t>
    <phoneticPr fontId="7"/>
  </si>
  <si>
    <t>左のうち
一般会計等
負担見込額</t>
    <phoneticPr fontId="7"/>
  </si>
  <si>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</si>
  <si>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</si>
  <si>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　※地方公共団体が①25%以上出資している法人又は②財政支援を行っている法人を記載している。</t>
    <phoneticPr fontId="7"/>
  </si>
  <si>
    <t>　※地方公共団体財政健全化法に基づき将来負担比率の算定対象となっている法人については、○印を付与している。</t>
    <phoneticPr fontId="7"/>
  </si>
  <si>
    <t>公債費負担の状況</t>
    <rPh sb="0" eb="3">
      <t>コウサイヒ</t>
    </rPh>
    <rPh sb="3" eb="5">
      <t>フタン</t>
    </rPh>
    <rPh sb="6" eb="8">
      <t>ジョウキョウ</t>
    </rPh>
    <phoneticPr fontId="7"/>
  </si>
  <si>
    <t>将来負担の状況</t>
    <phoneticPr fontId="7"/>
  </si>
  <si>
    <t>実質公債費比率　　（千円・％）</t>
    <rPh sb="0" eb="2">
      <t>ジッシツ</t>
    </rPh>
    <rPh sb="2" eb="4">
      <t>コウサイ</t>
    </rPh>
    <rPh sb="4" eb="5">
      <t>ヒ</t>
    </rPh>
    <rPh sb="5" eb="7">
      <t>ヒリツ</t>
    </rPh>
    <rPh sb="10" eb="12">
      <t>センエン</t>
    </rPh>
    <phoneticPr fontId="7"/>
  </si>
  <si>
    <t>将来負担比率　　（千円・％）</t>
    <rPh sb="0" eb="2">
      <t>ショウライ</t>
    </rPh>
    <rPh sb="2" eb="4">
      <t>フタン</t>
    </rPh>
    <phoneticPr fontId="7"/>
  </si>
  <si>
    <t>区分</t>
    <rPh sb="0" eb="1">
      <t>ク</t>
    </rPh>
    <rPh sb="1" eb="2">
      <t>ブン</t>
    </rPh>
    <phoneticPr fontId="33"/>
  </si>
  <si>
    <t>平成29年度</t>
    <rPh sb="0" eb="2">
      <t>ヘイセイ</t>
    </rPh>
    <rPh sb="4" eb="6">
      <t>ネンド</t>
    </rPh>
    <phoneticPr fontId="7"/>
  </si>
  <si>
    <t>分母比</t>
    <rPh sb="0" eb="2">
      <t>ブンボ</t>
    </rPh>
    <rPh sb="2" eb="3">
      <t>ヒ</t>
    </rPh>
    <phoneticPr fontId="7"/>
  </si>
  <si>
    <t>内訳</t>
    <rPh sb="0" eb="2">
      <t>ウチワケ</t>
    </rPh>
    <phoneticPr fontId="33"/>
  </si>
  <si>
    <t>元利償還金</t>
    <rPh sb="0" eb="2">
      <t>ガンリ</t>
    </rPh>
    <rPh sb="2" eb="5">
      <t>ショウカンキン</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</si>
  <si>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</si>
  <si>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債務負担行為</t>
    <rPh sb="0" eb="2">
      <t>サイム</t>
    </rPh>
    <rPh sb="2" eb="4">
      <t>フタン</t>
    </rPh>
    <rPh sb="4" eb="6">
      <t>コウイ</t>
    </rPh>
    <phoneticPr fontId="7"/>
  </si>
  <si>
    <t>PFI事業に係るもの</t>
    <rPh sb="3" eb="5">
      <t>ジギョウ</t>
    </rPh>
    <rPh sb="6" eb="7">
      <t>カカ</t>
    </rPh>
    <phoneticPr fontId="33"/>
  </si>
  <si>
    <t>-</t>
    <phoneticPr fontId="7"/>
  </si>
  <si>
    <t>-</t>
    <phoneticPr fontId="7"/>
  </si>
  <si>
    <t>減債基金積立不足算定額</t>
    <rPh sb="0" eb="2">
      <t>ゲンサイ</t>
    </rPh>
    <rPh sb="2" eb="4">
      <t>キキン</t>
    </rPh>
    <rPh sb="4" eb="6">
      <t>ツミタテ</t>
    </rPh>
    <rPh sb="6" eb="8">
      <t>ブソク</t>
    </rPh>
    <rPh sb="8" eb="10">
      <t>サンテイ</t>
    </rPh>
    <rPh sb="10" eb="11">
      <t>ガク</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</si>
  <si>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33"/>
  </si>
  <si>
    <t>いわゆる五省協定等に係るもの</t>
    <rPh sb="4" eb="6">
      <t>ゴショウ</t>
    </rPh>
    <rPh sb="6" eb="9">
      <t>キョウテイトウ</t>
    </rPh>
    <rPh sb="10" eb="11">
      <t>カカ</t>
    </rPh>
    <phoneticPr fontId="33"/>
  </si>
  <si>
    <t>準元利償還金</t>
    <rPh sb="0" eb="1">
      <t>ジュン</t>
    </rPh>
    <rPh sb="1" eb="3">
      <t>ガンリ</t>
    </rPh>
    <rPh sb="3" eb="6">
      <t>ショウカンキン</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</si>
  <si>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</si>
  <si>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公営企業債等繰入見込額 </t>
    <rPh sb="0" eb="2">
      <t>コウエイ</t>
    </rPh>
    <rPh sb="2" eb="5">
      <t>キギョウサイ</t>
    </rPh>
    <rPh sb="5" eb="6">
      <t>トウ</t>
    </rPh>
    <rPh sb="6" eb="8">
      <t>クリイ</t>
    </rPh>
    <rPh sb="8" eb="11">
      <t>ミコミガク</t>
    </rPh>
    <phoneticPr fontId="33"/>
  </si>
  <si>
    <t>国営土地改良事業に係るもの</t>
    <rPh sb="0" eb="2">
      <t>コクエイ</t>
    </rPh>
    <rPh sb="2" eb="4">
      <t>トチ</t>
    </rPh>
    <rPh sb="4" eb="6">
      <t>カイリョウ</t>
    </rPh>
    <rPh sb="6" eb="8">
      <t>ジギョウ</t>
    </rPh>
    <rPh sb="9" eb="10">
      <t>カカ</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</si>
  <si>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</si>
  <si>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</si>
  <si>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森林総合研究所等が行う事業に係るもの</t>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</si>
  <si>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</si>
  <si>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</si>
  <si>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</si>
  <si>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</si>
  <si>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</si>
  <si>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依頼土地の買い戻しに係るもの</t>
    <rPh sb="0" eb="2">
      <t>イライ</t>
    </rPh>
    <rPh sb="2" eb="4">
      <t>トチ</t>
    </rPh>
    <rPh sb="5" eb="6">
      <t>カ</t>
    </rPh>
    <rPh sb="7" eb="8">
      <t>モド</t>
    </rPh>
    <rPh sb="10" eb="11">
      <t>カカ</t>
    </rPh>
    <phoneticPr fontId="7"/>
  </si>
  <si>
    <t>一時借入金の利子</t>
    <rPh sb="0" eb="2">
      <t>イチジ</t>
    </rPh>
    <rPh sb="2" eb="5">
      <t>カリイレキン</t>
    </rPh>
    <rPh sb="6" eb="8">
      <t>リシ</t>
    </rPh>
    <phoneticPr fontId="33"/>
  </si>
  <si>
    <t>　うち、健全化法施行規則附則第三条に係る負担見込額</t>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</si>
  <si>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</si>
  <si>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phoneticPr fontId="7"/>
  </si>
  <si>
    <t xml:space="preserve">連結実質赤字額 </t>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</si>
  <si>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</si>
  <si>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</si>
  <si>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7"/>
  </si>
  <si>
    <t>(Ｅ)</t>
    <phoneticPr fontId="7"/>
  </si>
  <si>
    <t>その他上記に準ずるもの</t>
    <rPh sb="2" eb="3">
      <t>タ</t>
    </rPh>
    <rPh sb="3" eb="5">
      <t>ジョウキ</t>
    </rPh>
    <rPh sb="6" eb="7">
      <t>ジュン</t>
    </rPh>
    <phoneticPr fontId="7"/>
  </si>
  <si>
    <t>充当可能
財源等</t>
    <rPh sb="0" eb="2">
      <t>ジュウトウ</t>
    </rPh>
    <rPh sb="2" eb="3">
      <t>カ</t>
    </rPh>
    <rPh sb="3" eb="4">
      <t>ノウ</t>
    </rPh>
    <rPh sb="5" eb="8">
      <t>ザイゲントウ</t>
    </rPh>
    <phoneticPr fontId="7"/>
  </si>
  <si>
    <t xml:space="preserve">充当可能基金 </t>
    <rPh sb="0" eb="2">
      <t>ジュウトウ</t>
    </rPh>
    <rPh sb="2" eb="4">
      <t>カノウ</t>
    </rPh>
    <rPh sb="4" eb="6">
      <t>キキン</t>
    </rPh>
    <phoneticPr fontId="33"/>
  </si>
  <si>
    <t>企業債等
繰入見込額</t>
    <rPh sb="0" eb="2">
      <t>キギョウ</t>
    </rPh>
    <rPh sb="2" eb="3">
      <t>サイ</t>
    </rPh>
    <rPh sb="3" eb="4">
      <t>トウ</t>
    </rPh>
    <rPh sb="5" eb="7">
      <t>クリイレ</t>
    </rPh>
    <rPh sb="7" eb="9">
      <t>ミコ</t>
    </rPh>
    <rPh sb="9" eb="10">
      <t>ガク</t>
    </rPh>
    <phoneticPr fontId="7"/>
  </si>
  <si>
    <t>下水道事業会計</t>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</si>
  <si>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</si>
  <si>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充当可能特定歳入 </t>
    <rPh sb="0" eb="2">
      <t>ジュウトウ</t>
    </rPh>
    <rPh sb="2" eb="4">
      <t>カノウ</t>
    </rPh>
    <rPh sb="4" eb="6">
      <t>トクテイ</t>
    </rPh>
    <rPh sb="6" eb="8">
      <t>サイニュウ</t>
    </rPh>
    <phoneticPr fontId="33"/>
  </si>
  <si>
    <t>介護保険特別会計</t>
    <phoneticPr fontId="7"/>
  </si>
  <si>
    <t xml:space="preserve">基準財政需要額算入見込額 </t>
    <rPh sb="0" eb="2">
      <t>キジュン</t>
    </rPh>
    <rPh sb="2" eb="4">
      <t>ザイセイ</t>
    </rPh>
    <rPh sb="4" eb="7">
      <t>ジュヨウガク</t>
    </rPh>
    <rPh sb="7" eb="9">
      <t>サンニュウ</t>
    </rPh>
    <rPh sb="9" eb="12">
      <t>ミコミガク</t>
    </rPh>
    <phoneticPr fontId="33"/>
  </si>
  <si>
    <t>後期高齢者医療特別会計</t>
    <phoneticPr fontId="7"/>
  </si>
  <si>
    <t>(Ｆ)</t>
    <phoneticPr fontId="7"/>
  </si>
  <si>
    <t>国民健康保険特別会計</t>
    <phoneticPr fontId="7"/>
  </si>
  <si>
    <t>将来負担比率（(Ｅ)－(Ｆ)）／（(Ｃ)－(Ｄ)）×１００</t>
    <rPh sb="0" eb="2">
      <t>ショウライ</t>
    </rPh>
    <rPh sb="2" eb="4">
      <t>フタン</t>
    </rPh>
    <rPh sb="4" eb="6">
      <t>ヒリツ</t>
    </rPh>
    <phoneticPr fontId="7"/>
  </si>
  <si>
    <t>その他の会計</t>
    <phoneticPr fontId="7"/>
  </si>
  <si>
    <t>公社・
三セク等</t>
    <rPh sb="0" eb="2">
      <t>コウシャ</t>
    </rPh>
    <rPh sb="4" eb="5">
      <t>サン</t>
    </rPh>
    <rPh sb="7" eb="8">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</si>
  <si>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33"/>
  </si>
  <si>
    <t>土地開発公社に係る将来負担額</t>
    <rPh sb="0" eb="2">
      <t>トチ</t>
    </rPh>
    <rPh sb="2" eb="4">
      <t>カイハツ</t>
    </rPh>
    <rPh sb="4" eb="6">
      <t>コウシャ</t>
    </rPh>
    <rPh sb="7" eb="8">
      <t>カカ</t>
    </rPh>
    <rPh sb="9" eb="11">
      <t>ショウライ</t>
    </rPh>
    <rPh sb="11" eb="14">
      <t>フタンガク</t>
    </rPh>
    <phoneticPr fontId="33"/>
  </si>
  <si>
    <t>利子補給に係るもの</t>
  </si>
  <si>
    <t>健全化判断比率</t>
    <rPh sb="0" eb="3">
      <t>ケンゼンカ</t>
    </rPh>
    <rPh sb="3" eb="5">
      <t>ハンダン</t>
    </rPh>
    <rPh sb="5" eb="7">
      <t>ヒリツ</t>
    </rPh>
    <phoneticPr fontId="22"/>
  </si>
  <si>
    <t>令和元年度</t>
    <rPh sb="0" eb="3">
      <t>レイワガン</t>
    </rPh>
    <rPh sb="3" eb="5">
      <t>ネンド</t>
    </rPh>
    <phoneticPr fontId="22"/>
  </si>
  <si>
    <t>早期健全化基準</t>
    <phoneticPr fontId="7"/>
  </si>
  <si>
    <t>財政再生基準</t>
    <phoneticPr fontId="7"/>
  </si>
  <si>
    <t>地方独立行政法人に係る将来負担額</t>
    <phoneticPr fontId="7"/>
  </si>
  <si>
    <t>特定財源の額</t>
    <rPh sb="0" eb="2">
      <t>トクテイ</t>
    </rPh>
    <rPh sb="2" eb="4">
      <t>ザイゲン</t>
    </rPh>
    <rPh sb="5" eb="6">
      <t>ガク</t>
    </rPh>
    <phoneticPr fontId="7"/>
  </si>
  <si>
    <t>(Ｂ)</t>
    <phoneticPr fontId="7"/>
  </si>
  <si>
    <t>実質赤字比率</t>
    <rPh sb="0" eb="2">
      <t>ジッシツ</t>
    </rPh>
    <rPh sb="2" eb="4">
      <t>アカジ</t>
    </rPh>
    <rPh sb="4" eb="6">
      <t>ヒリツ</t>
    </rPh>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</si>
  <si>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</si>
  <si>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(Ｃ)</t>
    <phoneticPr fontId="7"/>
  </si>
  <si>
    <t>連結実質赤字比率</t>
    <rPh sb="0" eb="2">
      <t>レンケツ</t>
    </rPh>
    <rPh sb="2" eb="4">
      <t>ジッシツ</t>
    </rPh>
    <rPh sb="4" eb="6">
      <t>アカジ</t>
    </rPh>
    <rPh sb="6" eb="8">
      <t>ヒリツ</t>
    </rPh>
    <phoneticPr fontId="22"/>
  </si>
  <si>
    <t>算入公債費等の額</t>
    <rPh sb="0" eb="2">
      <t>サンニュウ</t>
    </rPh>
    <rPh sb="2" eb="4">
      <t>コウサイ</t>
    </rPh>
    <rPh sb="4" eb="5">
      <t>ヒ</t>
    </rPh>
    <rPh sb="5" eb="6">
      <t>トウ</t>
    </rPh>
    <rPh sb="7" eb="8">
      <t>ガク</t>
    </rPh>
    <phoneticPr fontId="7"/>
  </si>
  <si>
    <t>(Ｄ)</t>
    <phoneticPr fontId="7"/>
  </si>
  <si>
    <t>実質公債費比率</t>
    <rPh sb="0" eb="2">
      <t>ジッシツ</t>
    </rPh>
    <rPh sb="2" eb="5">
      <t>コウサイヒ</t>
    </rPh>
    <rPh sb="5" eb="7">
      <t>ヒリツ</t>
    </rPh>
    <phoneticPr fontId="22"/>
  </si>
  <si>
    <t>(Ｃ)－(Ｄ)</t>
    <phoneticPr fontId="7"/>
  </si>
  <si>
    <t>将来負担比率</t>
    <rPh sb="0" eb="2">
      <t>ショウライ</t>
    </rPh>
    <rPh sb="2" eb="4">
      <t>フタン</t>
    </rPh>
    <rPh sb="4" eb="6">
      <t>ヒリツ</t>
    </rPh>
    <phoneticPr fontId="22"/>
  </si>
  <si>
    <t>実質公債費比率
（(Ａ)－((Ｂ)＋(Ｄ))）／（(Ｃ)－(Ｄ)）×１００</t>
    <rPh sb="0" eb="2">
      <t>ジッシツ</t>
    </rPh>
    <rPh sb="2" eb="4">
      <t>コウサイ</t>
    </rPh>
    <rPh sb="4" eb="5">
      <t>ヒ</t>
    </rPh>
    <rPh sb="5" eb="7">
      <t>ヒリツ</t>
    </rPh>
    <phoneticPr fontId="7"/>
  </si>
  <si>
    <t>(単年度)</t>
    <rPh sb="1" eb="4">
      <t>タンネンド</t>
    </rPh>
    <phoneticPr fontId="7"/>
  </si>
  <si>
    <t>(3ヵ年平均)</t>
    <rPh sb="3" eb="4">
      <t>ネン</t>
    </rPh>
    <rPh sb="4" eb="6">
      <t>ヘイキン</t>
    </rPh>
    <phoneticPr fontId="7"/>
  </si>
  <si>
    <t xml:space="preserve"> </t>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</si>
  <si>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</si>
  <si>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</si>
  <si>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当該団体決算額
（千円）</t>
    <rPh sb="0" eb="2">
      <t>トウガイ</t>
    </rPh>
    <rPh sb="2" eb="4">
      <t>ダンタイ</t>
    </rPh>
    <rPh sb="4" eb="6">
      <t>ケッサン</t>
    </rPh>
    <rPh sb="6" eb="7">
      <t>ガク</t>
    </rPh>
    <rPh sb="9" eb="11">
      <t>センエン</t>
    </rPh>
    <phoneticPr fontId="7"/>
  </si>
  <si>
    <t>人口1人当たり決算額</t>
    <rPh sb="0" eb="2">
      <t>ジンコウ</t>
    </rPh>
    <rPh sb="2" eb="4">
      <t>ヒトリ</t>
    </rPh>
    <rPh sb="4" eb="5">
      <t>ア</t>
    </rPh>
    <rPh sb="7" eb="9">
      <t>ケッサン</t>
    </rPh>
    <rPh sb="9" eb="10">
      <t>ガク</t>
    </rPh>
    <phoneticPr fontId="7"/>
  </si>
  <si>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</si>
  <si>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</si>
  <si>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対比（％）</t>
    <rPh sb="0" eb="2">
      <t>タイヒ</t>
    </rPh>
    <phoneticPr fontId="7"/>
  </si>
  <si>
    <t>人件費</t>
    <rPh sb="0" eb="3">
      <t>ジンケンヒ</t>
    </rPh>
    <phoneticPr fontId="7"/>
  </si>
  <si>
    <t>賃金（物件費）</t>
    <rPh sb="0" eb="2">
      <t>チンギン</t>
    </rPh>
    <rPh sb="3" eb="5">
      <t>ブッケン</t>
    </rPh>
    <rPh sb="5" eb="6">
      <t>ヒ</t>
    </rPh>
    <phoneticPr fontId="7"/>
  </si>
  <si>
    <t>一部事務組合負担金（補助費等）</t>
    <rPh sb="0" eb="2">
      <t>イチブ</t>
    </rPh>
    <rPh sb="2" eb="4">
      <t>ジム</t>
    </rPh>
    <rPh sb="4" eb="6">
      <t>クミアイ</t>
    </rPh>
    <rPh sb="6" eb="9">
      <t>フタンキン</t>
    </rPh>
    <rPh sb="10" eb="13">
      <t>ホジョヒ</t>
    </rPh>
    <rPh sb="13" eb="14">
      <t>トウ</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</si>
  <si>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</si>
  <si>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</si>
  <si>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</si>
  <si>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</si>
  <si>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</si>
  <si>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▲退職金</t>
    <rPh sb="1" eb="3">
      <t>タイショク</t>
    </rPh>
    <rPh sb="3" eb="4">
      <t>キン</t>
    </rPh>
    <phoneticPr fontId="7"/>
  </si>
  <si>
    <t>参考</t>
    <rPh sb="0" eb="2">
      <t>サンコウ</t>
    </rPh>
    <phoneticPr fontId="7"/>
  </si>
  <si>
    <t>当該団体</t>
    <rPh sb="0" eb="2">
      <t>トウガイ</t>
    </rPh>
    <rPh sb="2" eb="4">
      <t>ダンタイ</t>
    </rPh>
    <phoneticPr fontId="7"/>
  </si>
  <si>
    <t>類似団体平均</t>
    <rPh sb="0" eb="2">
      <t>ルイジ</t>
    </rPh>
    <rPh sb="2" eb="4">
      <t>ダンタイ</t>
    </rPh>
    <rPh sb="4" eb="6">
      <t>ヘイキン</t>
    </rPh>
    <phoneticPr fontId="7"/>
  </si>
  <si>
    <t>対比（差引）</t>
    <rPh sb="0" eb="2">
      <t>タイヒ</t>
    </rPh>
    <rPh sb="3" eb="5">
      <t>サシヒキ</t>
    </rPh>
    <phoneticPr fontId="7"/>
  </si>
  <si>
    <t>人口1,000人当たり職員数（人）</t>
    <rPh sb="0" eb="2">
      <t>ジンコウ</t>
    </rPh>
    <rPh sb="7" eb="8">
      <t>ニン</t>
    </rPh>
    <rPh sb="8" eb="9">
      <t>ア</t>
    </rPh>
    <rPh sb="11" eb="14">
      <t>ショクインスウ</t>
    </rPh>
    <rPh sb="15" eb="16">
      <t>ヒト</t>
    </rPh>
    <phoneticPr fontId="7"/>
  </si>
  <si>
    <t>ラスパイレス指数</t>
    <rPh sb="6" eb="8">
      <t>シスウ</t>
    </rPh>
    <phoneticPr fontId="5"/>
  </si>
  <si>
    <t>（注）人口については、各調査対象年度の1月1日現在の住民基本台帳に登載されている人口に基づいている。</t>
    <rPh sb="14" eb="16">
      <t>タイショウ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</si>
  <si>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</si>
  <si>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</si>
  <si>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</si>
  <si>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19"/>
  </si>
  <si>
    <t>満期一括償還地方債の一年当たりの元金償還金に相当するもの
（年度割相当額）</t>
  </si>
  <si>
    <t>公営企業に要する経費の財源とする地方債の償還の財源に
充てたと認められる繰入金</t>
    <phoneticPr fontId="7"/>
  </si>
  <si>
    <t>一部事務組合等の起こした地方債に充てたと認められる
補助金又は負担金</t>
    <phoneticPr fontId="7"/>
  </si>
  <si>
    <t>公債費に準ずる債務負担行為に係るもの</t>
    <phoneticPr fontId="7"/>
  </si>
  <si>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</si>
  <si>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</si>
  <si>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</si>
  <si>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7"/>
  </si>
  <si>
    <t>（参考）　普通建設事業費の分析</t>
    <rPh sb="1" eb="3">
      <t>サンコウ</t>
    </rPh>
    <rPh sb="5" eb="7">
      <t>フツウ</t>
    </rPh>
    <rPh sb="7" eb="9">
      <t>ケンセツ</t>
    </rPh>
    <rPh sb="9" eb="11">
      <t>ジギョウ</t>
    </rPh>
    <rPh sb="11" eb="12">
      <t>ヒ</t>
    </rPh>
    <rPh sb="13" eb="15">
      <t>ブンセキ</t>
    </rPh>
    <phoneticPr fontId="7"/>
  </si>
  <si>
    <t>普通建設事業費</t>
    <rPh sb="0" eb="2">
      <t>フツウ</t>
    </rPh>
    <rPh sb="2" eb="4">
      <t>ケンセツ</t>
    </rPh>
    <rPh sb="4" eb="7">
      <t>ジギョウヒ</t>
    </rPh>
    <phoneticPr fontId="7"/>
  </si>
  <si>
    <t>人口１人当たり決算額</t>
    <rPh sb="0" eb="2">
      <t>ジンコウ</t>
    </rPh>
    <rPh sb="2" eb="4">
      <t>ヒトリ</t>
    </rPh>
    <rPh sb="4" eb="5">
      <t>ア</t>
    </rPh>
    <rPh sb="7" eb="10">
      <t>ケッサンガク</t>
    </rPh>
    <phoneticPr fontId="7"/>
  </si>
  <si>
    <t>当該団体(円)</t>
    <rPh sb="0" eb="2">
      <t>トウガイ</t>
    </rPh>
    <rPh sb="2" eb="4">
      <t>ダンタイ</t>
    </rPh>
    <rPh sb="5" eb="6">
      <t>エン</t>
    </rPh>
    <phoneticPr fontId="7"/>
  </si>
  <si>
    <t>増減率(%)(A)</t>
    <rPh sb="0" eb="3">
      <t>ゾウゲンリツ</t>
    </rPh>
    <phoneticPr fontId="7"/>
  </si>
  <si>
    <t>類似団体平均(円)</t>
    <rPh sb="0" eb="2">
      <t>ルイジ</t>
    </rPh>
    <rPh sb="2" eb="4">
      <t>ダンタイ</t>
    </rPh>
    <rPh sb="4" eb="6">
      <t>ヘイキン</t>
    </rPh>
    <rPh sb="7" eb="8">
      <t>エン</t>
    </rPh>
    <phoneticPr fontId="7"/>
  </si>
  <si>
    <t>増減率(%)(B)</t>
    <rPh sb="0" eb="3">
      <t>ゾウゲンリツ</t>
    </rPh>
    <phoneticPr fontId="7"/>
  </si>
  <si>
    <t>(A)-(B)</t>
  </si>
  <si>
    <t xml:space="preserve"> H27</t>
  </si>
  <si>
    <t>うち単独分</t>
    <rPh sb="2" eb="4">
      <t>タンドク</t>
    </rPh>
    <rPh sb="4" eb="5">
      <t>ブン</t>
    </rPh>
    <phoneticPr fontId="7"/>
  </si>
  <si>
    <t xml:space="preserve"> H28</t>
  </si>
  <si>
    <t xml:space="preserve"> H29</t>
  </si>
  <si>
    <t xml:space="preserve"> H30</t>
  </si>
  <si>
    <t xml:space="preserve"> R01</t>
  </si>
  <si>
    <t xml:space="preserve"> 過去５年間平均</t>
    <rPh sb="1" eb="3">
      <t>カコ</t>
    </rPh>
    <rPh sb="4" eb="6">
      <t>ネンカン</t>
    </rPh>
    <rPh sb="6" eb="8">
      <t>ヘイキン</t>
    </rPh>
    <phoneticPr fontId="7"/>
  </si>
  <si>
    <t>類似団体内平均(円)</t>
    <rPh sb="0" eb="2">
      <t>ルイジ</t>
    </rPh>
    <rPh sb="2" eb="4">
      <t>ダンタイ</t>
    </rPh>
    <phoneticPr fontId="7"/>
  </si>
  <si>
    <t xml:space="preserve"> </t>
    <phoneticPr fontId="7"/>
  </si>
  <si>
    <t xml:space="preserve"> </t>
    <phoneticPr fontId="7"/>
  </si>
  <si>
    <t>H27</t>
  </si>
  <si>
    <t>H28</t>
  </si>
  <si>
    <t>H29</t>
  </si>
  <si>
    <t>H30</t>
  </si>
  <si>
    <t>R01</t>
  </si>
  <si>
    <t>▲ 1.34</t>
  </si>
  <si>
    <t>▲ 0.06</t>
  </si>
  <si>
    <t>▲ 0.21</t>
  </si>
  <si>
    <t>下水道事業会計</t>
  </si>
  <si>
    <t>一般会計</t>
  </si>
  <si>
    <t>介護保険特別会計</t>
  </si>
  <si>
    <t>国民健康保険特別会計</t>
  </si>
  <si>
    <t>後期高齢者医療特別会計</t>
  </si>
  <si>
    <t>その他会計（赤字）</t>
  </si>
  <si>
    <t>その他会計（黒字）</t>
  </si>
  <si>
    <t>（百万円）</t>
    <phoneticPr fontId="7"/>
  </si>
  <si>
    <t>H26末</t>
    <phoneticPr fontId="7"/>
  </si>
  <si>
    <t>H27末</t>
    <phoneticPr fontId="7"/>
  </si>
  <si>
    <t>H28末</t>
    <phoneticPr fontId="7"/>
  </si>
  <si>
    <t>H29末</t>
    <phoneticPr fontId="7"/>
  </si>
  <si>
    <t>H30末</t>
    <phoneticPr fontId="7"/>
  </si>
  <si>
    <t>庁舎増改築基金</t>
  </si>
  <si>
    <t>公共建築物等整備保全基金</t>
  </si>
  <si>
    <t>都市計画基金</t>
  </si>
  <si>
    <t>福祉基金</t>
  </si>
  <si>
    <t>みどりの基金</t>
  </si>
  <si>
    <t>‐</t>
    <phoneticPr fontId="4"/>
  </si>
  <si>
    <t>‐</t>
    <phoneticPr fontId="4"/>
  </si>
  <si>
    <t>‐</t>
    <phoneticPr fontId="4"/>
  </si>
  <si>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7"/>
  </si>
  <si>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7"/>
  </si>
  <si>
    <t>東京都市町村職員退職手当組合</t>
  </si>
  <si>
    <t>東京都市町村議会議員公務災害補償等組合</t>
  </si>
  <si>
    <t>南多摩斎場組合</t>
  </si>
  <si>
    <t>東京たま広域資源循環組合</t>
  </si>
  <si>
    <t>東京市町村総合事務組合（一般会計）</t>
  </si>
  <si>
    <t>東京市町村総合事務組合（交通災害共済事業特別会計）</t>
  </si>
  <si>
    <t>多摩ニュータウン環境組合</t>
  </si>
  <si>
    <t>東京都三市収益事業組合</t>
  </si>
  <si>
    <t>‐</t>
  </si>
  <si>
    <t>‐</t>
    <phoneticPr fontId="4"/>
  </si>
  <si>
    <t>多摩市土地開発公社</t>
  </si>
  <si>
    <t>公益財団法人多摩市文化振興財団</t>
  </si>
  <si>
    <t>多摩都市モノレール株式会社</t>
  </si>
  <si>
    <t>〇</t>
    <phoneticPr fontId="4"/>
  </si>
  <si>
    <t>‐</t>
    <phoneticPr fontId="4"/>
  </si>
  <si>
    <t>当該団体
からの
出資金</t>
    <phoneticPr fontId="7"/>
  </si>
  <si>
    <t>当該団体
からの
貸付金</t>
    <phoneticPr fontId="7"/>
  </si>
  <si>
    <t>‐</t>
    <phoneticPr fontId="4"/>
  </si>
  <si>
    <t>実質公債費比率</t>
    <phoneticPr fontId="7"/>
  </si>
  <si>
    <t>将来負担比率</t>
    <phoneticPr fontId="7"/>
  </si>
  <si>
    <t>類似団体内平均値</t>
    <phoneticPr fontId="7"/>
  </si>
  <si>
    <t>実質公債費比率</t>
    <phoneticPr fontId="7"/>
  </si>
  <si>
    <t>将来負担比率</t>
    <phoneticPr fontId="7"/>
  </si>
  <si>
    <t>当該団体値</t>
    <rPh sb="0" eb="2">
      <t>トウガイ</t>
    </rPh>
    <rPh sb="2" eb="4">
      <t>ダンタイ</t>
    </rPh>
    <rPh sb="4" eb="5">
      <t>アタイ</t>
    </rPh>
    <phoneticPr fontId="7"/>
  </si>
  <si>
    <t>(　参考　）</t>
    <rPh sb="2" eb="4">
      <t>サンコウ</t>
    </rPh>
    <phoneticPr fontId="7"/>
  </si>
  <si>
    <t>分析欄</t>
    <rPh sb="0" eb="2">
      <t>ブンセキ</t>
    </rPh>
    <rPh sb="2" eb="3">
      <t>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</si>
  <si>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</si>
  <si>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有形固定資産減価償却率</t>
    <phoneticPr fontId="7"/>
  </si>
  <si>
    <t>類似団体内平均値</t>
    <phoneticPr fontId="7"/>
  </si>
  <si>
    <t>有形固定資産減価償却率</t>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</si>
  <si>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</si>
  <si>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a</t>
  </si>
  <si>
    <t>　地方債の発行抑制を行ってきた結果、将来負担比率は生じていないため、グラフには表示されなかった。</t>
    <rPh sb="1" eb="4">
      <t>チホウサイ</t>
    </rPh>
    <rPh sb="5" eb="7">
      <t>ハッコウ</t>
    </rPh>
    <rPh sb="7" eb="9">
      <t>ヨクセイ</t>
    </rPh>
    <rPh sb="10" eb="11">
      <t>オコナ</t>
    </rPh>
    <rPh sb="15" eb="17">
      <t>ケッカ</t>
    </rPh>
    <rPh sb="18" eb="20">
      <t>ショウライ</t>
    </rPh>
    <rPh sb="20" eb="22">
      <t>フタン</t>
    </rPh>
    <rPh sb="22" eb="24">
      <t>ヒリツ</t>
    </rPh>
    <rPh sb="25" eb="26">
      <t>ショウ</t>
    </rPh>
    <rPh sb="39" eb="41">
      <t>ヒョウジ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</si>
</sst>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quot;-&quot;"/>
    <numFmt numFmtId="192" formatCode="#,##0\ &quot;F&quot;;[Red]\-#,##0\ &quot;F&quot;"/>
    <numFmt numFmtId="193" formatCode="#,##0.0_);[Red]\(#,##0.0\)"/>
  </numFmts>
  <fonts count="54"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
      <color indexed="8"/>
      <name val="Arial"/>
      <family val="2"/>
    </font>
    <font>
      <sz val="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6"/>
      <name val="ＭＳ Ｐゴシック"/>
      <family val="3"/>
      <charset val="128"/>
    </font>
    <font>
      <i/>
      <sz val="11"/>
      <color indexed="23"/>
      <name val="ＭＳ Ｐゴシック"/>
      <family val="3"/>
      <charset val="128"/>
    </font>
    <font>
      <sz val="11"/>
      <color indexed="17"/>
      <name val="ＭＳ Ｐゴシック"/>
      <family val="3"/>
      <charset val="128"/>
    </font>
    <font>
      <sz val="11"/>
      <color theme="1"/>
      <name val="ＭＳ Ｐゴシック"/>
      <family val="3"/>
      <charset val="128"/>
    </font>
    <font>
      <sz val="8"/>
      <name val="ＭＳ ゴシック"/>
      <family val="3"/>
      <charset val="128"/>
    </font>
    <font>
      <sz val="14"/>
      <color theme="1"/>
      <name val="ＭＳ Ｐゴシック"/>
      <family val="3"/>
      <charset val="128"/>
    </font>
  </fonts>
  <fills count="14">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42"/>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bottom style="double">
        <color indexed="52"/>
      </bottom>
      <diagonal/>
    </border>
  </borders>
  <cellStyleXfs count="49">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18" fillId="0" borderId="0"/>
    <xf numFmtId="0" fontId="18" fillId="0" borderId="0">
      <alignment vertical="center"/>
    </xf>
    <xf numFmtId="0" fontId="16" fillId="0" borderId="0">
      <alignment vertical="center"/>
    </xf>
    <xf numFmtId="0" fontId="3" fillId="0" borderId="0">
      <alignment vertical="center"/>
    </xf>
    <xf numFmtId="0" fontId="2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191" fontId="40" fillId="0" borderId="0" applyFill="0" applyBorder="0" applyAlignment="0"/>
    <xf numFmtId="38" fontId="41" fillId="11" borderId="0" applyNumberFormat="0" applyBorder="0" applyAlignment="0" applyProtection="0"/>
    <xf numFmtId="0" fontId="42" fillId="0" borderId="2" applyNumberFormat="0" applyAlignment="0" applyProtection="0">
      <alignment horizontal="left" vertical="center"/>
    </xf>
    <xf numFmtId="0" fontId="42" fillId="0" borderId="31">
      <alignment horizontal="left" vertical="center"/>
    </xf>
    <xf numFmtId="10" fontId="41" fillId="12" borderId="34" applyNumberFormat="0" applyBorder="0" applyAlignment="0" applyProtection="0"/>
    <xf numFmtId="192" fontId="18" fillId="0" borderId="0"/>
    <xf numFmtId="0" fontId="43" fillId="0" borderId="0"/>
    <xf numFmtId="10" fontId="43" fillId="0" borderId="0" applyFont="0" applyFill="0" applyBorder="0" applyAlignment="0" applyProtection="0"/>
    <xf numFmtId="0" fontId="50" fillId="9" borderId="0" applyNumberFormat="0" applyBorder="0" applyAlignment="0" applyProtection="0">
      <alignment vertical="center"/>
    </xf>
    <xf numFmtId="0" fontId="4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188" applyNumberFormat="0" applyFill="0" applyAlignment="0" applyProtection="0">
      <alignment vertical="center"/>
    </xf>
    <xf numFmtId="0" fontId="46" fillId="13" borderId="0" applyNumberFormat="0" applyBorder="0" applyAlignment="0" applyProtection="0">
      <alignment vertical="center"/>
    </xf>
    <xf numFmtId="0" fontId="44" fillId="10" borderId="0" applyNumberFormat="0" applyBorder="0" applyAlignment="0" applyProtection="0">
      <alignment vertical="center"/>
    </xf>
    <xf numFmtId="0" fontId="51" fillId="0" borderId="0">
      <alignment vertical="center"/>
    </xf>
    <xf numFmtId="38" fontId="2" fillId="0" borderId="0" applyFont="0" applyFill="0" applyBorder="0" applyAlignment="0" applyProtection="0">
      <alignment vertical="center"/>
    </xf>
    <xf numFmtId="38" fontId="51" fillId="0" borderId="0" applyFont="0" applyFill="0" applyBorder="0" applyAlignment="0" applyProtection="0">
      <alignment vertical="center"/>
    </xf>
    <xf numFmtId="38" fontId="18" fillId="0" borderId="0" applyFont="0" applyFill="0" applyBorder="0" applyAlignment="0" applyProtection="0">
      <alignment vertical="center"/>
    </xf>
    <xf numFmtId="0" fontId="5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337">
    <xf numFmtId="0" fontId="0" fillId="0" borderId="0" xfId="0">
      <alignment vertical="center"/>
    </xf>
    <xf numFmtId="0" fontId="3" fillId="0" borderId="0" xfId="1">
      <alignment vertical="center"/>
    </xf>
    <xf numFmtId="0" fontId="5" fillId="0" borderId="0" xfId="1" applyFont="1">
      <alignment vertical="center"/>
    </xf>
    <xf numFmtId="0" fontId="6" fillId="0" borderId="0" xfId="1" applyFont="1" applyAlignment="1">
      <alignment horizontal="right" vertical="center"/>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0" borderId="7" xfId="1" applyFont="1" applyFill="1" applyBorder="1" applyAlignment="1">
      <alignment horizontal="center" vertical="center" wrapText="1"/>
    </xf>
    <xf numFmtId="176" fontId="8" fillId="0" borderId="4" xfId="1" applyNumberFormat="1" applyFont="1" applyFill="1" applyBorder="1" applyAlignment="1" applyProtection="1">
      <alignment horizontal="right" vertical="center" shrinkToFit="1"/>
    </xf>
    <xf numFmtId="176" fontId="8" fillId="0" borderId="5" xfId="1" applyNumberFormat="1" applyFont="1" applyFill="1" applyBorder="1" applyAlignment="1" applyProtection="1">
      <alignment horizontal="right" vertical="center" shrinkToFit="1"/>
    </xf>
    <xf numFmtId="176" fontId="8" fillId="0" borderId="10" xfId="1"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6" fontId="8" fillId="0" borderId="14" xfId="1" applyNumberFormat="1" applyFont="1" applyFill="1" applyBorder="1" applyAlignment="1" applyProtection="1">
      <alignment horizontal="right" vertical="center" shrinkToFit="1"/>
    </xf>
    <xf numFmtId="176" fontId="8" fillId="0" borderId="15" xfId="1" applyNumberFormat="1" applyFont="1" applyFill="1" applyBorder="1" applyAlignment="1" applyProtection="1">
      <alignment horizontal="right" vertical="center" shrinkToFit="1"/>
    </xf>
    <xf numFmtId="176" fontId="8" fillId="0" borderId="16" xfId="1" applyNumberFormat="1" applyFont="1" applyFill="1" applyBorder="1" applyAlignment="1" applyProtection="1">
      <alignment horizontal="right" vertical="center" shrinkToFit="1"/>
    </xf>
    <xf numFmtId="0" fontId="8" fillId="0" borderId="17" xfId="1" applyFont="1" applyFill="1" applyBorder="1" applyAlignment="1">
      <alignment horizontal="center" vertical="center"/>
    </xf>
    <xf numFmtId="176" fontId="8" fillId="0" borderId="20" xfId="1" applyNumberFormat="1" applyFont="1" applyFill="1" applyBorder="1" applyAlignment="1" applyProtection="1">
      <alignment horizontal="right" vertical="center" shrinkToFit="1"/>
    </xf>
    <xf numFmtId="176" fontId="8" fillId="0" borderId="21" xfId="1" applyNumberFormat="1" applyFont="1" applyFill="1" applyBorder="1" applyAlignment="1" applyProtection="1">
      <alignment horizontal="right" vertical="center" shrinkToFit="1"/>
    </xf>
    <xf numFmtId="176" fontId="8" fillId="0" borderId="22" xfId="1" applyNumberFormat="1" applyFont="1" applyFill="1" applyBorder="1" applyAlignment="1" applyProtection="1">
      <alignment horizontal="right" vertical="center" shrinkToFit="1"/>
    </xf>
    <xf numFmtId="0" fontId="8" fillId="0" borderId="0" xfId="2" applyFont="1">
      <alignment vertical="center"/>
    </xf>
    <xf numFmtId="0" fontId="3" fillId="0" borderId="0" xfId="2">
      <alignment vertical="center"/>
    </xf>
    <xf numFmtId="0" fontId="6" fillId="0" borderId="0" xfId="2" applyFont="1" applyAlignment="1">
      <alignment horizontal="right" vertical="center"/>
    </xf>
    <xf numFmtId="0" fontId="8" fillId="3" borderId="1" xfId="2" applyFont="1" applyFill="1" applyBorder="1" applyAlignment="1"/>
    <xf numFmtId="0" fontId="8" fillId="3" borderId="2" xfId="2" applyFont="1" applyFill="1" applyBorder="1" applyAlignment="1">
      <alignment horizontal="right" vertical="top"/>
    </xf>
    <xf numFmtId="0" fontId="8" fillId="3" borderId="3" xfId="2" applyFont="1" applyFill="1" applyBorder="1" applyAlignment="1">
      <alignment horizontal="right" vertical="top"/>
    </xf>
    <xf numFmtId="0" fontId="8" fillId="3" borderId="23"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10" xfId="2" applyFont="1" applyFill="1" applyBorder="1" applyAlignment="1">
      <alignment horizontal="center" vertical="center"/>
    </xf>
    <xf numFmtId="0" fontId="8" fillId="0" borderId="24" xfId="2" applyFont="1" applyFill="1" applyBorder="1" applyAlignment="1">
      <alignment vertical="center" wrapText="1"/>
    </xf>
    <xf numFmtId="176" fontId="8" fillId="0" borderId="27" xfId="2" applyNumberFormat="1" applyFont="1" applyFill="1" applyBorder="1" applyAlignment="1">
      <alignment horizontal="right" vertical="center" shrinkToFit="1"/>
    </xf>
    <xf numFmtId="176" fontId="8" fillId="0" borderId="28" xfId="2" applyNumberFormat="1" applyFont="1" applyFill="1" applyBorder="1" applyAlignment="1">
      <alignment horizontal="right" vertical="center" shrinkToFit="1"/>
    </xf>
    <xf numFmtId="176" fontId="8" fillId="0" borderId="29" xfId="2" applyNumberFormat="1" applyFont="1" applyFill="1" applyBorder="1" applyAlignment="1">
      <alignment horizontal="right" vertical="center" shrinkToFit="1"/>
    </xf>
    <xf numFmtId="0" fontId="8" fillId="0" borderId="30" xfId="2" applyFont="1" applyFill="1" applyBorder="1" applyAlignment="1">
      <alignment vertical="center"/>
    </xf>
    <xf numFmtId="176" fontId="8" fillId="0" borderId="33" xfId="2" applyNumberFormat="1" applyFont="1" applyFill="1" applyBorder="1" applyAlignment="1">
      <alignment horizontal="right" vertical="center" shrinkToFit="1"/>
    </xf>
    <xf numFmtId="176" fontId="8" fillId="0" borderId="34" xfId="2" applyNumberFormat="1" applyFont="1" applyFill="1" applyBorder="1" applyAlignment="1">
      <alignment horizontal="right" vertical="center" shrinkToFit="1"/>
    </xf>
    <xf numFmtId="176" fontId="8" fillId="0" borderId="35" xfId="2" applyNumberFormat="1" applyFont="1" applyFill="1" applyBorder="1" applyAlignment="1">
      <alignment horizontal="right" vertical="center" shrinkToFit="1"/>
    </xf>
    <xf numFmtId="0" fontId="8" fillId="0" borderId="11" xfId="2" applyFont="1" applyFill="1" applyBorder="1" applyAlignment="1">
      <alignment vertical="center"/>
    </xf>
    <xf numFmtId="0" fontId="8" fillId="0" borderId="17" xfId="2" applyFont="1" applyFill="1" applyBorder="1" applyAlignment="1">
      <alignment vertical="center"/>
    </xf>
    <xf numFmtId="176" fontId="8" fillId="0" borderId="20" xfId="2" applyNumberFormat="1" applyFont="1" applyFill="1" applyBorder="1" applyAlignment="1">
      <alignment horizontal="right" vertical="center" shrinkToFit="1"/>
    </xf>
    <xf numFmtId="176" fontId="8" fillId="0" borderId="21" xfId="2" applyNumberFormat="1" applyFont="1" applyFill="1" applyBorder="1" applyAlignment="1">
      <alignment horizontal="right" vertical="center" shrinkToFit="1"/>
    </xf>
    <xf numFmtId="176" fontId="8" fillId="0" borderId="22" xfId="2" applyNumberFormat="1" applyFont="1" applyFill="1" applyBorder="1" applyAlignment="1">
      <alignment horizontal="right" vertical="center" shrinkToFit="1"/>
    </xf>
    <xf numFmtId="0" fontId="9" fillId="0" borderId="0" xfId="2" applyFont="1" applyFill="1" applyBorder="1" applyAlignment="1">
      <alignment vertical="center"/>
    </xf>
    <xf numFmtId="0" fontId="9" fillId="0" borderId="0" xfId="2" applyNumberFormat="1" applyFont="1" applyFill="1" applyBorder="1" applyAlignment="1">
      <alignment vertical="center" wrapText="1"/>
    </xf>
    <xf numFmtId="0" fontId="9" fillId="0" borderId="0" xfId="2" applyNumberFormat="1" applyFont="1" applyBorder="1" applyAlignment="1">
      <alignment vertical="center" wrapText="1"/>
    </xf>
    <xf numFmtId="0" fontId="8" fillId="0" borderId="0" xfId="2" applyNumberFormat="1" applyFont="1" applyFill="1" applyBorder="1" applyAlignment="1">
      <alignment vertical="center"/>
    </xf>
    <xf numFmtId="0" fontId="5" fillId="0" borderId="0" xfId="3" applyFont="1">
      <alignment vertical="center"/>
    </xf>
    <xf numFmtId="0" fontId="3" fillId="0" borderId="0" xfId="3">
      <alignment vertical="center"/>
    </xf>
    <xf numFmtId="0" fontId="6" fillId="0" borderId="0" xfId="3" applyFont="1" applyAlignment="1">
      <alignment horizontal="center" vertical="center"/>
    </xf>
    <xf numFmtId="0" fontId="9" fillId="2" borderId="1" xfId="3" applyFont="1" applyFill="1" applyBorder="1" applyAlignment="1"/>
    <xf numFmtId="0" fontId="9" fillId="2" borderId="2" xfId="3" applyFont="1" applyFill="1" applyBorder="1" applyAlignment="1"/>
    <xf numFmtId="0" fontId="9" fillId="2" borderId="2" xfId="3" applyFont="1" applyFill="1" applyBorder="1" applyAlignment="1">
      <alignment horizontal="right" vertical="center"/>
    </xf>
    <xf numFmtId="0" fontId="9" fillId="2" borderId="3" xfId="3" applyFont="1" applyFill="1" applyBorder="1" applyAlignment="1">
      <alignment horizontal="right" vertical="top"/>
    </xf>
    <xf numFmtId="0" fontId="9" fillId="2" borderId="23"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6" xfId="3" applyFont="1" applyFill="1" applyBorder="1" applyAlignment="1">
      <alignment horizontal="center" vertical="center"/>
    </xf>
    <xf numFmtId="0" fontId="9" fillId="0" borderId="37" xfId="3" applyFont="1" applyFill="1" applyBorder="1" applyAlignment="1">
      <alignment vertical="center" wrapText="1"/>
    </xf>
    <xf numFmtId="177" fontId="9" fillId="0" borderId="27" xfId="3" applyNumberFormat="1" applyFont="1" applyFill="1" applyBorder="1" applyAlignment="1" applyProtection="1">
      <alignment horizontal="right" vertical="center" shrinkToFit="1"/>
    </xf>
    <xf numFmtId="177" fontId="9" fillId="0" borderId="28" xfId="3" applyNumberFormat="1" applyFont="1" applyFill="1" applyBorder="1" applyAlignment="1" applyProtection="1">
      <alignment horizontal="right" vertical="center" shrinkToFit="1"/>
    </xf>
    <xf numFmtId="177" fontId="9" fillId="0" borderId="29" xfId="3" applyNumberFormat="1" applyFont="1" applyFill="1" applyBorder="1" applyAlignment="1" applyProtection="1">
      <alignment horizontal="right" vertical="center" shrinkToFit="1"/>
    </xf>
    <xf numFmtId="0" fontId="9" fillId="0" borderId="39" xfId="3" applyFont="1" applyFill="1" applyBorder="1" applyAlignment="1">
      <alignment vertical="center"/>
    </xf>
    <xf numFmtId="177" fontId="9" fillId="0" borderId="33" xfId="3" applyNumberFormat="1" applyFont="1" applyFill="1" applyBorder="1" applyAlignment="1" applyProtection="1">
      <alignment horizontal="right" vertical="center" shrinkToFit="1"/>
    </xf>
    <xf numFmtId="177" fontId="9" fillId="0" borderId="34" xfId="3" applyNumberFormat="1" applyFont="1" applyFill="1" applyBorder="1" applyAlignment="1" applyProtection="1">
      <alignment horizontal="right" vertical="center" shrinkToFit="1"/>
    </xf>
    <xf numFmtId="177" fontId="9" fillId="0" borderId="35" xfId="3" applyNumberFormat="1" applyFont="1" applyFill="1" applyBorder="1" applyAlignment="1" applyProtection="1">
      <alignment horizontal="right" vertical="center" shrinkToFit="1"/>
    </xf>
    <xf numFmtId="0" fontId="9" fillId="0" borderId="41" xfId="3" applyFont="1" applyFill="1" applyBorder="1" applyAlignment="1">
      <alignment vertical="center"/>
    </xf>
    <xf numFmtId="0" fontId="9" fillId="0" borderId="44" xfId="3" applyFont="1" applyFill="1" applyBorder="1" applyAlignment="1">
      <alignment vertical="center"/>
    </xf>
    <xf numFmtId="177" fontId="9" fillId="0" borderId="20" xfId="3" applyNumberFormat="1" applyFont="1" applyFill="1" applyBorder="1" applyAlignment="1" applyProtection="1">
      <alignment horizontal="right" vertical="center" shrinkToFit="1"/>
    </xf>
    <xf numFmtId="177" fontId="9" fillId="0" borderId="21" xfId="3" applyNumberFormat="1" applyFont="1" applyFill="1" applyBorder="1" applyAlignment="1" applyProtection="1">
      <alignment horizontal="right" vertical="center" shrinkToFit="1"/>
    </xf>
    <xf numFmtId="177" fontId="9" fillId="0" borderId="22" xfId="3" applyNumberFormat="1" applyFont="1" applyFill="1" applyBorder="1" applyAlignment="1" applyProtection="1">
      <alignment horizontal="right" vertical="center" shrinkToFit="1"/>
    </xf>
    <xf numFmtId="0" fontId="9" fillId="0" borderId="0" xfId="3" applyFont="1" applyAlignment="1"/>
    <xf numFmtId="0" fontId="10" fillId="0" borderId="0" xfId="3" applyFont="1" applyAlignment="1"/>
    <xf numFmtId="0" fontId="10" fillId="0" borderId="0" xfId="3" applyFont="1">
      <alignment vertical="center"/>
    </xf>
    <xf numFmtId="177" fontId="10" fillId="0" borderId="0" xfId="3" applyNumberFormat="1" applyFont="1" applyAlignment="1">
      <alignment horizontal="right" vertical="center" shrinkToFit="1"/>
    </xf>
    <xf numFmtId="0" fontId="11" fillId="0" borderId="0" xfId="3" applyNumberFormat="1" applyFont="1" applyAlignment="1">
      <alignment horizontal="center" vertical="center" shrinkToFit="1"/>
    </xf>
    <xf numFmtId="0" fontId="10" fillId="4" borderId="1" xfId="3" applyFont="1" applyFill="1" applyBorder="1" applyAlignment="1"/>
    <xf numFmtId="0" fontId="10" fillId="4" borderId="2" xfId="3" applyFont="1" applyFill="1" applyBorder="1" applyAlignment="1"/>
    <xf numFmtId="0" fontId="10" fillId="4" borderId="2" xfId="3" applyFont="1" applyFill="1" applyBorder="1" applyAlignment="1">
      <alignment horizontal="right" vertical="center"/>
    </xf>
    <xf numFmtId="0" fontId="10" fillId="4" borderId="3" xfId="3" applyFont="1" applyFill="1" applyBorder="1" applyAlignment="1">
      <alignment horizontal="right" vertical="top"/>
    </xf>
    <xf numFmtId="0" fontId="10" fillId="4" borderId="23" xfId="3" applyFont="1" applyFill="1" applyBorder="1" applyAlignment="1">
      <alignment horizontal="center" vertical="center"/>
    </xf>
    <xf numFmtId="0" fontId="10" fillId="4" borderId="5" xfId="3" applyFont="1" applyFill="1" applyBorder="1" applyAlignment="1">
      <alignment horizontal="center" vertical="center"/>
    </xf>
    <xf numFmtId="0" fontId="10" fillId="4" borderId="6" xfId="3" applyFont="1" applyFill="1" applyBorder="1" applyAlignment="1">
      <alignment horizontal="center" vertical="center"/>
    </xf>
    <xf numFmtId="177" fontId="10" fillId="0" borderId="27" xfId="3" applyNumberFormat="1" applyFont="1" applyBorder="1" applyAlignment="1" applyProtection="1">
      <alignment horizontal="right" vertical="center" shrinkToFit="1"/>
      <protection locked="0"/>
    </xf>
    <xf numFmtId="177" fontId="10" fillId="0" borderId="28" xfId="3" applyNumberFormat="1" applyFont="1" applyBorder="1" applyAlignment="1" applyProtection="1">
      <alignment horizontal="right" vertical="center" shrinkToFit="1"/>
      <protection locked="0"/>
    </xf>
    <xf numFmtId="177" fontId="10" fillId="0" borderId="29" xfId="3" applyNumberFormat="1" applyFont="1" applyBorder="1" applyAlignment="1" applyProtection="1">
      <alignment horizontal="right" vertical="center" shrinkToFit="1"/>
      <protection locked="0"/>
    </xf>
    <xf numFmtId="177" fontId="10" fillId="0" borderId="20" xfId="3" applyNumberFormat="1" applyFont="1" applyBorder="1" applyAlignment="1" applyProtection="1">
      <alignment horizontal="right" vertical="center" shrinkToFit="1"/>
      <protection locked="0"/>
    </xf>
    <xf numFmtId="177" fontId="10" fillId="0" borderId="21" xfId="3" applyNumberFormat="1" applyFont="1" applyBorder="1" applyAlignment="1" applyProtection="1">
      <alignment horizontal="right" vertical="center" shrinkToFit="1"/>
      <protection locked="0"/>
    </xf>
    <xf numFmtId="177" fontId="10" fillId="0" borderId="22" xfId="3" applyNumberFormat="1" applyFont="1" applyBorder="1" applyAlignment="1" applyProtection="1">
      <alignment horizontal="right" vertical="center" shrinkToFit="1"/>
      <protection locked="0"/>
    </xf>
    <xf numFmtId="0" fontId="13" fillId="0" borderId="0" xfId="3" applyFont="1" applyAlignment="1">
      <alignment horizontal="center" vertical="center" wrapText="1"/>
    </xf>
    <xf numFmtId="0" fontId="10" fillId="0" borderId="0" xfId="3" applyFont="1" applyAlignment="1">
      <alignment vertical="top"/>
    </xf>
    <xf numFmtId="0" fontId="14" fillId="0" borderId="0" xfId="3" applyFont="1">
      <alignment vertical="center"/>
    </xf>
    <xf numFmtId="0" fontId="13" fillId="0" borderId="0" xfId="3" applyFont="1" applyAlignment="1">
      <alignment vertical="center" wrapText="1"/>
    </xf>
    <xf numFmtId="0" fontId="3" fillId="0" borderId="0" xfId="4">
      <alignment vertical="center"/>
    </xf>
    <xf numFmtId="0" fontId="6" fillId="0" borderId="0" xfId="4" applyFont="1" applyAlignment="1">
      <alignment horizontal="center" vertical="center"/>
    </xf>
    <xf numFmtId="0" fontId="9" fillId="2" borderId="1" xfId="4" applyFont="1" applyFill="1" applyBorder="1" applyAlignment="1"/>
    <xf numFmtId="0" fontId="9" fillId="2" borderId="2" xfId="4" applyFont="1" applyFill="1" applyBorder="1" applyAlignment="1"/>
    <xf numFmtId="0" fontId="9" fillId="2" borderId="2" xfId="4" applyFont="1" applyFill="1" applyBorder="1" applyAlignment="1">
      <alignment horizontal="right" vertical="center"/>
    </xf>
    <xf numFmtId="0" fontId="9" fillId="2" borderId="3" xfId="4" applyFont="1" applyFill="1" applyBorder="1" applyAlignment="1">
      <alignment horizontal="right" vertical="top"/>
    </xf>
    <xf numFmtId="0" fontId="9" fillId="2" borderId="23" xfId="4" applyFont="1" applyFill="1" applyBorder="1" applyAlignment="1">
      <alignment horizontal="center" vertical="center"/>
    </xf>
    <xf numFmtId="0" fontId="9" fillId="2" borderId="5" xfId="4" applyFont="1" applyFill="1" applyBorder="1" applyAlignment="1">
      <alignment horizontal="center" vertical="center"/>
    </xf>
    <xf numFmtId="0" fontId="9" fillId="2" borderId="10" xfId="4" applyFont="1" applyFill="1" applyBorder="1" applyAlignment="1">
      <alignment horizontal="center" vertical="center"/>
    </xf>
    <xf numFmtId="0" fontId="9" fillId="0" borderId="37" xfId="4" applyFont="1" applyFill="1" applyBorder="1" applyAlignment="1">
      <alignment vertical="center" wrapText="1"/>
    </xf>
    <xf numFmtId="177" fontId="9" fillId="0" borderId="27" xfId="4" applyNumberFormat="1" applyFont="1" applyFill="1" applyBorder="1" applyAlignment="1" applyProtection="1">
      <alignment horizontal="right" vertical="center" shrinkToFit="1"/>
    </xf>
    <xf numFmtId="177" fontId="9" fillId="0" borderId="28" xfId="4" applyNumberFormat="1" applyFont="1" applyFill="1" applyBorder="1" applyAlignment="1" applyProtection="1">
      <alignment horizontal="right" vertical="center" shrinkToFit="1"/>
    </xf>
    <xf numFmtId="177" fontId="9" fillId="0" borderId="29" xfId="4" applyNumberFormat="1" applyFont="1" applyFill="1" applyBorder="1" applyAlignment="1" applyProtection="1">
      <alignment horizontal="right" vertical="center" shrinkToFit="1"/>
    </xf>
    <xf numFmtId="0" fontId="9" fillId="0" borderId="39" xfId="4" applyFont="1" applyFill="1" applyBorder="1" applyAlignment="1">
      <alignment vertical="center"/>
    </xf>
    <xf numFmtId="177" fontId="9" fillId="0" borderId="33" xfId="4" applyNumberFormat="1" applyFont="1" applyFill="1" applyBorder="1" applyAlignment="1" applyProtection="1">
      <alignment horizontal="right" vertical="center" shrinkToFit="1"/>
    </xf>
    <xf numFmtId="177" fontId="9" fillId="0" borderId="34" xfId="4" applyNumberFormat="1" applyFont="1" applyFill="1" applyBorder="1" applyAlignment="1" applyProtection="1">
      <alignment horizontal="right" vertical="center" shrinkToFit="1"/>
    </xf>
    <xf numFmtId="177" fontId="9" fillId="0" borderId="35" xfId="4" applyNumberFormat="1" applyFont="1" applyFill="1" applyBorder="1" applyAlignment="1" applyProtection="1">
      <alignment horizontal="right" vertical="center" shrinkToFit="1"/>
    </xf>
    <xf numFmtId="0" fontId="9" fillId="0" borderId="41" xfId="4" applyFont="1" applyFill="1" applyBorder="1" applyAlignment="1">
      <alignment vertical="center"/>
    </xf>
    <xf numFmtId="0" fontId="9" fillId="0" borderId="47" xfId="4" applyFont="1" applyFill="1" applyBorder="1" applyAlignment="1">
      <alignment vertical="center"/>
    </xf>
    <xf numFmtId="0" fontId="9" fillId="0" borderId="39" xfId="4" applyFont="1" applyFill="1" applyBorder="1" applyAlignment="1">
      <alignment vertical="center" wrapText="1"/>
    </xf>
    <xf numFmtId="0" fontId="9" fillId="0" borderId="44" xfId="4" applyFont="1" applyFill="1" applyBorder="1" applyAlignment="1">
      <alignment vertical="center"/>
    </xf>
    <xf numFmtId="177" fontId="9" fillId="0" borderId="20" xfId="4" applyNumberFormat="1" applyFont="1" applyFill="1" applyBorder="1" applyAlignment="1" applyProtection="1">
      <alignment horizontal="right" vertical="center" shrinkToFit="1"/>
    </xf>
    <xf numFmtId="177" fontId="9" fillId="0" borderId="21" xfId="4" applyNumberFormat="1" applyFont="1" applyFill="1" applyBorder="1" applyAlignment="1" applyProtection="1">
      <alignment horizontal="right" vertical="center" shrinkToFit="1"/>
    </xf>
    <xf numFmtId="177" fontId="9" fillId="0" borderId="22" xfId="4" applyNumberFormat="1" applyFont="1" applyFill="1" applyBorder="1" applyAlignment="1" applyProtection="1">
      <alignment horizontal="right" vertical="center" shrinkToFit="1"/>
    </xf>
    <xf numFmtId="0" fontId="9" fillId="0" borderId="0" xfId="4" applyFont="1" applyFill="1" applyBorder="1" applyAlignment="1"/>
    <xf numFmtId="0" fontId="9" fillId="0" borderId="0" xfId="4" applyFont="1" applyFill="1" applyBorder="1" applyAlignment="1">
      <alignment vertical="center"/>
    </xf>
    <xf numFmtId="0" fontId="9" fillId="0" borderId="0" xfId="4" applyFont="1" applyFill="1" applyBorder="1" applyAlignment="1">
      <alignment horizontal="left" vertical="center"/>
    </xf>
    <xf numFmtId="177" fontId="9" fillId="0" borderId="0" xfId="4" applyNumberFormat="1" applyFont="1" applyFill="1" applyBorder="1" applyAlignment="1" applyProtection="1">
      <alignment horizontal="right" vertical="center"/>
    </xf>
    <xf numFmtId="0" fontId="6" fillId="0" borderId="0" xfId="1" applyFont="1" applyAlignment="1">
      <alignment horizontal="right"/>
    </xf>
    <xf numFmtId="0" fontId="15" fillId="2" borderId="1" xfId="1" applyFont="1" applyFill="1" applyBorder="1" applyAlignment="1"/>
    <xf numFmtId="0" fontId="15" fillId="2" borderId="2" xfId="1" applyFont="1" applyFill="1" applyBorder="1" applyAlignment="1">
      <alignment horizontal="right" vertical="top"/>
    </xf>
    <xf numFmtId="0" fontId="15" fillId="2" borderId="3" xfId="1" applyFont="1" applyFill="1" applyBorder="1" applyAlignment="1">
      <alignment horizontal="right" vertical="top"/>
    </xf>
    <xf numFmtId="0" fontId="17" fillId="4" borderId="5" xfId="5" applyFont="1" applyFill="1" applyBorder="1" applyAlignment="1">
      <alignment horizontal="center" vertical="center"/>
    </xf>
    <xf numFmtId="0" fontId="17" fillId="4" borderId="6" xfId="5" applyFont="1" applyFill="1" applyBorder="1" applyAlignment="1">
      <alignment horizontal="center" vertical="center"/>
    </xf>
    <xf numFmtId="0" fontId="15" fillId="0" borderId="7" xfId="1" applyFont="1" applyFill="1" applyBorder="1" applyAlignment="1">
      <alignment horizontal="center" vertical="center" wrapText="1"/>
    </xf>
    <xf numFmtId="177" fontId="15" fillId="0" borderId="5" xfId="5" applyNumberFormat="1" applyFont="1" applyFill="1" applyBorder="1" applyAlignment="1" applyProtection="1">
      <alignment horizontal="right" vertical="center" shrinkToFit="1"/>
    </xf>
    <xf numFmtId="177" fontId="15" fillId="0" borderId="10" xfId="5" applyNumberFormat="1" applyFont="1" applyFill="1" applyBorder="1" applyAlignment="1" applyProtection="1">
      <alignment horizontal="right" vertical="center" shrinkToFit="1"/>
    </xf>
    <xf numFmtId="0" fontId="15" fillId="0" borderId="11" xfId="1" applyFont="1" applyFill="1" applyBorder="1" applyAlignment="1">
      <alignment horizontal="center" vertical="center" wrapText="1"/>
    </xf>
    <xf numFmtId="177" fontId="15" fillId="0" borderId="15" xfId="5" applyNumberFormat="1" applyFont="1" applyFill="1" applyBorder="1" applyAlignment="1" applyProtection="1">
      <alignment horizontal="right" vertical="center" shrinkToFit="1"/>
    </xf>
    <xf numFmtId="177" fontId="15" fillId="0" borderId="16" xfId="5" applyNumberFormat="1" applyFont="1" applyFill="1" applyBorder="1" applyAlignment="1" applyProtection="1">
      <alignment horizontal="right" vertical="center" shrinkToFit="1"/>
    </xf>
    <xf numFmtId="177" fontId="15" fillId="0" borderId="34" xfId="5" applyNumberFormat="1" applyFont="1" applyFill="1" applyBorder="1" applyAlignment="1" applyProtection="1">
      <alignment horizontal="right" vertical="center" shrinkToFit="1"/>
    </xf>
    <xf numFmtId="177" fontId="15" fillId="0" borderId="35" xfId="5" applyNumberFormat="1" applyFont="1" applyFill="1" applyBorder="1" applyAlignment="1" applyProtection="1">
      <alignment horizontal="right" vertical="center" shrinkToFit="1"/>
    </xf>
    <xf numFmtId="0" fontId="15" fillId="0" borderId="49" xfId="1" applyFont="1" applyFill="1" applyBorder="1" applyAlignment="1">
      <alignment horizontal="center" vertical="center"/>
    </xf>
    <xf numFmtId="0" fontId="15" fillId="0" borderId="50" xfId="1" applyFont="1" applyFill="1" applyBorder="1" applyAlignment="1">
      <alignment horizontal="center" vertical="center"/>
    </xf>
    <xf numFmtId="0" fontId="15" fillId="0" borderId="1" xfId="1" applyFont="1" applyFill="1" applyBorder="1" applyAlignment="1">
      <alignment horizontal="center" vertical="center"/>
    </xf>
    <xf numFmtId="177" fontId="15" fillId="0" borderId="51" xfId="5" applyNumberFormat="1" applyFont="1" applyFill="1" applyBorder="1" applyAlignment="1" applyProtection="1">
      <alignment horizontal="right" vertical="center" shrinkToFit="1"/>
    </xf>
    <xf numFmtId="177" fontId="15" fillId="0" borderId="6" xfId="5" applyNumberFormat="1" applyFont="1" applyFill="1" applyBorder="1" applyAlignment="1" applyProtection="1">
      <alignment horizontal="right" vertical="center" shrinkToFit="1"/>
    </xf>
    <xf numFmtId="178" fontId="19" fillId="0" borderId="41" xfId="6" applyNumberFormat="1" applyFont="1" applyBorder="1" applyAlignment="1">
      <alignment vertical="center"/>
    </xf>
    <xf numFmtId="178" fontId="19" fillId="0" borderId="48" xfId="6" applyNumberFormat="1" applyFont="1" applyBorder="1" applyAlignment="1">
      <alignment vertical="center"/>
    </xf>
    <xf numFmtId="178" fontId="19" fillId="0" borderId="15" xfId="6" applyNumberFormat="1" applyFont="1" applyBorder="1" applyAlignment="1">
      <alignment horizontal="center" vertical="center" wrapText="1"/>
    </xf>
    <xf numFmtId="178" fontId="19" fillId="0" borderId="39" xfId="6" applyNumberFormat="1" applyFont="1" applyBorder="1" applyAlignment="1">
      <alignment horizontal="center" vertical="center"/>
    </xf>
    <xf numFmtId="178" fontId="19" fillId="0" borderId="31" xfId="6" applyNumberFormat="1" applyFont="1" applyBorder="1" applyAlignment="1">
      <alignment horizontal="center" vertical="center"/>
    </xf>
    <xf numFmtId="178" fontId="19" fillId="0" borderId="42" xfId="6" applyNumberFormat="1" applyFont="1" applyBorder="1" applyAlignment="1">
      <alignment horizontal="center" vertical="center"/>
    </xf>
    <xf numFmtId="0" fontId="18" fillId="0" borderId="0" xfId="6"/>
    <xf numFmtId="178" fontId="19" fillId="0" borderId="37" xfId="6" applyNumberFormat="1" applyFont="1" applyBorder="1" applyAlignment="1">
      <alignment vertical="center"/>
    </xf>
    <xf numFmtId="178" fontId="19" fillId="0" borderId="40" xfId="6" applyNumberFormat="1" applyFont="1" applyBorder="1" applyAlignment="1">
      <alignment vertical="center"/>
    </xf>
    <xf numFmtId="0" fontId="18" fillId="0" borderId="47" xfId="6" applyFont="1" applyBorder="1" applyAlignment="1">
      <alignment vertical="center"/>
    </xf>
    <xf numFmtId="178" fontId="19" fillId="0" borderId="41" xfId="6" applyNumberFormat="1" applyFont="1" applyBorder="1" applyAlignment="1">
      <alignment horizontal="center" vertical="center"/>
    </xf>
    <xf numFmtId="178" fontId="19" fillId="0" borderId="52" xfId="6" applyNumberFormat="1" applyFont="1" applyBorder="1" applyAlignment="1">
      <alignment horizontal="center" vertical="center" wrapText="1"/>
    </xf>
    <xf numFmtId="178" fontId="19" fillId="0" borderId="53" xfId="6" applyNumberFormat="1" applyFont="1" applyBorder="1" applyAlignment="1">
      <alignment horizontal="center" vertical="center"/>
    </xf>
    <xf numFmtId="178" fontId="19" fillId="0" borderId="54" xfId="6" applyNumberFormat="1" applyFont="1" applyBorder="1" applyAlignment="1">
      <alignment horizontal="center" vertical="center" wrapText="1"/>
    </xf>
    <xf numFmtId="178" fontId="19" fillId="0" borderId="34" xfId="6" applyNumberFormat="1" applyFont="1" applyBorder="1" applyAlignment="1">
      <alignment horizontal="center" vertical="center"/>
    </xf>
    <xf numFmtId="178" fontId="19" fillId="0" borderId="48" xfId="6" applyNumberFormat="1" applyFont="1" applyBorder="1" applyAlignment="1">
      <alignment horizontal="center" vertical="center"/>
    </xf>
    <xf numFmtId="179" fontId="19" fillId="0" borderId="15" xfId="6" applyNumberFormat="1" applyFont="1" applyFill="1" applyBorder="1" applyAlignment="1">
      <alignment vertical="center"/>
    </xf>
    <xf numFmtId="179" fontId="19" fillId="0" borderId="41" xfId="6" applyNumberFormat="1" applyFont="1" applyFill="1" applyBorder="1" applyAlignment="1">
      <alignment vertical="center"/>
    </xf>
    <xf numFmtId="180" fontId="19" fillId="0" borderId="55" xfId="6" applyNumberFormat="1" applyFont="1" applyFill="1" applyBorder="1" applyAlignment="1">
      <alignment vertical="center"/>
    </xf>
    <xf numFmtId="179" fontId="19" fillId="0" borderId="53" xfId="6" applyNumberFormat="1" applyFont="1" applyFill="1" applyBorder="1" applyAlignment="1">
      <alignment vertical="center"/>
    </xf>
    <xf numFmtId="180" fontId="19" fillId="0" borderId="56" xfId="6" applyNumberFormat="1" applyFont="1" applyFill="1" applyBorder="1" applyAlignment="1">
      <alignment vertical="center"/>
    </xf>
    <xf numFmtId="180" fontId="19" fillId="0" borderId="15" xfId="6" applyNumberFormat="1" applyFont="1" applyBorder="1" applyAlignment="1">
      <alignment vertical="center"/>
    </xf>
    <xf numFmtId="178" fontId="19" fillId="0" borderId="37" xfId="6" applyNumberFormat="1" applyFont="1" applyBorder="1" applyAlignment="1">
      <alignment horizontal="center" vertical="center"/>
    </xf>
    <xf numFmtId="178" fontId="19" fillId="0" borderId="57" xfId="6" applyNumberFormat="1" applyFont="1" applyBorder="1" applyAlignment="1">
      <alignment horizontal="center" vertical="center"/>
    </xf>
    <xf numFmtId="179" fontId="19" fillId="0" borderId="58" xfId="6" applyNumberFormat="1" applyFont="1" applyFill="1" applyBorder="1" applyAlignment="1">
      <alignment vertical="center"/>
    </xf>
    <xf numFmtId="179" fontId="19" fillId="0" borderId="59" xfId="6" applyNumberFormat="1" applyFont="1" applyFill="1" applyBorder="1" applyAlignment="1">
      <alignment vertical="center"/>
    </xf>
    <xf numFmtId="180" fontId="19" fillId="0" borderId="57" xfId="6" applyNumberFormat="1" applyFont="1" applyFill="1" applyBorder="1" applyAlignment="1">
      <alignment vertical="center"/>
    </xf>
    <xf numFmtId="179" fontId="19" fillId="0" borderId="60" xfId="6" applyNumberFormat="1" applyFont="1" applyFill="1" applyBorder="1" applyAlignment="1">
      <alignment vertical="center"/>
    </xf>
    <xf numFmtId="180" fontId="19" fillId="0" borderId="61" xfId="6" applyNumberFormat="1" applyFont="1" applyFill="1" applyBorder="1" applyAlignment="1">
      <alignment vertical="center"/>
    </xf>
    <xf numFmtId="180" fontId="19" fillId="0" borderId="58" xfId="6" applyNumberFormat="1" applyFont="1" applyBorder="1" applyAlignment="1">
      <alignment vertical="center"/>
    </xf>
    <xf numFmtId="179" fontId="19" fillId="0" borderId="58" xfId="6" applyNumberFormat="1" applyFont="1" applyFill="1" applyBorder="1" applyAlignment="1">
      <alignment vertical="center" wrapText="1"/>
    </xf>
    <xf numFmtId="179" fontId="19" fillId="0" borderId="15" xfId="6" applyNumberFormat="1" applyFont="1" applyBorder="1" applyAlignment="1">
      <alignment vertical="center"/>
    </xf>
    <xf numFmtId="179" fontId="19" fillId="0" borderId="41" xfId="6" applyNumberFormat="1" applyFont="1" applyBorder="1" applyAlignment="1">
      <alignment vertical="center"/>
    </xf>
    <xf numFmtId="180" fontId="19" fillId="0" borderId="55" xfId="6" applyNumberFormat="1" applyFont="1" applyBorder="1" applyAlignment="1">
      <alignment vertical="center"/>
    </xf>
    <xf numFmtId="179" fontId="19" fillId="0" borderId="53" xfId="6" applyNumberFormat="1" applyFont="1" applyBorder="1" applyAlignment="1">
      <alignment vertical="center"/>
    </xf>
    <xf numFmtId="180" fontId="19" fillId="0" borderId="12" xfId="6" applyNumberFormat="1" applyFont="1" applyBorder="1" applyAlignment="1">
      <alignment vertical="center"/>
    </xf>
    <xf numFmtId="0" fontId="18" fillId="0" borderId="34" xfId="6" applyBorder="1"/>
    <xf numFmtId="0" fontId="18" fillId="0" borderId="34" xfId="6" applyBorder="1" applyAlignment="1">
      <alignment vertical="center"/>
    </xf>
    <xf numFmtId="0" fontId="20" fillId="0" borderId="34" xfId="6" applyFont="1" applyBorder="1"/>
    <xf numFmtId="0" fontId="18" fillId="0" borderId="0" xfId="7" applyAlignment="1"/>
    <xf numFmtId="0" fontId="18" fillId="0" borderId="34" xfId="7" applyBorder="1" applyAlignment="1"/>
    <xf numFmtId="177" fontId="18" fillId="0" borderId="34" xfId="7" applyNumberFormat="1" applyBorder="1" applyAlignment="1"/>
    <xf numFmtId="0" fontId="22" fillId="0" borderId="0" xfId="8" applyFont="1" applyFill="1">
      <alignment vertical="center"/>
    </xf>
    <xf numFmtId="49" fontId="22" fillId="0" borderId="0" xfId="8" applyNumberFormat="1" applyFont="1" applyFill="1">
      <alignment vertical="center"/>
    </xf>
    <xf numFmtId="0" fontId="22" fillId="0" borderId="0" xfId="8" applyFont="1">
      <alignment vertical="center"/>
    </xf>
    <xf numFmtId="0" fontId="24" fillId="0" borderId="0" xfId="8" applyFont="1" applyFill="1">
      <alignment vertical="center"/>
    </xf>
    <xf numFmtId="0" fontId="25" fillId="0" borderId="0" xfId="8" applyFont="1" applyFill="1">
      <alignment vertical="center"/>
    </xf>
    <xf numFmtId="0" fontId="22" fillId="0" borderId="36" xfId="8" applyFont="1" applyFill="1" applyBorder="1" applyAlignment="1">
      <alignment horizontal="left" vertical="center"/>
    </xf>
    <xf numFmtId="0" fontId="22" fillId="0" borderId="8" xfId="8" applyFont="1" applyFill="1" applyBorder="1" applyAlignment="1">
      <alignment horizontal="left" vertical="center"/>
    </xf>
    <xf numFmtId="0" fontId="22" fillId="0" borderId="9" xfId="8" applyFont="1" applyFill="1" applyBorder="1" applyAlignment="1">
      <alignment horizontal="left" vertical="center"/>
    </xf>
    <xf numFmtId="184" fontId="22" fillId="0" borderId="36" xfId="8" applyNumberFormat="1" applyFont="1" applyFill="1" applyBorder="1" applyAlignment="1">
      <alignment horizontal="right" vertical="center" shrinkToFit="1"/>
    </xf>
    <xf numFmtId="184" fontId="22" fillId="0" borderId="8" xfId="8" applyNumberFormat="1" applyFont="1" applyFill="1" applyBorder="1" applyAlignment="1">
      <alignment horizontal="right" vertical="center" shrinkToFit="1"/>
    </xf>
    <xf numFmtId="184" fontId="22" fillId="0" borderId="9" xfId="8" applyNumberFormat="1" applyFont="1" applyFill="1" applyBorder="1" applyAlignment="1">
      <alignment horizontal="right" vertical="center" shrinkToFit="1"/>
    </xf>
    <xf numFmtId="0" fontId="26" fillId="0" borderId="47" xfId="9" applyFont="1" applyFill="1" applyBorder="1" applyAlignment="1">
      <alignment vertical="center"/>
    </xf>
    <xf numFmtId="184" fontId="22" fillId="0" borderId="36" xfId="8" applyNumberFormat="1" applyFont="1" applyFill="1" applyBorder="1" applyAlignment="1">
      <alignment vertical="center" shrinkToFit="1"/>
    </xf>
    <xf numFmtId="184" fontId="22" fillId="0" borderId="8" xfId="8" applyNumberFormat="1" applyFont="1" applyFill="1" applyBorder="1" applyAlignment="1">
      <alignment vertical="center" shrinkToFit="1"/>
    </xf>
    <xf numFmtId="184" fontId="22" fillId="0" borderId="9" xfId="8" applyNumberFormat="1" applyFont="1" applyFill="1" applyBorder="1" applyAlignment="1">
      <alignment vertical="center" shrinkToFit="1"/>
    </xf>
    <xf numFmtId="0" fontId="22" fillId="0" borderId="7" xfId="8" applyFont="1" applyFill="1" applyBorder="1" applyAlignment="1">
      <alignment horizontal="left" vertical="center"/>
    </xf>
    <xf numFmtId="0" fontId="26" fillId="0" borderId="71" xfId="9" applyFont="1" applyFill="1" applyBorder="1" applyAlignment="1">
      <alignment horizontal="center" vertical="center"/>
    </xf>
    <xf numFmtId="0" fontId="22" fillId="0" borderId="7" xfId="8" applyFont="1" applyFill="1" applyBorder="1" applyAlignment="1">
      <alignment horizontal="center" vertical="center"/>
    </xf>
    <xf numFmtId="0" fontId="22" fillId="0" borderId="74" xfId="8" applyFont="1" applyFill="1" applyBorder="1" applyAlignment="1">
      <alignment horizontal="center" vertical="center"/>
    </xf>
    <xf numFmtId="0" fontId="28" fillId="0" borderId="75" xfId="8" applyFont="1" applyFill="1" applyBorder="1" applyAlignment="1">
      <alignment vertical="center" wrapText="1"/>
    </xf>
    <xf numFmtId="0" fontId="28" fillId="0" borderId="76" xfId="8" applyFont="1" applyFill="1" applyBorder="1" applyAlignment="1">
      <alignment vertical="center" wrapText="1"/>
    </xf>
    <xf numFmtId="181" fontId="22" fillId="0" borderId="74" xfId="8" applyNumberFormat="1" applyFont="1" applyFill="1" applyBorder="1" applyAlignment="1">
      <alignment vertical="center"/>
    </xf>
    <xf numFmtId="181" fontId="22" fillId="0" borderId="75" xfId="8" applyNumberFormat="1" applyFont="1" applyFill="1" applyBorder="1" applyAlignment="1">
      <alignment vertical="center"/>
    </xf>
    <xf numFmtId="181" fontId="22" fillId="0" borderId="76" xfId="8" applyNumberFormat="1" applyFont="1" applyFill="1" applyBorder="1" applyAlignment="1">
      <alignment vertical="center"/>
    </xf>
    <xf numFmtId="0" fontId="22" fillId="0" borderId="7" xfId="8" applyFont="1" applyFill="1" applyBorder="1">
      <alignment vertical="center"/>
    </xf>
    <xf numFmtId="0" fontId="22" fillId="0" borderId="0" xfId="8" applyFont="1" applyFill="1" applyBorder="1">
      <alignment vertical="center"/>
    </xf>
    <xf numFmtId="0" fontId="22" fillId="0" borderId="66" xfId="8" applyFont="1" applyFill="1" applyBorder="1">
      <alignment vertical="center"/>
    </xf>
    <xf numFmtId="49" fontId="22" fillId="0" borderId="7" xfId="8" applyNumberFormat="1" applyFont="1" applyFill="1" applyBorder="1">
      <alignment vertical="center"/>
    </xf>
    <xf numFmtId="49" fontId="22" fillId="0" borderId="0" xfId="8" applyNumberFormat="1" applyFont="1" applyFill="1" applyBorder="1">
      <alignment vertical="center"/>
    </xf>
    <xf numFmtId="0" fontId="22" fillId="0" borderId="0" xfId="8" applyFont="1" applyFill="1" applyBorder="1" applyAlignment="1">
      <alignment vertical="center"/>
    </xf>
    <xf numFmtId="0" fontId="22" fillId="0" borderId="0" xfId="8" applyFont="1" applyFill="1" applyBorder="1" applyAlignment="1">
      <alignment horizontal="center" vertical="center"/>
    </xf>
    <xf numFmtId="49" fontId="22" fillId="0" borderId="0" xfId="8" applyNumberFormat="1" applyFont="1" applyFill="1" applyBorder="1" applyAlignment="1">
      <alignment horizontal="center" vertical="center"/>
    </xf>
    <xf numFmtId="0" fontId="22" fillId="0" borderId="66" xfId="8" applyFont="1" applyFill="1" applyBorder="1" applyAlignment="1">
      <alignment horizontal="center" vertical="center"/>
    </xf>
    <xf numFmtId="0" fontId="22" fillId="0" borderId="74" xfId="8" applyFont="1" applyFill="1" applyBorder="1">
      <alignment vertical="center"/>
    </xf>
    <xf numFmtId="0" fontId="22" fillId="0" borderId="75" xfId="8" applyFont="1" applyFill="1" applyBorder="1">
      <alignment vertical="center"/>
    </xf>
    <xf numFmtId="0" fontId="22" fillId="0" borderId="76" xfId="8" applyFont="1" applyFill="1" applyBorder="1">
      <alignment vertical="center"/>
    </xf>
    <xf numFmtId="0" fontId="22" fillId="0" borderId="0" xfId="10" applyFont="1" applyFill="1">
      <alignment vertical="center"/>
    </xf>
    <xf numFmtId="49" fontId="32" fillId="0" borderId="0" xfId="11" applyNumberFormat="1" applyFont="1">
      <alignment vertical="center"/>
    </xf>
    <xf numFmtId="49" fontId="22" fillId="0" borderId="0" xfId="11" applyNumberFormat="1" applyFont="1">
      <alignment vertical="center"/>
    </xf>
    <xf numFmtId="49" fontId="22" fillId="0" borderId="0" xfId="11" applyNumberFormat="1" applyFont="1" applyFill="1">
      <alignment vertical="center"/>
    </xf>
    <xf numFmtId="0" fontId="22" fillId="0" borderId="0" xfId="11" applyFont="1">
      <alignment vertical="center"/>
    </xf>
    <xf numFmtId="0" fontId="33" fillId="0" borderId="0" xfId="11" applyFont="1">
      <alignment vertical="center"/>
    </xf>
    <xf numFmtId="0" fontId="5" fillId="0" borderId="54" xfId="11" applyFont="1" applyBorder="1" applyAlignment="1">
      <alignment horizontal="center" vertical="center"/>
    </xf>
    <xf numFmtId="0" fontId="5" fillId="0" borderId="54" xfId="11" applyFont="1" applyBorder="1" applyAlignment="1">
      <alignment vertical="center"/>
    </xf>
    <xf numFmtId="0" fontId="22" fillId="0" borderId="0" xfId="11" applyFont="1" applyBorder="1">
      <alignment vertical="center"/>
    </xf>
    <xf numFmtId="0" fontId="22" fillId="0" borderId="12" xfId="11" applyFont="1" applyBorder="1">
      <alignment vertical="center"/>
    </xf>
    <xf numFmtId="0" fontId="22" fillId="0" borderId="54" xfId="11" applyFont="1" applyBorder="1">
      <alignment vertical="center"/>
    </xf>
    <xf numFmtId="0" fontId="22" fillId="0" borderId="41" xfId="11" applyFont="1" applyBorder="1" applyAlignment="1">
      <alignment horizontal="center" vertical="center"/>
    </xf>
    <xf numFmtId="0" fontId="22" fillId="0" borderId="12" xfId="11" applyFont="1" applyBorder="1" applyAlignment="1">
      <alignment horizontal="center" vertical="center"/>
    </xf>
    <xf numFmtId="0" fontId="22" fillId="0" borderId="64" xfId="11" applyFont="1" applyBorder="1" applyAlignment="1">
      <alignment horizontal="center" vertical="center"/>
    </xf>
    <xf numFmtId="0" fontId="22" fillId="0" borderId="0" xfId="11" applyFont="1" applyFill="1" applyBorder="1" applyAlignment="1">
      <alignment horizontal="center" vertical="center" wrapText="1"/>
    </xf>
    <xf numFmtId="0" fontId="22" fillId="0" borderId="54" xfId="11" applyFont="1" applyFill="1" applyBorder="1" applyAlignment="1">
      <alignment horizontal="center" vertical="center" wrapText="1"/>
    </xf>
    <xf numFmtId="0" fontId="22" fillId="0" borderId="0" xfId="11" applyFont="1" applyFill="1">
      <alignment vertical="center"/>
    </xf>
    <xf numFmtId="0" fontId="22" fillId="0" borderId="0" xfId="11" applyFont="1" applyBorder="1" applyAlignment="1">
      <alignment horizontal="center" vertical="center"/>
    </xf>
    <xf numFmtId="0" fontId="26" fillId="0" borderId="0" xfId="11" applyFont="1" applyBorder="1">
      <alignment vertical="center"/>
    </xf>
    <xf numFmtId="0" fontId="26" fillId="0" borderId="0" xfId="11" applyFont="1">
      <alignment vertical="center"/>
    </xf>
    <xf numFmtId="0" fontId="22" fillId="0" borderId="0" xfId="11" applyFont="1" applyAlignment="1">
      <alignment vertical="center" shrinkToFit="1"/>
    </xf>
    <xf numFmtId="49" fontId="22" fillId="6" borderId="0" xfId="12" applyNumberFormat="1" applyFont="1" applyFill="1" applyProtection="1">
      <alignment vertical="center"/>
    </xf>
    <xf numFmtId="0" fontId="22" fillId="6" borderId="0" xfId="12" applyFont="1" applyFill="1" applyProtection="1">
      <alignment vertical="center"/>
    </xf>
    <xf numFmtId="0" fontId="22" fillId="6" borderId="0" xfId="12" applyFont="1" applyFill="1" applyBorder="1" applyAlignment="1" applyProtection="1">
      <alignment vertical="center"/>
    </xf>
    <xf numFmtId="0" fontId="22" fillId="6" borderId="75" xfId="12" applyFont="1" applyFill="1" applyBorder="1" applyProtection="1">
      <alignment vertical="center"/>
    </xf>
    <xf numFmtId="0" fontId="3" fillId="6" borderId="0" xfId="13" applyFill="1" applyProtection="1">
      <alignment vertical="center"/>
    </xf>
    <xf numFmtId="0" fontId="3" fillId="0" borderId="0" xfId="13" applyProtection="1">
      <alignment vertical="center"/>
    </xf>
    <xf numFmtId="0" fontId="34" fillId="6" borderId="0" xfId="12" applyFont="1" applyFill="1" applyAlignment="1" applyProtection="1">
      <alignment vertical="center"/>
    </xf>
    <xf numFmtId="0" fontId="22" fillId="6" borderId="0" xfId="12" applyFont="1" applyFill="1" applyAlignment="1" applyProtection="1">
      <alignment vertical="center"/>
    </xf>
    <xf numFmtId="0" fontId="3" fillId="6" borderId="0" xfId="13" applyFill="1" applyAlignment="1" applyProtection="1">
      <alignment vertical="center"/>
    </xf>
    <xf numFmtId="0" fontId="3" fillId="0" borderId="0" xfId="13" applyAlignment="1" applyProtection="1">
      <alignment vertical="center"/>
    </xf>
    <xf numFmtId="0" fontId="36" fillId="6" borderId="0" xfId="12" applyFont="1" applyFill="1" applyProtection="1">
      <alignment vertical="center"/>
    </xf>
    <xf numFmtId="0" fontId="37" fillId="6" borderId="0" xfId="12" applyFont="1" applyFill="1" applyProtection="1">
      <alignment vertical="center"/>
    </xf>
    <xf numFmtId="0" fontId="37" fillId="6" borderId="0" xfId="13" applyFont="1" applyFill="1" applyProtection="1">
      <alignment vertical="center"/>
    </xf>
    <xf numFmtId="0" fontId="37" fillId="0" borderId="0" xfId="13" applyFont="1" applyProtection="1">
      <alignment vertical="center"/>
    </xf>
    <xf numFmtId="0" fontId="36" fillId="6" borderId="0" xfId="12" applyFont="1" applyFill="1" applyBorder="1" applyProtection="1">
      <alignment vertical="center"/>
    </xf>
    <xf numFmtId="0" fontId="37" fillId="6" borderId="0" xfId="12" applyFont="1" applyFill="1" applyBorder="1" applyProtection="1">
      <alignment vertical="center"/>
    </xf>
    <xf numFmtId="0" fontId="36" fillId="0" borderId="97" xfId="12" applyFont="1" applyBorder="1" applyAlignment="1" applyProtection="1">
      <alignment horizontal="center" vertical="center" shrinkToFit="1"/>
      <protection locked="0"/>
    </xf>
    <xf numFmtId="0" fontId="36" fillId="0" borderId="97" xfId="12" applyFont="1" applyFill="1" applyBorder="1" applyAlignment="1" applyProtection="1">
      <alignment horizontal="center" vertical="center" shrinkToFit="1"/>
      <protection locked="0"/>
    </xf>
    <xf numFmtId="0" fontId="36" fillId="0" borderId="109" xfId="15" applyFont="1" applyBorder="1" applyAlignment="1" applyProtection="1">
      <alignment horizontal="center" vertical="center" shrinkToFit="1"/>
      <protection locked="0"/>
    </xf>
    <xf numFmtId="0" fontId="36" fillId="0" borderId="111" xfId="12" applyFont="1" applyBorder="1" applyAlignment="1" applyProtection="1">
      <alignment horizontal="center" vertical="center" shrinkToFit="1"/>
      <protection locked="0"/>
    </xf>
    <xf numFmtId="0" fontId="36" fillId="0" borderId="111" xfId="12" applyFont="1" applyFill="1" applyBorder="1" applyAlignment="1" applyProtection="1">
      <alignment horizontal="center" vertical="center" shrinkToFit="1"/>
      <protection locked="0"/>
    </xf>
    <xf numFmtId="0" fontId="36" fillId="0" borderId="122" xfId="15" applyFont="1" applyBorder="1" applyAlignment="1" applyProtection="1">
      <alignment horizontal="center" vertical="center" shrinkToFit="1"/>
      <protection locked="0"/>
    </xf>
    <xf numFmtId="0" fontId="36" fillId="8" borderId="20" xfId="12" applyFont="1" applyFill="1" applyBorder="1" applyAlignment="1" applyProtection="1">
      <alignment horizontal="center" vertical="center" shrinkToFit="1"/>
      <protection locked="0"/>
    </xf>
    <xf numFmtId="0" fontId="29" fillId="6" borderId="0" xfId="12" applyFont="1" applyFill="1" applyProtection="1">
      <alignment vertical="center"/>
    </xf>
    <xf numFmtId="0" fontId="36" fillId="0" borderId="135" xfId="12" applyFont="1" applyBorder="1" applyAlignment="1" applyProtection="1">
      <alignment horizontal="center" vertical="center" shrinkToFit="1"/>
      <protection locked="0"/>
    </xf>
    <xf numFmtId="0" fontId="36" fillId="6" borderId="122" xfId="12" applyFont="1" applyFill="1" applyBorder="1" applyAlignment="1" applyProtection="1">
      <alignment horizontal="center" vertical="center" shrinkToFit="1"/>
      <protection locked="0"/>
    </xf>
    <xf numFmtId="0" fontId="3" fillId="6" borderId="0" xfId="13" applyFont="1" applyFill="1" applyProtection="1">
      <alignment vertical="center"/>
    </xf>
    <xf numFmtId="0" fontId="36" fillId="0" borderId="144" xfId="12" applyFont="1" applyBorder="1" applyAlignment="1" applyProtection="1">
      <alignment horizontal="center" vertical="center" shrinkToFit="1"/>
      <protection locked="0"/>
    </xf>
    <xf numFmtId="0" fontId="36" fillId="6" borderId="0" xfId="12" applyFont="1" applyFill="1" applyBorder="1" applyAlignment="1" applyProtection="1">
      <alignment horizontal="center" vertical="center" shrinkToFit="1"/>
    </xf>
    <xf numFmtId="0" fontId="36" fillId="6" borderId="0" xfId="12" applyFont="1" applyFill="1" applyBorder="1" applyAlignment="1" applyProtection="1">
      <alignment horizontal="left" vertical="center" shrinkToFit="1"/>
    </xf>
    <xf numFmtId="177" fontId="36" fillId="6" borderId="0" xfId="12" applyNumberFormat="1" applyFont="1" applyFill="1" applyBorder="1" applyAlignment="1" applyProtection="1">
      <alignment horizontal="right" vertical="center" shrinkToFit="1"/>
    </xf>
    <xf numFmtId="177" fontId="36" fillId="6" borderId="0" xfId="12" applyNumberFormat="1" applyFont="1" applyFill="1" applyBorder="1" applyAlignment="1" applyProtection="1">
      <alignment horizontal="left" vertical="center" shrinkToFit="1"/>
    </xf>
    <xf numFmtId="0" fontId="29" fillId="6" borderId="0" xfId="12" applyFont="1" applyFill="1" applyBorder="1" applyProtection="1">
      <alignment vertical="center"/>
    </xf>
    <xf numFmtId="0" fontId="36" fillId="6" borderId="75" xfId="12" applyFont="1" applyFill="1" applyBorder="1" applyAlignment="1" applyProtection="1">
      <alignment vertical="center"/>
    </xf>
    <xf numFmtId="0" fontId="36" fillId="6" borderId="75" xfId="12" applyFont="1" applyFill="1" applyBorder="1" applyAlignment="1" applyProtection="1">
      <alignment horizontal="center" vertical="center"/>
    </xf>
    <xf numFmtId="0" fontId="36" fillId="6" borderId="31" xfId="12" applyFont="1" applyFill="1" applyBorder="1" applyProtection="1">
      <alignment vertical="center"/>
    </xf>
    <xf numFmtId="0" fontId="36" fillId="6" borderId="11" xfId="12" applyFont="1" applyFill="1" applyBorder="1" applyAlignment="1" applyProtection="1">
      <alignment vertical="center"/>
    </xf>
    <xf numFmtId="0" fontId="36" fillId="6" borderId="12" xfId="12" applyFont="1" applyFill="1" applyBorder="1" applyAlignment="1" applyProtection="1">
      <alignment vertical="center"/>
    </xf>
    <xf numFmtId="0" fontId="36" fillId="6" borderId="0" xfId="12" applyFont="1" applyFill="1" applyBorder="1" applyAlignment="1" applyProtection="1">
      <alignment vertical="center"/>
    </xf>
    <xf numFmtId="0" fontId="36" fillId="6" borderId="66" xfId="12" applyFont="1" applyFill="1" applyBorder="1" applyAlignment="1" applyProtection="1">
      <alignment vertical="center"/>
    </xf>
    <xf numFmtId="0" fontId="36" fillId="6" borderId="0" xfId="12" applyFont="1" applyFill="1" applyAlignment="1" applyProtection="1">
      <alignment vertical="center"/>
    </xf>
    <xf numFmtId="0" fontId="36" fillId="6" borderId="0" xfId="12" applyFont="1" applyFill="1" applyBorder="1" applyAlignment="1" applyProtection="1">
      <alignment horizontal="center" vertical="center"/>
    </xf>
    <xf numFmtId="0" fontId="37" fillId="6" borderId="0" xfId="12" applyFont="1" applyFill="1" applyAlignment="1" applyProtection="1">
      <alignment vertical="center"/>
    </xf>
    <xf numFmtId="0" fontId="37" fillId="6" borderId="0" xfId="12" applyFont="1" applyFill="1" applyBorder="1" applyAlignment="1" applyProtection="1">
      <alignment horizontal="center" vertical="center"/>
    </xf>
    <xf numFmtId="0" fontId="37" fillId="6" borderId="7" xfId="12" applyFont="1" applyFill="1" applyBorder="1" applyAlignment="1" applyProtection="1">
      <alignment vertical="center"/>
    </xf>
    <xf numFmtId="0" fontId="37" fillId="6" borderId="0" xfId="12" applyFont="1" applyFill="1" applyBorder="1" applyAlignment="1" applyProtection="1">
      <alignment vertical="center"/>
    </xf>
    <xf numFmtId="0" fontId="39" fillId="6" borderId="0" xfId="13" applyFont="1" applyFill="1" applyProtection="1">
      <alignment vertical="center"/>
    </xf>
    <xf numFmtId="0" fontId="3" fillId="0" borderId="0" xfId="13">
      <alignment vertical="center"/>
    </xf>
    <xf numFmtId="0" fontId="18" fillId="6" borderId="0" xfId="6" applyFill="1" applyProtection="1">
      <protection hidden="1"/>
    </xf>
    <xf numFmtId="0" fontId="18" fillId="6" borderId="0" xfId="6" applyFill="1"/>
    <xf numFmtId="0" fontId="3" fillId="0" borderId="0" xfId="16" applyFont="1" applyFill="1">
      <alignment vertical="center"/>
    </xf>
    <xf numFmtId="0" fontId="3" fillId="0" borderId="0" xfId="16" applyFont="1" applyFill="1" applyBorder="1">
      <alignment vertical="center"/>
    </xf>
    <xf numFmtId="0" fontId="36" fillId="0" borderId="41" xfId="16" applyFont="1" applyFill="1" applyBorder="1">
      <alignment vertical="center"/>
    </xf>
    <xf numFmtId="0" fontId="3" fillId="0" borderId="12" xfId="16" applyFont="1" applyFill="1" applyBorder="1">
      <alignment vertical="center"/>
    </xf>
    <xf numFmtId="0" fontId="3" fillId="0" borderId="48" xfId="16" applyFont="1" applyFill="1" applyBorder="1">
      <alignment vertical="center"/>
    </xf>
    <xf numFmtId="0" fontId="3" fillId="0" borderId="64" xfId="16" applyFont="1" applyFill="1" applyBorder="1">
      <alignment vertical="center"/>
    </xf>
    <xf numFmtId="178" fontId="5" fillId="0" borderId="0" xfId="16" applyNumberFormat="1" applyFont="1" applyFill="1" applyBorder="1">
      <alignment vertical="center"/>
    </xf>
    <xf numFmtId="0" fontId="3" fillId="0" borderId="38" xfId="16" applyFont="1" applyFill="1" applyBorder="1">
      <alignment vertical="center"/>
    </xf>
    <xf numFmtId="0" fontId="3" fillId="6" borderId="41" xfId="16" applyFont="1" applyFill="1" applyBorder="1">
      <alignment vertical="center"/>
    </xf>
    <xf numFmtId="0" fontId="3" fillId="6" borderId="12" xfId="16" applyFont="1" applyFill="1" applyBorder="1">
      <alignment vertical="center"/>
    </xf>
    <xf numFmtId="0" fontId="3" fillId="6" borderId="48" xfId="16" applyFont="1" applyFill="1" applyBorder="1">
      <alignment vertical="center"/>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5" fillId="6" borderId="37" xfId="16" applyNumberFormat="1" applyFont="1" applyFill="1" applyBorder="1">
      <alignment vertical="center"/>
    </xf>
    <xf numFmtId="178" fontId="5" fillId="6" borderId="54" xfId="16" applyNumberFormat="1" applyFont="1" applyFill="1" applyBorder="1">
      <alignment vertical="center"/>
    </xf>
    <xf numFmtId="178" fontId="5" fillId="6" borderId="40" xfId="16" applyNumberFormat="1" applyFont="1" applyFill="1" applyBorder="1">
      <alignment vertical="center"/>
    </xf>
    <xf numFmtId="178" fontId="5" fillId="6" borderId="34" xfId="16" applyNumberFormat="1" applyFont="1" applyFill="1" applyBorder="1" applyAlignment="1">
      <alignment horizontal="center" vertical="center"/>
    </xf>
    <xf numFmtId="178" fontId="22" fillId="6" borderId="186" xfId="16" applyNumberFormat="1" applyFont="1" applyFill="1" applyBorder="1" applyAlignment="1">
      <alignment horizontal="center" vertical="center"/>
    </xf>
    <xf numFmtId="178" fontId="5" fillId="6" borderId="52" xfId="16" applyNumberFormat="1" applyFont="1" applyFill="1" applyBorder="1" applyAlignment="1">
      <alignment horizontal="center" vertical="center"/>
    </xf>
    <xf numFmtId="177" fontId="5" fillId="6" borderId="47" xfId="17" applyNumberFormat="1" applyFont="1" applyFill="1" applyBorder="1" applyAlignment="1">
      <alignment horizontal="right" vertical="center" shrinkToFit="1"/>
    </xf>
    <xf numFmtId="177" fontId="5" fillId="6" borderId="37" xfId="17" applyNumberFormat="1" applyFont="1" applyFill="1" applyBorder="1" applyAlignment="1">
      <alignment horizontal="right" vertical="center" shrinkToFit="1"/>
    </xf>
    <xf numFmtId="187" fontId="5" fillId="6" borderId="187" xfId="17" applyNumberFormat="1" applyFont="1" applyFill="1" applyBorder="1" applyAlignment="1">
      <alignment horizontal="right" vertical="center" shrinkToFit="1"/>
    </xf>
    <xf numFmtId="177" fontId="5" fillId="6" borderId="34" xfId="17" applyNumberFormat="1" applyFont="1" applyFill="1" applyBorder="1" applyAlignment="1">
      <alignment horizontal="right" vertical="center" shrinkToFit="1"/>
    </xf>
    <xf numFmtId="177" fontId="5" fillId="6" borderId="39" xfId="17" applyNumberFormat="1" applyFont="1" applyFill="1" applyBorder="1" applyAlignment="1">
      <alignment horizontal="right" vertical="center" shrinkToFit="1"/>
    </xf>
    <xf numFmtId="187" fontId="5" fillId="6" borderId="52" xfId="17" applyNumberFormat="1" applyFont="1" applyFill="1" applyBorder="1" applyAlignment="1">
      <alignment horizontal="right" vertical="center" shrinkToFit="1"/>
    </xf>
    <xf numFmtId="189" fontId="5" fillId="0" borderId="0" xfId="16" applyNumberFormat="1" applyFont="1" applyFill="1" applyBorder="1">
      <alignment vertical="center"/>
    </xf>
    <xf numFmtId="178" fontId="5" fillId="0" borderId="39" xfId="16" applyNumberFormat="1" applyFont="1" applyFill="1" applyBorder="1">
      <alignment vertical="center"/>
    </xf>
    <xf numFmtId="178" fontId="5" fillId="0" borderId="31" xfId="16" applyNumberFormat="1" applyFont="1" applyFill="1" applyBorder="1">
      <alignment vertical="center"/>
    </xf>
    <xf numFmtId="178" fontId="5" fillId="0" borderId="42" xfId="16" applyNumberFormat="1" applyFont="1" applyFill="1" applyBorder="1">
      <alignment vertical="center"/>
    </xf>
    <xf numFmtId="178" fontId="5" fillId="0" borderId="34" xfId="16" applyNumberFormat="1" applyFont="1" applyFill="1" applyBorder="1" applyAlignment="1">
      <alignment horizontal="center" vertical="center"/>
    </xf>
    <xf numFmtId="178" fontId="5" fillId="0" borderId="186" xfId="16" applyNumberFormat="1" applyFont="1" applyFill="1" applyBorder="1" applyAlignment="1">
      <alignment horizontal="center" vertical="center"/>
    </xf>
    <xf numFmtId="178" fontId="5" fillId="0" borderId="52" xfId="16" applyNumberFormat="1" applyFont="1" applyFill="1" applyBorder="1" applyAlignment="1">
      <alignment horizontal="center" vertical="center"/>
    </xf>
    <xf numFmtId="178" fontId="5" fillId="0" borderId="0" xfId="16" applyNumberFormat="1" applyFont="1" applyFill="1" applyBorder="1" applyAlignment="1">
      <alignment horizontal="center" vertical="center"/>
    </xf>
    <xf numFmtId="178" fontId="5" fillId="0" borderId="64" xfId="16" applyNumberFormat="1" applyFont="1" applyFill="1" applyBorder="1">
      <alignment vertical="center"/>
    </xf>
    <xf numFmtId="190" fontId="19" fillId="0" borderId="34" xfId="16" applyNumberFormat="1" applyFont="1" applyFill="1" applyBorder="1" applyAlignment="1">
      <alignment horizontal="right" vertical="center" shrinkToFit="1"/>
    </xf>
    <xf numFmtId="190" fontId="19" fillId="0" borderId="186" xfId="16" applyNumberFormat="1" applyFont="1" applyFill="1" applyBorder="1" applyAlignment="1">
      <alignment horizontal="right" vertical="center" shrinkToFit="1"/>
    </xf>
    <xf numFmtId="190" fontId="5" fillId="0" borderId="52" xfId="16" applyNumberFormat="1" applyFont="1" applyFill="1" applyBorder="1" applyAlignment="1">
      <alignment horizontal="right" vertical="center" shrinkToFit="1"/>
    </xf>
    <xf numFmtId="178" fontId="5" fillId="0" borderId="38" xfId="16" applyNumberFormat="1" applyFont="1" applyFill="1" applyBorder="1">
      <alignment vertical="center"/>
    </xf>
    <xf numFmtId="178" fontId="5" fillId="0" borderId="0" xfId="16" applyNumberFormat="1" applyFont="1" applyFill="1">
      <alignment vertical="center"/>
    </xf>
    <xf numFmtId="187" fontId="19" fillId="0" borderId="34" xfId="16" applyNumberFormat="1" applyFont="1" applyFill="1" applyBorder="1" applyAlignment="1">
      <alignment horizontal="right" vertical="center" shrinkToFit="1"/>
    </xf>
    <xf numFmtId="187" fontId="19" fillId="0" borderId="186" xfId="16" applyNumberFormat="1" applyFont="1" applyFill="1" applyBorder="1" applyAlignment="1">
      <alignment horizontal="right" vertical="center" shrinkToFit="1"/>
    </xf>
    <xf numFmtId="187" fontId="5" fillId="0" borderId="52" xfId="16" applyNumberFormat="1" applyFont="1" applyFill="1" applyBorder="1" applyAlignment="1">
      <alignment horizontal="right" vertical="center" shrinkToFit="1"/>
    </xf>
    <xf numFmtId="178" fontId="5" fillId="0" borderId="37" xfId="16" applyNumberFormat="1" applyFont="1" applyFill="1" applyBorder="1">
      <alignment vertical="center"/>
    </xf>
    <xf numFmtId="178" fontId="5" fillId="0" borderId="54" xfId="16" applyNumberFormat="1" applyFont="1" applyFill="1" applyBorder="1">
      <alignment vertical="center"/>
    </xf>
    <xf numFmtId="189" fontId="5" fillId="0" borderId="54" xfId="16" applyNumberFormat="1" applyFont="1" applyFill="1" applyBorder="1">
      <alignment vertical="center"/>
    </xf>
    <xf numFmtId="178" fontId="5" fillId="0" borderId="40" xfId="16" applyNumberFormat="1" applyFont="1" applyFill="1" applyBorder="1">
      <alignment vertical="center"/>
    </xf>
    <xf numFmtId="0" fontId="5" fillId="0" borderId="0" xfId="16" applyFont="1" applyFill="1">
      <alignment vertical="center"/>
    </xf>
    <xf numFmtId="0" fontId="3" fillId="0" borderId="48" xfId="16" applyFont="1" applyFill="1" applyBorder="1" applyAlignment="1"/>
    <xf numFmtId="0" fontId="3" fillId="0" borderId="38" xfId="16" applyFont="1" applyFill="1" applyBorder="1" applyAlignment="1"/>
    <xf numFmtId="177" fontId="5" fillId="6" borderId="34" xfId="16" applyNumberFormat="1" applyFont="1" applyFill="1" applyBorder="1" applyAlignment="1">
      <alignment horizontal="right" vertical="center" shrinkToFit="1"/>
    </xf>
    <xf numFmtId="177" fontId="5" fillId="6" borderId="186" xfId="16" applyNumberFormat="1" applyFont="1" applyFill="1" applyBorder="1" applyAlignment="1">
      <alignment horizontal="right" vertical="center" shrinkToFit="1"/>
    </xf>
    <xf numFmtId="187" fontId="5" fillId="6" borderId="52" xfId="16" applyNumberFormat="1" applyFont="1" applyFill="1" applyBorder="1" applyAlignment="1">
      <alignment horizontal="right" vertical="center" shrinkToFit="1"/>
    </xf>
    <xf numFmtId="177" fontId="5" fillId="0" borderId="34" xfId="16" applyNumberFormat="1" applyFont="1" applyFill="1" applyBorder="1" applyAlignment="1">
      <alignment horizontal="right" vertical="center" shrinkToFit="1"/>
    </xf>
    <xf numFmtId="177" fontId="5" fillId="0" borderId="186" xfId="16" applyNumberFormat="1" applyFont="1" applyFill="1" applyBorder="1" applyAlignment="1">
      <alignment horizontal="right" vertical="center" shrinkToFit="1"/>
    </xf>
    <xf numFmtId="0" fontId="5" fillId="0" borderId="0" xfId="16" applyFont="1" applyFill="1" applyBorder="1" applyAlignment="1"/>
    <xf numFmtId="0" fontId="3" fillId="0" borderId="0" xfId="16" applyFont="1" applyFill="1" applyBorder="1" applyAlignment="1"/>
    <xf numFmtId="189" fontId="5" fillId="0" borderId="12" xfId="16" applyNumberFormat="1" applyFont="1" applyFill="1" applyBorder="1">
      <alignment vertical="center"/>
    </xf>
    <xf numFmtId="0" fontId="3" fillId="0" borderId="54" xfId="16" applyFont="1" applyFill="1" applyBorder="1">
      <alignment vertical="center"/>
    </xf>
    <xf numFmtId="0" fontId="36" fillId="0" borderId="64" xfId="16" applyFont="1" applyFill="1" applyBorder="1">
      <alignment vertical="center"/>
    </xf>
    <xf numFmtId="0" fontId="3" fillId="0" borderId="54" xfId="17" applyFont="1" applyFill="1" applyBorder="1">
      <alignment vertical="center"/>
    </xf>
    <xf numFmtId="189" fontId="5" fillId="0" borderId="54" xfId="17" applyNumberFormat="1" applyFont="1" applyFill="1" applyBorder="1">
      <alignment vertical="center"/>
    </xf>
    <xf numFmtId="178" fontId="19" fillId="0" borderId="41" xfId="18" applyNumberFormat="1" applyFont="1" applyBorder="1" applyAlignment="1">
      <alignment vertical="center"/>
    </xf>
    <xf numFmtId="178" fontId="19" fillId="0" borderId="48" xfId="18" applyNumberFormat="1" applyFont="1" applyBorder="1" applyAlignment="1">
      <alignment vertical="center"/>
    </xf>
    <xf numFmtId="178" fontId="19" fillId="0" borderId="37" xfId="18" applyNumberFormat="1" applyFont="1" applyBorder="1" applyAlignment="1">
      <alignment vertical="center"/>
    </xf>
    <xf numFmtId="178" fontId="19" fillId="0" borderId="40" xfId="18" applyNumberFormat="1" applyFont="1" applyBorder="1" applyAlignment="1">
      <alignment vertical="center"/>
    </xf>
    <xf numFmtId="178" fontId="19" fillId="0" borderId="41" xfId="18" applyNumberFormat="1" applyFont="1" applyBorder="1" applyAlignment="1">
      <alignment horizontal="center" vertical="center"/>
    </xf>
    <xf numFmtId="178" fontId="19" fillId="0" borderId="52" xfId="18" applyNumberFormat="1" applyFont="1" applyBorder="1" applyAlignment="1">
      <alignment horizontal="center" vertical="center" wrapText="1"/>
    </xf>
    <xf numFmtId="178" fontId="26" fillId="0" borderId="53" xfId="18" applyNumberFormat="1" applyFont="1" applyBorder="1" applyAlignment="1">
      <alignment horizontal="center" vertical="center"/>
    </xf>
    <xf numFmtId="178" fontId="19" fillId="0" borderId="54" xfId="18" applyNumberFormat="1" applyFont="1" applyBorder="1" applyAlignment="1">
      <alignment horizontal="center" vertical="center" wrapText="1"/>
    </xf>
    <xf numFmtId="178" fontId="19" fillId="0" borderId="34" xfId="18" applyNumberFormat="1" applyFont="1" applyBorder="1" applyAlignment="1">
      <alignment horizontal="center" vertical="center"/>
    </xf>
    <xf numFmtId="177" fontId="19" fillId="0" borderId="15" xfId="19" applyNumberFormat="1" applyFont="1" applyFill="1" applyBorder="1" applyAlignment="1">
      <alignment horizontal="right" vertical="center" shrinkToFit="1"/>
    </xf>
    <xf numFmtId="177" fontId="19" fillId="0" borderId="41" xfId="19" applyNumberFormat="1" applyFont="1" applyFill="1" applyBorder="1" applyAlignment="1">
      <alignment horizontal="right" vertical="center" shrinkToFit="1"/>
    </xf>
    <xf numFmtId="187" fontId="19" fillId="0" borderId="55" xfId="19" applyNumberFormat="1" applyFont="1" applyFill="1" applyBorder="1" applyAlignment="1">
      <alignment horizontal="right" vertical="center" shrinkToFit="1"/>
    </xf>
    <xf numFmtId="177" fontId="19" fillId="0" borderId="53" xfId="19" applyNumberFormat="1" applyFont="1" applyFill="1" applyBorder="1" applyAlignment="1">
      <alignment horizontal="right" vertical="center" shrinkToFit="1"/>
    </xf>
    <xf numFmtId="187" fontId="19" fillId="0" borderId="56" xfId="19" applyNumberFormat="1" applyFont="1" applyFill="1" applyBorder="1" applyAlignment="1">
      <alignment horizontal="right" vertical="center" shrinkToFit="1"/>
    </xf>
    <xf numFmtId="187" fontId="19" fillId="0" borderId="15" xfId="19" applyNumberFormat="1" applyFont="1" applyBorder="1" applyAlignment="1">
      <alignment horizontal="right" vertical="center" shrinkToFit="1"/>
    </xf>
    <xf numFmtId="178" fontId="19" fillId="0" borderId="37" xfId="18" applyNumberFormat="1" applyFont="1" applyBorder="1" applyAlignment="1">
      <alignment horizontal="center" vertical="center"/>
    </xf>
    <xf numFmtId="178" fontId="19" fillId="0" borderId="57" xfId="18" applyNumberFormat="1" applyFont="1" applyBorder="1" applyAlignment="1">
      <alignment horizontal="center" vertical="center"/>
    </xf>
    <xf numFmtId="177" fontId="19" fillId="0" borderId="58" xfId="19" applyNumberFormat="1" applyFont="1" applyFill="1" applyBorder="1" applyAlignment="1">
      <alignment horizontal="right" vertical="center" shrinkToFit="1"/>
    </xf>
    <xf numFmtId="177" fontId="19" fillId="0" borderId="59" xfId="19" applyNumberFormat="1" applyFont="1" applyFill="1" applyBorder="1" applyAlignment="1">
      <alignment horizontal="right" vertical="center" shrinkToFit="1"/>
    </xf>
    <xf numFmtId="187" fontId="19" fillId="0" borderId="57" xfId="19" applyNumberFormat="1" applyFont="1" applyFill="1" applyBorder="1" applyAlignment="1">
      <alignment horizontal="right" vertical="center" shrinkToFit="1"/>
    </xf>
    <xf numFmtId="177" fontId="19" fillId="0" borderId="60" xfId="19" applyNumberFormat="1" applyFont="1" applyFill="1" applyBorder="1" applyAlignment="1">
      <alignment horizontal="right" vertical="center" shrinkToFit="1"/>
    </xf>
    <xf numFmtId="187" fontId="19" fillId="0" borderId="61" xfId="19" applyNumberFormat="1" applyFont="1" applyFill="1" applyBorder="1" applyAlignment="1">
      <alignment horizontal="right" vertical="center" shrinkToFit="1"/>
    </xf>
    <xf numFmtId="187" fontId="19" fillId="0" borderId="58" xfId="19" applyNumberFormat="1" applyFont="1" applyBorder="1" applyAlignment="1">
      <alignment horizontal="right" vertical="center" shrinkToFit="1"/>
    </xf>
    <xf numFmtId="178" fontId="19" fillId="0" borderId="48" xfId="18" applyNumberFormat="1" applyFont="1" applyBorder="1" applyAlignment="1">
      <alignment horizontal="center" vertical="center"/>
    </xf>
    <xf numFmtId="177" fontId="19" fillId="0" borderId="15" xfId="19" applyNumberFormat="1" applyFont="1" applyBorder="1" applyAlignment="1">
      <alignment horizontal="right" vertical="center" shrinkToFit="1"/>
    </xf>
    <xf numFmtId="177" fontId="19" fillId="0" borderId="41" xfId="19" applyNumberFormat="1" applyFont="1" applyBorder="1" applyAlignment="1">
      <alignment horizontal="right" vertical="center" shrinkToFit="1"/>
    </xf>
    <xf numFmtId="187" fontId="19" fillId="0" borderId="55" xfId="19" applyNumberFormat="1" applyFont="1" applyBorder="1" applyAlignment="1">
      <alignment horizontal="right" vertical="center" shrinkToFit="1"/>
    </xf>
    <xf numFmtId="177" fontId="19" fillId="0" borderId="53" xfId="19" applyNumberFormat="1" applyFont="1" applyBorder="1" applyAlignment="1">
      <alignment horizontal="right" vertical="center" shrinkToFit="1"/>
    </xf>
    <xf numFmtId="187" fontId="19" fillId="0" borderId="12" xfId="19" applyNumberFormat="1" applyFont="1" applyBorder="1" applyAlignment="1">
      <alignment horizontal="right" vertical="center" shrinkToFit="1"/>
    </xf>
    <xf numFmtId="0" fontId="3" fillId="0" borderId="37" xfId="16" applyFont="1" applyFill="1" applyBorder="1">
      <alignment vertical="center"/>
    </xf>
    <xf numFmtId="0" fontId="3" fillId="0" borderId="40" xfId="16" applyFont="1" applyFill="1" applyBorder="1">
      <alignment vertical="center"/>
    </xf>
    <xf numFmtId="177" fontId="15" fillId="0" borderId="35" xfId="5" applyNumberFormat="1" applyFont="1" applyFill="1" applyBorder="1" applyAlignment="1" applyProtection="1">
      <alignment horizontal="right" vertical="center" shrinkToFit="1"/>
      <protection locked="0"/>
    </xf>
    <xf numFmtId="177" fontId="15" fillId="0" borderId="34" xfId="5" applyNumberFormat="1" applyFont="1" applyFill="1" applyBorder="1" applyAlignment="1" applyProtection="1">
      <alignment horizontal="right" vertical="center" shrinkToFit="1"/>
      <protection locked="0"/>
    </xf>
    <xf numFmtId="177" fontId="15" fillId="0" borderId="35" xfId="5" applyNumberFormat="1" applyFont="1" applyFill="1" applyBorder="1" applyAlignment="1" applyProtection="1">
      <alignment horizontal="right" vertical="center" shrinkToFit="1"/>
      <protection locked="0"/>
    </xf>
    <xf numFmtId="177" fontId="15" fillId="0" borderId="34" xfId="5" applyNumberFormat="1" applyFont="1" applyFill="1" applyBorder="1" applyAlignment="1" applyProtection="1">
      <alignment horizontal="right" vertical="center" shrinkToFit="1"/>
      <protection locked="0"/>
    </xf>
    <xf numFmtId="0" fontId="15" fillId="0" borderId="39" xfId="1" applyFont="1" applyFill="1" applyBorder="1" applyAlignment="1" applyProtection="1">
      <alignment horizontal="left" vertical="center" wrapText="1"/>
      <protection locked="0"/>
    </xf>
    <xf numFmtId="0" fontId="15" fillId="0" borderId="31" xfId="1" applyFont="1" applyFill="1" applyBorder="1" applyAlignment="1" applyProtection="1">
      <alignment horizontal="left" vertical="center" wrapText="1"/>
      <protection locked="0"/>
    </xf>
    <xf numFmtId="0" fontId="15" fillId="0" borderId="32" xfId="1" applyFont="1" applyFill="1" applyBorder="1" applyAlignment="1" applyProtection="1">
      <alignment horizontal="left" vertical="center" wrapText="1"/>
      <protection locked="0"/>
    </xf>
    <xf numFmtId="177" fontId="15" fillId="0" borderId="35" xfId="5" applyNumberFormat="1" applyFont="1" applyFill="1" applyBorder="1" applyAlignment="1" applyProtection="1">
      <alignment horizontal="right" vertical="center" shrinkToFit="1"/>
      <protection locked="0"/>
    </xf>
    <xf numFmtId="177" fontId="15" fillId="0" borderId="34" xfId="5" applyNumberFormat="1" applyFont="1" applyFill="1" applyBorder="1" applyAlignment="1" applyProtection="1">
      <alignment horizontal="right" vertical="center" shrinkToFit="1"/>
      <protection locked="0"/>
    </xf>
    <xf numFmtId="0" fontId="3" fillId="0" borderId="0" xfId="16" applyFont="1">
      <alignment vertical="center"/>
    </xf>
    <xf numFmtId="0" fontId="3" fillId="0" borderId="64" xfId="16" applyFont="1" applyBorder="1">
      <alignment vertical="center"/>
    </xf>
    <xf numFmtId="0" fontId="3" fillId="0" borderId="38" xfId="16" applyFont="1" applyBorder="1">
      <alignment vertical="center"/>
    </xf>
    <xf numFmtId="180" fontId="3" fillId="0" borderId="0" xfId="16" applyNumberFormat="1" applyFont="1">
      <alignment vertical="center"/>
    </xf>
    <xf numFmtId="0" fontId="3" fillId="0" borderId="40" xfId="16" applyFont="1" applyBorder="1">
      <alignment vertical="center"/>
    </xf>
    <xf numFmtId="0" fontId="3" fillId="0" borderId="54" xfId="16" applyFont="1" applyBorder="1">
      <alignment vertical="center"/>
    </xf>
    <xf numFmtId="0" fontId="3" fillId="0" borderId="37" xfId="16" applyFont="1" applyBorder="1">
      <alignment vertical="center"/>
    </xf>
    <xf numFmtId="0" fontId="53" fillId="0" borderId="0" xfId="42" applyFont="1">
      <alignment vertical="center"/>
    </xf>
    <xf numFmtId="179" fontId="3" fillId="6" borderId="0" xfId="17" applyNumberFormat="1" applyFont="1" applyFill="1" applyAlignment="1">
      <alignment vertical="center" wrapText="1"/>
    </xf>
    <xf numFmtId="49" fontId="3" fillId="6" borderId="0" xfId="17" applyNumberFormat="1" applyFont="1" applyFill="1" applyAlignment="1">
      <alignment horizontal="center" vertical="center"/>
    </xf>
    <xf numFmtId="49" fontId="3" fillId="6" borderId="0" xfId="17" applyNumberFormat="1" applyFont="1" applyFill="1" applyAlignment="1">
      <alignment horizontal="center" vertical="center" wrapText="1"/>
    </xf>
    <xf numFmtId="178" fontId="3" fillId="6" borderId="0" xfId="16" applyNumberFormat="1" applyFont="1" applyFill="1" applyAlignment="1">
      <alignment vertical="center" wrapText="1"/>
    </xf>
    <xf numFmtId="187" fontId="18" fillId="0" borderId="0" xfId="19" applyNumberFormat="1" applyAlignment="1">
      <alignment horizontal="right" vertical="center"/>
    </xf>
    <xf numFmtId="177" fontId="18" fillId="0" borderId="0" xfId="19" applyNumberFormat="1" applyAlignment="1">
      <alignment horizontal="right" vertical="center"/>
    </xf>
    <xf numFmtId="178" fontId="18" fillId="0" borderId="0" xfId="18" applyNumberFormat="1" applyAlignment="1">
      <alignment horizontal="center" vertical="center"/>
    </xf>
    <xf numFmtId="178" fontId="18" fillId="0" borderId="0" xfId="18" applyNumberFormat="1" applyAlignment="1">
      <alignment vertical="center"/>
    </xf>
    <xf numFmtId="178" fontId="3" fillId="0" borderId="0" xfId="16" applyNumberFormat="1" applyFont="1">
      <alignment vertical="center"/>
    </xf>
    <xf numFmtId="178" fontId="51" fillId="0" borderId="0" xfId="16" applyNumberFormat="1" applyFont="1">
      <alignment vertical="center"/>
    </xf>
    <xf numFmtId="189" fontId="3" fillId="0" borderId="0" xfId="17" applyNumberFormat="1" applyFont="1">
      <alignment vertical="center"/>
    </xf>
    <xf numFmtId="0" fontId="3" fillId="0" borderId="0" xfId="17" applyFont="1">
      <alignment vertical="center"/>
    </xf>
    <xf numFmtId="0" fontId="36" fillId="0" borderId="64" xfId="16" applyFont="1" applyBorder="1">
      <alignment vertical="center"/>
    </xf>
    <xf numFmtId="0" fontId="3" fillId="0" borderId="31" xfId="16" applyFont="1" applyBorder="1">
      <alignment vertical="center"/>
    </xf>
    <xf numFmtId="178" fontId="3" fillId="0" borderId="64" xfId="16" applyNumberFormat="1" applyFont="1" applyBorder="1">
      <alignment vertical="center"/>
    </xf>
    <xf numFmtId="178" fontId="3" fillId="0" borderId="40" xfId="16" applyNumberFormat="1" applyFont="1" applyBorder="1">
      <alignment vertical="center"/>
    </xf>
    <xf numFmtId="189" fontId="3" fillId="0" borderId="54" xfId="16" applyNumberFormat="1" applyFont="1" applyBorder="1">
      <alignment vertical="center"/>
    </xf>
    <xf numFmtId="178" fontId="3" fillId="0" borderId="54" xfId="16" applyNumberFormat="1" applyFont="1" applyBorder="1">
      <alignment vertical="center"/>
    </xf>
    <xf numFmtId="178" fontId="3" fillId="0" borderId="37" xfId="16" applyNumberFormat="1" applyFont="1" applyBorder="1">
      <alignment vertical="center"/>
    </xf>
    <xf numFmtId="178" fontId="3" fillId="0" borderId="38" xfId="16" applyNumberFormat="1" applyFont="1" applyBorder="1">
      <alignment vertical="center"/>
    </xf>
    <xf numFmtId="193" fontId="3" fillId="0" borderId="0" xfId="16" applyNumberFormat="1" applyFont="1">
      <alignment vertical="center"/>
    </xf>
    <xf numFmtId="0" fontId="3" fillId="0" borderId="48" xfId="16" applyFont="1" applyBorder="1">
      <alignment vertical="center"/>
    </xf>
    <xf numFmtId="0" fontId="3" fillId="0" borderId="12" xfId="16" applyFont="1" applyBorder="1">
      <alignment vertical="center"/>
    </xf>
    <xf numFmtId="0" fontId="36" fillId="0" borderId="41" xfId="16" applyFont="1" applyBorder="1">
      <alignment vertical="center"/>
    </xf>
    <xf numFmtId="0" fontId="36" fillId="0" borderId="0" xfId="16" applyFont="1">
      <alignment vertical="center"/>
    </xf>
    <xf numFmtId="189" fontId="3" fillId="0" borderId="12" xfId="16" applyNumberFormat="1" applyFont="1" applyBorder="1">
      <alignment vertical="center"/>
    </xf>
    <xf numFmtId="0" fontId="3" fillId="0" borderId="41" xfId="16" applyFont="1" applyBorder="1">
      <alignment vertical="center"/>
    </xf>
    <xf numFmtId="0" fontId="18" fillId="6" borderId="0" xfId="6" applyFill="1" applyAlignment="1">
      <alignment vertical="center"/>
    </xf>
    <xf numFmtId="0" fontId="18" fillId="6" borderId="0" xfId="6" applyFill="1" applyAlignment="1" applyProtection="1">
      <alignment vertical="center"/>
      <protection hidden="1"/>
    </xf>
    <xf numFmtId="0" fontId="0" fillId="6" borderId="0" xfId="6" applyFont="1" applyFill="1" applyAlignment="1">
      <alignment vertical="center"/>
    </xf>
    <xf numFmtId="0" fontId="22" fillId="0" borderId="36" xfId="8" applyFont="1" applyFill="1" applyBorder="1" applyAlignment="1">
      <alignment horizontal="center" vertical="center"/>
    </xf>
    <xf numFmtId="0" fontId="22" fillId="0" borderId="8" xfId="8" applyFont="1" applyFill="1" applyBorder="1" applyAlignment="1">
      <alignment horizontal="center" vertical="center"/>
    </xf>
    <xf numFmtId="0" fontId="22" fillId="0" borderId="9" xfId="8" applyFont="1" applyFill="1" applyBorder="1" applyAlignment="1">
      <alignment horizontal="center" vertical="center"/>
    </xf>
    <xf numFmtId="0" fontId="26" fillId="0" borderId="36" xfId="7" applyFont="1" applyFill="1" applyBorder="1" applyAlignment="1">
      <alignment horizontal="left" vertical="center"/>
    </xf>
    <xf numFmtId="0" fontId="26" fillId="0" borderId="8" xfId="7" applyFont="1" applyFill="1" applyBorder="1" applyAlignment="1">
      <alignment horizontal="left" vertical="center"/>
    </xf>
    <xf numFmtId="0" fontId="26" fillId="0" borderId="9" xfId="7" applyFont="1" applyFill="1" applyBorder="1" applyAlignment="1">
      <alignment horizontal="left" vertical="center"/>
    </xf>
    <xf numFmtId="178" fontId="22" fillId="0" borderId="36"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22" fillId="0" borderId="36" xfId="8" applyFont="1" applyFill="1" applyBorder="1" applyAlignment="1">
      <alignment horizontal="left" vertical="center"/>
    </xf>
    <xf numFmtId="0" fontId="22" fillId="0" borderId="8" xfId="8" applyFont="1" applyFill="1" applyBorder="1" applyAlignment="1">
      <alignment horizontal="left" vertical="center"/>
    </xf>
    <xf numFmtId="0" fontId="22" fillId="0" borderId="9" xfId="8" applyFont="1" applyFill="1" applyBorder="1" applyAlignment="1">
      <alignment horizontal="left" vertical="center"/>
    </xf>
    <xf numFmtId="181" fontId="22" fillId="0" borderId="36" xfId="8" applyNumberFormat="1" applyFont="1" applyFill="1" applyBorder="1" applyAlignment="1">
      <alignment horizontal="right" vertical="center" shrinkToFit="1"/>
    </xf>
    <xf numFmtId="181" fontId="22" fillId="0" borderId="8" xfId="8" applyNumberFormat="1" applyFont="1" applyFill="1" applyBorder="1" applyAlignment="1">
      <alignment horizontal="right" vertical="center" shrinkToFit="1"/>
    </xf>
    <xf numFmtId="181" fontId="22" fillId="0" borderId="9" xfId="8" applyNumberFormat="1" applyFont="1" applyFill="1" applyBorder="1" applyAlignment="1">
      <alignment horizontal="right" vertical="center" shrinkToFit="1"/>
    </xf>
    <xf numFmtId="49" fontId="23" fillId="0" borderId="0" xfId="8" applyNumberFormat="1" applyFont="1" applyFill="1" applyAlignment="1">
      <alignment horizontal="center" vertical="center"/>
    </xf>
    <xf numFmtId="0" fontId="22" fillId="0" borderId="4" xfId="8" applyFont="1" applyFill="1" applyBorder="1" applyAlignment="1">
      <alignment horizontal="center" vertical="center"/>
    </xf>
    <xf numFmtId="0" fontId="22" fillId="0" borderId="23" xfId="8" applyFont="1" applyFill="1" applyBorder="1" applyAlignment="1">
      <alignment horizontal="center" vertical="center"/>
    </xf>
    <xf numFmtId="0" fontId="22" fillId="0" borderId="5" xfId="8" applyFont="1" applyFill="1" applyBorder="1" applyAlignment="1">
      <alignment horizontal="center" vertical="center"/>
    </xf>
    <xf numFmtId="0" fontId="22" fillId="0" borderId="49" xfId="8" applyFont="1" applyFill="1" applyBorder="1" applyAlignment="1">
      <alignment horizontal="center" vertical="center"/>
    </xf>
    <xf numFmtId="0" fontId="22" fillId="0" borderId="38" xfId="8" applyFont="1" applyFill="1" applyBorder="1" applyAlignment="1">
      <alignment horizontal="center" vertical="center"/>
    </xf>
    <xf numFmtId="0" fontId="22" fillId="0" borderId="63" xfId="8" applyFont="1" applyFill="1" applyBorder="1" applyAlignment="1">
      <alignment horizontal="center" vertical="center"/>
    </xf>
    <xf numFmtId="0" fontId="22" fillId="0" borderId="68" xfId="8" applyFont="1" applyFill="1" applyBorder="1" applyAlignment="1">
      <alignment horizontal="center" vertical="center"/>
    </xf>
    <xf numFmtId="0" fontId="22" fillId="0" borderId="40" xfId="8" applyFont="1" applyFill="1" applyBorder="1" applyAlignment="1">
      <alignment horizontal="center" vertical="center"/>
    </xf>
    <xf numFmtId="0" fontId="22" fillId="0" borderId="47" xfId="8" applyFont="1" applyFill="1" applyBorder="1" applyAlignment="1">
      <alignment horizontal="center" vertical="center"/>
    </xf>
    <xf numFmtId="0" fontId="22" fillId="0" borderId="62" xfId="8" applyFont="1" applyFill="1" applyBorder="1" applyAlignment="1">
      <alignment horizontal="center" vertical="center"/>
    </xf>
    <xf numFmtId="0" fontId="22" fillId="0" borderId="10" xfId="8" applyFont="1" applyFill="1" applyBorder="1" applyAlignment="1">
      <alignment horizontal="center" vertical="center"/>
    </xf>
    <xf numFmtId="0" fontId="22" fillId="0" borderId="64" xfId="8" applyFont="1" applyFill="1" applyBorder="1" applyAlignment="1">
      <alignment horizontal="center" vertical="center"/>
    </xf>
    <xf numFmtId="0" fontId="22" fillId="0" borderId="65" xfId="8" applyFont="1" applyFill="1" applyBorder="1" applyAlignment="1">
      <alignment horizontal="center" vertical="center"/>
    </xf>
    <xf numFmtId="0" fontId="22" fillId="0" borderId="37" xfId="8" applyFont="1" applyFill="1" applyBorder="1" applyAlignment="1">
      <alignment horizontal="center" vertical="center"/>
    </xf>
    <xf numFmtId="0" fontId="22" fillId="0" borderId="69" xfId="8" applyFont="1" applyFill="1" applyBorder="1" applyAlignment="1">
      <alignment horizontal="center" vertical="center"/>
    </xf>
    <xf numFmtId="0" fontId="22" fillId="0" borderId="7" xfId="8" applyFont="1" applyFill="1" applyBorder="1" applyAlignment="1">
      <alignment horizontal="center" vertical="center"/>
    </xf>
    <xf numFmtId="0" fontId="22" fillId="0" borderId="0" xfId="8" applyFont="1" applyFill="1" applyBorder="1" applyAlignment="1">
      <alignment horizontal="center" vertical="center"/>
    </xf>
    <xf numFmtId="0" fontId="22" fillId="0" borderId="24" xfId="8" applyFont="1" applyFill="1" applyBorder="1" applyAlignment="1">
      <alignment horizontal="center" vertical="center"/>
    </xf>
    <xf numFmtId="0" fontId="22" fillId="0" borderId="54" xfId="8" applyFont="1" applyFill="1" applyBorder="1" applyAlignment="1">
      <alignment horizontal="center" vertical="center"/>
    </xf>
    <xf numFmtId="0" fontId="22" fillId="0" borderId="66" xfId="8" applyFont="1" applyFill="1" applyBorder="1" applyAlignment="1">
      <alignment horizontal="center" vertical="center"/>
    </xf>
    <xf numFmtId="0" fontId="22" fillId="0" borderId="67" xfId="8" applyFont="1" applyFill="1" applyBorder="1" applyAlignment="1">
      <alignment horizontal="center" vertical="center"/>
    </xf>
    <xf numFmtId="0" fontId="22" fillId="0" borderId="1" xfId="8" applyFont="1" applyFill="1" applyBorder="1" applyAlignment="1">
      <alignment horizontal="center" vertical="center"/>
    </xf>
    <xf numFmtId="0" fontId="22" fillId="0" borderId="2" xfId="8" applyFont="1" applyFill="1" applyBorder="1" applyAlignment="1">
      <alignment horizontal="center" vertical="center"/>
    </xf>
    <xf numFmtId="0" fontId="22" fillId="0" borderId="3" xfId="8" applyFont="1" applyFill="1" applyBorder="1" applyAlignment="1">
      <alignment horizontal="center" vertical="center"/>
    </xf>
    <xf numFmtId="181" fontId="22" fillId="0" borderId="7" xfId="8" applyNumberFormat="1" applyFont="1" applyFill="1" applyBorder="1" applyAlignment="1">
      <alignment horizontal="right" vertical="center" shrinkToFit="1"/>
    </xf>
    <xf numFmtId="181" fontId="22" fillId="0" borderId="0" xfId="8" applyNumberFormat="1" applyFont="1" applyFill="1" applyBorder="1" applyAlignment="1">
      <alignment horizontal="right" vertical="center" shrinkToFit="1"/>
    </xf>
    <xf numFmtId="181" fontId="22" fillId="0" borderId="66" xfId="8" applyNumberFormat="1" applyFont="1" applyFill="1" applyBorder="1" applyAlignment="1">
      <alignment horizontal="right" vertical="center" shrinkToFit="1"/>
    </xf>
    <xf numFmtId="178" fontId="22" fillId="0" borderId="7" xfId="8" applyNumberFormat="1" applyFont="1" applyFill="1" applyBorder="1" applyAlignment="1">
      <alignment horizontal="right" vertical="center" shrinkToFit="1"/>
    </xf>
    <xf numFmtId="178" fontId="22" fillId="0" borderId="0" xfId="8" applyNumberFormat="1" applyFont="1" applyFill="1" applyBorder="1" applyAlignment="1">
      <alignment horizontal="right" vertical="center" shrinkToFit="1"/>
    </xf>
    <xf numFmtId="178" fontId="22" fillId="0" borderId="66" xfId="8" applyNumberFormat="1" applyFont="1" applyFill="1" applyBorder="1" applyAlignment="1">
      <alignment horizontal="right" vertical="center" shrinkToFit="1"/>
    </xf>
    <xf numFmtId="0" fontId="22" fillId="0" borderId="7" xfId="8" applyFont="1" applyFill="1" applyBorder="1" applyAlignment="1">
      <alignment horizontal="left" vertical="center"/>
    </xf>
    <xf numFmtId="0" fontId="22" fillId="0" borderId="0" xfId="8" applyFont="1" applyFill="1" applyBorder="1" applyAlignment="1">
      <alignment horizontal="left" vertical="center"/>
    </xf>
    <xf numFmtId="0" fontId="22" fillId="0" borderId="66" xfId="8" applyFont="1" applyFill="1" applyBorder="1" applyAlignment="1">
      <alignment horizontal="left" vertical="center"/>
    </xf>
    <xf numFmtId="0" fontId="22" fillId="0" borderId="14" xfId="8" applyFont="1" applyFill="1" applyBorder="1" applyAlignment="1">
      <alignment horizontal="center" vertical="center"/>
    </xf>
    <xf numFmtId="0" fontId="22" fillId="0" borderId="48" xfId="8" applyFont="1" applyFill="1" applyBorder="1" applyAlignment="1">
      <alignment horizontal="center" vertical="center"/>
    </xf>
    <xf numFmtId="0" fontId="22" fillId="0" borderId="15" xfId="8" applyFont="1" applyFill="1" applyBorder="1" applyAlignment="1">
      <alignment horizontal="center" vertical="center"/>
    </xf>
    <xf numFmtId="0" fontId="22" fillId="0" borderId="50" xfId="8" applyFont="1" applyFill="1" applyBorder="1" applyAlignment="1">
      <alignment horizontal="center" vertical="center"/>
    </xf>
    <xf numFmtId="0" fontId="22" fillId="0" borderId="70" xfId="8" applyFont="1" applyFill="1" applyBorder="1" applyAlignment="1">
      <alignment horizontal="center" vertical="center"/>
    </xf>
    <xf numFmtId="0" fontId="22" fillId="0" borderId="71" xfId="8" applyFont="1" applyFill="1" applyBorder="1" applyAlignment="1">
      <alignment horizontal="center" vertical="center"/>
    </xf>
    <xf numFmtId="0" fontId="22" fillId="0" borderId="41" xfId="8" applyFont="1" applyFill="1" applyBorder="1" applyAlignment="1">
      <alignment horizontal="center" vertical="center"/>
    </xf>
    <xf numFmtId="0" fontId="22" fillId="0" borderId="16" xfId="8" applyFont="1" applyFill="1" applyBorder="1" applyAlignment="1">
      <alignment horizontal="center" vertical="center"/>
    </xf>
    <xf numFmtId="0" fontId="22" fillId="0" borderId="72" xfId="8" applyFont="1" applyFill="1" applyBorder="1" applyAlignment="1">
      <alignment horizontal="center" vertical="center"/>
    </xf>
    <xf numFmtId="0" fontId="22" fillId="0" borderId="73" xfId="8" applyFont="1" applyFill="1" applyBorder="1" applyAlignment="1">
      <alignment horizontal="center" vertical="center"/>
    </xf>
    <xf numFmtId="0" fontId="22" fillId="0" borderId="11" xfId="8" applyFont="1" applyFill="1" applyBorder="1" applyAlignment="1">
      <alignment horizontal="center" vertical="center"/>
    </xf>
    <xf numFmtId="0" fontId="22" fillId="0" borderId="12" xfId="8" applyFont="1" applyFill="1" applyBorder="1" applyAlignment="1">
      <alignment horizontal="center" vertical="center"/>
    </xf>
    <xf numFmtId="0" fontId="22" fillId="0" borderId="74" xfId="8" applyFont="1" applyFill="1" applyBorder="1" applyAlignment="1">
      <alignment horizontal="center" vertical="center"/>
    </xf>
    <xf numFmtId="0" fontId="22" fillId="0" borderId="75" xfId="8" applyFont="1" applyFill="1" applyBorder="1" applyAlignment="1">
      <alignment horizontal="center" vertical="center"/>
    </xf>
    <xf numFmtId="49" fontId="22" fillId="0" borderId="41" xfId="8" applyNumberFormat="1" applyFont="1" applyFill="1" applyBorder="1" applyAlignment="1">
      <alignment horizontal="center" vertical="center"/>
    </xf>
    <xf numFmtId="49" fontId="22" fillId="0" borderId="12" xfId="8" applyNumberFormat="1" applyFont="1" applyFill="1" applyBorder="1" applyAlignment="1">
      <alignment horizontal="center" vertical="center"/>
    </xf>
    <xf numFmtId="49" fontId="22" fillId="0" borderId="13" xfId="8" applyNumberFormat="1" applyFont="1" applyFill="1" applyBorder="1" applyAlignment="1">
      <alignment horizontal="center" vertical="center"/>
    </xf>
    <xf numFmtId="49" fontId="22" fillId="0" borderId="64" xfId="8" applyNumberFormat="1" applyFont="1" applyFill="1" applyBorder="1" applyAlignment="1">
      <alignment horizontal="center" vertical="center"/>
    </xf>
    <xf numFmtId="49" fontId="22" fillId="0" borderId="0" xfId="8" applyNumberFormat="1" applyFont="1" applyFill="1" applyBorder="1" applyAlignment="1">
      <alignment horizontal="center" vertical="center"/>
    </xf>
    <xf numFmtId="49" fontId="22" fillId="0" borderId="66" xfId="8" applyNumberFormat="1" applyFont="1" applyFill="1" applyBorder="1" applyAlignment="1">
      <alignment horizontal="center" vertical="center"/>
    </xf>
    <xf numFmtId="49" fontId="22" fillId="0" borderId="72" xfId="8" applyNumberFormat="1" applyFont="1" applyFill="1" applyBorder="1" applyAlignment="1">
      <alignment horizontal="center" vertical="center"/>
    </xf>
    <xf numFmtId="49" fontId="22" fillId="0" borderId="75" xfId="8" applyNumberFormat="1" applyFont="1" applyFill="1" applyBorder="1" applyAlignment="1">
      <alignment horizontal="center" vertical="center"/>
    </xf>
    <xf numFmtId="49" fontId="22" fillId="0" borderId="76" xfId="8" applyNumberFormat="1" applyFont="1" applyFill="1" applyBorder="1" applyAlignment="1">
      <alignment horizontal="center" vertical="center"/>
    </xf>
    <xf numFmtId="0" fontId="22" fillId="0" borderId="30"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22" fillId="0" borderId="39" xfId="8" applyFont="1" applyFill="1" applyBorder="1" applyAlignment="1">
      <alignment horizontal="center" vertical="center"/>
    </xf>
    <xf numFmtId="0" fontId="22" fillId="0" borderId="31" xfId="8" applyFont="1" applyFill="1" applyBorder="1" applyAlignment="1">
      <alignment horizontal="center" vertical="center"/>
    </xf>
    <xf numFmtId="0" fontId="26" fillId="0" borderId="7" xfId="7" applyFont="1" applyFill="1" applyBorder="1" applyAlignment="1">
      <alignment horizontal="left" vertical="center"/>
    </xf>
    <xf numFmtId="0" fontId="26" fillId="0" borderId="0" xfId="7" applyFont="1" applyFill="1" applyBorder="1" applyAlignment="1">
      <alignment horizontal="left" vertical="center"/>
    </xf>
    <xf numFmtId="0" fontId="26" fillId="0" borderId="66" xfId="7" applyFont="1" applyFill="1" applyBorder="1" applyAlignment="1">
      <alignment horizontal="left" vertical="center"/>
    </xf>
    <xf numFmtId="182" fontId="22" fillId="0" borderId="7" xfId="8" applyNumberFormat="1" applyFont="1" applyFill="1" applyBorder="1" applyAlignment="1">
      <alignment horizontal="right" vertical="center" shrinkToFit="1"/>
    </xf>
    <xf numFmtId="182" fontId="22" fillId="0" borderId="0" xfId="8" applyNumberFormat="1" applyFont="1" applyFill="1" applyBorder="1" applyAlignment="1">
      <alignment horizontal="right" vertical="center" shrinkToFit="1"/>
    </xf>
    <xf numFmtId="182" fontId="22" fillId="0" borderId="66" xfId="8" applyNumberFormat="1" applyFont="1" applyFill="1" applyBorder="1" applyAlignment="1">
      <alignment horizontal="right" vertical="center" shrinkToFit="1"/>
    </xf>
    <xf numFmtId="183" fontId="22" fillId="0" borderId="7" xfId="8" applyNumberFormat="1" applyFont="1" applyFill="1" applyBorder="1" applyAlignment="1">
      <alignment horizontal="right" vertical="center" shrinkToFit="1"/>
    </xf>
    <xf numFmtId="183" fontId="22" fillId="0" borderId="0" xfId="8" applyNumberFormat="1" applyFont="1" applyFill="1" applyBorder="1" applyAlignment="1">
      <alignment horizontal="right" vertical="center" shrinkToFit="1"/>
    </xf>
    <xf numFmtId="183" fontId="22" fillId="0" borderId="66" xfId="8" applyNumberFormat="1" applyFont="1" applyFill="1" applyBorder="1" applyAlignment="1">
      <alignment horizontal="right" vertical="center" shrinkToFit="1"/>
    </xf>
    <xf numFmtId="0" fontId="22" fillId="0" borderId="77" xfId="8" applyFont="1" applyFill="1" applyBorder="1" applyAlignment="1">
      <alignment horizontal="center" vertical="center"/>
    </xf>
    <xf numFmtId="0" fontId="22" fillId="0" borderId="45"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45" xfId="8" applyNumberFormat="1" applyFont="1" applyFill="1" applyBorder="1" applyAlignment="1">
      <alignment horizontal="right" vertical="center" shrinkToFit="1"/>
    </xf>
    <xf numFmtId="178" fontId="22" fillId="0" borderId="25" xfId="8" applyNumberFormat="1" applyFont="1" applyFill="1" applyBorder="1" applyAlignment="1">
      <alignment horizontal="right" vertical="center" shrinkToFit="1"/>
    </xf>
    <xf numFmtId="178" fontId="22" fillId="0" borderId="26" xfId="8" applyNumberFormat="1" applyFont="1" applyFill="1" applyBorder="1" applyAlignment="1">
      <alignment horizontal="right" vertical="center" shrinkToFit="1"/>
    </xf>
    <xf numFmtId="0" fontId="22" fillId="0" borderId="39" xfId="8" applyFont="1" applyFill="1" applyBorder="1" applyAlignment="1">
      <alignment vertical="center"/>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44" xfId="8" applyFont="1" applyFill="1" applyBorder="1" applyAlignment="1">
      <alignment vertical="center"/>
    </xf>
    <xf numFmtId="0" fontId="22" fillId="0" borderId="18" xfId="8" applyFont="1" applyFill="1" applyBorder="1" applyAlignment="1">
      <alignment vertical="center"/>
    </xf>
    <xf numFmtId="0" fontId="22" fillId="0" borderId="43" xfId="8" applyFont="1" applyFill="1" applyBorder="1" applyAlignment="1">
      <alignment vertical="center"/>
    </xf>
    <xf numFmtId="185" fontId="22" fillId="0" borderId="44" xfId="8" applyNumberFormat="1" applyFont="1" applyFill="1" applyBorder="1" applyAlignment="1">
      <alignment horizontal="right" vertical="center" shrinkToFit="1"/>
    </xf>
    <xf numFmtId="185" fontId="22" fillId="0" borderId="18" xfId="8" applyNumberFormat="1" applyFont="1" applyFill="1" applyBorder="1" applyAlignment="1">
      <alignment horizontal="right" vertical="center" shrinkToFit="1"/>
    </xf>
    <xf numFmtId="185" fontId="22" fillId="0" borderId="19" xfId="8" applyNumberFormat="1" applyFont="1" applyFill="1" applyBorder="1" applyAlignment="1">
      <alignment horizontal="right" vertical="center" shrinkToFit="1"/>
    </xf>
    <xf numFmtId="0" fontId="22" fillId="0" borderId="36" xfId="8" applyFont="1" applyFill="1" applyBorder="1" applyAlignment="1">
      <alignment horizontal="center" vertical="center" wrapText="1"/>
    </xf>
    <xf numFmtId="0" fontId="22" fillId="0" borderId="8" xfId="8" applyFont="1" applyFill="1" applyBorder="1" applyAlignment="1">
      <alignment horizontal="center" vertical="center" wrapText="1"/>
    </xf>
    <xf numFmtId="0" fontId="22" fillId="0" borderId="23" xfId="8" applyFont="1" applyFill="1" applyBorder="1" applyAlignment="1">
      <alignment horizontal="center" vertical="center" wrapText="1"/>
    </xf>
    <xf numFmtId="0" fontId="22" fillId="0" borderId="7" xfId="8" applyFont="1" applyFill="1" applyBorder="1" applyAlignment="1">
      <alignment horizontal="center" vertical="center" wrapText="1"/>
    </xf>
    <xf numFmtId="0" fontId="22" fillId="0" borderId="0" xfId="8" applyFont="1" applyFill="1" applyBorder="1" applyAlignment="1">
      <alignment horizontal="center" vertical="center" wrapText="1"/>
    </xf>
    <xf numFmtId="0" fontId="22" fillId="0" borderId="38" xfId="8" applyFont="1" applyFill="1" applyBorder="1" applyAlignment="1">
      <alignment horizontal="center" vertical="center" wrapText="1"/>
    </xf>
    <xf numFmtId="0" fontId="22" fillId="0" borderId="74" xfId="8" applyFont="1" applyFill="1" applyBorder="1" applyAlignment="1">
      <alignment horizontal="center" vertical="center" wrapText="1"/>
    </xf>
    <xf numFmtId="0" fontId="22" fillId="0" borderId="75" xfId="8" applyFont="1" applyFill="1" applyBorder="1" applyAlignment="1">
      <alignment horizontal="center" vertical="center" wrapText="1"/>
    </xf>
    <xf numFmtId="0" fontId="22" fillId="0" borderId="70" xfId="8" applyFont="1" applyFill="1" applyBorder="1" applyAlignment="1">
      <alignment horizontal="center" vertical="center" wrapText="1"/>
    </xf>
    <xf numFmtId="0" fontId="26" fillId="0" borderId="62" xfId="8" applyFont="1" applyFill="1" applyBorder="1" applyAlignment="1">
      <alignment vertical="center"/>
    </xf>
    <xf numFmtId="0" fontId="26" fillId="0" borderId="25" xfId="8" applyFont="1" applyFill="1" applyBorder="1" applyAlignment="1">
      <alignment vertical="center"/>
    </xf>
    <xf numFmtId="0" fontId="26" fillId="0" borderId="46" xfId="8" applyFont="1" applyFill="1" applyBorder="1" applyAlignment="1">
      <alignment vertical="center"/>
    </xf>
    <xf numFmtId="178" fontId="26" fillId="0" borderId="62" xfId="8" applyNumberFormat="1" applyFont="1" applyFill="1" applyBorder="1" applyAlignment="1">
      <alignment horizontal="right" vertical="center" shrinkToFit="1"/>
    </xf>
    <xf numFmtId="178" fontId="26" fillId="0" borderId="8" xfId="8" applyNumberFormat="1" applyFont="1" applyFill="1" applyBorder="1" applyAlignment="1">
      <alignment horizontal="right" vertical="center" shrinkToFit="1"/>
    </xf>
    <xf numFmtId="178" fontId="26" fillId="0" borderId="9" xfId="8" applyNumberFormat="1" applyFont="1" applyFill="1" applyBorder="1" applyAlignment="1">
      <alignment horizontal="right" vertical="center" shrinkToFit="1"/>
    </xf>
    <xf numFmtId="0" fontId="22" fillId="0" borderId="30" xfId="8" applyFont="1" applyFill="1" applyBorder="1" applyAlignment="1">
      <alignment horizontal="center" vertical="center"/>
    </xf>
    <xf numFmtId="0" fontId="22" fillId="0" borderId="42" xfId="8" applyFont="1" applyFill="1" applyBorder="1" applyAlignment="1">
      <alignment horizontal="center" vertical="center"/>
    </xf>
    <xf numFmtId="0" fontId="22" fillId="0" borderId="39" xfId="8" applyFont="1" applyFill="1" applyBorder="1" applyAlignment="1">
      <alignment horizontal="center" vertical="center" shrinkToFit="1"/>
    </xf>
    <xf numFmtId="0" fontId="22" fillId="0" borderId="31" xfId="8" applyFont="1" applyFill="1" applyBorder="1" applyAlignment="1">
      <alignment horizontal="center" vertical="center" shrinkToFit="1"/>
    </xf>
    <xf numFmtId="0" fontId="22" fillId="0" borderId="42" xfId="8" applyFont="1" applyFill="1" applyBorder="1" applyAlignment="1">
      <alignment horizontal="center" vertical="center" shrinkToFit="1"/>
    </xf>
    <xf numFmtId="0" fontId="22" fillId="0" borderId="32" xfId="8" applyFont="1" applyFill="1" applyBorder="1" applyAlignment="1">
      <alignment horizontal="center" vertical="center" shrinkToFit="1"/>
    </xf>
    <xf numFmtId="0" fontId="26" fillId="0" borderId="41" xfId="8" applyFont="1" applyFill="1" applyBorder="1" applyAlignment="1">
      <alignment vertical="center"/>
    </xf>
    <xf numFmtId="0" fontId="26" fillId="0" borderId="31" xfId="8" applyFont="1" applyFill="1" applyBorder="1" applyAlignment="1">
      <alignment vertical="center"/>
    </xf>
    <xf numFmtId="0" fontId="26" fillId="0" borderId="42" xfId="8" applyFont="1" applyFill="1" applyBorder="1" applyAlignment="1">
      <alignment vertical="center"/>
    </xf>
    <xf numFmtId="178" fontId="26" fillId="0" borderId="39" xfId="8" applyNumberFormat="1" applyFont="1" applyFill="1" applyBorder="1" applyAlignment="1">
      <alignment horizontal="right" vertical="center" shrinkToFit="1"/>
    </xf>
    <xf numFmtId="178" fontId="26" fillId="0" borderId="31" xfId="8" applyNumberFormat="1" applyFont="1" applyFill="1" applyBorder="1" applyAlignment="1">
      <alignment horizontal="right" vertical="center" shrinkToFit="1"/>
    </xf>
    <xf numFmtId="178" fontId="26" fillId="0" borderId="32" xfId="8" applyNumberFormat="1" applyFont="1" applyFill="1" applyBorder="1" applyAlignment="1">
      <alignment horizontal="right" vertical="center" shrinkToFit="1"/>
    </xf>
    <xf numFmtId="181" fontId="22" fillId="0" borderId="39" xfId="8" applyNumberFormat="1" applyFont="1" applyFill="1" applyBorder="1" applyAlignment="1">
      <alignment horizontal="right" vertical="center" shrinkToFit="1"/>
    </xf>
    <xf numFmtId="181" fontId="22" fillId="0" borderId="31" xfId="8" applyNumberFormat="1" applyFont="1" applyFill="1" applyBorder="1" applyAlignment="1">
      <alignment horizontal="right" vertical="center" shrinkToFit="1"/>
    </xf>
    <xf numFmtId="181" fontId="22" fillId="0" borderId="42" xfId="8" applyNumberFormat="1" applyFont="1" applyFill="1" applyBorder="1" applyAlignment="1">
      <alignment horizontal="right" vertical="center" shrinkToFit="1"/>
    </xf>
    <xf numFmtId="181" fontId="22" fillId="0" borderId="32" xfId="8" applyNumberFormat="1" applyFont="1" applyFill="1" applyBorder="1" applyAlignment="1">
      <alignment horizontal="right" vertical="center" shrinkToFit="1"/>
    </xf>
    <xf numFmtId="0" fontId="26" fillId="0" borderId="41" xfId="9" applyFont="1" applyFill="1" applyBorder="1" applyAlignment="1">
      <alignment horizontal="center" vertical="center" shrinkToFit="1"/>
    </xf>
    <xf numFmtId="0" fontId="26" fillId="0" borderId="12" xfId="9" applyFont="1" applyFill="1" applyBorder="1" applyAlignment="1">
      <alignment horizontal="center" vertical="center" shrinkToFit="1"/>
    </xf>
    <xf numFmtId="0" fontId="26" fillId="0" borderId="48" xfId="9" applyFont="1" applyFill="1" applyBorder="1" applyAlignment="1">
      <alignment horizontal="center" vertical="center" shrinkToFit="1"/>
    </xf>
    <xf numFmtId="178" fontId="22" fillId="0" borderId="42" xfId="8" applyNumberFormat="1" applyFont="1" applyFill="1" applyBorder="1" applyAlignment="1">
      <alignment horizontal="right" vertical="center" shrinkToFit="1"/>
    </xf>
    <xf numFmtId="0" fontId="22" fillId="0" borderId="74" xfId="8" applyFont="1" applyFill="1" applyBorder="1" applyAlignment="1">
      <alignment horizontal="left" vertical="center"/>
    </xf>
    <xf numFmtId="0" fontId="22" fillId="0" borderId="75" xfId="8" applyFont="1" applyFill="1" applyBorder="1" applyAlignment="1">
      <alignment horizontal="left" vertical="center"/>
    </xf>
    <xf numFmtId="0" fontId="22" fillId="0" borderId="76" xfId="8" applyFont="1" applyFill="1" applyBorder="1" applyAlignment="1">
      <alignment horizontal="left" vertical="center"/>
    </xf>
    <xf numFmtId="181" fontId="22" fillId="0" borderId="74" xfId="8" applyNumberFormat="1" applyFont="1" applyFill="1" applyBorder="1" applyAlignment="1">
      <alignment horizontal="right" vertical="center" shrinkToFit="1"/>
    </xf>
    <xf numFmtId="181" fontId="22" fillId="0" borderId="75" xfId="8" applyNumberFormat="1" applyFont="1" applyFill="1" applyBorder="1" applyAlignment="1">
      <alignment horizontal="right" vertical="center" shrinkToFit="1"/>
    </xf>
    <xf numFmtId="181" fontId="22" fillId="0" borderId="76" xfId="8" applyNumberFormat="1" applyFont="1" applyFill="1" applyBorder="1" applyAlignment="1">
      <alignment horizontal="right" vertical="center" shrinkToFit="1"/>
    </xf>
    <xf numFmtId="0" fontId="22" fillId="0" borderId="36" xfId="10" applyFont="1" applyFill="1" applyBorder="1" applyAlignment="1">
      <alignment horizontal="left" vertical="center"/>
    </xf>
    <xf numFmtId="0" fontId="22" fillId="0" borderId="8" xfId="10" applyFont="1" applyFill="1" applyBorder="1" applyAlignment="1">
      <alignment horizontal="left" vertical="center"/>
    </xf>
    <xf numFmtId="0" fontId="22" fillId="0" borderId="9" xfId="10" applyFont="1" applyFill="1" applyBorder="1" applyAlignment="1">
      <alignment horizontal="left" vertical="center"/>
    </xf>
    <xf numFmtId="185" fontId="26" fillId="0" borderId="41" xfId="8" applyNumberFormat="1" applyFont="1" applyFill="1" applyBorder="1" applyAlignment="1">
      <alignment horizontal="right" vertical="center" shrinkToFit="1"/>
    </xf>
    <xf numFmtId="185" fontId="26" fillId="0" borderId="12" xfId="8" applyNumberFormat="1" applyFont="1" applyFill="1" applyBorder="1" applyAlignment="1">
      <alignment horizontal="right" vertical="center" shrinkToFit="1"/>
    </xf>
    <xf numFmtId="185" fontId="26" fillId="0" borderId="13" xfId="8" applyNumberFormat="1" applyFont="1" applyFill="1" applyBorder="1" applyAlignment="1">
      <alignment horizontal="right" vertical="center" shrinkToFit="1"/>
    </xf>
    <xf numFmtId="0" fontId="26" fillId="0" borderId="44" xfId="9" applyFont="1" applyFill="1" applyBorder="1" applyAlignment="1">
      <alignment horizontal="center" vertical="center" shrinkToFit="1"/>
    </xf>
    <xf numFmtId="0" fontId="26" fillId="0" borderId="18" xfId="9" applyFont="1" applyFill="1" applyBorder="1" applyAlignment="1">
      <alignment horizontal="center" vertical="center" shrinkToFit="1"/>
    </xf>
    <xf numFmtId="0" fontId="26" fillId="0" borderId="43" xfId="9" applyFont="1" applyFill="1" applyBorder="1" applyAlignment="1">
      <alignment horizontal="center" vertical="center" shrinkToFit="1"/>
    </xf>
    <xf numFmtId="0" fontId="28" fillId="0" borderId="0" xfId="8" applyFont="1" applyFill="1" applyBorder="1" applyAlignment="1">
      <alignment horizontal="left" vertical="center" wrapText="1"/>
    </xf>
    <xf numFmtId="0" fontId="28" fillId="0" borderId="66" xfId="8" applyFont="1" applyFill="1" applyBorder="1" applyAlignment="1">
      <alignment horizontal="left" vertical="center" wrapText="1"/>
    </xf>
    <xf numFmtId="0" fontId="26" fillId="0" borderId="12" xfId="8" applyFont="1" applyFill="1" applyBorder="1" applyAlignment="1">
      <alignment vertical="center"/>
    </xf>
    <xf numFmtId="0" fontId="26" fillId="0" borderId="48" xfId="8" applyFont="1" applyFill="1" applyBorder="1" applyAlignment="1">
      <alignment vertical="center"/>
    </xf>
    <xf numFmtId="0" fontId="22" fillId="0" borderId="78" xfId="8" applyFont="1" applyFill="1" applyBorder="1" applyAlignment="1">
      <alignment horizontal="center" vertical="center"/>
    </xf>
    <xf numFmtId="0" fontId="22" fillId="0" borderId="51" xfId="8" applyFont="1" applyFill="1" applyBorder="1" applyAlignment="1">
      <alignment horizontal="center" vertical="center"/>
    </xf>
    <xf numFmtId="183" fontId="22" fillId="0" borderId="51" xfId="8" applyNumberFormat="1" applyFont="1" applyFill="1" applyBorder="1" applyAlignment="1">
      <alignment horizontal="right" vertical="center" shrinkToFit="1"/>
    </xf>
    <xf numFmtId="183" fontId="22" fillId="0" borderId="79" xfId="8" applyNumberFormat="1" applyFont="1" applyFill="1" applyBorder="1" applyAlignment="1">
      <alignment horizontal="right" vertical="center" shrinkToFit="1"/>
    </xf>
    <xf numFmtId="183" fontId="22" fillId="0" borderId="6" xfId="8" applyNumberFormat="1" applyFont="1" applyFill="1" applyBorder="1" applyAlignment="1">
      <alignment horizontal="right" vertical="center" shrinkToFit="1"/>
    </xf>
    <xf numFmtId="181" fontId="22" fillId="0" borderId="44" xfId="8" applyNumberFormat="1" applyFont="1" applyFill="1" applyBorder="1" applyAlignment="1">
      <alignment horizontal="right" vertical="center" shrinkToFit="1"/>
    </xf>
    <xf numFmtId="181" fontId="22" fillId="0" borderId="18" xfId="8" applyNumberFormat="1" applyFont="1" applyFill="1" applyBorder="1" applyAlignment="1">
      <alignment horizontal="right" vertical="center" shrinkToFit="1"/>
    </xf>
    <xf numFmtId="181" fontId="22" fillId="0" borderId="43" xfId="8" applyNumberFormat="1" applyFont="1" applyFill="1" applyBorder="1" applyAlignment="1">
      <alignment horizontal="right" vertical="center" shrinkToFit="1"/>
    </xf>
    <xf numFmtId="181" fontId="22" fillId="0" borderId="19" xfId="8" applyNumberFormat="1" applyFont="1" applyFill="1" applyBorder="1" applyAlignment="1">
      <alignment horizontal="right" vertical="center" shrinkToFit="1"/>
    </xf>
    <xf numFmtId="178" fontId="22" fillId="0" borderId="51" xfId="8" applyNumberFormat="1" applyFont="1" applyFill="1" applyBorder="1" applyAlignment="1">
      <alignment horizontal="right" vertical="center" shrinkToFit="1"/>
    </xf>
    <xf numFmtId="178" fontId="22" fillId="0" borderId="79" xfId="8" applyNumberFormat="1" applyFont="1" applyFill="1" applyBorder="1" applyAlignment="1">
      <alignment horizontal="right" vertical="center" shrinkToFit="1"/>
    </xf>
    <xf numFmtId="178" fontId="22" fillId="0" borderId="6" xfId="8" applyNumberFormat="1" applyFont="1" applyFill="1" applyBorder="1" applyAlignment="1">
      <alignment horizontal="right" vertical="center" shrinkToFit="1"/>
    </xf>
    <xf numFmtId="181" fontId="22" fillId="0" borderId="75" xfId="8" applyNumberFormat="1" applyFont="1" applyFill="1" applyBorder="1" applyAlignment="1">
      <alignment horizontal="right" vertical="center"/>
    </xf>
    <xf numFmtId="181" fontId="22" fillId="0" borderId="76" xfId="8" applyNumberFormat="1" applyFont="1" applyFill="1" applyBorder="1" applyAlignment="1">
      <alignment horizontal="right" vertical="center"/>
    </xf>
    <xf numFmtId="0" fontId="22" fillId="0" borderId="17" xfId="8" applyFont="1" applyFill="1" applyBorder="1" applyAlignment="1">
      <alignment vertical="center"/>
    </xf>
    <xf numFmtId="0" fontId="22" fillId="0" borderId="22" xfId="8" applyFont="1" applyFill="1" applyBorder="1" applyAlignment="1">
      <alignment horizontal="center" vertical="center"/>
    </xf>
    <xf numFmtId="0" fontId="22" fillId="0" borderId="19" xfId="8" applyFont="1" applyFill="1" applyBorder="1" applyAlignment="1">
      <alignment horizontal="center" vertical="center"/>
    </xf>
    <xf numFmtId="0" fontId="22" fillId="0" borderId="80" xfId="8" applyFont="1" applyFill="1" applyBorder="1" applyAlignment="1">
      <alignment horizontal="center" vertical="center"/>
    </xf>
    <xf numFmtId="178" fontId="22" fillId="0" borderId="8" xfId="8" applyNumberFormat="1" applyFont="1" applyFill="1" applyBorder="1" applyAlignment="1">
      <alignment horizontal="right" vertical="center"/>
    </xf>
    <xf numFmtId="178" fontId="22" fillId="0" borderId="9" xfId="8" applyNumberFormat="1" applyFont="1" applyFill="1" applyBorder="1" applyAlignment="1">
      <alignment horizontal="right" vertical="center"/>
    </xf>
    <xf numFmtId="0" fontId="22" fillId="0" borderId="81" xfId="8" applyFont="1" applyFill="1" applyBorder="1" applyAlignment="1">
      <alignment horizontal="center" vertical="center"/>
    </xf>
    <xf numFmtId="0" fontId="22" fillId="0" borderId="25" xfId="8" applyFont="1" applyFill="1" applyBorder="1" applyAlignment="1">
      <alignment horizontal="center" vertical="center"/>
    </xf>
    <xf numFmtId="0" fontId="22" fillId="0" borderId="26" xfId="8" applyFont="1" applyFill="1" applyBorder="1" applyAlignment="1">
      <alignment horizontal="center" vertical="center"/>
    </xf>
    <xf numFmtId="0" fontId="22" fillId="0" borderId="11" xfId="8" applyFont="1" applyFill="1" applyBorder="1" applyAlignment="1">
      <alignment horizontal="center" vertical="center" textRotation="255"/>
    </xf>
    <xf numFmtId="0" fontId="22" fillId="0" borderId="12" xfId="8" applyFont="1" applyFill="1" applyBorder="1" applyAlignment="1">
      <alignment horizontal="center" vertical="center" textRotation="255"/>
    </xf>
    <xf numFmtId="0" fontId="22" fillId="0" borderId="48" xfId="8" applyFont="1" applyFill="1" applyBorder="1" applyAlignment="1">
      <alignment horizontal="center" vertical="center" textRotation="255"/>
    </xf>
    <xf numFmtId="0" fontId="22" fillId="0" borderId="7" xfId="8" applyFont="1" applyFill="1" applyBorder="1" applyAlignment="1">
      <alignment horizontal="center" vertical="center" textRotation="255"/>
    </xf>
    <xf numFmtId="0" fontId="22" fillId="0" borderId="0" xfId="8" applyFont="1" applyFill="1" applyBorder="1" applyAlignment="1">
      <alignment horizontal="center" vertical="center" textRotation="255"/>
    </xf>
    <xf numFmtId="0" fontId="22" fillId="0" borderId="38" xfId="8" applyFont="1" applyFill="1" applyBorder="1" applyAlignment="1">
      <alignment horizontal="center" vertical="center" textRotation="255"/>
    </xf>
    <xf numFmtId="0" fontId="22" fillId="0" borderId="74" xfId="8" applyFont="1" applyFill="1" applyBorder="1" applyAlignment="1">
      <alignment horizontal="center" vertical="center" textRotation="255"/>
    </xf>
    <xf numFmtId="0" fontId="22" fillId="0" borderId="75" xfId="8" applyFont="1" applyFill="1" applyBorder="1" applyAlignment="1">
      <alignment horizontal="center" vertical="center" textRotation="255"/>
    </xf>
    <xf numFmtId="0" fontId="22" fillId="0" borderId="70" xfId="8" applyFont="1" applyFill="1" applyBorder="1" applyAlignment="1">
      <alignment horizontal="center" vertical="center" textRotation="255"/>
    </xf>
    <xf numFmtId="0" fontId="28" fillId="0" borderId="41" xfId="8" applyFont="1" applyFill="1" applyBorder="1" applyAlignment="1">
      <alignment horizontal="center" vertical="center" wrapText="1"/>
    </xf>
    <xf numFmtId="0" fontId="28" fillId="0" borderId="12" xfId="8" applyFont="1" applyFill="1" applyBorder="1" applyAlignment="1">
      <alignment horizontal="center" vertical="center" wrapText="1"/>
    </xf>
    <xf numFmtId="0" fontId="28" fillId="0" borderId="48" xfId="8" applyFont="1" applyFill="1" applyBorder="1" applyAlignment="1">
      <alignment horizontal="center" vertical="center" wrapText="1"/>
    </xf>
    <xf numFmtId="0" fontId="28" fillId="0" borderId="37" xfId="8" applyFont="1" applyFill="1" applyBorder="1" applyAlignment="1">
      <alignment horizontal="center" vertical="center" wrapText="1"/>
    </xf>
    <xf numFmtId="0" fontId="28" fillId="0" borderId="54" xfId="8" applyFont="1" applyFill="1" applyBorder="1" applyAlignment="1">
      <alignment horizontal="center" vertical="center" wrapText="1"/>
    </xf>
    <xf numFmtId="0" fontId="28" fillId="0" borderId="40" xfId="8" applyFont="1" applyFill="1" applyBorder="1" applyAlignment="1">
      <alignment horizontal="center" vertical="center" wrapText="1"/>
    </xf>
    <xf numFmtId="0" fontId="22" fillId="0" borderId="41" xfId="8" applyFont="1" applyFill="1" applyBorder="1" applyAlignment="1">
      <alignment horizontal="center" vertical="center" textRotation="255"/>
    </xf>
    <xf numFmtId="0" fontId="22" fillId="0" borderId="64" xfId="8" applyFont="1" applyFill="1" applyBorder="1" applyAlignment="1">
      <alignment horizontal="center" vertical="center" textRotation="255"/>
    </xf>
    <xf numFmtId="0" fontId="22" fillId="0" borderId="37" xfId="8" applyFont="1" applyFill="1" applyBorder="1" applyAlignment="1">
      <alignment horizontal="center" vertical="center" textRotation="255"/>
    </xf>
    <xf numFmtId="0" fontId="22" fillId="0" borderId="54" xfId="8" applyFont="1" applyFill="1" applyBorder="1" applyAlignment="1">
      <alignment horizontal="center" vertical="center" textRotation="255"/>
    </xf>
    <xf numFmtId="0" fontId="22" fillId="0" borderId="40" xfId="8" applyFont="1" applyFill="1" applyBorder="1" applyAlignment="1">
      <alignment horizontal="center" vertical="center" textRotation="255"/>
    </xf>
    <xf numFmtId="178" fontId="22" fillId="0" borderId="44" xfId="8" applyNumberFormat="1" applyFont="1" applyFill="1" applyBorder="1" applyAlignment="1">
      <alignment horizontal="right" vertical="center"/>
    </xf>
    <xf numFmtId="178" fontId="22" fillId="0" borderId="18" xfId="8" applyNumberFormat="1" applyFont="1" applyFill="1" applyBorder="1" applyAlignment="1">
      <alignment horizontal="right" vertical="center"/>
    </xf>
    <xf numFmtId="178" fontId="22" fillId="0" borderId="43" xfId="8" applyNumberFormat="1" applyFont="1" applyFill="1" applyBorder="1" applyAlignment="1">
      <alignment horizontal="right" vertical="center"/>
    </xf>
    <xf numFmtId="0" fontId="22" fillId="0" borderId="72" xfId="8" applyFont="1" applyFill="1" applyBorder="1" applyAlignment="1">
      <alignment horizontal="center" vertical="center" shrinkToFit="1"/>
    </xf>
    <xf numFmtId="0" fontId="22" fillId="0" borderId="75" xfId="8" applyFont="1" applyFill="1" applyBorder="1" applyAlignment="1">
      <alignment horizontal="center" vertical="center" shrinkToFit="1"/>
    </xf>
    <xf numFmtId="0" fontId="22" fillId="0" borderId="70" xfId="8" applyFont="1" applyFill="1" applyBorder="1" applyAlignment="1">
      <alignment horizontal="center" vertical="center" shrinkToFit="1"/>
    </xf>
    <xf numFmtId="0" fontId="29" fillId="0" borderId="31" xfId="8" applyFont="1" applyFill="1" applyBorder="1">
      <alignment vertical="center"/>
    </xf>
    <xf numFmtId="0" fontId="29" fillId="0" borderId="42" xfId="8" applyFont="1" applyFill="1" applyBorder="1">
      <alignment vertical="center"/>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48"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4"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28" fillId="0" borderId="13" xfId="8" applyFont="1" applyFill="1" applyBorder="1" applyAlignment="1">
      <alignment horizontal="center" vertical="center" wrapText="1"/>
    </xf>
    <xf numFmtId="0" fontId="28" fillId="0" borderId="67" xfId="8" applyFont="1" applyFill="1" applyBorder="1" applyAlignment="1">
      <alignment horizontal="center" vertical="center" wrapText="1"/>
    </xf>
    <xf numFmtId="0" fontId="26" fillId="0" borderId="74" xfId="7" applyFont="1" applyFill="1" applyBorder="1" applyAlignment="1">
      <alignment horizontal="left" vertical="center"/>
    </xf>
    <xf numFmtId="0" fontId="26" fillId="0" borderId="75" xfId="7" applyFont="1" applyFill="1" applyBorder="1" applyAlignment="1">
      <alignment horizontal="left" vertical="center"/>
    </xf>
    <xf numFmtId="0" fontId="26" fillId="0" borderId="76" xfId="7" applyFont="1" applyFill="1" applyBorder="1" applyAlignment="1">
      <alignment horizontal="left" vertical="center"/>
    </xf>
    <xf numFmtId="178" fontId="22" fillId="0" borderId="74" xfId="8" applyNumberFormat="1" applyFont="1" applyFill="1" applyBorder="1" applyAlignment="1">
      <alignment horizontal="right" vertical="center" shrinkToFit="1"/>
    </xf>
    <xf numFmtId="178" fontId="22" fillId="0" borderId="75" xfId="8" applyNumberFormat="1" applyFont="1" applyFill="1" applyBorder="1" applyAlignment="1">
      <alignment horizontal="right" vertical="center" shrinkToFit="1"/>
    </xf>
    <xf numFmtId="178" fontId="22" fillId="0" borderId="76" xfId="8" applyNumberFormat="1" applyFont="1" applyFill="1" applyBorder="1" applyAlignment="1">
      <alignment horizontal="right" vertical="center" shrinkToFit="1"/>
    </xf>
    <xf numFmtId="0" fontId="26" fillId="0" borderId="36" xfId="7" applyFont="1" applyFill="1" applyBorder="1" applyAlignment="1">
      <alignment horizontal="center" vertical="center" wrapText="1"/>
    </xf>
    <xf numFmtId="0" fontId="26" fillId="0" borderId="8" xfId="7" applyFont="1" applyFill="1" applyBorder="1" applyAlignment="1">
      <alignment horizontal="center" vertical="center" wrapText="1"/>
    </xf>
    <xf numFmtId="0" fontId="26" fillId="0" borderId="9" xfId="7" applyFont="1" applyFill="1" applyBorder="1" applyAlignment="1">
      <alignment horizontal="center" vertical="center" wrapText="1"/>
    </xf>
    <xf numFmtId="0" fontId="26" fillId="0" borderId="7" xfId="7" applyFont="1" applyFill="1" applyBorder="1" applyAlignment="1">
      <alignment horizontal="center" vertical="center" wrapText="1"/>
    </xf>
    <xf numFmtId="0" fontId="26" fillId="0" borderId="0" xfId="7" applyFont="1" applyFill="1" applyBorder="1" applyAlignment="1">
      <alignment horizontal="center" vertical="center" wrapText="1"/>
    </xf>
    <xf numFmtId="0" fontId="26" fillId="0" borderId="66" xfId="7" applyFont="1" applyFill="1" applyBorder="1" applyAlignment="1">
      <alignment horizontal="center" vertical="center" wrapText="1"/>
    </xf>
    <xf numFmtId="0" fontId="26" fillId="0" borderId="74" xfId="7" applyFont="1" applyFill="1" applyBorder="1" applyAlignment="1">
      <alignment horizontal="center" vertical="center" wrapText="1"/>
    </xf>
    <xf numFmtId="0" fontId="26" fillId="0" borderId="75" xfId="7" applyFont="1" applyFill="1" applyBorder="1" applyAlignment="1">
      <alignment horizontal="center" vertical="center" wrapText="1"/>
    </xf>
    <xf numFmtId="0" fontId="26" fillId="0" borderId="76" xfId="7" applyFont="1" applyFill="1" applyBorder="1" applyAlignment="1">
      <alignment horizontal="center" vertical="center" wrapText="1"/>
    </xf>
    <xf numFmtId="0" fontId="22" fillId="0" borderId="0" xfId="8" applyFont="1" applyFill="1" applyBorder="1" applyAlignment="1">
      <alignment horizontal="center" vertical="center" shrinkToFit="1"/>
    </xf>
    <xf numFmtId="186" fontId="22" fillId="0" borderId="0" xfId="8" applyNumberFormat="1" applyFont="1" applyFill="1" applyBorder="1" applyAlignment="1" applyProtection="1">
      <alignment horizontal="center" vertical="center" shrinkToFit="1"/>
      <protection hidden="1"/>
    </xf>
    <xf numFmtId="0" fontId="28" fillId="0" borderId="0" xfId="8" applyNumberFormat="1" applyFont="1" applyFill="1" applyBorder="1" applyAlignment="1" applyProtection="1">
      <alignment horizontal="left" vertical="center" wrapText="1"/>
      <protection hidden="1"/>
    </xf>
    <xf numFmtId="0" fontId="22" fillId="0" borderId="0" xfId="8" applyFont="1" applyFill="1" applyBorder="1" applyAlignment="1" applyProtection="1">
      <alignment horizontal="center" vertical="center" shrinkToFit="1"/>
      <protection hidden="1"/>
    </xf>
    <xf numFmtId="49" fontId="25" fillId="0" borderId="1" xfId="11" applyNumberFormat="1" applyFont="1" applyFill="1" applyBorder="1" applyAlignment="1">
      <alignment horizontal="center" vertical="center"/>
    </xf>
    <xf numFmtId="49" fontId="25" fillId="0" borderId="2" xfId="11" applyNumberFormat="1" applyFont="1" applyFill="1" applyBorder="1" applyAlignment="1">
      <alignment horizontal="center" vertical="center"/>
    </xf>
    <xf numFmtId="49" fontId="25" fillId="0" borderId="3" xfId="11" applyNumberFormat="1" applyFont="1" applyFill="1" applyBorder="1" applyAlignment="1">
      <alignment horizontal="center" vertical="center"/>
    </xf>
    <xf numFmtId="0" fontId="22" fillId="0" borderId="39" xfId="11" applyFont="1" applyBorder="1" applyAlignment="1">
      <alignment horizontal="center" vertical="center"/>
    </xf>
    <xf numFmtId="0" fontId="22" fillId="0" borderId="31" xfId="11" applyFont="1" applyBorder="1" applyAlignment="1">
      <alignment horizontal="center" vertical="center"/>
    </xf>
    <xf numFmtId="0" fontId="22" fillId="0" borderId="42" xfId="11" applyFont="1" applyBorder="1" applyAlignment="1">
      <alignment horizontal="center"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0" fontId="22" fillId="0" borderId="34" xfId="11" applyFont="1" applyBorder="1" applyAlignment="1">
      <alignment horizontal="center" vertical="center"/>
    </xf>
    <xf numFmtId="0" fontId="22" fillId="0" borderId="41" xfId="11" applyFont="1" applyBorder="1">
      <alignment vertical="center"/>
    </xf>
    <xf numFmtId="0" fontId="22" fillId="0" borderId="12" xfId="11" applyFont="1" applyBorder="1">
      <alignment vertical="center"/>
    </xf>
    <xf numFmtId="0" fontId="22" fillId="0" borderId="48" xfId="11" applyFont="1" applyBorder="1">
      <alignment vertical="center"/>
    </xf>
    <xf numFmtId="178" fontId="22" fillId="0" borderId="41" xfId="11" applyNumberFormat="1" applyFont="1" applyFill="1" applyBorder="1" applyAlignment="1">
      <alignment horizontal="right" vertical="center" shrinkToFit="1"/>
    </xf>
    <xf numFmtId="178" fontId="22" fillId="0" borderId="12" xfId="11" applyNumberFormat="1" applyFont="1" applyFill="1" applyBorder="1" applyAlignment="1">
      <alignment horizontal="right" vertical="center" shrinkToFit="1"/>
    </xf>
    <xf numFmtId="178" fontId="22" fillId="0" borderId="82" xfId="11" applyNumberFormat="1" applyFont="1" applyFill="1" applyBorder="1" applyAlignment="1">
      <alignment horizontal="right" vertical="center" shrinkToFit="1"/>
    </xf>
    <xf numFmtId="181" fontId="22" fillId="0" borderId="83" xfId="11" applyNumberFormat="1" applyFont="1" applyFill="1" applyBorder="1" applyAlignment="1">
      <alignment horizontal="right" vertical="center" shrinkToFit="1"/>
    </xf>
    <xf numFmtId="178" fontId="22" fillId="0" borderId="83" xfId="11" applyNumberFormat="1" applyFont="1" applyFill="1" applyBorder="1" applyAlignment="1">
      <alignment horizontal="right" vertical="center" shrinkToFit="1"/>
    </xf>
    <xf numFmtId="181" fontId="22" fillId="0" borderId="84" xfId="11" applyNumberFormat="1" applyFont="1" applyFill="1" applyBorder="1" applyAlignment="1">
      <alignment horizontal="right" vertical="center" shrinkToFit="1"/>
    </xf>
    <xf numFmtId="181" fontId="22" fillId="0" borderId="12" xfId="11" applyNumberFormat="1" applyFont="1" applyFill="1" applyBorder="1" applyAlignment="1">
      <alignment horizontal="right" vertical="center" shrinkToFit="1"/>
    </xf>
    <xf numFmtId="181" fontId="22" fillId="0" borderId="48" xfId="11" applyNumberFormat="1" applyFont="1" applyFill="1" applyBorder="1" applyAlignment="1">
      <alignment horizontal="right" vertical="center" shrinkToFit="1"/>
    </xf>
    <xf numFmtId="0" fontId="22" fillId="0" borderId="64" xfId="11" applyFont="1" applyBorder="1">
      <alignment vertical="center"/>
    </xf>
    <xf numFmtId="0" fontId="22" fillId="0" borderId="0" xfId="11" applyFont="1" applyBorder="1">
      <alignment vertical="center"/>
    </xf>
    <xf numFmtId="0" fontId="22" fillId="0" borderId="38" xfId="11" applyFont="1" applyBorder="1">
      <alignment vertical="center"/>
    </xf>
    <xf numFmtId="178" fontId="22" fillId="0" borderId="64" xfId="11" applyNumberFormat="1" applyFont="1" applyFill="1" applyBorder="1" applyAlignment="1">
      <alignment horizontal="right" vertical="center" shrinkToFit="1"/>
    </xf>
    <xf numFmtId="178" fontId="22" fillId="0" borderId="0" xfId="11" applyNumberFormat="1" applyFont="1" applyFill="1" applyBorder="1" applyAlignment="1">
      <alignment horizontal="right" vertical="center" shrinkToFit="1"/>
    </xf>
    <xf numFmtId="178" fontId="22" fillId="0" borderId="85" xfId="11" applyNumberFormat="1" applyFont="1" applyFill="1" applyBorder="1" applyAlignment="1">
      <alignment horizontal="right" vertical="center" shrinkToFit="1"/>
    </xf>
    <xf numFmtId="181" fontId="22" fillId="0" borderId="86" xfId="11" applyNumberFormat="1" applyFont="1" applyFill="1" applyBorder="1" applyAlignment="1">
      <alignment horizontal="right" vertical="center" shrinkToFit="1"/>
    </xf>
    <xf numFmtId="178" fontId="22" fillId="0" borderId="86" xfId="11" applyNumberFormat="1" applyFont="1" applyFill="1" applyBorder="1" applyAlignment="1">
      <alignment horizontal="right" vertical="center" shrinkToFit="1"/>
    </xf>
    <xf numFmtId="181" fontId="22" fillId="0" borderId="88" xfId="11" applyNumberFormat="1" applyFont="1" applyFill="1" applyBorder="1" applyAlignment="1">
      <alignment horizontal="right" vertical="center" shrinkToFit="1"/>
    </xf>
    <xf numFmtId="181" fontId="22" fillId="0" borderId="0" xfId="11" applyNumberFormat="1" applyFont="1" applyFill="1" applyBorder="1" applyAlignment="1">
      <alignment horizontal="right" vertical="center" shrinkToFit="1"/>
    </xf>
    <xf numFmtId="181" fontId="22" fillId="0" borderId="38" xfId="11" applyNumberFormat="1" applyFont="1" applyFill="1" applyBorder="1" applyAlignment="1">
      <alignment horizontal="right" vertical="center" shrinkToFit="1"/>
    </xf>
    <xf numFmtId="178" fontId="22" fillId="0" borderId="87" xfId="11" applyNumberFormat="1" applyFont="1" applyFill="1" applyBorder="1" applyAlignment="1">
      <alignment horizontal="right" vertical="center" shrinkToFit="1"/>
    </xf>
    <xf numFmtId="178" fontId="22" fillId="0" borderId="88" xfId="11" applyNumberFormat="1" applyFont="1" applyFill="1" applyBorder="1" applyAlignment="1">
      <alignment horizontal="right" vertical="center" shrinkToFit="1"/>
    </xf>
    <xf numFmtId="178" fontId="22" fillId="0" borderId="38" xfId="11" applyNumberFormat="1" applyFont="1" applyFill="1" applyBorder="1" applyAlignment="1">
      <alignment horizontal="right" vertical="center" shrinkToFit="1"/>
    </xf>
    <xf numFmtId="0" fontId="22" fillId="0" borderId="41" xfId="11" applyFont="1" applyFill="1" applyBorder="1">
      <alignment vertical="center"/>
    </xf>
    <xf numFmtId="0" fontId="22" fillId="0" borderId="12" xfId="11" applyFont="1" applyFill="1" applyBorder="1">
      <alignment vertical="center"/>
    </xf>
    <xf numFmtId="0" fontId="22" fillId="0" borderId="48" xfId="11" applyFont="1" applyFill="1" applyBorder="1">
      <alignment vertical="center"/>
    </xf>
    <xf numFmtId="181" fontId="22" fillId="0" borderId="82" xfId="11" applyNumberFormat="1" applyFont="1" applyFill="1" applyBorder="1" applyAlignment="1">
      <alignment horizontal="right" vertical="center" shrinkToFit="1"/>
    </xf>
    <xf numFmtId="0" fontId="22" fillId="0" borderId="64" xfId="11" applyFont="1" applyFill="1" applyBorder="1">
      <alignment vertical="center"/>
    </xf>
    <xf numFmtId="0" fontId="22" fillId="0" borderId="0" xfId="11" applyFont="1" applyFill="1" applyBorder="1">
      <alignment vertical="center"/>
    </xf>
    <xf numFmtId="0" fontId="22" fillId="0" borderId="38" xfId="11" applyFont="1" applyFill="1" applyBorder="1">
      <alignment vertical="center"/>
    </xf>
    <xf numFmtId="181" fontId="22" fillId="0" borderId="85" xfId="11" applyNumberFormat="1" applyFont="1" applyFill="1" applyBorder="1" applyAlignment="1">
      <alignment horizontal="right" vertical="center" shrinkToFit="1"/>
    </xf>
    <xf numFmtId="0" fontId="22" fillId="0" borderId="64" xfId="11" applyFont="1" applyBorder="1" applyAlignment="1">
      <alignment vertical="center"/>
    </xf>
    <xf numFmtId="0" fontId="18" fillId="0" borderId="0" xfId="6" applyAlignment="1">
      <alignment vertical="center"/>
    </xf>
    <xf numFmtId="0" fontId="18" fillId="0" borderId="38" xfId="6" applyBorder="1" applyAlignment="1">
      <alignment vertical="center"/>
    </xf>
    <xf numFmtId="178" fontId="22" fillId="0" borderId="88" xfId="11" applyNumberFormat="1" applyFont="1" applyFill="1" applyBorder="1" applyAlignment="1">
      <alignment horizontal="right" vertical="center"/>
    </xf>
    <xf numFmtId="178" fontId="22" fillId="0" borderId="0" xfId="11" applyNumberFormat="1" applyFont="1" applyFill="1" applyBorder="1" applyAlignment="1">
      <alignment horizontal="right" vertical="center"/>
    </xf>
    <xf numFmtId="178" fontId="22" fillId="0" borderId="38" xfId="11" applyNumberFormat="1" applyFont="1" applyFill="1" applyBorder="1" applyAlignment="1">
      <alignment horizontal="right" vertical="center"/>
    </xf>
    <xf numFmtId="0" fontId="22" fillId="0" borderId="37" xfId="11" applyFont="1" applyFill="1" applyBorder="1">
      <alignment vertical="center"/>
    </xf>
    <xf numFmtId="0" fontId="22" fillId="0" borderId="54" xfId="11" applyFont="1" applyFill="1" applyBorder="1">
      <alignment vertical="center"/>
    </xf>
    <xf numFmtId="0" fontId="22" fillId="0" borderId="40" xfId="11" applyFont="1" applyFill="1" applyBorder="1">
      <alignment vertical="center"/>
    </xf>
    <xf numFmtId="178" fontId="22" fillId="0" borderId="64" xfId="11" applyNumberFormat="1" applyFont="1" applyFill="1" applyBorder="1" applyAlignment="1">
      <alignment horizontal="right" vertical="center"/>
    </xf>
    <xf numFmtId="178" fontId="22" fillId="0" borderId="85" xfId="11" applyNumberFormat="1" applyFont="1" applyFill="1" applyBorder="1" applyAlignment="1">
      <alignment horizontal="right" vertical="center"/>
    </xf>
    <xf numFmtId="181" fontId="22" fillId="0" borderId="86" xfId="11" applyNumberFormat="1" applyFont="1" applyFill="1" applyBorder="1" applyAlignment="1">
      <alignment horizontal="right" vertical="center"/>
    </xf>
    <xf numFmtId="0" fontId="28" fillId="0" borderId="39" xfId="11" applyFont="1" applyFill="1" applyBorder="1" applyAlignment="1">
      <alignment horizontal="center" vertical="center"/>
    </xf>
    <xf numFmtId="0" fontId="28" fillId="0" borderId="31" xfId="11" applyFont="1" applyFill="1" applyBorder="1" applyAlignment="1">
      <alignment horizontal="center" vertical="center"/>
    </xf>
    <xf numFmtId="0" fontId="28" fillId="0" borderId="42" xfId="11" applyFont="1" applyFill="1" applyBorder="1" applyAlignment="1">
      <alignment horizontal="center" vertical="center"/>
    </xf>
    <xf numFmtId="181" fontId="3" fillId="0" borderId="0" xfId="11" applyNumberFormat="1" applyFill="1" applyAlignment="1">
      <alignment horizontal="right" vertical="center" shrinkToFit="1"/>
    </xf>
    <xf numFmtId="181" fontId="3" fillId="0" borderId="38" xfId="11" applyNumberFormat="1" applyFill="1" applyBorder="1" applyAlignment="1">
      <alignment horizontal="right" vertical="center" shrinkToFit="1"/>
    </xf>
    <xf numFmtId="0" fontId="3" fillId="0" borderId="0" xfId="11" applyFill="1" applyAlignment="1">
      <alignment horizontal="right" vertical="center" shrinkToFit="1"/>
    </xf>
    <xf numFmtId="0" fontId="3" fillId="0" borderId="85" xfId="11" applyFill="1" applyBorder="1" applyAlignment="1">
      <alignment horizontal="right" vertical="center" shrinkToFit="1"/>
    </xf>
    <xf numFmtId="181" fontId="3" fillId="0" borderId="85" xfId="11" applyNumberFormat="1" applyFill="1" applyBorder="1" applyAlignment="1">
      <alignment horizontal="right" vertical="center" shrinkToFit="1"/>
    </xf>
    <xf numFmtId="178" fontId="22" fillId="0" borderId="84" xfId="11" applyNumberFormat="1" applyFont="1" applyFill="1" applyBorder="1" applyAlignment="1">
      <alignment horizontal="right" vertical="center" shrinkToFit="1"/>
    </xf>
    <xf numFmtId="0" fontId="22" fillId="0" borderId="41" xfId="11" applyFont="1" applyFill="1" applyBorder="1" applyAlignment="1">
      <alignment horizontal="center" vertical="center" textRotation="255"/>
    </xf>
    <xf numFmtId="0" fontId="22" fillId="0" borderId="48" xfId="11" applyFont="1" applyFill="1" applyBorder="1" applyAlignment="1">
      <alignment horizontal="center" vertical="center" textRotation="255"/>
    </xf>
    <xf numFmtId="0" fontId="22" fillId="0" borderId="64" xfId="11" applyFont="1" applyFill="1" applyBorder="1" applyAlignment="1">
      <alignment horizontal="center" vertical="center" textRotation="255"/>
    </xf>
    <xf numFmtId="0" fontId="22" fillId="0" borderId="38" xfId="11" applyFont="1" applyFill="1" applyBorder="1" applyAlignment="1">
      <alignment horizontal="center" vertical="center" textRotation="255"/>
    </xf>
    <xf numFmtId="0" fontId="22" fillId="0" borderId="37" xfId="11" applyFont="1" applyFill="1" applyBorder="1" applyAlignment="1">
      <alignment horizontal="center" vertical="center" textRotation="255"/>
    </xf>
    <xf numFmtId="0" fontId="22" fillId="0" borderId="40" xfId="11" applyFont="1" applyFill="1" applyBorder="1" applyAlignment="1">
      <alignment horizontal="center" vertical="center" textRotation="255"/>
    </xf>
    <xf numFmtId="0" fontId="28" fillId="0" borderId="64" xfId="11" applyFont="1" applyBorder="1">
      <alignment vertical="center"/>
    </xf>
    <xf numFmtId="0" fontId="28" fillId="0" borderId="0" xfId="11" applyFont="1" applyBorder="1">
      <alignment vertical="center"/>
    </xf>
    <xf numFmtId="0" fontId="28" fillId="0" borderId="38" xfId="11" applyFont="1" applyBorder="1">
      <alignment vertical="center"/>
    </xf>
    <xf numFmtId="0" fontId="18" fillId="0" borderId="0" xfId="6" applyBorder="1" applyAlignment="1">
      <alignment vertical="center"/>
    </xf>
    <xf numFmtId="0" fontId="22" fillId="0" borderId="37" xfId="11" applyFont="1" applyBorder="1">
      <alignment vertical="center"/>
    </xf>
    <xf numFmtId="0" fontId="22" fillId="0" borderId="54" xfId="11" applyFont="1" applyBorder="1">
      <alignment vertical="center"/>
    </xf>
    <xf numFmtId="0" fontId="22" fillId="0" borderId="40" xfId="11" applyFont="1" applyBorder="1">
      <alignment vertical="center"/>
    </xf>
    <xf numFmtId="0" fontId="3" fillId="0" borderId="31" xfId="11" applyBorder="1" applyAlignment="1">
      <alignment horizontal="center" vertical="center"/>
    </xf>
    <xf numFmtId="0" fontId="3" fillId="0" borderId="42" xfId="11" applyBorder="1" applyAlignment="1">
      <alignment horizontal="center" vertical="center"/>
    </xf>
    <xf numFmtId="0" fontId="3" fillId="0" borderId="12" xfId="11" applyFill="1" applyBorder="1" applyAlignment="1">
      <alignment horizontal="right" vertical="center" shrinkToFit="1"/>
    </xf>
    <xf numFmtId="0" fontId="3" fillId="0" borderId="48" xfId="11" applyFill="1" applyBorder="1" applyAlignment="1">
      <alignment horizontal="right" vertical="center" shrinkToFit="1"/>
    </xf>
    <xf numFmtId="0" fontId="22" fillId="0" borderId="41" xfId="11" applyFont="1" applyBorder="1" applyAlignment="1">
      <alignment horizontal="center" vertical="center" wrapText="1"/>
    </xf>
    <xf numFmtId="0" fontId="22" fillId="0" borderId="12" xfId="11" applyFont="1" applyBorder="1" applyAlignment="1">
      <alignment horizontal="center" vertical="center" wrapText="1"/>
    </xf>
    <xf numFmtId="0" fontId="22" fillId="0" borderId="64" xfId="11" applyFont="1" applyBorder="1" applyAlignment="1">
      <alignment horizontal="center" vertical="center" wrapText="1"/>
    </xf>
    <xf numFmtId="0" fontId="22" fillId="0" borderId="0" xfId="11" applyFont="1" applyBorder="1" applyAlignment="1">
      <alignment horizontal="center" vertical="center" wrapText="1"/>
    </xf>
    <xf numFmtId="0" fontId="22" fillId="0" borderId="37" xfId="11" applyFont="1" applyBorder="1" applyAlignment="1">
      <alignment horizontal="center" vertical="center" wrapText="1"/>
    </xf>
    <xf numFmtId="0" fontId="22" fillId="0" borderId="54" xfId="11" applyFont="1" applyBorder="1" applyAlignment="1">
      <alignment horizontal="center" vertical="center" wrapText="1"/>
    </xf>
    <xf numFmtId="0" fontId="22" fillId="0" borderId="12" xfId="11" applyFont="1" applyBorder="1" applyAlignment="1">
      <alignment vertical="center" textRotation="255"/>
    </xf>
    <xf numFmtId="0" fontId="22" fillId="0" borderId="0" xfId="11" applyFont="1" applyBorder="1" applyAlignment="1">
      <alignment vertical="center" textRotation="255"/>
    </xf>
    <xf numFmtId="0" fontId="22" fillId="0" borderId="54" xfId="11" applyFont="1" applyBorder="1" applyAlignment="1">
      <alignment vertical="center" textRotation="255"/>
    </xf>
    <xf numFmtId="0" fontId="3" fillId="0" borderId="0" xfId="11" applyFill="1" applyBorder="1" applyAlignment="1">
      <alignment horizontal="right" vertical="center" shrinkToFit="1"/>
    </xf>
    <xf numFmtId="0" fontId="3" fillId="0" borderId="38" xfId="11" applyFill="1" applyBorder="1" applyAlignment="1">
      <alignment horizontal="right" vertical="center" shrinkToFit="1"/>
    </xf>
    <xf numFmtId="181" fontId="22" fillId="0" borderId="41" xfId="11" applyNumberFormat="1" applyFont="1" applyFill="1" applyBorder="1" applyAlignment="1">
      <alignment horizontal="right" vertical="center" shrinkToFit="1"/>
    </xf>
    <xf numFmtId="181" fontId="22" fillId="0" borderId="64" xfId="11" applyNumberFormat="1" applyFont="1" applyFill="1" applyBorder="1" applyAlignment="1">
      <alignment horizontal="right" vertical="center" shrinkToFit="1"/>
    </xf>
    <xf numFmtId="181" fontId="22" fillId="0" borderId="37" xfId="11" applyNumberFormat="1" applyFont="1" applyFill="1" applyBorder="1" applyAlignment="1">
      <alignment horizontal="right" vertical="center" shrinkToFit="1"/>
    </xf>
    <xf numFmtId="0" fontId="3" fillId="0" borderId="54" xfId="11" applyFill="1" applyBorder="1" applyAlignment="1">
      <alignment horizontal="right" vertical="center" shrinkToFit="1"/>
    </xf>
    <xf numFmtId="181" fontId="22" fillId="0" borderId="54" xfId="11" applyNumberFormat="1" applyFont="1" applyFill="1" applyBorder="1" applyAlignment="1">
      <alignment horizontal="right" vertical="center" shrinkToFit="1"/>
    </xf>
    <xf numFmtId="0" fontId="3" fillId="0" borderId="40" xfId="11" applyFill="1" applyBorder="1" applyAlignment="1">
      <alignment horizontal="right" vertical="center" shrinkToFit="1"/>
    </xf>
    <xf numFmtId="0" fontId="22" fillId="0" borderId="41" xfId="11" applyFont="1" applyFill="1" applyBorder="1" applyAlignment="1">
      <alignment horizontal="left" vertical="center"/>
    </xf>
    <xf numFmtId="0" fontId="22" fillId="0" borderId="12" xfId="11" applyFont="1" applyFill="1" applyBorder="1" applyAlignment="1">
      <alignment horizontal="left" vertical="center"/>
    </xf>
    <xf numFmtId="0" fontId="22" fillId="0" borderId="48" xfId="11" applyFont="1" applyFill="1" applyBorder="1" applyAlignment="1">
      <alignment horizontal="left" vertical="center"/>
    </xf>
    <xf numFmtId="178" fontId="22" fillId="0" borderId="48" xfId="11" applyNumberFormat="1" applyFont="1" applyFill="1" applyBorder="1" applyAlignment="1">
      <alignment horizontal="right" vertical="center" shrinkToFit="1"/>
    </xf>
    <xf numFmtId="0" fontId="22" fillId="0" borderId="64" xfId="11" applyFont="1" applyFill="1" applyBorder="1" applyAlignment="1">
      <alignment horizontal="left" vertical="center"/>
    </xf>
    <xf numFmtId="0" fontId="22" fillId="0" borderId="0" xfId="11" applyFont="1" applyFill="1" applyBorder="1" applyAlignment="1">
      <alignment horizontal="left" vertical="center"/>
    </xf>
    <xf numFmtId="0" fontId="22" fillId="0" borderId="38" xfId="11" applyFont="1" applyFill="1" applyBorder="1" applyAlignment="1">
      <alignment horizontal="left" vertical="center"/>
    </xf>
    <xf numFmtId="0" fontId="22" fillId="0" borderId="64" xfId="11" applyFont="1" applyFill="1" applyBorder="1" applyAlignment="1">
      <alignment horizontal="center" vertical="center" wrapText="1"/>
    </xf>
    <xf numFmtId="0" fontId="22" fillId="0" borderId="0" xfId="11" applyFont="1" applyFill="1" applyBorder="1" applyAlignment="1">
      <alignment horizontal="center" vertical="center" wrapText="1"/>
    </xf>
    <xf numFmtId="0" fontId="22" fillId="0" borderId="37" xfId="11" applyFont="1" applyFill="1" applyBorder="1" applyAlignment="1">
      <alignment horizontal="center" vertical="center" wrapText="1"/>
    </xf>
    <xf numFmtId="0" fontId="22" fillId="0" borderId="54" xfId="11" applyFont="1" applyFill="1" applyBorder="1" applyAlignment="1">
      <alignment horizontal="center" vertical="center" wrapText="1"/>
    </xf>
    <xf numFmtId="178" fontId="22" fillId="0" borderId="37" xfId="11" applyNumberFormat="1" applyFont="1" applyFill="1" applyBorder="1" applyAlignment="1">
      <alignment horizontal="right" vertical="center" shrinkToFit="1"/>
    </xf>
    <xf numFmtId="178" fontId="22" fillId="0" borderId="54" xfId="11" applyNumberFormat="1" applyFont="1" applyFill="1" applyBorder="1" applyAlignment="1">
      <alignment horizontal="right" vertical="center" shrinkToFit="1"/>
    </xf>
    <xf numFmtId="178" fontId="22" fillId="5" borderId="88" xfId="11" applyNumberFormat="1" applyFont="1" applyFill="1" applyBorder="1" applyAlignment="1">
      <alignment horizontal="right" vertical="center" shrinkToFit="1"/>
    </xf>
    <xf numFmtId="178" fontId="22" fillId="5" borderId="0" xfId="11" applyNumberFormat="1" applyFont="1" applyFill="1" applyBorder="1" applyAlignment="1">
      <alignment horizontal="right" vertical="center" shrinkToFit="1"/>
    </xf>
    <xf numFmtId="178" fontId="22" fillId="5" borderId="85" xfId="11" applyNumberFormat="1" applyFont="1" applyFill="1" applyBorder="1" applyAlignment="1">
      <alignment horizontal="right" vertical="center" shrinkToFit="1"/>
    </xf>
    <xf numFmtId="0" fontId="22" fillId="5" borderId="88" xfId="11" applyFont="1" applyFill="1" applyBorder="1" applyAlignment="1">
      <alignment horizontal="right" vertical="center" shrinkToFit="1"/>
    </xf>
    <xf numFmtId="0" fontId="22" fillId="5" borderId="0" xfId="11" applyFont="1" applyFill="1" applyBorder="1" applyAlignment="1">
      <alignment horizontal="right" vertical="center" shrinkToFit="1"/>
    </xf>
    <xf numFmtId="0" fontId="22" fillId="5" borderId="38" xfId="11" applyFont="1" applyFill="1" applyBorder="1" applyAlignment="1">
      <alignment horizontal="right" vertical="center" shrinkToFit="1"/>
    </xf>
    <xf numFmtId="178" fontId="22" fillId="0" borderId="40" xfId="11" applyNumberFormat="1" applyFont="1" applyFill="1" applyBorder="1" applyAlignment="1">
      <alignment horizontal="right" vertical="center" shrinkToFit="1"/>
    </xf>
    <xf numFmtId="178" fontId="22" fillId="0" borderId="89" xfId="11" applyNumberFormat="1" applyFont="1" applyFill="1" applyBorder="1" applyAlignment="1">
      <alignment horizontal="right" vertical="center" shrinkToFit="1"/>
    </xf>
    <xf numFmtId="181" fontId="22" fillId="0" borderId="90" xfId="11" applyNumberFormat="1" applyFont="1" applyFill="1" applyBorder="1" applyAlignment="1">
      <alignment horizontal="right" vertical="center" shrinkToFit="1"/>
    </xf>
    <xf numFmtId="178" fontId="22" fillId="0" borderId="90" xfId="11" applyNumberFormat="1" applyFont="1" applyFill="1" applyBorder="1" applyAlignment="1">
      <alignment horizontal="right" vertical="center" shrinkToFit="1"/>
    </xf>
    <xf numFmtId="181" fontId="22" fillId="0" borderId="91" xfId="11" applyNumberFormat="1" applyFont="1" applyFill="1" applyBorder="1" applyAlignment="1">
      <alignment horizontal="right" vertical="center" shrinkToFit="1"/>
    </xf>
    <xf numFmtId="181" fontId="22" fillId="0" borderId="40" xfId="11" applyNumberFormat="1" applyFont="1" applyFill="1" applyBorder="1" applyAlignment="1">
      <alignment horizontal="right" vertical="center" shrinkToFit="1"/>
    </xf>
    <xf numFmtId="0" fontId="22" fillId="0" borderId="37" xfId="11" applyFont="1" applyFill="1" applyBorder="1" applyAlignment="1">
      <alignment horizontal="left" vertical="center"/>
    </xf>
    <xf numFmtId="0" fontId="22" fillId="0" borderId="54" xfId="11" applyFont="1" applyFill="1" applyBorder="1" applyAlignment="1">
      <alignment horizontal="left" vertical="center"/>
    </xf>
    <xf numFmtId="0" fontId="22" fillId="0" borderId="40" xfId="11" applyFont="1" applyFill="1" applyBorder="1" applyAlignment="1">
      <alignment horizontal="left" vertical="center"/>
    </xf>
    <xf numFmtId="0" fontId="3" fillId="0" borderId="89" xfId="11" applyFill="1" applyBorder="1" applyAlignment="1">
      <alignment horizontal="right" vertical="center" shrinkToFit="1"/>
    </xf>
    <xf numFmtId="181" fontId="3" fillId="0" borderId="54" xfId="11" applyNumberFormat="1" applyFill="1" applyBorder="1" applyAlignment="1">
      <alignment horizontal="right" vertical="center" shrinkToFit="1"/>
    </xf>
    <xf numFmtId="181" fontId="3" fillId="0" borderId="89" xfId="11" applyNumberFormat="1" applyFill="1" applyBorder="1" applyAlignment="1">
      <alignment horizontal="right" vertical="center" shrinkToFit="1"/>
    </xf>
    <xf numFmtId="178" fontId="22" fillId="0" borderId="91" xfId="11" applyNumberFormat="1" applyFont="1" applyFill="1" applyBorder="1" applyAlignment="1">
      <alignment horizontal="right" vertical="center" shrinkToFit="1"/>
    </xf>
    <xf numFmtId="178" fontId="22" fillId="5" borderId="91" xfId="11" applyNumberFormat="1" applyFont="1" applyFill="1" applyBorder="1" applyAlignment="1">
      <alignment horizontal="right" vertical="center" shrinkToFit="1"/>
    </xf>
    <xf numFmtId="178" fontId="22" fillId="5" borderId="54" xfId="11" applyNumberFormat="1" applyFont="1" applyFill="1" applyBorder="1" applyAlignment="1">
      <alignment horizontal="right" vertical="center" shrinkToFit="1"/>
    </xf>
    <xf numFmtId="178" fontId="22" fillId="5" borderId="89" xfId="11" applyNumberFormat="1" applyFont="1" applyFill="1" applyBorder="1" applyAlignment="1">
      <alignment horizontal="right" vertical="center" shrinkToFit="1"/>
    </xf>
    <xf numFmtId="0" fontId="22" fillId="5" borderId="91" xfId="11" applyFont="1" applyFill="1" applyBorder="1" applyAlignment="1">
      <alignment horizontal="right" vertical="center" shrinkToFit="1"/>
    </xf>
    <xf numFmtId="0" fontId="22" fillId="5" borderId="54" xfId="11" applyFont="1" applyFill="1" applyBorder="1" applyAlignment="1">
      <alignment horizontal="right" vertical="center" shrinkToFit="1"/>
    </xf>
    <xf numFmtId="0" fontId="22" fillId="5" borderId="40" xfId="11" applyFont="1" applyFill="1" applyBorder="1" applyAlignment="1">
      <alignment horizontal="right" vertical="center" shrinkToFit="1"/>
    </xf>
    <xf numFmtId="0" fontId="22" fillId="0" borderId="41" xfId="11" applyFont="1" applyBorder="1" applyAlignment="1">
      <alignment horizontal="center" vertical="center" textRotation="255"/>
    </xf>
    <xf numFmtId="0" fontId="22" fillId="0" borderId="48" xfId="11" applyFont="1" applyBorder="1" applyAlignment="1">
      <alignment horizontal="center" vertical="center" textRotation="255"/>
    </xf>
    <xf numFmtId="0" fontId="22" fillId="0" borderId="64" xfId="11" applyFont="1" applyBorder="1" applyAlignment="1">
      <alignment horizontal="center" vertical="center" textRotation="255"/>
    </xf>
    <xf numFmtId="0" fontId="22" fillId="0" borderId="38" xfId="11" applyFont="1" applyBorder="1" applyAlignment="1">
      <alignment horizontal="center" vertical="center" textRotation="255"/>
    </xf>
    <xf numFmtId="0" fontId="22" fillId="0" borderId="37" xfId="11" applyFont="1" applyBorder="1" applyAlignment="1">
      <alignment horizontal="center" vertical="center" textRotation="255"/>
    </xf>
    <xf numFmtId="0" fontId="22" fillId="0" borderId="40" xfId="11" applyFont="1" applyBorder="1" applyAlignment="1">
      <alignment horizontal="center" vertical="center" textRotation="255"/>
    </xf>
    <xf numFmtId="0" fontId="36" fillId="7" borderId="62" xfId="12" applyFont="1" applyFill="1" applyBorder="1" applyAlignment="1" applyProtection="1">
      <alignment horizontal="center" vertical="center" wrapText="1"/>
      <protection locked="0"/>
    </xf>
    <xf numFmtId="0" fontId="36" fillId="7" borderId="8" xfId="12" applyFont="1" applyFill="1" applyBorder="1" applyAlignment="1" applyProtection="1">
      <alignment horizontal="center" vertical="center" wrapText="1"/>
      <protection locked="0"/>
    </xf>
    <xf numFmtId="0" fontId="36" fillId="7" borderId="23" xfId="12" applyFont="1" applyFill="1" applyBorder="1" applyAlignment="1" applyProtection="1">
      <alignment horizontal="center" vertical="center" wrapText="1"/>
      <protection locked="0"/>
    </xf>
    <xf numFmtId="0" fontId="36" fillId="7" borderId="95" xfId="12" applyFont="1" applyFill="1" applyBorder="1" applyAlignment="1" applyProtection="1">
      <alignment horizontal="center" vertical="center" wrapText="1"/>
      <protection locked="0"/>
    </xf>
    <xf numFmtId="0" fontId="36" fillId="7" borderId="93" xfId="12" applyFont="1" applyFill="1" applyBorder="1" applyAlignment="1" applyProtection="1">
      <alignment horizontal="center" vertical="center" wrapText="1"/>
      <protection locked="0"/>
    </xf>
    <xf numFmtId="0" fontId="36" fillId="7" borderId="94" xfId="12" applyFont="1" applyFill="1" applyBorder="1" applyAlignment="1" applyProtection="1">
      <alignment horizontal="center" vertical="center" wrapText="1"/>
      <protection locked="0"/>
    </xf>
    <xf numFmtId="0" fontId="3" fillId="7" borderId="62" xfId="12" applyFont="1" applyFill="1" applyBorder="1" applyAlignment="1" applyProtection="1">
      <alignment horizontal="center" vertical="center" wrapText="1"/>
      <protection locked="0"/>
    </xf>
    <xf numFmtId="0" fontId="3" fillId="7" borderId="8" xfId="12" applyFont="1" applyFill="1" applyBorder="1" applyAlignment="1" applyProtection="1">
      <alignment horizontal="center" vertical="center" wrapText="1"/>
      <protection locked="0"/>
    </xf>
    <xf numFmtId="0" fontId="3" fillId="7" borderId="23" xfId="12" applyFont="1" applyFill="1" applyBorder="1" applyAlignment="1" applyProtection="1">
      <alignment horizontal="center" vertical="center" wrapText="1"/>
      <protection locked="0"/>
    </xf>
    <xf numFmtId="0" fontId="3" fillId="7" borderId="95" xfId="12" applyFont="1" applyFill="1" applyBorder="1" applyAlignment="1" applyProtection="1">
      <alignment horizontal="center" vertical="center" wrapText="1"/>
      <protection locked="0"/>
    </xf>
    <xf numFmtId="0" fontId="3" fillId="7" borderId="93" xfId="12" applyFont="1" applyFill="1" applyBorder="1" applyAlignment="1" applyProtection="1">
      <alignment horizontal="center" vertical="center" wrapText="1"/>
      <protection locked="0"/>
    </xf>
    <xf numFmtId="0" fontId="3" fillId="7" borderId="94" xfId="12" applyFont="1" applyFill="1" applyBorder="1" applyAlignment="1" applyProtection="1">
      <alignment horizontal="center" vertical="center" wrapText="1"/>
      <protection locked="0"/>
    </xf>
    <xf numFmtId="0" fontId="36" fillId="7" borderId="9" xfId="12" applyFont="1" applyFill="1" applyBorder="1" applyAlignment="1" applyProtection="1">
      <alignment horizontal="center" vertical="center" wrapText="1"/>
      <protection locked="0"/>
    </xf>
    <xf numFmtId="0" fontId="36" fillId="7" borderId="96" xfId="12" applyFont="1" applyFill="1" applyBorder="1" applyAlignment="1" applyProtection="1">
      <alignment horizontal="center" vertical="center" wrapText="1"/>
      <protection locked="0"/>
    </xf>
    <xf numFmtId="0" fontId="36" fillId="0" borderId="98" xfId="14" applyFont="1" applyBorder="1" applyAlignment="1" applyProtection="1">
      <alignment horizontal="left" vertical="center" shrinkToFit="1"/>
      <protection locked="0"/>
    </xf>
    <xf numFmtId="0" fontId="36" fillId="0" borderId="99" xfId="14" applyFont="1" applyBorder="1" applyAlignment="1" applyProtection="1">
      <alignment horizontal="left" vertical="center" shrinkToFit="1"/>
      <protection locked="0"/>
    </xf>
    <xf numFmtId="0" fontId="36" fillId="0" borderId="100" xfId="14" applyFont="1" applyBorder="1" applyAlignment="1" applyProtection="1">
      <alignment horizontal="left" vertical="center" shrinkToFit="1"/>
      <protection locked="0"/>
    </xf>
    <xf numFmtId="177" fontId="36" fillId="0" borderId="101" xfId="14" applyNumberFormat="1" applyFont="1" applyBorder="1" applyAlignment="1" applyProtection="1">
      <alignment horizontal="right" vertical="center" shrinkToFit="1"/>
      <protection locked="0"/>
    </xf>
    <xf numFmtId="177" fontId="36" fillId="0" borderId="102" xfId="14" applyNumberFormat="1" applyFont="1" applyBorder="1" applyAlignment="1" applyProtection="1">
      <alignment horizontal="right" vertical="center" shrinkToFit="1"/>
      <protection locked="0"/>
    </xf>
    <xf numFmtId="177" fontId="36" fillId="0" borderId="103" xfId="14" applyNumberFormat="1" applyFont="1" applyBorder="1" applyAlignment="1" applyProtection="1">
      <alignment horizontal="right" vertical="center" shrinkToFit="1"/>
      <protection locked="0"/>
    </xf>
    <xf numFmtId="177" fontId="36" fillId="0" borderId="104" xfId="14" applyNumberFormat="1" applyFont="1" applyBorder="1" applyAlignment="1" applyProtection="1">
      <alignment horizontal="right" vertical="center" shrinkToFit="1"/>
      <protection locked="0"/>
    </xf>
    <xf numFmtId="177" fontId="36" fillId="0" borderId="105" xfId="14" applyNumberFormat="1" applyFont="1" applyBorder="1" applyAlignment="1" applyProtection="1">
      <alignment horizontal="right" vertical="center" shrinkToFit="1"/>
      <protection locked="0"/>
    </xf>
    <xf numFmtId="177" fontId="36" fillId="0" borderId="106" xfId="14" applyNumberFormat="1" applyFont="1" applyBorder="1" applyAlignment="1" applyProtection="1">
      <alignment horizontal="right" vertical="center" shrinkToFit="1"/>
      <protection locked="0"/>
    </xf>
    <xf numFmtId="0" fontId="36" fillId="7" borderId="36" xfId="12" applyFont="1" applyFill="1" applyBorder="1" applyAlignment="1" applyProtection="1">
      <alignment horizontal="center" vertical="center"/>
      <protection locked="0"/>
    </xf>
    <xf numFmtId="0" fontId="36" fillId="7" borderId="8" xfId="12" applyFont="1" applyFill="1" applyBorder="1" applyAlignment="1" applyProtection="1">
      <alignment horizontal="center" vertical="center"/>
      <protection locked="0"/>
    </xf>
    <xf numFmtId="0" fontId="36" fillId="7" borderId="23" xfId="12" applyFont="1" applyFill="1" applyBorder="1" applyAlignment="1" applyProtection="1">
      <alignment horizontal="center" vertical="center"/>
      <protection locked="0"/>
    </xf>
    <xf numFmtId="0" fontId="36" fillId="7" borderId="92" xfId="12" applyFont="1" applyFill="1" applyBorder="1" applyAlignment="1" applyProtection="1">
      <alignment horizontal="center" vertical="center"/>
      <protection locked="0"/>
    </xf>
    <xf numFmtId="0" fontId="36" fillId="7" borderId="93" xfId="12" applyFont="1" applyFill="1" applyBorder="1" applyAlignment="1" applyProtection="1">
      <alignment horizontal="center" vertical="center"/>
      <protection locked="0"/>
    </xf>
    <xf numFmtId="0" fontId="36" fillId="7" borderId="94" xfId="12" applyFont="1" applyFill="1" applyBorder="1" applyAlignment="1" applyProtection="1">
      <alignment horizontal="center" vertical="center"/>
      <protection locked="0"/>
    </xf>
    <xf numFmtId="0" fontId="35" fillId="6" borderId="1" xfId="12" applyFont="1" applyFill="1" applyBorder="1" applyAlignment="1" applyProtection="1">
      <alignment horizontal="center" vertical="center"/>
    </xf>
    <xf numFmtId="0" fontId="35" fillId="6" borderId="2" xfId="12" applyFont="1" applyFill="1" applyBorder="1" applyAlignment="1" applyProtection="1">
      <alignment horizontal="center" vertical="center"/>
    </xf>
    <xf numFmtId="0" fontId="35" fillId="6" borderId="3" xfId="12" applyFont="1" applyFill="1" applyBorder="1" applyAlignment="1" applyProtection="1">
      <alignment horizontal="center" vertical="center"/>
    </xf>
    <xf numFmtId="0" fontId="36" fillId="6" borderId="75" xfId="12" applyFont="1" applyFill="1" applyBorder="1" applyAlignment="1" applyProtection="1">
      <alignment horizontal="left" vertical="center"/>
    </xf>
    <xf numFmtId="0" fontId="36" fillId="7" borderId="36" xfId="12" applyFont="1" applyFill="1" applyBorder="1" applyAlignment="1" applyProtection="1">
      <alignment horizontal="center" vertical="center" wrapText="1"/>
      <protection locked="0"/>
    </xf>
    <xf numFmtId="0" fontId="36" fillId="7" borderId="92" xfId="12" applyFont="1" applyFill="1" applyBorder="1" applyAlignment="1" applyProtection="1">
      <alignment horizontal="center" vertical="center" wrapText="1"/>
      <protection locked="0"/>
    </xf>
    <xf numFmtId="0" fontId="36" fillId="0" borderId="98" xfId="15" applyNumberFormat="1" applyFont="1" applyBorder="1" applyAlignment="1" applyProtection="1">
      <alignment horizontal="left" vertical="center" shrinkToFit="1"/>
      <protection locked="0"/>
    </xf>
    <xf numFmtId="0" fontId="36" fillId="0" borderId="99" xfId="15" applyNumberFormat="1" applyFont="1" applyBorder="1" applyAlignment="1" applyProtection="1">
      <alignment horizontal="left" vertical="center" shrinkToFit="1"/>
      <protection locked="0"/>
    </xf>
    <xf numFmtId="0" fontId="36" fillId="0" borderId="110" xfId="15" applyNumberFormat="1" applyFont="1" applyBorder="1" applyAlignment="1" applyProtection="1">
      <alignment horizontal="left" vertical="center" shrinkToFit="1"/>
      <protection locked="0"/>
    </xf>
    <xf numFmtId="177" fontId="36" fillId="0" borderId="115" xfId="14" applyNumberFormat="1" applyFont="1" applyBorder="1" applyAlignment="1" applyProtection="1">
      <alignment horizontal="right" vertical="center" shrinkToFit="1"/>
      <protection locked="0"/>
    </xf>
    <xf numFmtId="177" fontId="36" fillId="0" borderId="116" xfId="14" applyNumberFormat="1" applyFont="1" applyBorder="1" applyAlignment="1" applyProtection="1">
      <alignment horizontal="right" vertical="center" shrinkToFit="1"/>
      <protection locked="0"/>
    </xf>
    <xf numFmtId="177" fontId="36" fillId="0" borderId="117" xfId="14" applyNumberFormat="1" applyFont="1" applyBorder="1" applyAlignment="1" applyProtection="1">
      <alignment horizontal="right" vertical="center" shrinkToFit="1"/>
      <protection locked="0"/>
    </xf>
    <xf numFmtId="177" fontId="36" fillId="0" borderId="118" xfId="14" applyNumberFormat="1" applyFont="1" applyBorder="1" applyAlignment="1" applyProtection="1">
      <alignment horizontal="right" vertical="center" shrinkToFit="1"/>
      <protection locked="0"/>
    </xf>
    <xf numFmtId="177" fontId="36" fillId="0" borderId="113" xfId="14" applyNumberFormat="1" applyFont="1" applyBorder="1" applyAlignment="1" applyProtection="1">
      <alignment horizontal="right" vertical="center" shrinkToFit="1"/>
      <protection locked="0"/>
    </xf>
    <xf numFmtId="177" fontId="36" fillId="0" borderId="119" xfId="14" applyNumberFormat="1" applyFont="1" applyBorder="1" applyAlignment="1" applyProtection="1">
      <alignment horizontal="right" vertical="center" shrinkToFit="1"/>
      <protection locked="0"/>
    </xf>
    <xf numFmtId="177" fontId="36" fillId="0" borderId="120" xfId="15" applyNumberFormat="1" applyFont="1" applyBorder="1" applyAlignment="1" applyProtection="1">
      <alignment horizontal="right" vertical="center" shrinkToFit="1"/>
      <protection locked="0"/>
    </xf>
    <xf numFmtId="177" fontId="36" fillId="0" borderId="116" xfId="15" applyNumberFormat="1" applyFont="1" applyBorder="1" applyAlignment="1" applyProtection="1">
      <alignment horizontal="right" vertical="center" shrinkToFit="1"/>
      <protection locked="0"/>
    </xf>
    <xf numFmtId="0" fontId="36" fillId="0" borderId="116" xfId="15" applyNumberFormat="1" applyFont="1" applyBorder="1" applyAlignment="1" applyProtection="1">
      <alignment horizontal="left" vertical="center" shrinkToFit="1"/>
      <protection locked="0"/>
    </xf>
    <xf numFmtId="0" fontId="36" fillId="0" borderId="121" xfId="15" applyNumberFormat="1" applyFont="1" applyBorder="1" applyAlignment="1" applyProtection="1">
      <alignment horizontal="left" vertical="center" shrinkToFit="1"/>
      <protection locked="0"/>
    </xf>
    <xf numFmtId="177" fontId="36" fillId="0" borderId="98" xfId="15" applyNumberFormat="1" applyFont="1" applyBorder="1" applyAlignment="1" applyProtection="1">
      <alignment horizontal="right" vertical="center" shrinkToFit="1"/>
      <protection locked="0"/>
    </xf>
    <xf numFmtId="177" fontId="36" fillId="0" borderId="99" xfId="15" applyNumberFormat="1" applyFont="1" applyBorder="1" applyAlignment="1" applyProtection="1">
      <alignment horizontal="right" vertical="center" shrinkToFit="1"/>
      <protection locked="0"/>
    </xf>
    <xf numFmtId="177" fontId="36" fillId="0" borderId="100" xfId="15" applyNumberFormat="1" applyFont="1" applyBorder="1" applyAlignment="1" applyProtection="1">
      <alignment horizontal="right" vertical="center" shrinkToFit="1"/>
      <protection locked="0"/>
    </xf>
    <xf numFmtId="177" fontId="36" fillId="0" borderId="107" xfId="15" applyNumberFormat="1" applyFont="1" applyBorder="1" applyAlignment="1" applyProtection="1">
      <alignment horizontal="right" vertical="center" shrinkToFit="1"/>
      <protection locked="0"/>
    </xf>
    <xf numFmtId="177" fontId="36" fillId="0" borderId="102" xfId="15" applyNumberFormat="1" applyFont="1" applyBorder="1" applyAlignment="1" applyProtection="1">
      <alignment horizontal="right" vertical="center" shrinkToFit="1"/>
      <protection locked="0"/>
    </xf>
    <xf numFmtId="0" fontId="36" fillId="0" borderId="102" xfId="15" applyNumberFormat="1" applyFont="1" applyBorder="1" applyAlignment="1" applyProtection="1">
      <alignment horizontal="left" vertical="center" shrinkToFit="1"/>
      <protection locked="0"/>
    </xf>
    <xf numFmtId="0" fontId="36" fillId="0" borderId="108" xfId="15" applyNumberFormat="1" applyFont="1" applyBorder="1" applyAlignment="1" applyProtection="1">
      <alignment horizontal="left" vertical="center" shrinkToFit="1"/>
      <protection locked="0"/>
    </xf>
    <xf numFmtId="177" fontId="36" fillId="0" borderId="112" xfId="15" applyNumberFormat="1" applyFont="1" applyBorder="1" applyAlignment="1" applyProtection="1">
      <alignment horizontal="right" vertical="center" shrinkToFit="1"/>
      <protection locked="0"/>
    </xf>
    <xf numFmtId="177" fontId="36" fillId="0" borderId="113" xfId="15" applyNumberFormat="1" applyFont="1" applyBorder="1" applyAlignment="1" applyProtection="1">
      <alignment horizontal="right" vertical="center" shrinkToFit="1"/>
      <protection locked="0"/>
    </xf>
    <xf numFmtId="177" fontId="36" fillId="0" borderId="114" xfId="15" applyNumberFormat="1" applyFont="1" applyBorder="1" applyAlignment="1" applyProtection="1">
      <alignment horizontal="right" vertical="center" shrinkToFit="1"/>
      <protection locked="0"/>
    </xf>
    <xf numFmtId="0" fontId="36" fillId="0" borderId="112" xfId="15" applyNumberFormat="1" applyFont="1" applyBorder="1" applyAlignment="1" applyProtection="1">
      <alignment horizontal="left" vertical="center" shrinkToFit="1"/>
      <protection locked="0"/>
    </xf>
    <xf numFmtId="0" fontId="36" fillId="0" borderId="113" xfId="15" applyNumberFormat="1" applyFont="1" applyBorder="1" applyAlignment="1" applyProtection="1">
      <alignment horizontal="left" vertical="center" shrinkToFit="1"/>
      <protection locked="0"/>
    </xf>
    <xf numFmtId="0" fontId="36" fillId="0" borderId="119" xfId="15" applyNumberFormat="1" applyFont="1" applyBorder="1" applyAlignment="1" applyProtection="1">
      <alignment horizontal="left" vertical="center" shrinkToFit="1"/>
      <protection locked="0"/>
    </xf>
    <xf numFmtId="0" fontId="36" fillId="0" borderId="112" xfId="14" applyFont="1" applyBorder="1" applyAlignment="1" applyProtection="1">
      <alignment horizontal="left" vertical="center" shrinkToFit="1"/>
      <protection locked="0"/>
    </xf>
    <xf numFmtId="0" fontId="36" fillId="0" borderId="113" xfId="14" applyFont="1" applyBorder="1" applyAlignment="1" applyProtection="1">
      <alignment horizontal="left" vertical="center" shrinkToFit="1"/>
      <protection locked="0"/>
    </xf>
    <xf numFmtId="0" fontId="36" fillId="0" borderId="114" xfId="14" applyFont="1" applyBorder="1" applyAlignment="1" applyProtection="1">
      <alignment horizontal="left" vertical="center" shrinkToFit="1"/>
      <protection locked="0"/>
    </xf>
    <xf numFmtId="0" fontId="36" fillId="0" borderId="112" xfId="15" applyFont="1" applyBorder="1" applyAlignment="1" applyProtection="1">
      <alignment horizontal="left" vertical="center" shrinkToFit="1"/>
      <protection locked="0"/>
    </xf>
    <xf numFmtId="0" fontId="36" fillId="0" borderId="113" xfId="15" applyFont="1" applyBorder="1" applyAlignment="1" applyProtection="1">
      <alignment horizontal="left" vertical="center" shrinkToFit="1"/>
      <protection locked="0"/>
    </xf>
    <xf numFmtId="0" fontId="36" fillId="0" borderId="114" xfId="15" applyFont="1" applyBorder="1" applyAlignment="1" applyProtection="1">
      <alignment horizontal="left" vertical="center" shrinkToFit="1"/>
      <protection locked="0"/>
    </xf>
    <xf numFmtId="177" fontId="36" fillId="0" borderId="123" xfId="14" applyNumberFormat="1" applyFont="1" applyBorder="1" applyAlignment="1" applyProtection="1">
      <alignment horizontal="right" vertical="center" shrinkToFit="1"/>
      <protection locked="0"/>
    </xf>
    <xf numFmtId="177" fontId="36" fillId="0" borderId="124" xfId="14" applyNumberFormat="1" applyFont="1" applyBorder="1" applyAlignment="1" applyProtection="1">
      <alignment horizontal="right" vertical="center" shrinkToFit="1"/>
      <protection locked="0"/>
    </xf>
    <xf numFmtId="177" fontId="36" fillId="0" borderId="125" xfId="14" applyNumberFormat="1" applyFont="1" applyBorder="1" applyAlignment="1" applyProtection="1">
      <alignment horizontal="right" vertical="center" shrinkToFit="1"/>
      <protection locked="0"/>
    </xf>
    <xf numFmtId="0" fontId="36" fillId="8" borderId="44" xfId="12" applyFont="1" applyFill="1" applyBorder="1" applyAlignment="1" applyProtection="1">
      <alignment horizontal="left" vertical="center" shrinkToFit="1"/>
      <protection locked="0"/>
    </xf>
    <xf numFmtId="0" fontId="36" fillId="8" borderId="18" xfId="12" applyFont="1" applyFill="1" applyBorder="1" applyAlignment="1" applyProtection="1">
      <alignment horizontal="left" vertical="center" shrinkToFit="1"/>
      <protection locked="0"/>
    </xf>
    <xf numFmtId="0" fontId="36" fillId="8" borderId="43" xfId="12" applyFont="1" applyFill="1" applyBorder="1" applyAlignment="1" applyProtection="1">
      <alignment horizontal="left" vertical="center" shrinkToFit="1"/>
      <protection locked="0"/>
    </xf>
    <xf numFmtId="177" fontId="36" fillId="8" borderId="128" xfId="15" applyNumberFormat="1" applyFont="1" applyFill="1" applyBorder="1" applyAlignment="1" applyProtection="1">
      <alignment horizontal="right" vertical="center" shrinkToFit="1"/>
      <protection locked="0"/>
    </xf>
    <xf numFmtId="177" fontId="36" fillId="8" borderId="129" xfId="15" applyNumberFormat="1" applyFont="1" applyFill="1" applyBorder="1" applyAlignment="1" applyProtection="1">
      <alignment horizontal="right" vertical="center" shrinkToFit="1"/>
      <protection locked="0"/>
    </xf>
    <xf numFmtId="177" fontId="36" fillId="8" borderId="130" xfId="15" applyNumberFormat="1" applyFont="1" applyFill="1" applyBorder="1" applyAlignment="1" applyProtection="1">
      <alignment horizontal="right" vertical="center" shrinkToFit="1"/>
      <protection locked="0"/>
    </xf>
    <xf numFmtId="177" fontId="36" fillId="8" borderId="131" xfId="15" applyNumberFormat="1" applyFont="1" applyFill="1" applyBorder="1" applyAlignment="1" applyProtection="1">
      <alignment horizontal="right" vertical="center" shrinkToFit="1"/>
      <protection locked="0"/>
    </xf>
    <xf numFmtId="177" fontId="36" fillId="8" borderId="132" xfId="15" applyNumberFormat="1" applyFont="1" applyFill="1" applyBorder="1" applyAlignment="1" applyProtection="1">
      <alignment horizontal="right" vertical="center" shrinkToFit="1"/>
      <protection locked="0"/>
    </xf>
    <xf numFmtId="177" fontId="36" fillId="8" borderId="133" xfId="15" applyNumberFormat="1" applyFont="1" applyFill="1" applyBorder="1" applyAlignment="1" applyProtection="1">
      <alignment horizontal="right" vertical="center" shrinkToFit="1"/>
      <protection locked="0"/>
    </xf>
    <xf numFmtId="177" fontId="36" fillId="8" borderId="134" xfId="15" applyNumberFormat="1" applyFont="1" applyFill="1" applyBorder="1" applyAlignment="1" applyProtection="1">
      <alignment horizontal="right" vertical="center" shrinkToFit="1"/>
      <protection locked="0"/>
    </xf>
    <xf numFmtId="0" fontId="36" fillId="8" borderId="129" xfId="15" applyNumberFormat="1" applyFont="1" applyFill="1" applyBorder="1" applyAlignment="1" applyProtection="1">
      <alignment horizontal="left" vertical="center" shrinkToFit="1"/>
      <protection locked="0"/>
    </xf>
    <xf numFmtId="0" fontId="36" fillId="8" borderId="132" xfId="15" applyNumberFormat="1" applyFont="1" applyFill="1" applyBorder="1" applyAlignment="1" applyProtection="1">
      <alignment horizontal="left" vertical="center" shrinkToFit="1"/>
      <protection locked="0"/>
    </xf>
    <xf numFmtId="177" fontId="36" fillId="0" borderId="126" xfId="15" applyNumberFormat="1" applyFont="1" applyBorder="1" applyAlignment="1" applyProtection="1">
      <alignment horizontal="right" vertical="center" shrinkToFit="1"/>
      <protection locked="0"/>
    </xf>
    <xf numFmtId="177" fontId="36" fillId="0" borderId="124" xfId="15" applyNumberFormat="1" applyFont="1" applyBorder="1" applyAlignment="1" applyProtection="1">
      <alignment horizontal="right" vertical="center" shrinkToFit="1"/>
      <protection locked="0"/>
    </xf>
    <xf numFmtId="0" fontId="36" fillId="0" borderId="124" xfId="15" applyNumberFormat="1" applyFont="1" applyBorder="1" applyAlignment="1" applyProtection="1">
      <alignment horizontal="left" vertical="center" shrinkToFit="1"/>
      <protection locked="0"/>
    </xf>
    <xf numFmtId="0" fontId="36" fillId="0" borderId="127" xfId="15" applyNumberFormat="1" applyFont="1" applyBorder="1" applyAlignment="1" applyProtection="1">
      <alignment horizontal="left" vertical="center" shrinkToFit="1"/>
      <protection locked="0"/>
    </xf>
    <xf numFmtId="0" fontId="36" fillId="0" borderId="25" xfId="12" applyFont="1" applyBorder="1" applyAlignment="1" applyProtection="1">
      <alignment horizontal="center" vertical="center"/>
      <protection locked="0"/>
    </xf>
    <xf numFmtId="0" fontId="36" fillId="0" borderId="26" xfId="12" applyFont="1" applyBorder="1" applyAlignment="1" applyProtection="1">
      <alignment horizontal="center" vertical="center"/>
      <protection locked="0"/>
    </xf>
    <xf numFmtId="0" fontId="36" fillId="6" borderId="8" xfId="12" applyFont="1" applyFill="1" applyBorder="1" applyAlignment="1" applyProtection="1">
      <alignment horizontal="left" vertical="center"/>
    </xf>
    <xf numFmtId="177" fontId="36" fillId="8" borderId="17" xfId="15" applyNumberFormat="1" applyFont="1" applyFill="1" applyBorder="1" applyAlignment="1" applyProtection="1">
      <alignment horizontal="right" vertical="center" shrinkToFit="1"/>
      <protection locked="0"/>
    </xf>
    <xf numFmtId="177" fontId="36" fillId="8" borderId="18" xfId="15" applyNumberFormat="1" applyFont="1" applyFill="1" applyBorder="1" applyAlignment="1" applyProtection="1">
      <alignment horizontal="right" vertical="center" shrinkToFit="1"/>
      <protection locked="0"/>
    </xf>
    <xf numFmtId="177" fontId="36" fillId="8" borderId="19" xfId="15" applyNumberFormat="1" applyFont="1" applyFill="1" applyBorder="1" applyAlignment="1" applyProtection="1">
      <alignment horizontal="right" vertical="center" shrinkToFit="1"/>
      <protection locked="0"/>
    </xf>
    <xf numFmtId="0" fontId="36" fillId="7" borderId="36" xfId="12" applyFont="1" applyFill="1" applyBorder="1" applyAlignment="1" applyProtection="1">
      <alignment horizontal="center" vertical="center" wrapText="1" shrinkToFit="1"/>
      <protection locked="0"/>
    </xf>
    <xf numFmtId="0" fontId="36" fillId="7" borderId="8" xfId="12" applyFont="1" applyFill="1" applyBorder="1" applyAlignment="1" applyProtection="1">
      <alignment horizontal="center" vertical="center" shrinkToFit="1"/>
      <protection locked="0"/>
    </xf>
    <xf numFmtId="0" fontId="36" fillId="7" borderId="9" xfId="12" applyFont="1" applyFill="1" applyBorder="1" applyAlignment="1" applyProtection="1">
      <alignment horizontal="center" vertical="center" shrinkToFit="1"/>
      <protection locked="0"/>
    </xf>
    <xf numFmtId="0" fontId="36" fillId="7" borderId="92" xfId="12" applyFont="1" applyFill="1" applyBorder="1" applyAlignment="1" applyProtection="1">
      <alignment horizontal="center" vertical="center" shrinkToFit="1"/>
      <protection locked="0"/>
    </xf>
    <xf numFmtId="0" fontId="36" fillId="7" borderId="93" xfId="12" applyFont="1" applyFill="1" applyBorder="1" applyAlignment="1" applyProtection="1">
      <alignment horizontal="center" vertical="center" shrinkToFit="1"/>
      <protection locked="0"/>
    </xf>
    <xf numFmtId="0" fontId="36" fillId="7" borderId="96" xfId="12" applyFont="1" applyFill="1" applyBorder="1" applyAlignment="1" applyProtection="1">
      <alignment horizontal="center" vertical="center" shrinkToFit="1"/>
      <protection locked="0"/>
    </xf>
    <xf numFmtId="177" fontId="36" fillId="0" borderId="137" xfId="12" applyNumberFormat="1" applyFont="1" applyBorder="1" applyAlignment="1" applyProtection="1">
      <alignment horizontal="right" vertical="center" shrinkToFit="1"/>
      <protection locked="0"/>
    </xf>
    <xf numFmtId="187" fontId="36" fillId="0" borderId="137" xfId="12" applyNumberFormat="1" applyFont="1" applyBorder="1" applyAlignment="1" applyProtection="1">
      <alignment horizontal="right" vertical="center" shrinkToFit="1"/>
      <protection locked="0"/>
    </xf>
    <xf numFmtId="0" fontId="36" fillId="0" borderId="137" xfId="12" applyFont="1" applyBorder="1" applyAlignment="1" applyProtection="1">
      <alignment horizontal="left" vertical="center" shrinkToFit="1"/>
      <protection locked="0"/>
    </xf>
    <xf numFmtId="0" fontId="36" fillId="0" borderId="140" xfId="12" applyFont="1" applyBorder="1" applyAlignment="1" applyProtection="1">
      <alignment horizontal="left" vertical="center" shrinkToFit="1"/>
      <protection locked="0"/>
    </xf>
    <xf numFmtId="177" fontId="36" fillId="0" borderId="136" xfId="14" applyNumberFormat="1" applyFont="1" applyBorder="1" applyAlignment="1" applyProtection="1">
      <alignment horizontal="right" vertical="center" shrinkToFit="1"/>
      <protection locked="0"/>
    </xf>
    <xf numFmtId="177" fontId="36" fillId="0" borderId="137" xfId="14" applyNumberFormat="1" applyFont="1" applyBorder="1" applyAlignment="1" applyProtection="1">
      <alignment horizontal="right" vertical="center" shrinkToFit="1"/>
      <protection locked="0"/>
    </xf>
    <xf numFmtId="177" fontId="36" fillId="0" borderId="138" xfId="14" applyNumberFormat="1" applyFont="1" applyBorder="1" applyAlignment="1" applyProtection="1">
      <alignment horizontal="right" vertical="center" shrinkToFit="1"/>
      <protection locked="0"/>
    </xf>
    <xf numFmtId="177" fontId="36" fillId="0" borderId="139" xfId="14" applyNumberFormat="1" applyFont="1" applyBorder="1" applyAlignment="1" applyProtection="1">
      <alignment horizontal="right" vertical="center" shrinkToFit="1"/>
      <protection locked="0"/>
    </xf>
    <xf numFmtId="177" fontId="36" fillId="0" borderId="140" xfId="14" applyNumberFormat="1" applyFont="1" applyBorder="1" applyAlignment="1" applyProtection="1">
      <alignment horizontal="right" vertical="center" shrinkToFit="1"/>
      <protection locked="0"/>
    </xf>
    <xf numFmtId="177" fontId="36" fillId="0" borderId="141" xfId="12" applyNumberFormat="1" applyFont="1" applyBorder="1" applyAlignment="1" applyProtection="1">
      <alignment horizontal="right" vertical="center" shrinkToFit="1"/>
      <protection locked="0"/>
    </xf>
    <xf numFmtId="0" fontId="36" fillId="0" borderId="116" xfId="12" applyFont="1" applyBorder="1" applyAlignment="1" applyProtection="1">
      <alignment horizontal="left" vertical="center" shrinkToFit="1"/>
      <protection locked="0"/>
    </xf>
    <xf numFmtId="0" fontId="36" fillId="0" borderId="121" xfId="12" applyFont="1" applyBorder="1" applyAlignment="1" applyProtection="1">
      <alignment horizontal="left" vertical="center" shrinkToFit="1"/>
      <protection locked="0"/>
    </xf>
    <xf numFmtId="177" fontId="36" fillId="0" borderId="120" xfId="12" applyNumberFormat="1" applyFont="1" applyBorder="1" applyAlignment="1" applyProtection="1">
      <alignment horizontal="right" vertical="center" shrinkToFit="1"/>
      <protection locked="0"/>
    </xf>
    <xf numFmtId="177" fontId="36" fillId="0" borderId="116" xfId="12" applyNumberFormat="1" applyFont="1" applyBorder="1" applyAlignment="1" applyProtection="1">
      <alignment horizontal="right" vertical="center" shrinkToFit="1"/>
      <protection locked="0"/>
    </xf>
    <xf numFmtId="187" fontId="36" fillId="0" borderId="116" xfId="12" applyNumberFormat="1" applyFont="1" applyBorder="1" applyAlignment="1" applyProtection="1">
      <alignment horizontal="right" vertical="center" shrinkToFit="1"/>
      <protection locked="0"/>
    </xf>
    <xf numFmtId="177" fontId="36" fillId="6" borderId="115" xfId="13" applyNumberFormat="1" applyFont="1" applyFill="1" applyBorder="1" applyAlignment="1" applyProtection="1">
      <alignment horizontal="right" vertical="center" shrinkToFit="1"/>
      <protection locked="0"/>
    </xf>
    <xf numFmtId="177" fontId="36" fillId="6" borderId="116" xfId="13" applyNumberFormat="1" applyFont="1" applyFill="1" applyBorder="1" applyAlignment="1" applyProtection="1">
      <alignment horizontal="right" vertical="center" shrinkToFit="1"/>
      <protection locked="0"/>
    </xf>
    <xf numFmtId="177" fontId="36" fillId="6" borderId="117" xfId="13" applyNumberFormat="1" applyFont="1" applyFill="1" applyBorder="1" applyAlignment="1" applyProtection="1">
      <alignment horizontal="right" vertical="center" shrinkToFit="1"/>
      <protection locked="0"/>
    </xf>
    <xf numFmtId="177" fontId="36" fillId="6" borderId="120" xfId="13" applyNumberFormat="1" applyFont="1" applyFill="1" applyBorder="1" applyAlignment="1" applyProtection="1">
      <alignment horizontal="right" vertical="center" shrinkToFit="1"/>
      <protection locked="0"/>
    </xf>
    <xf numFmtId="187" fontId="36" fillId="6" borderId="116" xfId="13" applyNumberFormat="1" applyFont="1" applyFill="1" applyBorder="1" applyAlignment="1" applyProtection="1">
      <alignment horizontal="right" vertical="center" shrinkToFit="1"/>
      <protection locked="0"/>
    </xf>
    <xf numFmtId="177" fontId="36" fillId="8" borderId="142" xfId="12" applyNumberFormat="1" applyFont="1" applyFill="1" applyBorder="1" applyAlignment="1" applyProtection="1">
      <alignment horizontal="right" vertical="center" shrinkToFit="1"/>
      <protection locked="0"/>
    </xf>
    <xf numFmtId="177" fontId="36" fillId="8" borderId="134" xfId="12" applyNumberFormat="1" applyFont="1" applyFill="1" applyBorder="1" applyAlignment="1" applyProtection="1">
      <alignment horizontal="right" vertical="center" shrinkToFit="1"/>
      <protection locked="0"/>
    </xf>
    <xf numFmtId="177" fontId="36" fillId="8" borderId="143" xfId="12" applyNumberFormat="1" applyFont="1" applyFill="1" applyBorder="1" applyAlignment="1" applyProtection="1">
      <alignment horizontal="right" vertical="center" shrinkToFit="1"/>
      <protection locked="0"/>
    </xf>
    <xf numFmtId="177" fontId="36" fillId="8" borderId="131" xfId="12" applyNumberFormat="1" applyFont="1" applyFill="1" applyBorder="1" applyAlignment="1" applyProtection="1">
      <alignment horizontal="right" vertical="center" shrinkToFit="1"/>
      <protection locked="0"/>
    </xf>
    <xf numFmtId="177" fontId="36" fillId="8" borderId="129" xfId="12" applyNumberFormat="1" applyFont="1" applyFill="1" applyBorder="1" applyAlignment="1" applyProtection="1">
      <alignment horizontal="right" vertical="center" shrinkToFit="1"/>
      <protection locked="0"/>
    </xf>
    <xf numFmtId="177" fontId="36" fillId="8" borderId="132" xfId="12" applyNumberFormat="1" applyFont="1" applyFill="1" applyBorder="1" applyAlignment="1" applyProtection="1">
      <alignment horizontal="right" vertical="center" shrinkToFit="1"/>
      <protection locked="0"/>
    </xf>
    <xf numFmtId="177" fontId="36" fillId="8" borderId="133" xfId="12" applyNumberFormat="1" applyFont="1" applyFill="1" applyBorder="1" applyAlignment="1" applyProtection="1">
      <alignment horizontal="right" vertical="center" shrinkToFit="1"/>
      <protection locked="0"/>
    </xf>
    <xf numFmtId="0" fontId="36" fillId="0" borderId="81" xfId="12" applyFont="1" applyBorder="1" applyAlignment="1" applyProtection="1">
      <alignment horizontal="center" vertical="center" shrinkToFit="1"/>
      <protection locked="0"/>
    </xf>
    <xf numFmtId="187" fontId="36" fillId="8" borderId="134" xfId="12" applyNumberFormat="1" applyFont="1" applyFill="1" applyBorder="1" applyAlignment="1" applyProtection="1">
      <alignment horizontal="right" vertical="center" shrinkToFit="1"/>
      <protection locked="0"/>
    </xf>
    <xf numFmtId="0" fontId="36" fillId="8" borderId="129" xfId="12" applyNumberFormat="1" applyFont="1" applyFill="1" applyBorder="1" applyAlignment="1" applyProtection="1">
      <alignment horizontal="left" vertical="center" shrinkToFit="1"/>
      <protection locked="0"/>
    </xf>
    <xf numFmtId="0" fontId="36" fillId="8" borderId="132" xfId="12" applyNumberFormat="1" applyFont="1" applyFill="1" applyBorder="1" applyAlignment="1" applyProtection="1">
      <alignment horizontal="left" vertical="center" shrinkToFit="1"/>
      <protection locked="0"/>
    </xf>
    <xf numFmtId="177" fontId="36" fillId="8" borderId="17" xfId="12" applyNumberFormat="1" applyFont="1" applyFill="1" applyBorder="1" applyAlignment="1" applyProtection="1">
      <alignment horizontal="right" vertical="center" shrinkToFit="1"/>
      <protection locked="0"/>
    </xf>
    <xf numFmtId="177" fontId="36" fillId="8" borderId="18" xfId="12" applyNumberFormat="1" applyFont="1" applyFill="1" applyBorder="1" applyAlignment="1" applyProtection="1">
      <alignment horizontal="right" vertical="center" shrinkToFit="1"/>
      <protection locked="0"/>
    </xf>
    <xf numFmtId="177" fontId="36" fillId="8" borderId="19" xfId="12" applyNumberFormat="1" applyFont="1" applyFill="1" applyBorder="1" applyAlignment="1" applyProtection="1">
      <alignment horizontal="right" vertical="center" shrinkToFit="1"/>
      <protection locked="0"/>
    </xf>
    <xf numFmtId="0" fontId="36" fillId="6" borderId="112" xfId="12" applyNumberFormat="1" applyFont="1" applyFill="1" applyBorder="1" applyAlignment="1" applyProtection="1">
      <alignment horizontal="left" vertical="center" shrinkToFit="1"/>
      <protection locked="0"/>
    </xf>
    <xf numFmtId="0" fontId="36" fillId="6" borderId="113" xfId="12" applyNumberFormat="1" applyFont="1" applyFill="1" applyBorder="1" applyAlignment="1" applyProtection="1">
      <alignment horizontal="left" vertical="center" shrinkToFit="1"/>
      <protection locked="0"/>
    </xf>
    <xf numFmtId="0" fontId="36" fillId="6" borderId="119" xfId="12" applyNumberFormat="1" applyFont="1" applyFill="1" applyBorder="1" applyAlignment="1" applyProtection="1">
      <alignment horizontal="left" vertical="center" shrinkToFit="1"/>
      <protection locked="0"/>
    </xf>
    <xf numFmtId="177" fontId="36" fillId="6" borderId="112" xfId="12" applyNumberFormat="1" applyFont="1" applyFill="1" applyBorder="1" applyAlignment="1" applyProtection="1">
      <alignment horizontal="right" vertical="center" shrinkToFit="1"/>
      <protection locked="0"/>
    </xf>
    <xf numFmtId="177" fontId="36" fillId="6" borderId="113" xfId="12" applyNumberFormat="1" applyFont="1" applyFill="1" applyBorder="1" applyAlignment="1" applyProtection="1">
      <alignment horizontal="right" vertical="center" shrinkToFit="1"/>
      <protection locked="0"/>
    </xf>
    <xf numFmtId="177" fontId="36" fillId="6" borderId="114" xfId="12" applyNumberFormat="1" applyFont="1" applyFill="1" applyBorder="1" applyAlignment="1" applyProtection="1">
      <alignment horizontal="right" vertical="center" shrinkToFit="1"/>
      <protection locked="0"/>
    </xf>
    <xf numFmtId="0" fontId="36" fillId="6" borderId="112" xfId="12" applyFont="1" applyFill="1" applyBorder="1" applyAlignment="1" applyProtection="1">
      <alignment horizontal="left" vertical="center" shrinkToFit="1"/>
      <protection locked="0"/>
    </xf>
    <xf numFmtId="0" fontId="36" fillId="6" borderId="113" xfId="12" applyFont="1" applyFill="1" applyBorder="1" applyAlignment="1" applyProtection="1">
      <alignment horizontal="left" vertical="center" shrinkToFit="1"/>
      <protection locked="0"/>
    </xf>
    <xf numFmtId="0" fontId="36" fillId="6" borderId="114" xfId="12" applyFont="1" applyFill="1" applyBorder="1" applyAlignment="1" applyProtection="1">
      <alignment horizontal="left" vertical="center" shrinkToFit="1"/>
      <protection locked="0"/>
    </xf>
    <xf numFmtId="177" fontId="36" fillId="0" borderId="101" xfId="12" applyNumberFormat="1" applyFont="1" applyBorder="1" applyAlignment="1" applyProtection="1">
      <alignment horizontal="right" vertical="center" shrinkToFit="1"/>
      <protection locked="0"/>
    </xf>
    <xf numFmtId="177" fontId="36" fillId="0" borderId="102" xfId="12" applyNumberFormat="1" applyFont="1" applyBorder="1" applyAlignment="1" applyProtection="1">
      <alignment horizontal="right" vertical="center" shrinkToFit="1"/>
      <protection locked="0"/>
    </xf>
    <xf numFmtId="0" fontId="36" fillId="7" borderId="62" xfId="12" applyFont="1" applyFill="1" applyBorder="1" applyAlignment="1" applyProtection="1">
      <alignment horizontal="center" vertical="center" wrapText="1" shrinkToFit="1"/>
      <protection locked="0"/>
    </xf>
    <xf numFmtId="0" fontId="36" fillId="7" borderId="23" xfId="12" applyFont="1" applyFill="1" applyBorder="1" applyAlignment="1" applyProtection="1">
      <alignment horizontal="center" vertical="center" shrinkToFit="1"/>
      <protection locked="0"/>
    </xf>
    <xf numFmtId="0" fontId="36" fillId="7" borderId="95" xfId="12" applyFont="1" applyFill="1" applyBorder="1" applyAlignment="1" applyProtection="1">
      <alignment horizontal="center" vertical="center" shrinkToFit="1"/>
      <protection locked="0"/>
    </xf>
    <xf numFmtId="0" fontId="36" fillId="7" borderId="94" xfId="12" applyFont="1" applyFill="1" applyBorder="1" applyAlignment="1" applyProtection="1">
      <alignment horizontal="center" vertical="center" shrinkToFit="1"/>
      <protection locked="0"/>
    </xf>
    <xf numFmtId="0" fontId="36" fillId="7" borderId="95" xfId="12" applyFont="1" applyFill="1" applyBorder="1" applyAlignment="1" applyProtection="1">
      <alignment horizontal="center" vertical="center"/>
      <protection locked="0"/>
    </xf>
    <xf numFmtId="0" fontId="52" fillId="0" borderId="112" xfId="8" applyFont="1" applyFill="1" applyBorder="1" applyAlignment="1">
      <alignment horizontal="left" vertical="center" wrapText="1"/>
    </xf>
    <xf numFmtId="0" fontId="52" fillId="0" borderId="113" xfId="8" applyFont="1" applyFill="1" applyBorder="1" applyAlignment="1">
      <alignment horizontal="left" vertical="center" wrapText="1"/>
    </xf>
    <xf numFmtId="0" fontId="52" fillId="0" borderId="114" xfId="8" applyFont="1" applyFill="1" applyBorder="1" applyAlignment="1">
      <alignment horizontal="left" vertical="center" wrapText="1"/>
    </xf>
    <xf numFmtId="177" fontId="36" fillId="0" borderId="115" xfId="12" applyNumberFormat="1" applyFont="1" applyBorder="1" applyAlignment="1" applyProtection="1">
      <alignment horizontal="right" vertical="center" shrinkToFit="1"/>
      <protection locked="0"/>
    </xf>
    <xf numFmtId="0" fontId="36" fillId="0" borderId="116" xfId="12" applyNumberFormat="1" applyFont="1" applyBorder="1" applyAlignment="1" applyProtection="1">
      <alignment horizontal="left" vertical="center" shrinkToFit="1"/>
      <protection locked="0"/>
    </xf>
    <xf numFmtId="0" fontId="36" fillId="0" borderId="121" xfId="12" applyNumberFormat="1" applyFont="1" applyBorder="1" applyAlignment="1" applyProtection="1">
      <alignment horizontal="left" vertical="center" shrinkToFit="1"/>
      <protection locked="0"/>
    </xf>
    <xf numFmtId="0" fontId="36" fillId="0" borderId="102" xfId="12" applyNumberFormat="1" applyFont="1" applyBorder="1" applyAlignment="1" applyProtection="1">
      <alignment horizontal="left" vertical="center" shrinkToFit="1"/>
      <protection locked="0"/>
    </xf>
    <xf numFmtId="0" fontId="36" fillId="0" borderId="108" xfId="12" applyNumberFormat="1" applyFont="1" applyBorder="1" applyAlignment="1" applyProtection="1">
      <alignment horizontal="left" vertical="center" shrinkToFit="1"/>
      <protection locked="0"/>
    </xf>
    <xf numFmtId="177" fontId="36" fillId="0" borderId="112" xfId="12" applyNumberFormat="1" applyFont="1" applyBorder="1" applyAlignment="1" applyProtection="1">
      <alignment horizontal="right" vertical="center" shrinkToFit="1"/>
      <protection locked="0"/>
    </xf>
    <xf numFmtId="177" fontId="36" fillId="0" borderId="113" xfId="12" applyNumberFormat="1" applyFont="1" applyBorder="1" applyAlignment="1" applyProtection="1">
      <alignment horizontal="right" vertical="center" shrinkToFit="1"/>
      <protection locked="0"/>
    </xf>
    <xf numFmtId="177" fontId="36" fillId="0" borderId="117" xfId="12" applyNumberFormat="1" applyFont="1" applyBorder="1" applyAlignment="1" applyProtection="1">
      <alignment horizontal="right" vertical="center" shrinkToFit="1"/>
      <protection locked="0"/>
    </xf>
    <xf numFmtId="0" fontId="36" fillId="0" borderId="112" xfId="12" applyFont="1" applyBorder="1" applyAlignment="1" applyProtection="1">
      <alignment horizontal="left" vertical="center" shrinkToFit="1"/>
      <protection locked="0"/>
    </xf>
    <xf numFmtId="0" fontId="36" fillId="0" borderId="113" xfId="12" applyFont="1" applyBorder="1" applyAlignment="1" applyProtection="1">
      <alignment horizontal="left" vertical="center" shrinkToFit="1"/>
      <protection locked="0"/>
    </xf>
    <xf numFmtId="0" fontId="36" fillId="0" borderId="114" xfId="12" applyFont="1" applyBorder="1" applyAlignment="1" applyProtection="1">
      <alignment horizontal="left" vertical="center" shrinkToFit="1"/>
      <protection locked="0"/>
    </xf>
    <xf numFmtId="0" fontId="36" fillId="6" borderId="145" xfId="12" applyFont="1" applyFill="1" applyBorder="1" applyAlignment="1" applyProtection="1">
      <alignment horizontal="left" vertical="center" shrinkToFit="1"/>
      <protection locked="0"/>
    </xf>
    <xf numFmtId="0" fontId="36" fillId="6" borderId="146" xfId="12" applyFont="1" applyFill="1" applyBorder="1" applyAlignment="1" applyProtection="1">
      <alignment horizontal="left" vertical="center" shrinkToFit="1"/>
      <protection locked="0"/>
    </xf>
    <xf numFmtId="0" fontId="36" fillId="6" borderId="147" xfId="12" applyFont="1" applyFill="1" applyBorder="1" applyAlignment="1" applyProtection="1">
      <alignment horizontal="left" vertical="center" shrinkToFit="1"/>
      <protection locked="0"/>
    </xf>
    <xf numFmtId="177" fontId="36" fillId="6" borderId="123" xfId="12" applyNumberFormat="1" applyFont="1" applyFill="1" applyBorder="1" applyAlignment="1" applyProtection="1">
      <alignment horizontal="right" vertical="center" shrinkToFit="1"/>
      <protection locked="0"/>
    </xf>
    <xf numFmtId="177" fontId="36" fillId="6" borderId="124" xfId="12" applyNumberFormat="1" applyFont="1" applyFill="1" applyBorder="1" applyAlignment="1" applyProtection="1">
      <alignment horizontal="right" vertical="center" shrinkToFit="1"/>
      <protection locked="0"/>
    </xf>
    <xf numFmtId="0" fontId="36" fillId="6" borderId="124" xfId="12" applyNumberFormat="1" applyFont="1" applyFill="1" applyBorder="1" applyAlignment="1" applyProtection="1">
      <alignment horizontal="left" vertical="center" shrinkToFit="1"/>
      <protection locked="0"/>
    </xf>
    <xf numFmtId="0" fontId="36" fillId="6" borderId="127" xfId="12" applyNumberFormat="1" applyFont="1" applyFill="1" applyBorder="1" applyAlignment="1" applyProtection="1">
      <alignment horizontal="left" vertical="center" shrinkToFit="1"/>
      <protection locked="0"/>
    </xf>
    <xf numFmtId="177" fontId="36" fillId="8" borderId="129" xfId="12" applyNumberFormat="1" applyFont="1" applyFill="1" applyBorder="1" applyAlignment="1" applyProtection="1">
      <alignment horizontal="right" vertical="center" wrapText="1" shrinkToFit="1"/>
      <protection locked="0"/>
    </xf>
    <xf numFmtId="177" fontId="36" fillId="8" borderId="148" xfId="12" applyNumberFormat="1" applyFont="1" applyFill="1" applyBorder="1" applyAlignment="1" applyProtection="1">
      <alignment horizontal="right" vertical="center" shrinkToFit="1"/>
      <protection locked="0"/>
    </xf>
    <xf numFmtId="177" fontId="36" fillId="8" borderId="149" xfId="12" applyNumberFormat="1" applyFont="1" applyFill="1" applyBorder="1" applyAlignment="1" applyProtection="1">
      <alignment horizontal="right" vertical="center" shrinkToFit="1"/>
      <protection locked="0"/>
    </xf>
    <xf numFmtId="177" fontId="36" fillId="8" borderId="150" xfId="12" applyNumberFormat="1" applyFont="1" applyFill="1" applyBorder="1" applyAlignment="1" applyProtection="1">
      <alignment horizontal="right" vertical="center" shrinkToFit="1"/>
      <protection locked="0"/>
    </xf>
    <xf numFmtId="177" fontId="36" fillId="8" borderId="44" xfId="12" applyNumberFormat="1" applyFont="1" applyFill="1" applyBorder="1" applyAlignment="1" applyProtection="1">
      <alignment horizontal="right" vertical="center" shrinkToFit="1"/>
      <protection locked="0"/>
    </xf>
    <xf numFmtId="177" fontId="36" fillId="8" borderId="43" xfId="12" applyNumberFormat="1" applyFont="1" applyFill="1" applyBorder="1" applyAlignment="1" applyProtection="1">
      <alignment horizontal="right" vertical="center" shrinkToFit="1"/>
      <protection locked="0"/>
    </xf>
    <xf numFmtId="0" fontId="36" fillId="6" borderId="39" xfId="12" applyFont="1" applyFill="1" applyBorder="1" applyAlignment="1" applyProtection="1">
      <alignment horizontal="center" vertical="center"/>
    </xf>
    <xf numFmtId="0" fontId="36" fillId="6" borderId="31" xfId="12" applyFont="1" applyFill="1" applyBorder="1" applyAlignment="1" applyProtection="1">
      <alignment horizontal="center" vertical="center"/>
    </xf>
    <xf numFmtId="0" fontId="36" fillId="6" borderId="42" xfId="12" applyFont="1" applyFill="1" applyBorder="1" applyAlignment="1" applyProtection="1">
      <alignment horizontal="center" vertical="center"/>
    </xf>
    <xf numFmtId="0" fontId="36" fillId="6" borderId="32" xfId="12" applyFont="1" applyFill="1" applyBorder="1" applyAlignment="1" applyProtection="1">
      <alignment horizontal="center" vertical="center"/>
    </xf>
    <xf numFmtId="0" fontId="36" fillId="6" borderId="11" xfId="12" applyFont="1" applyFill="1" applyBorder="1" applyProtection="1">
      <alignment vertical="center"/>
    </xf>
    <xf numFmtId="0" fontId="36" fillId="6" borderId="12" xfId="12" applyFont="1" applyFill="1" applyBorder="1" applyProtection="1">
      <alignment vertical="center"/>
    </xf>
    <xf numFmtId="0" fontId="36" fillId="6" borderId="48" xfId="12" applyFont="1" applyFill="1" applyBorder="1" applyProtection="1">
      <alignment vertical="center"/>
    </xf>
    <xf numFmtId="177" fontId="36" fillId="6" borderId="41" xfId="14" applyNumberFormat="1" applyFont="1" applyFill="1" applyBorder="1" applyAlignment="1" applyProtection="1">
      <alignment horizontal="right" vertical="center" shrinkToFit="1"/>
    </xf>
    <xf numFmtId="177" fontId="36" fillId="6" borderId="12" xfId="14" applyNumberFormat="1" applyFont="1" applyFill="1" applyBorder="1" applyAlignment="1" applyProtection="1">
      <alignment horizontal="right" vertical="center" shrinkToFit="1"/>
    </xf>
    <xf numFmtId="177" fontId="36" fillId="6" borderId="82" xfId="14" applyNumberFormat="1" applyFont="1" applyFill="1" applyBorder="1" applyAlignment="1" applyProtection="1">
      <alignment horizontal="right" vertical="center" shrinkToFit="1"/>
    </xf>
    <xf numFmtId="177" fontId="36" fillId="6" borderId="84" xfId="14" applyNumberFormat="1" applyFont="1" applyFill="1" applyBorder="1" applyAlignment="1" applyProtection="1">
      <alignment horizontal="right" vertical="center" shrinkToFit="1"/>
    </xf>
    <xf numFmtId="187" fontId="36" fillId="6" borderId="84" xfId="14" applyNumberFormat="1" applyFont="1" applyFill="1" applyBorder="1" applyAlignment="1" applyProtection="1">
      <alignment horizontal="right" vertical="center" shrinkToFit="1"/>
    </xf>
    <xf numFmtId="187" fontId="36" fillId="6" borderId="12" xfId="14" applyNumberFormat="1" applyFont="1" applyFill="1" applyBorder="1" applyAlignment="1" applyProtection="1">
      <alignment horizontal="right" vertical="center" shrinkToFit="1"/>
    </xf>
    <xf numFmtId="187" fontId="36" fillId="6" borderId="13" xfId="14" applyNumberFormat="1" applyFont="1" applyFill="1" applyBorder="1" applyAlignment="1" applyProtection="1">
      <alignment horizontal="right" vertical="center" shrinkToFit="1"/>
    </xf>
    <xf numFmtId="0" fontId="36" fillId="6" borderId="11" xfId="12" applyFont="1" applyFill="1" applyBorder="1" applyAlignment="1" applyProtection="1">
      <alignment horizontal="center" vertical="top"/>
    </xf>
    <xf numFmtId="0" fontId="36" fillId="6" borderId="12" xfId="12" applyFont="1" applyFill="1" applyBorder="1" applyAlignment="1" applyProtection="1">
      <alignment horizontal="center" vertical="top"/>
    </xf>
    <xf numFmtId="0" fontId="36" fillId="6" borderId="7" xfId="12" applyFont="1" applyFill="1" applyBorder="1" applyAlignment="1" applyProtection="1">
      <alignment horizontal="center" vertical="top"/>
    </xf>
    <xf numFmtId="0" fontId="36" fillId="6" borderId="0" xfId="12" applyFont="1" applyFill="1" applyBorder="1" applyAlignment="1" applyProtection="1">
      <alignment horizontal="center" vertical="top"/>
    </xf>
    <xf numFmtId="0" fontId="36" fillId="6" borderId="24" xfId="12" applyFont="1" applyFill="1" applyBorder="1" applyAlignment="1" applyProtection="1">
      <alignment horizontal="center" vertical="top"/>
    </xf>
    <xf numFmtId="0" fontId="36" fillId="6" borderId="54" xfId="12" applyFont="1" applyFill="1" applyBorder="1" applyAlignment="1" applyProtection="1">
      <alignment horizontal="center" vertical="top"/>
    </xf>
    <xf numFmtId="0" fontId="36" fillId="6" borderId="30" xfId="12" applyFont="1" applyFill="1" applyBorder="1" applyAlignment="1" applyProtection="1">
      <alignment horizontal="center" vertical="center"/>
    </xf>
    <xf numFmtId="0" fontId="36" fillId="6" borderId="34" xfId="12" applyFont="1" applyFill="1" applyBorder="1" applyAlignment="1" applyProtection="1">
      <alignment horizontal="center" vertical="center"/>
    </xf>
    <xf numFmtId="0" fontId="36" fillId="8" borderId="44" xfId="12" applyNumberFormat="1" applyFont="1" applyFill="1" applyBorder="1" applyAlignment="1" applyProtection="1">
      <alignment horizontal="left" vertical="center" shrinkToFit="1"/>
      <protection locked="0"/>
    </xf>
    <xf numFmtId="0" fontId="36" fillId="8" borderId="18" xfId="12" applyNumberFormat="1" applyFont="1" applyFill="1" applyBorder="1" applyAlignment="1" applyProtection="1">
      <alignment horizontal="left" vertical="center" shrinkToFit="1"/>
      <protection locked="0"/>
    </xf>
    <xf numFmtId="0" fontId="36" fillId="8" borderId="19" xfId="12" applyNumberFormat="1" applyFont="1" applyFill="1" applyBorder="1" applyAlignment="1" applyProtection="1">
      <alignment horizontal="left" vertical="center" shrinkToFit="1"/>
      <protection locked="0"/>
    </xf>
    <xf numFmtId="0" fontId="36" fillId="6" borderId="8" xfId="12" applyFont="1" applyFill="1" applyBorder="1" applyAlignment="1" applyProtection="1">
      <alignment horizontal="left" vertical="center" wrapText="1"/>
    </xf>
    <xf numFmtId="0" fontId="36" fillId="6" borderId="0" xfId="13" applyFont="1" applyFill="1" applyAlignment="1" applyProtection="1">
      <alignment horizontal="left" vertical="center"/>
    </xf>
    <xf numFmtId="0" fontId="36" fillId="6" borderId="24" xfId="12" applyFont="1" applyFill="1" applyBorder="1" applyAlignment="1" applyProtection="1">
      <alignment horizontal="center" vertical="center"/>
    </xf>
    <xf numFmtId="0" fontId="36" fillId="6" borderId="54" xfId="12" applyFont="1" applyFill="1" applyBorder="1" applyAlignment="1" applyProtection="1">
      <alignment horizontal="center" vertical="center"/>
    </xf>
    <xf numFmtId="0" fontId="36" fillId="6" borderId="67" xfId="12" applyFont="1" applyFill="1" applyBorder="1" applyAlignment="1" applyProtection="1">
      <alignment horizontal="center" vertical="center"/>
    </xf>
    <xf numFmtId="187" fontId="36" fillId="6" borderId="87" xfId="14" applyNumberFormat="1" applyFont="1" applyFill="1" applyBorder="1" applyAlignment="1" applyProtection="1">
      <alignment horizontal="right" vertical="center" shrinkToFit="1"/>
    </xf>
    <xf numFmtId="187" fontId="36" fillId="6" borderId="63" xfId="14" applyNumberFormat="1" applyFont="1" applyFill="1" applyBorder="1" applyAlignment="1" applyProtection="1">
      <alignment horizontal="right" vertical="center" shrinkToFit="1"/>
    </xf>
    <xf numFmtId="0" fontId="36" fillId="6" borderId="64" xfId="12" applyFont="1" applyFill="1" applyBorder="1" applyAlignment="1" applyProtection="1">
      <alignment vertical="center"/>
    </xf>
    <xf numFmtId="0" fontId="36" fillId="6" borderId="0" xfId="12" applyFont="1" applyFill="1" applyBorder="1" applyAlignment="1" applyProtection="1">
      <alignment vertical="center"/>
    </xf>
    <xf numFmtId="0" fontId="36" fillId="6" borderId="38" xfId="12" applyFont="1" applyFill="1" applyBorder="1" applyAlignment="1" applyProtection="1">
      <alignment vertical="center"/>
    </xf>
    <xf numFmtId="177" fontId="36" fillId="6" borderId="154" xfId="14" applyNumberFormat="1" applyFont="1" applyFill="1" applyBorder="1" applyAlignment="1" applyProtection="1">
      <alignment horizontal="right" vertical="center" shrinkToFit="1"/>
    </xf>
    <xf numFmtId="177" fontId="36" fillId="6" borderId="86" xfId="14" applyNumberFormat="1" applyFont="1" applyFill="1" applyBorder="1" applyAlignment="1" applyProtection="1">
      <alignment horizontal="right" vertical="center" shrinkToFit="1"/>
    </xf>
    <xf numFmtId="187" fontId="36" fillId="6" borderId="86" xfId="14" applyNumberFormat="1" applyFont="1" applyFill="1" applyBorder="1" applyAlignment="1" applyProtection="1">
      <alignment horizontal="right" vertical="center" shrinkToFit="1"/>
    </xf>
    <xf numFmtId="187" fontId="36" fillId="6" borderId="155" xfId="14" applyNumberFormat="1" applyFont="1" applyFill="1" applyBorder="1" applyAlignment="1" applyProtection="1">
      <alignment horizontal="right" vertical="center" shrinkToFit="1"/>
    </xf>
    <xf numFmtId="0" fontId="36" fillId="6" borderId="41" xfId="12" applyFont="1" applyFill="1" applyBorder="1" applyAlignment="1" applyProtection="1">
      <alignment vertical="center"/>
    </xf>
    <xf numFmtId="0" fontId="36" fillId="6" borderId="12" xfId="12" applyFont="1" applyFill="1" applyBorder="1" applyAlignment="1" applyProtection="1">
      <alignment vertical="center"/>
    </xf>
    <xf numFmtId="0" fontId="36" fillId="6" borderId="48" xfId="12" applyFont="1" applyFill="1" applyBorder="1" applyAlignment="1" applyProtection="1">
      <alignment vertical="center"/>
    </xf>
    <xf numFmtId="177" fontId="36" fillId="6" borderId="151" xfId="14" applyNumberFormat="1" applyFont="1" applyFill="1" applyBorder="1" applyAlignment="1" applyProtection="1">
      <alignment horizontal="right" vertical="center" shrinkToFit="1"/>
    </xf>
    <xf numFmtId="177" fontId="36" fillId="6" borderId="83" xfId="14" applyNumberFormat="1" applyFont="1" applyFill="1" applyBorder="1" applyAlignment="1" applyProtection="1">
      <alignment horizontal="right" vertical="center" shrinkToFit="1"/>
    </xf>
    <xf numFmtId="187" fontId="36" fillId="6" borderId="83" xfId="14" applyNumberFormat="1" applyFont="1" applyFill="1" applyBorder="1" applyAlignment="1" applyProtection="1">
      <alignment horizontal="right" vertical="center" shrinkToFit="1"/>
    </xf>
    <xf numFmtId="187" fontId="36" fillId="6" borderId="153" xfId="14" applyNumberFormat="1" applyFont="1" applyFill="1" applyBorder="1" applyAlignment="1" applyProtection="1">
      <alignment horizontal="right" vertical="center" shrinkToFit="1"/>
    </xf>
    <xf numFmtId="0" fontId="36" fillId="6" borderId="7" xfId="12" applyFont="1" applyFill="1" applyBorder="1" applyAlignment="1" applyProtection="1">
      <alignment horizontal="left" vertical="center"/>
    </xf>
    <xf numFmtId="0" fontId="36" fillId="6" borderId="0" xfId="12" applyFont="1" applyFill="1" applyBorder="1" applyAlignment="1" applyProtection="1">
      <alignment horizontal="left" vertical="center"/>
    </xf>
    <xf numFmtId="0" fontId="36" fillId="6" borderId="38" xfId="12" applyFont="1" applyFill="1" applyBorder="1" applyAlignment="1" applyProtection="1">
      <alignment horizontal="left" vertical="center"/>
    </xf>
    <xf numFmtId="177" fontId="36" fillId="6" borderId="64" xfId="13" applyNumberFormat="1" applyFont="1" applyFill="1" applyBorder="1" applyAlignment="1" applyProtection="1">
      <alignment horizontal="right" vertical="center" shrinkToFit="1"/>
    </xf>
    <xf numFmtId="177" fontId="36" fillId="6" borderId="0" xfId="13" applyNumberFormat="1" applyFont="1" applyFill="1" applyBorder="1" applyAlignment="1" applyProtection="1">
      <alignment horizontal="right" vertical="center" shrinkToFit="1"/>
    </xf>
    <xf numFmtId="177" fontId="36" fillId="6" borderId="85" xfId="13" applyNumberFormat="1" applyFont="1" applyFill="1" applyBorder="1" applyAlignment="1" applyProtection="1">
      <alignment horizontal="right" vertical="center" shrinkToFit="1"/>
    </xf>
    <xf numFmtId="177" fontId="36" fillId="6" borderId="88" xfId="13" applyNumberFormat="1" applyFont="1" applyFill="1" applyBorder="1" applyAlignment="1" applyProtection="1">
      <alignment horizontal="right" vertical="center" shrinkToFit="1"/>
    </xf>
    <xf numFmtId="187" fontId="36" fillId="6" borderId="88" xfId="13" applyNumberFormat="1" applyFont="1" applyFill="1" applyBorder="1" applyAlignment="1" applyProtection="1">
      <alignment horizontal="right" vertical="center" shrinkToFit="1"/>
    </xf>
    <xf numFmtId="187" fontId="36" fillId="6" borderId="0" xfId="13" applyNumberFormat="1" applyFont="1" applyFill="1" applyBorder="1" applyAlignment="1" applyProtection="1">
      <alignment horizontal="right" vertical="center" shrinkToFit="1"/>
    </xf>
    <xf numFmtId="187" fontId="36" fillId="6" borderId="66" xfId="13" applyNumberFormat="1" applyFont="1" applyFill="1" applyBorder="1" applyAlignment="1" applyProtection="1">
      <alignment horizontal="right" vertical="center" shrinkToFit="1"/>
    </xf>
    <xf numFmtId="0" fontId="36" fillId="6" borderId="41" xfId="12" applyFont="1" applyFill="1" applyBorder="1" applyProtection="1">
      <alignment vertical="center"/>
    </xf>
    <xf numFmtId="187" fontId="36" fillId="6" borderId="152" xfId="14" applyNumberFormat="1" applyFont="1" applyFill="1" applyBorder="1" applyAlignment="1" applyProtection="1">
      <alignment horizontal="right" vertical="center" shrinkToFit="1"/>
    </xf>
    <xf numFmtId="187" fontId="36" fillId="6" borderId="15" xfId="14" applyNumberFormat="1" applyFont="1" applyFill="1" applyBorder="1" applyAlignment="1" applyProtection="1">
      <alignment horizontal="right" vertical="center" shrinkToFit="1"/>
    </xf>
    <xf numFmtId="0" fontId="36" fillId="6" borderId="41" xfId="12" applyFont="1" applyFill="1" applyBorder="1" applyAlignment="1" applyProtection="1">
      <alignment horizontal="center" vertical="center" textRotation="255" wrapText="1"/>
    </xf>
    <xf numFmtId="0" fontId="36" fillId="6" borderId="48" xfId="12" applyFont="1" applyFill="1" applyBorder="1" applyAlignment="1" applyProtection="1">
      <alignment horizontal="center" vertical="center" textRotation="255" wrapText="1"/>
    </xf>
    <xf numFmtId="0" fontId="36" fillId="6" borderId="64" xfId="12" applyFont="1" applyFill="1" applyBorder="1" applyAlignment="1" applyProtection="1">
      <alignment horizontal="center" vertical="center" textRotation="255" wrapText="1"/>
    </xf>
    <xf numFmtId="0" fontId="36" fillId="6" borderId="38" xfId="12" applyFont="1" applyFill="1" applyBorder="1" applyAlignment="1" applyProtection="1">
      <alignment horizontal="center" vertical="center" textRotation="255" wrapText="1"/>
    </xf>
    <xf numFmtId="0" fontId="36" fillId="6" borderId="37" xfId="12" applyFont="1" applyFill="1" applyBorder="1" applyAlignment="1" applyProtection="1">
      <alignment horizontal="center" vertical="center" textRotation="255" wrapText="1"/>
    </xf>
    <xf numFmtId="0" fontId="36" fillId="6" borderId="40" xfId="12" applyFont="1" applyFill="1" applyBorder="1" applyAlignment="1" applyProtection="1">
      <alignment horizontal="center" vertical="center" textRotation="255" wrapText="1"/>
    </xf>
    <xf numFmtId="0" fontId="36" fillId="6" borderId="64" xfId="12" applyFont="1" applyFill="1" applyBorder="1" applyProtection="1">
      <alignment vertical="center"/>
    </xf>
    <xf numFmtId="0" fontId="36" fillId="6" borderId="0" xfId="12" applyFont="1" applyFill="1" applyBorder="1" applyProtection="1">
      <alignment vertical="center"/>
    </xf>
    <xf numFmtId="0" fontId="36" fillId="6" borderId="38" xfId="12" applyFont="1" applyFill="1" applyBorder="1" applyProtection="1">
      <alignment vertical="center"/>
    </xf>
    <xf numFmtId="0" fontId="36" fillId="6" borderId="11" xfId="12" applyFont="1" applyFill="1" applyBorder="1" applyAlignment="1" applyProtection="1">
      <alignment horizontal="center" vertical="center" textRotation="255" shrinkToFit="1"/>
    </xf>
    <xf numFmtId="0" fontId="36" fillId="6" borderId="48" xfId="12" applyFont="1" applyFill="1" applyBorder="1" applyAlignment="1" applyProtection="1">
      <alignment horizontal="center" vertical="center" textRotation="255" shrinkToFit="1"/>
    </xf>
    <xf numFmtId="0" fontId="36" fillId="6" borderId="7" xfId="12" applyFont="1" applyFill="1" applyBorder="1" applyAlignment="1" applyProtection="1">
      <alignment horizontal="center" vertical="center" textRotation="255" shrinkToFit="1"/>
    </xf>
    <xf numFmtId="0" fontId="36" fillId="6" borderId="38" xfId="12" applyFont="1" applyFill="1" applyBorder="1" applyAlignment="1" applyProtection="1">
      <alignment horizontal="center" vertical="center" textRotation="255" shrinkToFit="1"/>
    </xf>
    <xf numFmtId="0" fontId="36" fillId="6" borderId="24" xfId="12" applyFont="1" applyFill="1" applyBorder="1" applyAlignment="1" applyProtection="1">
      <alignment horizontal="center" vertical="center" textRotation="255" shrinkToFit="1"/>
    </xf>
    <xf numFmtId="0" fontId="36" fillId="6" borderId="40" xfId="12" applyFont="1" applyFill="1" applyBorder="1" applyAlignment="1" applyProtection="1">
      <alignment horizontal="center" vertical="center" textRotation="255" shrinkToFit="1"/>
    </xf>
    <xf numFmtId="177" fontId="36" fillId="6" borderId="64" xfId="14" applyNumberFormat="1" applyFont="1" applyFill="1" applyBorder="1" applyAlignment="1" applyProtection="1">
      <alignment horizontal="right" vertical="center" shrinkToFit="1"/>
    </xf>
    <xf numFmtId="177" fontId="36" fillId="6" borderId="0" xfId="14" applyNumberFormat="1" applyFont="1" applyFill="1" applyBorder="1" applyAlignment="1" applyProtection="1">
      <alignment horizontal="right" vertical="center" shrinkToFit="1"/>
    </xf>
    <xf numFmtId="177" fontId="36" fillId="6" borderId="85" xfId="14" applyNumberFormat="1" applyFont="1" applyFill="1" applyBorder="1" applyAlignment="1" applyProtection="1">
      <alignment horizontal="right" vertical="center" shrinkToFit="1"/>
    </xf>
    <xf numFmtId="177" fontId="36" fillId="6" borderId="88" xfId="14" applyNumberFormat="1" applyFont="1" applyFill="1" applyBorder="1" applyAlignment="1" applyProtection="1">
      <alignment horizontal="right" vertical="center" shrinkToFit="1"/>
    </xf>
    <xf numFmtId="187" fontId="36" fillId="6" borderId="88" xfId="14" applyNumberFormat="1" applyFont="1" applyFill="1" applyBorder="1" applyAlignment="1" applyProtection="1">
      <alignment horizontal="right" vertical="center" shrinkToFit="1"/>
    </xf>
    <xf numFmtId="187" fontId="36" fillId="6" borderId="0" xfId="14" applyNumberFormat="1" applyFont="1" applyFill="1" applyBorder="1" applyAlignment="1" applyProtection="1">
      <alignment horizontal="right" vertical="center" shrinkToFit="1"/>
    </xf>
    <xf numFmtId="187" fontId="36" fillId="6" borderId="66" xfId="14" applyNumberFormat="1" applyFont="1" applyFill="1" applyBorder="1" applyAlignment="1" applyProtection="1">
      <alignment horizontal="right" vertical="center" shrinkToFit="1"/>
    </xf>
    <xf numFmtId="0" fontId="36" fillId="6" borderId="54" xfId="12" applyFont="1" applyFill="1" applyBorder="1" applyProtection="1">
      <alignment vertical="center"/>
    </xf>
    <xf numFmtId="0" fontId="36" fillId="6" borderId="40" xfId="12" applyFont="1" applyFill="1" applyBorder="1" applyProtection="1">
      <alignment vertical="center"/>
    </xf>
    <xf numFmtId="0" fontId="36" fillId="6" borderId="64" xfId="12" applyFont="1" applyFill="1" applyBorder="1" applyAlignment="1" applyProtection="1">
      <alignment vertical="center" shrinkToFit="1"/>
    </xf>
    <xf numFmtId="0" fontId="36" fillId="6" borderId="0" xfId="12" applyFont="1" applyFill="1" applyBorder="1" applyAlignment="1" applyProtection="1">
      <alignment vertical="center" shrinkToFit="1"/>
    </xf>
    <xf numFmtId="0" fontId="36" fillId="6" borderId="38" xfId="12" applyFont="1" applyFill="1" applyBorder="1" applyAlignment="1" applyProtection="1">
      <alignment vertical="center" shrinkToFit="1"/>
    </xf>
    <xf numFmtId="0" fontId="36" fillId="6" borderId="0" xfId="12" applyFont="1" applyFill="1" applyProtection="1">
      <alignment vertical="center"/>
    </xf>
    <xf numFmtId="0" fontId="36" fillId="6" borderId="39" xfId="14" applyFont="1" applyFill="1" applyBorder="1" applyAlignment="1" applyProtection="1">
      <alignment horizontal="center" vertical="center"/>
    </xf>
    <xf numFmtId="0" fontId="36" fillId="6" borderId="31" xfId="14" applyFont="1" applyFill="1" applyBorder="1" applyAlignment="1" applyProtection="1">
      <alignment horizontal="center" vertical="center"/>
    </xf>
    <xf numFmtId="0" fontId="36" fillId="6" borderId="32" xfId="14" applyFont="1" applyFill="1" applyBorder="1" applyAlignment="1" applyProtection="1">
      <alignment horizontal="center" vertical="center"/>
    </xf>
    <xf numFmtId="0" fontId="36" fillId="6" borderId="37" xfId="12" applyFont="1" applyFill="1" applyBorder="1" applyProtection="1">
      <alignment vertical="center"/>
    </xf>
    <xf numFmtId="0" fontId="36" fillId="6" borderId="31" xfId="12" applyFont="1" applyFill="1" applyBorder="1" applyAlignment="1" applyProtection="1">
      <alignment horizontal="center" vertical="center" wrapText="1"/>
    </xf>
    <xf numFmtId="177" fontId="36" fillId="6" borderId="39" xfId="14" applyNumberFormat="1" applyFont="1" applyFill="1" applyBorder="1" applyAlignment="1" applyProtection="1">
      <alignment horizontal="right" vertical="center" shrinkToFit="1"/>
    </xf>
    <xf numFmtId="177" fontId="36" fillId="6" borderId="31" xfId="14" applyNumberFormat="1" applyFont="1" applyFill="1" applyBorder="1" applyAlignment="1" applyProtection="1">
      <alignment horizontal="right" vertical="center" shrinkToFit="1"/>
    </xf>
    <xf numFmtId="177" fontId="36" fillId="6" borderId="156" xfId="14" applyNumberFormat="1" applyFont="1" applyFill="1" applyBorder="1" applyAlignment="1" applyProtection="1">
      <alignment horizontal="right" vertical="center" shrinkToFit="1"/>
    </xf>
    <xf numFmtId="177" fontId="36" fillId="6" borderId="157" xfId="14" applyNumberFormat="1" applyFont="1" applyFill="1" applyBorder="1" applyAlignment="1" applyProtection="1">
      <alignment horizontal="right" vertical="center" shrinkToFit="1"/>
    </xf>
    <xf numFmtId="177" fontId="36" fillId="6" borderId="158" xfId="14" applyNumberFormat="1" applyFont="1" applyFill="1" applyBorder="1" applyAlignment="1" applyProtection="1">
      <alignment horizontal="right" vertical="center" shrinkToFit="1"/>
    </xf>
    <xf numFmtId="177" fontId="36" fillId="6" borderId="159" xfId="14" applyNumberFormat="1" applyFont="1" applyFill="1" applyBorder="1" applyAlignment="1" applyProtection="1">
      <alignment horizontal="right" vertical="center" shrinkToFit="1"/>
    </xf>
    <xf numFmtId="177" fontId="36" fillId="6" borderId="160" xfId="14" applyNumberFormat="1" applyFont="1" applyFill="1" applyBorder="1" applyAlignment="1" applyProtection="1">
      <alignment horizontal="right" vertical="center" shrinkToFit="1"/>
    </xf>
    <xf numFmtId="177" fontId="36" fillId="6" borderId="91" xfId="14" applyNumberFormat="1" applyFont="1" applyFill="1" applyBorder="1" applyAlignment="1" applyProtection="1">
      <alignment horizontal="right" vertical="center" shrinkToFit="1"/>
    </xf>
    <xf numFmtId="177" fontId="36" fillId="6" borderId="54" xfId="14" applyNumberFormat="1" applyFont="1" applyFill="1" applyBorder="1" applyAlignment="1" applyProtection="1">
      <alignment horizontal="right" vertical="center" shrinkToFit="1"/>
    </xf>
    <xf numFmtId="177" fontId="36" fillId="6" borderId="89" xfId="14" applyNumberFormat="1" applyFont="1" applyFill="1" applyBorder="1" applyAlignment="1" applyProtection="1">
      <alignment horizontal="right" vertical="center" shrinkToFit="1"/>
    </xf>
    <xf numFmtId="187" fontId="36" fillId="6" borderId="91" xfId="14" applyNumberFormat="1" applyFont="1" applyFill="1" applyBorder="1" applyAlignment="1" applyProtection="1">
      <alignment horizontal="right" vertical="center" shrinkToFit="1"/>
    </xf>
    <xf numFmtId="187" fontId="36" fillId="6" borderId="54" xfId="14" applyNumberFormat="1" applyFont="1" applyFill="1" applyBorder="1" applyAlignment="1" applyProtection="1">
      <alignment horizontal="right" vertical="center" shrinkToFit="1"/>
    </xf>
    <xf numFmtId="187" fontId="36" fillId="6" borderId="67" xfId="14" applyNumberFormat="1" applyFont="1" applyFill="1" applyBorder="1" applyAlignment="1" applyProtection="1">
      <alignment horizontal="right" vertical="center" shrinkToFit="1"/>
    </xf>
    <xf numFmtId="0" fontId="36" fillId="6" borderId="11" xfId="12" applyFont="1" applyFill="1" applyBorder="1" applyAlignment="1" applyProtection="1">
      <alignment horizontal="center" vertical="top" wrapText="1"/>
    </xf>
    <xf numFmtId="0" fontId="36" fillId="6" borderId="12" xfId="12" applyFont="1" applyFill="1" applyBorder="1" applyAlignment="1" applyProtection="1">
      <alignment horizontal="center" vertical="top" wrapText="1"/>
    </xf>
    <xf numFmtId="0" fontId="36" fillId="6" borderId="48" xfId="12" applyFont="1" applyFill="1" applyBorder="1" applyAlignment="1" applyProtection="1">
      <alignment horizontal="center" vertical="top" wrapText="1"/>
    </xf>
    <xf numFmtId="0" fontId="36" fillId="6" borderId="7" xfId="12" applyFont="1" applyFill="1" applyBorder="1" applyAlignment="1" applyProtection="1">
      <alignment horizontal="center" vertical="top" wrapText="1"/>
    </xf>
    <xf numFmtId="0" fontId="36" fillId="6" borderId="0" xfId="12" applyFont="1" applyFill="1" applyBorder="1" applyAlignment="1" applyProtection="1">
      <alignment horizontal="center" vertical="top" wrapText="1"/>
    </xf>
    <xf numFmtId="0" fontId="36" fillId="6" borderId="38" xfId="12" applyFont="1" applyFill="1" applyBorder="1" applyAlignment="1" applyProtection="1">
      <alignment horizontal="center" vertical="top" wrapText="1"/>
    </xf>
    <xf numFmtId="0" fontId="36" fillId="6" borderId="24" xfId="12" applyFont="1" applyFill="1" applyBorder="1" applyAlignment="1" applyProtection="1">
      <alignment horizontal="center" vertical="top" wrapText="1"/>
    </xf>
    <xf numFmtId="0" fontId="36" fillId="6" borderId="54" xfId="12" applyFont="1" applyFill="1" applyBorder="1" applyAlignment="1" applyProtection="1">
      <alignment horizontal="center" vertical="top" wrapText="1"/>
    </xf>
    <xf numFmtId="177" fontId="36" fillId="6" borderId="161" xfId="14" applyNumberFormat="1" applyFont="1" applyFill="1" applyBorder="1" applyAlignment="1" applyProtection="1">
      <alignment horizontal="right" vertical="center" shrinkToFit="1"/>
    </xf>
    <xf numFmtId="177" fontId="36" fillId="6" borderId="90" xfId="14" applyNumberFormat="1" applyFont="1" applyFill="1" applyBorder="1" applyAlignment="1" applyProtection="1">
      <alignment horizontal="right" vertical="center" shrinkToFit="1"/>
    </xf>
    <xf numFmtId="187" fontId="36" fillId="6" borderId="158" xfId="14" applyNumberFormat="1" applyFont="1" applyFill="1" applyBorder="1" applyAlignment="1" applyProtection="1">
      <alignment horizontal="right" vertical="center" shrinkToFit="1"/>
    </xf>
    <xf numFmtId="187" fontId="36" fillId="6" borderId="159" xfId="14" applyNumberFormat="1" applyFont="1" applyFill="1" applyBorder="1" applyAlignment="1" applyProtection="1">
      <alignment horizontal="right" vertical="center" shrinkToFit="1"/>
    </xf>
    <xf numFmtId="187" fontId="36" fillId="6" borderId="162" xfId="14" applyNumberFormat="1" applyFont="1" applyFill="1" applyBorder="1" applyAlignment="1" applyProtection="1">
      <alignment horizontal="right" vertical="center" shrinkToFit="1"/>
    </xf>
    <xf numFmtId="0" fontId="36" fillId="6" borderId="37" xfId="12" applyFont="1" applyFill="1" applyBorder="1" applyAlignment="1" applyProtection="1">
      <alignment vertical="center"/>
    </xf>
    <xf numFmtId="0" fontId="36" fillId="6" borderId="54" xfId="12" applyFont="1" applyFill="1" applyBorder="1" applyAlignment="1" applyProtection="1">
      <alignment vertical="center"/>
    </xf>
    <xf numFmtId="0" fontId="36" fillId="6" borderId="40" xfId="12" applyFont="1" applyFill="1" applyBorder="1" applyAlignment="1" applyProtection="1">
      <alignment vertical="center"/>
    </xf>
    <xf numFmtId="177" fontId="36" fillId="6" borderId="37" xfId="14" applyNumberFormat="1" applyFont="1" applyFill="1" applyBorder="1" applyAlignment="1" applyProtection="1">
      <alignment horizontal="right" vertical="center" shrinkToFit="1"/>
    </xf>
    <xf numFmtId="0" fontId="38" fillId="6" borderId="42" xfId="12" applyFont="1" applyFill="1" applyBorder="1" applyAlignment="1" applyProtection="1">
      <alignment horizontal="center" vertical="center"/>
    </xf>
    <xf numFmtId="0" fontId="36" fillId="6" borderId="41" xfId="12" applyFont="1" applyFill="1" applyBorder="1" applyAlignment="1" applyProtection="1">
      <alignment horizontal="center" vertical="center" wrapText="1"/>
    </xf>
    <xf numFmtId="0" fontId="36" fillId="6" borderId="12" xfId="12" applyFont="1" applyFill="1" applyBorder="1" applyAlignment="1" applyProtection="1">
      <alignment horizontal="center" vertical="center" wrapText="1"/>
    </xf>
    <xf numFmtId="0" fontId="36" fillId="6" borderId="48" xfId="12" applyFont="1" applyFill="1" applyBorder="1" applyAlignment="1" applyProtection="1">
      <alignment horizontal="center" vertical="center" wrapText="1"/>
    </xf>
    <xf numFmtId="0" fontId="36" fillId="6" borderId="64" xfId="12" applyFont="1" applyFill="1" applyBorder="1" applyAlignment="1" applyProtection="1">
      <alignment horizontal="center" vertical="center" wrapText="1"/>
    </xf>
    <xf numFmtId="0" fontId="36" fillId="6" borderId="0" xfId="12" applyFont="1" applyFill="1" applyBorder="1" applyAlignment="1" applyProtection="1">
      <alignment horizontal="center" vertical="center" wrapText="1"/>
    </xf>
    <xf numFmtId="0" fontId="36" fillId="6" borderId="38" xfId="12" applyFont="1" applyFill="1" applyBorder="1" applyAlignment="1" applyProtection="1">
      <alignment horizontal="center" vertical="center" wrapText="1"/>
    </xf>
    <xf numFmtId="0" fontId="36" fillId="6" borderId="54" xfId="12" applyFont="1" applyFill="1" applyBorder="1" applyAlignment="1" applyProtection="1">
      <alignment horizontal="center" vertical="center" wrapText="1"/>
    </xf>
    <xf numFmtId="0" fontId="36" fillId="6" borderId="40" xfId="12" applyFont="1" applyFill="1" applyBorder="1" applyAlignment="1" applyProtection="1">
      <alignment horizontal="center" vertical="center" wrapText="1"/>
    </xf>
    <xf numFmtId="0" fontId="36" fillId="6" borderId="41" xfId="14" applyFont="1" applyFill="1" applyBorder="1" applyAlignment="1" applyProtection="1">
      <alignment horizontal="left" vertical="center" shrinkToFit="1"/>
    </xf>
    <xf numFmtId="0" fontId="36" fillId="6" borderId="12" xfId="14" applyFont="1" applyFill="1" applyBorder="1" applyAlignment="1" applyProtection="1">
      <alignment horizontal="left" vertical="center" shrinkToFit="1"/>
    </xf>
    <xf numFmtId="0" fontId="36" fillId="6" borderId="48" xfId="14" applyFont="1" applyFill="1" applyBorder="1" applyAlignment="1" applyProtection="1">
      <alignment horizontal="left" vertical="center" shrinkToFit="1"/>
    </xf>
    <xf numFmtId="187" fontId="36" fillId="6" borderId="163" xfId="14" applyNumberFormat="1" applyFont="1" applyFill="1" applyBorder="1" applyAlignment="1" applyProtection="1">
      <alignment horizontal="right" vertical="center" shrinkToFit="1"/>
    </xf>
    <xf numFmtId="187" fontId="36" fillId="6" borderId="47" xfId="14" applyNumberFormat="1" applyFont="1" applyFill="1" applyBorder="1" applyAlignment="1" applyProtection="1">
      <alignment horizontal="right" vertical="center" shrinkToFit="1"/>
    </xf>
    <xf numFmtId="0" fontId="36" fillId="6" borderId="64" xfId="14" applyFont="1" applyFill="1" applyBorder="1" applyAlignment="1" applyProtection="1">
      <alignment horizontal="left" vertical="center" shrinkToFit="1"/>
    </xf>
    <xf numFmtId="0" fontId="36" fillId="6" borderId="0" xfId="14" applyFont="1" applyFill="1" applyBorder="1" applyAlignment="1" applyProtection="1">
      <alignment horizontal="left" vertical="center" shrinkToFit="1"/>
    </xf>
    <xf numFmtId="0" fontId="36" fillId="6" borderId="38" xfId="14" applyFont="1" applyFill="1" applyBorder="1" applyAlignment="1" applyProtection="1">
      <alignment horizontal="left" vertical="center" shrinkToFit="1"/>
    </xf>
    <xf numFmtId="0" fontId="36" fillId="6" borderId="11" xfId="12" applyFont="1" applyFill="1" applyBorder="1" applyAlignment="1" applyProtection="1">
      <alignment horizontal="center" vertical="center" wrapText="1"/>
    </xf>
    <xf numFmtId="0" fontId="36" fillId="6" borderId="7" xfId="12" applyFont="1" applyFill="1" applyBorder="1" applyAlignment="1" applyProtection="1">
      <alignment horizontal="center" vertical="center" wrapText="1"/>
    </xf>
    <xf numFmtId="0" fontId="36" fillId="6" borderId="74" xfId="12" applyFont="1" applyFill="1" applyBorder="1" applyAlignment="1" applyProtection="1">
      <alignment horizontal="center" vertical="center" wrapText="1"/>
    </xf>
    <xf numFmtId="0" fontId="36" fillId="6" borderId="75" xfId="12" applyFont="1" applyFill="1" applyBorder="1" applyAlignment="1" applyProtection="1">
      <alignment horizontal="center" vertical="center" wrapText="1"/>
    </xf>
    <xf numFmtId="0" fontId="36" fillId="6" borderId="70" xfId="12" applyFont="1" applyFill="1" applyBorder="1" applyAlignment="1" applyProtection="1">
      <alignment horizontal="center" vertical="center" wrapText="1"/>
    </xf>
    <xf numFmtId="187" fontId="36" fillId="6" borderId="129" xfId="14" applyNumberFormat="1" applyFont="1" applyFill="1" applyBorder="1" applyAlignment="1" applyProtection="1">
      <alignment horizontal="right" vertical="center" shrinkToFit="1"/>
    </xf>
    <xf numFmtId="187" fontId="36" fillId="6" borderId="166" xfId="14" applyNumberFormat="1" applyFont="1" applyFill="1" applyBorder="1" applyAlignment="1" applyProtection="1">
      <alignment horizontal="right" vertical="center" shrinkToFit="1"/>
    </xf>
    <xf numFmtId="187" fontId="36" fillId="6" borderId="167" xfId="14" applyNumberFormat="1" applyFont="1" applyFill="1" applyBorder="1" applyAlignment="1" applyProtection="1">
      <alignment horizontal="right" vertical="center" shrinkToFit="1"/>
    </xf>
    <xf numFmtId="187" fontId="36" fillId="6" borderId="168" xfId="14" applyNumberFormat="1" applyFont="1" applyFill="1" applyBorder="1" applyAlignment="1" applyProtection="1">
      <alignment horizontal="right" vertical="center" shrinkToFit="1"/>
    </xf>
    <xf numFmtId="177" fontId="36" fillId="6" borderId="165" xfId="14" applyNumberFormat="1" applyFont="1" applyFill="1" applyBorder="1" applyAlignment="1" applyProtection="1">
      <alignment horizontal="right" vertical="center" shrinkToFit="1"/>
    </xf>
    <xf numFmtId="0" fontId="36" fillId="6" borderId="81" xfId="12" applyFont="1" applyFill="1" applyBorder="1" applyAlignment="1" applyProtection="1">
      <alignment horizontal="center" vertical="center"/>
    </xf>
    <xf numFmtId="0" fontId="36" fillId="6" borderId="25" xfId="12" applyFont="1" applyFill="1" applyBorder="1" applyAlignment="1" applyProtection="1">
      <alignment horizontal="center" vertical="center"/>
    </xf>
    <xf numFmtId="0" fontId="36" fillId="6" borderId="46" xfId="12" applyFont="1" applyFill="1" applyBorder="1" applyAlignment="1" applyProtection="1">
      <alignment horizontal="center" vertical="center"/>
    </xf>
    <xf numFmtId="0" fontId="36" fillId="6" borderId="45" xfId="12" applyFont="1" applyFill="1" applyBorder="1" applyAlignment="1" applyProtection="1">
      <alignment horizontal="center" vertical="center"/>
    </xf>
    <xf numFmtId="176" fontId="36" fillId="6" borderId="41" xfId="14" applyNumberFormat="1" applyFont="1" applyFill="1" applyBorder="1" applyAlignment="1" applyProtection="1">
      <alignment horizontal="right" vertical="center" shrinkToFit="1"/>
    </xf>
    <xf numFmtId="176" fontId="36" fillId="6" borderId="12" xfId="14" applyNumberFormat="1" applyFont="1" applyFill="1" applyBorder="1" applyAlignment="1" applyProtection="1">
      <alignment horizontal="right" vertical="center" shrinkToFit="1"/>
    </xf>
    <xf numFmtId="176" fontId="36" fillId="6" borderId="13" xfId="14" applyNumberFormat="1" applyFont="1" applyFill="1" applyBorder="1" applyAlignment="1" applyProtection="1">
      <alignment horizontal="right" vertical="center" shrinkToFit="1"/>
    </xf>
    <xf numFmtId="0" fontId="36" fillId="6" borderId="72" xfId="12" applyFont="1" applyFill="1" applyBorder="1" applyProtection="1">
      <alignment vertical="center"/>
    </xf>
    <xf numFmtId="0" fontId="36" fillId="6" borderId="75" xfId="12" applyFont="1" applyFill="1" applyBorder="1" applyProtection="1">
      <alignment vertical="center"/>
    </xf>
    <xf numFmtId="0" fontId="36" fillId="6" borderId="70" xfId="12" applyFont="1" applyFill="1" applyBorder="1" applyProtection="1">
      <alignment vertical="center"/>
    </xf>
    <xf numFmtId="177" fontId="36" fillId="6" borderId="172" xfId="14" applyNumberFormat="1" applyFont="1" applyFill="1" applyBorder="1" applyAlignment="1" applyProtection="1">
      <alignment horizontal="right" vertical="center" shrinkToFit="1"/>
    </xf>
    <xf numFmtId="177" fontId="36" fillId="6" borderId="173" xfId="14" applyNumberFormat="1" applyFont="1" applyFill="1" applyBorder="1" applyAlignment="1" applyProtection="1">
      <alignment horizontal="right" vertical="center" shrinkToFit="1"/>
    </xf>
    <xf numFmtId="187" fontId="36" fillId="6" borderId="173" xfId="14" applyNumberFormat="1" applyFont="1" applyFill="1" applyBorder="1" applyAlignment="1" applyProtection="1">
      <alignment horizontal="right" vertical="center" shrinkToFit="1"/>
    </xf>
    <xf numFmtId="187" fontId="36" fillId="6" borderId="174" xfId="14" applyNumberFormat="1" applyFont="1" applyFill="1" applyBorder="1" applyAlignment="1" applyProtection="1">
      <alignment horizontal="right" vertical="center" shrinkToFit="1"/>
    </xf>
    <xf numFmtId="0" fontId="36" fillId="6" borderId="11" xfId="12" applyFont="1" applyFill="1" applyBorder="1" applyAlignment="1" applyProtection="1">
      <alignment horizontal="left" vertical="center"/>
    </xf>
    <xf numFmtId="0" fontId="36" fillId="6" borderId="12" xfId="12" applyFont="1" applyFill="1" applyBorder="1" applyAlignment="1" applyProtection="1">
      <alignment horizontal="left" vertical="center"/>
    </xf>
    <xf numFmtId="0" fontId="36" fillId="6" borderId="12" xfId="12" applyFont="1" applyFill="1" applyBorder="1" applyAlignment="1" applyProtection="1">
      <alignment horizontal="right" vertical="center"/>
    </xf>
    <xf numFmtId="0" fontId="36" fillId="6" borderId="48" xfId="12" applyFont="1" applyFill="1" applyBorder="1" applyAlignment="1" applyProtection="1">
      <alignment horizontal="right" vertical="center"/>
    </xf>
    <xf numFmtId="177" fontId="36" fillId="6" borderId="41" xfId="13" applyNumberFormat="1" applyFont="1" applyFill="1" applyBorder="1" applyAlignment="1" applyProtection="1">
      <alignment horizontal="right" vertical="center" shrinkToFit="1"/>
    </xf>
    <xf numFmtId="177" fontId="36" fillId="6" borderId="12" xfId="13" applyNumberFormat="1" applyFont="1" applyFill="1" applyBorder="1" applyAlignment="1" applyProtection="1">
      <alignment horizontal="right" vertical="center" shrinkToFit="1"/>
    </xf>
    <xf numFmtId="177" fontId="36" fillId="6" borderId="82" xfId="13" applyNumberFormat="1" applyFont="1" applyFill="1" applyBorder="1" applyAlignment="1" applyProtection="1">
      <alignment horizontal="right" vertical="center" shrinkToFit="1"/>
    </xf>
    <xf numFmtId="177" fontId="36" fillId="6" borderId="84" xfId="13" applyNumberFormat="1" applyFont="1" applyFill="1" applyBorder="1" applyAlignment="1" applyProtection="1">
      <alignment horizontal="right" vertical="center" shrinkToFit="1"/>
    </xf>
    <xf numFmtId="187" fontId="36" fillId="6" borderId="169" xfId="14" applyNumberFormat="1" applyFont="1" applyFill="1" applyBorder="1" applyAlignment="1" applyProtection="1">
      <alignment horizontal="right" vertical="center" shrinkToFit="1"/>
    </xf>
    <xf numFmtId="187" fontId="36" fillId="6" borderId="170" xfId="14" applyNumberFormat="1" applyFont="1" applyFill="1" applyBorder="1" applyAlignment="1" applyProtection="1">
      <alignment horizontal="right" vertical="center" shrinkToFit="1"/>
    </xf>
    <xf numFmtId="187" fontId="36" fillId="6" borderId="171" xfId="14" applyNumberFormat="1" applyFont="1" applyFill="1" applyBorder="1" applyAlignment="1" applyProtection="1">
      <alignment horizontal="right" vertical="center" shrinkToFit="1"/>
    </xf>
    <xf numFmtId="176" fontId="36" fillId="6" borderId="48" xfId="14" applyNumberFormat="1" applyFont="1" applyFill="1" applyBorder="1" applyAlignment="1" applyProtection="1">
      <alignment horizontal="right" vertical="center" shrinkToFit="1"/>
    </xf>
    <xf numFmtId="0" fontId="36" fillId="6" borderId="26" xfId="12" applyFont="1" applyFill="1" applyBorder="1" applyAlignment="1" applyProtection="1">
      <alignment horizontal="center" vertical="center"/>
    </xf>
    <xf numFmtId="0" fontId="36" fillId="6" borderId="11" xfId="12" applyFont="1" applyFill="1" applyBorder="1" applyAlignment="1" applyProtection="1">
      <alignment horizontal="center" vertical="center" textRotation="255" wrapText="1"/>
    </xf>
    <xf numFmtId="0" fontId="36" fillId="6" borderId="7" xfId="12" applyFont="1" applyFill="1" applyBorder="1" applyAlignment="1" applyProtection="1">
      <alignment horizontal="center" vertical="center" textRotation="255" wrapText="1"/>
    </xf>
    <xf numFmtId="0" fontId="36" fillId="6" borderId="24" xfId="12" applyFont="1" applyFill="1" applyBorder="1" applyAlignment="1" applyProtection="1">
      <alignment horizontal="center" vertical="center" textRotation="255" wrapText="1"/>
    </xf>
    <xf numFmtId="0" fontId="36" fillId="6" borderId="17" xfId="12" applyFont="1" applyFill="1" applyBorder="1" applyAlignment="1" applyProtection="1">
      <alignment horizontal="left" vertical="center" wrapText="1"/>
    </xf>
    <xf numFmtId="0" fontId="36" fillId="6" borderId="18" xfId="12" applyFont="1" applyFill="1" applyBorder="1" applyAlignment="1" applyProtection="1">
      <alignment horizontal="left" vertical="center"/>
    </xf>
    <xf numFmtId="0" fontId="36" fillId="6" borderId="43" xfId="12" applyFont="1" applyFill="1" applyBorder="1" applyAlignment="1" applyProtection="1">
      <alignment horizontal="left" vertical="center"/>
    </xf>
    <xf numFmtId="187" fontId="36" fillId="6" borderId="128" xfId="14" applyNumberFormat="1" applyFont="1" applyFill="1" applyBorder="1" applyAlignment="1" applyProtection="1">
      <alignment horizontal="right" vertical="center" shrinkToFit="1"/>
    </xf>
    <xf numFmtId="177" fontId="36" fillId="6" borderId="164" xfId="14" applyNumberFormat="1" applyFont="1" applyFill="1" applyBorder="1" applyAlignment="1" applyProtection="1">
      <alignment horizontal="right" vertical="center" shrinkToFit="1"/>
    </xf>
    <xf numFmtId="0" fontId="36" fillId="6" borderId="54" xfId="12" applyFont="1" applyFill="1" applyBorder="1" applyAlignment="1" applyProtection="1">
      <alignment horizontal="right" vertical="center" wrapText="1"/>
    </xf>
    <xf numFmtId="0" fontId="36" fillId="6" borderId="54" xfId="12" applyFont="1" applyFill="1" applyBorder="1" applyAlignment="1" applyProtection="1">
      <alignment horizontal="right" vertical="center"/>
    </xf>
    <xf numFmtId="0" fontId="36" fillId="6" borderId="40" xfId="12" applyFont="1" applyFill="1" applyBorder="1" applyAlignment="1" applyProtection="1">
      <alignment horizontal="right" vertical="center"/>
    </xf>
    <xf numFmtId="187" fontId="36" fillId="6" borderId="178" xfId="14" applyNumberFormat="1" applyFont="1" applyFill="1" applyBorder="1" applyAlignment="1" applyProtection="1">
      <alignment horizontal="right" vertical="center" shrinkToFit="1"/>
    </xf>
    <xf numFmtId="187" fontId="36" fillId="6" borderId="179" xfId="14" applyNumberFormat="1" applyFont="1" applyFill="1" applyBorder="1" applyAlignment="1" applyProtection="1">
      <alignment horizontal="right" vertical="center" shrinkToFit="1"/>
    </xf>
    <xf numFmtId="187" fontId="36" fillId="6" borderId="180" xfId="14" applyNumberFormat="1" applyFont="1" applyFill="1" applyBorder="1" applyAlignment="1" applyProtection="1">
      <alignment horizontal="right" vertical="center" shrinkToFit="1"/>
    </xf>
    <xf numFmtId="0" fontId="36" fillId="6" borderId="7" xfId="12" applyFont="1" applyFill="1" applyBorder="1" applyProtection="1">
      <alignment vertical="center"/>
    </xf>
    <xf numFmtId="176" fontId="36" fillId="6" borderId="64" xfId="14" applyNumberFormat="1" applyFont="1" applyFill="1" applyBorder="1" applyAlignment="1" applyProtection="1">
      <alignment horizontal="right" vertical="center" shrinkToFit="1"/>
    </xf>
    <xf numFmtId="176" fontId="36" fillId="6" borderId="0" xfId="14" applyNumberFormat="1" applyFont="1" applyFill="1" applyBorder="1" applyAlignment="1" applyProtection="1">
      <alignment horizontal="right" vertical="center" shrinkToFit="1"/>
    </xf>
    <xf numFmtId="176" fontId="36" fillId="6" borderId="38" xfId="14" applyNumberFormat="1" applyFont="1" applyFill="1" applyBorder="1" applyAlignment="1" applyProtection="1">
      <alignment horizontal="right" vertical="center" shrinkToFit="1"/>
    </xf>
    <xf numFmtId="176" fontId="36" fillId="6" borderId="0" xfId="14" applyNumberFormat="1" applyFont="1" applyFill="1" applyAlignment="1" applyProtection="1">
      <alignment horizontal="right" vertical="center" shrinkToFit="1"/>
    </xf>
    <xf numFmtId="176" fontId="36" fillId="6" borderId="66" xfId="14" applyNumberFormat="1" applyFont="1" applyFill="1" applyBorder="1" applyAlignment="1" applyProtection="1">
      <alignment horizontal="right" vertical="center" shrinkToFit="1"/>
    </xf>
    <xf numFmtId="0" fontId="36" fillId="6" borderId="0" xfId="12" applyFont="1" applyFill="1" applyBorder="1" applyAlignment="1" applyProtection="1">
      <alignment horizontal="right" vertical="center" wrapText="1"/>
    </xf>
    <xf numFmtId="0" fontId="36" fillId="6" borderId="0" xfId="12" applyFont="1" applyFill="1" applyBorder="1" applyAlignment="1" applyProtection="1">
      <alignment horizontal="right" vertical="center"/>
    </xf>
    <xf numFmtId="0" fontId="36" fillId="6" borderId="38" xfId="12" applyFont="1" applyFill="1" applyBorder="1" applyAlignment="1" applyProtection="1">
      <alignment horizontal="right" vertical="center"/>
    </xf>
    <xf numFmtId="187" fontId="36" fillId="6" borderId="175" xfId="14" applyNumberFormat="1" applyFont="1" applyFill="1" applyBorder="1" applyAlignment="1" applyProtection="1">
      <alignment horizontal="right" vertical="center" shrinkToFit="1"/>
    </xf>
    <xf numFmtId="187" fontId="36" fillId="6" borderId="176" xfId="14" applyNumberFormat="1" applyFont="1" applyFill="1" applyBorder="1" applyAlignment="1" applyProtection="1">
      <alignment horizontal="right" vertical="center" shrinkToFit="1"/>
    </xf>
    <xf numFmtId="187" fontId="36" fillId="6" borderId="177" xfId="14" applyNumberFormat="1" applyFont="1" applyFill="1" applyBorder="1" applyAlignment="1" applyProtection="1">
      <alignment horizontal="right" vertical="center" shrinkToFit="1"/>
    </xf>
    <xf numFmtId="0" fontId="36" fillId="0" borderId="98" xfId="15" applyFont="1" applyBorder="1" applyAlignment="1" applyProtection="1">
      <alignment horizontal="left" vertical="center" shrinkToFit="1"/>
      <protection locked="0"/>
    </xf>
    <xf numFmtId="0" fontId="36" fillId="0" borderId="99" xfId="15" applyFont="1" applyBorder="1" applyAlignment="1" applyProtection="1">
      <alignment horizontal="left" vertical="center" shrinkToFit="1"/>
      <protection locked="0"/>
    </xf>
    <xf numFmtId="0" fontId="36" fillId="0" borderId="100" xfId="15" applyFont="1" applyBorder="1" applyAlignment="1" applyProtection="1">
      <alignment horizontal="left" vertical="center" shrinkToFit="1"/>
      <protection locked="0"/>
    </xf>
    <xf numFmtId="0" fontId="36" fillId="6" borderId="75" xfId="12" applyFont="1" applyFill="1" applyBorder="1" applyAlignment="1" applyProtection="1">
      <alignment horizontal="center" vertical="center"/>
    </xf>
    <xf numFmtId="0" fontId="36" fillId="6" borderId="70" xfId="12" applyFont="1" applyFill="1" applyBorder="1" applyAlignment="1" applyProtection="1">
      <alignment horizontal="center" vertical="center"/>
    </xf>
    <xf numFmtId="187" fontId="36" fillId="6" borderId="130" xfId="14" applyNumberFormat="1" applyFont="1" applyFill="1" applyBorder="1" applyAlignment="1" applyProtection="1">
      <alignment horizontal="right" vertical="center" shrinkToFit="1"/>
    </xf>
    <xf numFmtId="187" fontId="36" fillId="6" borderId="18" xfId="14" applyNumberFormat="1" applyFont="1" applyFill="1" applyBorder="1" applyAlignment="1" applyProtection="1">
      <alignment horizontal="right" vertical="center" shrinkToFit="1"/>
    </xf>
    <xf numFmtId="187" fontId="36" fillId="6" borderId="184" xfId="14" applyNumberFormat="1" applyFont="1" applyFill="1" applyBorder="1" applyAlignment="1" applyProtection="1">
      <alignment horizontal="right" vertical="center" shrinkToFit="1"/>
    </xf>
    <xf numFmtId="187" fontId="36" fillId="6" borderId="185" xfId="14" applyNumberFormat="1" applyFont="1" applyFill="1" applyBorder="1" applyAlignment="1" applyProtection="1">
      <alignment horizontal="right" vertical="center" shrinkToFit="1"/>
    </xf>
    <xf numFmtId="0" fontId="36" fillId="6" borderId="74" xfId="12" applyFont="1" applyFill="1" applyBorder="1" applyProtection="1">
      <alignment vertical="center"/>
    </xf>
    <xf numFmtId="188" fontId="36" fillId="6" borderId="72" xfId="14" applyNumberFormat="1" applyFont="1" applyFill="1" applyBorder="1" applyAlignment="1" applyProtection="1">
      <alignment horizontal="right" vertical="center" shrinkToFit="1"/>
    </xf>
    <xf numFmtId="188" fontId="36" fillId="6" borderId="75" xfId="14" applyNumberFormat="1" applyFont="1" applyFill="1" applyBorder="1" applyAlignment="1" applyProtection="1">
      <alignment horizontal="right" vertical="center" shrinkToFit="1"/>
    </xf>
    <xf numFmtId="188" fontId="36" fillId="6" borderId="70" xfId="14" applyNumberFormat="1" applyFont="1" applyFill="1" applyBorder="1" applyAlignment="1" applyProtection="1">
      <alignment horizontal="right" vertical="center" shrinkToFit="1"/>
    </xf>
    <xf numFmtId="188" fontId="36" fillId="6" borderId="181" xfId="14" applyNumberFormat="1" applyFont="1" applyFill="1" applyBorder="1" applyAlignment="1" applyProtection="1">
      <alignment horizontal="right" vertical="center" shrinkToFit="1"/>
    </xf>
    <xf numFmtId="188" fontId="36" fillId="6" borderId="182" xfId="14" applyNumberFormat="1" applyFont="1" applyFill="1" applyBorder="1" applyAlignment="1" applyProtection="1">
      <alignment horizontal="right" vertical="center" shrinkToFit="1"/>
    </xf>
    <xf numFmtId="188" fontId="36" fillId="6" borderId="183" xfId="14" applyNumberFormat="1" applyFont="1" applyFill="1" applyBorder="1" applyAlignment="1" applyProtection="1">
      <alignment horizontal="right" vertical="center" shrinkToFit="1"/>
    </xf>
    <xf numFmtId="0" fontId="36" fillId="6" borderId="11" xfId="12" applyFont="1" applyFill="1" applyBorder="1" applyAlignment="1" applyProtection="1">
      <alignment horizontal="left" vertical="center" wrapText="1"/>
    </xf>
    <xf numFmtId="0" fontId="36" fillId="6" borderId="12" xfId="12" applyFont="1" applyFill="1" applyBorder="1" applyAlignment="1" applyProtection="1">
      <alignment horizontal="left" vertical="center" wrapText="1"/>
    </xf>
    <xf numFmtId="0" fontId="36" fillId="6" borderId="74" xfId="12" applyFont="1" applyFill="1" applyBorder="1" applyAlignment="1" applyProtection="1">
      <alignment horizontal="left" vertical="center" wrapText="1"/>
    </xf>
    <xf numFmtId="0" fontId="36" fillId="6" borderId="75" xfId="12" applyFont="1" applyFill="1" applyBorder="1" applyAlignment="1" applyProtection="1">
      <alignment horizontal="left" vertical="center" wrapText="1"/>
    </xf>
    <xf numFmtId="0" fontId="36" fillId="6" borderId="12" xfId="12" applyFont="1" applyFill="1" applyBorder="1" applyAlignment="1" applyProtection="1">
      <alignment horizontal="center" vertical="center"/>
    </xf>
    <xf numFmtId="0" fontId="36" fillId="6" borderId="48" xfId="12" applyFont="1" applyFill="1" applyBorder="1" applyAlignment="1" applyProtection="1">
      <alignment horizontal="center" vertical="center"/>
    </xf>
    <xf numFmtId="187" fontId="36" fillId="6" borderId="39" xfId="14" applyNumberFormat="1" applyFont="1" applyFill="1" applyBorder="1" applyAlignment="1" applyProtection="1">
      <alignment horizontal="right" vertical="center" shrinkToFit="1"/>
    </xf>
    <xf numFmtId="187" fontId="36" fillId="6" borderId="31" xfId="14" applyNumberFormat="1" applyFont="1" applyFill="1" applyBorder="1" applyAlignment="1" applyProtection="1">
      <alignment horizontal="right" vertical="center" shrinkToFit="1"/>
    </xf>
    <xf numFmtId="187" fontId="36" fillId="6" borderId="156" xfId="14" applyNumberFormat="1" applyFont="1" applyFill="1" applyBorder="1" applyAlignment="1" applyProtection="1">
      <alignment horizontal="right" vertical="center" shrinkToFit="1"/>
    </xf>
    <xf numFmtId="187" fontId="36" fillId="6" borderId="157" xfId="14" applyNumberFormat="1" applyFont="1" applyFill="1" applyBorder="1" applyAlignment="1" applyProtection="1">
      <alignment horizontal="right" vertical="center" shrinkToFit="1"/>
    </xf>
    <xf numFmtId="187" fontId="36" fillId="6" borderId="160" xfId="14" applyNumberFormat="1" applyFont="1" applyFill="1" applyBorder="1" applyAlignment="1" applyProtection="1">
      <alignment horizontal="right" vertical="center" shrinkToFit="1"/>
    </xf>
    <xf numFmtId="188" fontId="36" fillId="6" borderId="64" xfId="14" applyNumberFormat="1" applyFont="1" applyFill="1" applyBorder="1" applyAlignment="1" applyProtection="1">
      <alignment horizontal="right" vertical="center" shrinkToFit="1"/>
    </xf>
    <xf numFmtId="188" fontId="36" fillId="6" borderId="0" xfId="14" applyNumberFormat="1" applyFont="1" applyFill="1" applyBorder="1" applyAlignment="1" applyProtection="1">
      <alignment horizontal="right" vertical="center" shrinkToFit="1"/>
    </xf>
    <xf numFmtId="188" fontId="36" fillId="6" borderId="38" xfId="14" applyNumberFormat="1" applyFont="1" applyFill="1" applyBorder="1" applyAlignment="1" applyProtection="1">
      <alignment horizontal="right" vertical="center" shrinkToFit="1"/>
    </xf>
    <xf numFmtId="188" fontId="36" fillId="6" borderId="0" xfId="14" applyNumberFormat="1" applyFont="1" applyFill="1" applyAlignment="1" applyProtection="1">
      <alignment horizontal="right" vertical="center" shrinkToFit="1"/>
    </xf>
    <xf numFmtId="188" fontId="36" fillId="6" borderId="66" xfId="14" applyNumberFormat="1" applyFont="1" applyFill="1" applyBorder="1" applyAlignment="1" applyProtection="1">
      <alignment horizontal="right" vertical="center" shrinkToFit="1"/>
    </xf>
    <xf numFmtId="0" fontId="38" fillId="6" borderId="24" xfId="12" applyFont="1" applyFill="1" applyBorder="1" applyAlignment="1" applyProtection="1">
      <alignment horizontal="left" vertical="center"/>
    </xf>
    <xf numFmtId="0" fontId="36" fillId="6" borderId="54" xfId="12" applyFont="1" applyFill="1" applyBorder="1" applyAlignment="1" applyProtection="1">
      <alignment horizontal="left" vertical="center"/>
    </xf>
    <xf numFmtId="178" fontId="19" fillId="0" borderId="39" xfId="16" applyNumberFormat="1" applyFont="1" applyFill="1" applyBorder="1" applyAlignment="1">
      <alignment vertical="center"/>
    </xf>
    <xf numFmtId="178" fontId="19" fillId="0" borderId="31" xfId="16" applyNumberFormat="1" applyFont="1" applyFill="1" applyBorder="1" applyAlignment="1">
      <alignment vertical="center"/>
    </xf>
    <xf numFmtId="178" fontId="19" fillId="0" borderId="42" xfId="16" applyNumberFormat="1" applyFont="1" applyFill="1" applyBorder="1" applyAlignment="1">
      <alignment vertical="center"/>
    </xf>
    <xf numFmtId="0" fontId="3" fillId="6" borderId="34" xfId="16" applyFont="1" applyFill="1" applyBorder="1" applyAlignment="1">
      <alignment horizontal="center" vertical="center" wrapText="1"/>
    </xf>
    <xf numFmtId="0" fontId="3" fillId="6" borderId="34" xfId="16" applyFont="1" applyFill="1" applyBorder="1" applyAlignment="1">
      <alignment horizontal="center" vertical="center"/>
    </xf>
    <xf numFmtId="179" fontId="5" fillId="6" borderId="39" xfId="17" applyNumberFormat="1" applyFont="1" applyFill="1" applyBorder="1" applyAlignment="1">
      <alignment horizontal="left" vertical="center" wrapText="1"/>
    </xf>
    <xf numFmtId="179" fontId="5" fillId="6" borderId="31" xfId="17" applyNumberFormat="1" applyFont="1" applyFill="1" applyBorder="1" applyAlignment="1">
      <alignment horizontal="left" vertical="center" wrapText="1"/>
    </xf>
    <xf numFmtId="179" fontId="5" fillId="6" borderId="42" xfId="17" applyNumberFormat="1" applyFont="1" applyFill="1" applyBorder="1" applyAlignment="1">
      <alignment horizontal="left" vertical="center" wrapText="1"/>
    </xf>
    <xf numFmtId="0" fontId="5" fillId="6" borderId="39" xfId="17" applyFont="1" applyFill="1" applyBorder="1" applyAlignment="1">
      <alignment horizontal="left" vertical="center"/>
    </xf>
    <xf numFmtId="0" fontId="5" fillId="6" borderId="31" xfId="17" applyFont="1" applyFill="1" applyBorder="1" applyAlignment="1">
      <alignment horizontal="left" vertical="center"/>
    </xf>
    <xf numFmtId="0" fontId="5" fillId="6" borderId="42" xfId="17" applyFont="1" applyFill="1" applyBorder="1" applyAlignment="1">
      <alignment horizontal="left" vertical="center"/>
    </xf>
    <xf numFmtId="178" fontId="19" fillId="0" borderId="15" xfId="18" applyNumberFormat="1" applyFont="1" applyBorder="1" applyAlignment="1">
      <alignment horizontal="center" vertical="center" wrapText="1"/>
    </xf>
    <xf numFmtId="178" fontId="19" fillId="0" borderId="47" xfId="18" applyNumberFormat="1" applyFont="1" applyBorder="1" applyAlignment="1">
      <alignment horizontal="center" vertical="center" wrapText="1"/>
    </xf>
    <xf numFmtId="178" fontId="19" fillId="0" borderId="39" xfId="18" applyNumberFormat="1" applyFont="1" applyBorder="1" applyAlignment="1">
      <alignment horizontal="center" vertical="center"/>
    </xf>
    <xf numFmtId="178" fontId="19" fillId="0" borderId="31" xfId="18" applyNumberFormat="1" applyFont="1" applyBorder="1" applyAlignment="1">
      <alignment horizontal="center" vertical="center"/>
    </xf>
    <xf numFmtId="178" fontId="19" fillId="0" borderId="42" xfId="18" applyNumberFormat="1" applyFont="1" applyBorder="1" applyAlignment="1">
      <alignment horizontal="center" vertical="center"/>
    </xf>
    <xf numFmtId="178" fontId="5" fillId="6" borderId="39" xfId="16" applyNumberFormat="1" applyFont="1" applyFill="1" applyBorder="1" applyAlignment="1">
      <alignment vertical="center" wrapText="1"/>
    </xf>
    <xf numFmtId="178" fontId="5" fillId="6" borderId="31" xfId="16" applyNumberFormat="1" applyFont="1" applyFill="1" applyBorder="1" applyAlignment="1">
      <alignment vertical="center" wrapText="1"/>
    </xf>
    <xf numFmtId="178" fontId="5" fillId="6" borderId="42" xfId="16" applyNumberFormat="1" applyFont="1" applyFill="1" applyBorder="1" applyAlignment="1">
      <alignment vertical="center" wrapText="1"/>
    </xf>
    <xf numFmtId="178" fontId="5" fillId="0" borderId="39" xfId="16" applyNumberFormat="1" applyFont="1" applyFill="1" applyBorder="1" applyAlignment="1">
      <alignment vertical="center" wrapText="1"/>
    </xf>
    <xf numFmtId="178" fontId="5" fillId="0" borderId="31" xfId="16" applyNumberFormat="1" applyFont="1" applyFill="1" applyBorder="1" applyAlignment="1">
      <alignment vertical="center" wrapText="1"/>
    </xf>
    <xf numFmtId="178" fontId="5" fillId="0" borderId="42" xfId="16" applyNumberFormat="1" applyFont="1" applyFill="1" applyBorder="1" applyAlignment="1">
      <alignment vertical="center" wrapText="1"/>
    </xf>
    <xf numFmtId="0" fontId="5" fillId="6" borderId="39" xfId="16" applyFont="1" applyFill="1" applyBorder="1" applyAlignment="1">
      <alignment vertical="center"/>
    </xf>
    <xf numFmtId="0" fontId="5" fillId="6" borderId="31" xfId="16" applyFont="1" applyFill="1" applyBorder="1" applyAlignment="1">
      <alignment vertical="center"/>
    </xf>
    <xf numFmtId="0" fontId="5" fillId="6" borderId="42" xfId="16" applyFont="1" applyFill="1" applyBorder="1" applyAlignment="1">
      <alignmen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18" xfId="1" applyFont="1" applyFill="1" applyBorder="1" applyAlignment="1" applyProtection="1">
      <alignment horizontal="left" vertical="center"/>
    </xf>
    <xf numFmtId="0" fontId="8" fillId="0" borderId="19" xfId="1" applyFont="1" applyFill="1" applyBorder="1" applyAlignment="1" applyProtection="1">
      <alignment horizontal="left" vertical="center"/>
    </xf>
    <xf numFmtId="0" fontId="9" fillId="0" borderId="31" xfId="2" applyFont="1" applyFill="1" applyBorder="1" applyAlignment="1">
      <alignment horizontal="left" vertical="center" wrapText="1"/>
    </xf>
    <xf numFmtId="0" fontId="9" fillId="0" borderId="31" xfId="2" applyFont="1" applyBorder="1" applyAlignment="1">
      <alignment horizontal="left" vertical="center" wrapText="1"/>
    </xf>
    <xf numFmtId="0" fontId="9" fillId="0" borderId="32" xfId="2" applyFont="1" applyBorder="1" applyAlignment="1">
      <alignment horizontal="left" vertical="center" wrapText="1"/>
    </xf>
    <xf numFmtId="0" fontId="9" fillId="0" borderId="18" xfId="2" applyFont="1" applyFill="1" applyBorder="1" applyAlignment="1">
      <alignment horizontal="left" vertical="center" wrapText="1"/>
    </xf>
    <xf numFmtId="0" fontId="9" fillId="0" borderId="18" xfId="2" applyFont="1" applyBorder="1" applyAlignment="1">
      <alignment horizontal="left" vertical="center" wrapText="1"/>
    </xf>
    <xf numFmtId="0" fontId="9" fillId="0" borderId="19" xfId="2" applyFont="1" applyBorder="1" applyAlignment="1">
      <alignment horizontal="left" vertical="center" wrapText="1"/>
    </xf>
    <xf numFmtId="0" fontId="9" fillId="0" borderId="25" xfId="2" applyFont="1" applyFill="1" applyBorder="1" applyAlignment="1">
      <alignment horizontal="left" vertical="center" wrapText="1"/>
    </xf>
    <xf numFmtId="0" fontId="9" fillId="0" borderId="26" xfId="2" applyFont="1" applyFill="1" applyBorder="1" applyAlignment="1">
      <alignment horizontal="left" vertical="center" wrapText="1"/>
    </xf>
    <xf numFmtId="0" fontId="9" fillId="0" borderId="36" xfId="3" applyFont="1" applyFill="1" applyBorder="1" applyAlignment="1">
      <alignment vertical="center" wrapText="1"/>
    </xf>
    <xf numFmtId="0" fontId="9" fillId="0" borderId="23" xfId="3" applyFont="1" applyFill="1" applyBorder="1" applyAlignment="1">
      <alignment vertical="center" wrapText="1"/>
    </xf>
    <xf numFmtId="0" fontId="9" fillId="0" borderId="7" xfId="3" applyFont="1" applyFill="1" applyBorder="1" applyAlignment="1">
      <alignment vertical="center" wrapText="1"/>
    </xf>
    <xf numFmtId="0" fontId="9" fillId="0" borderId="38" xfId="3" applyFont="1" applyFill="1" applyBorder="1" applyAlignment="1">
      <alignment vertical="center" wrapText="1"/>
    </xf>
    <xf numFmtId="0" fontId="9" fillId="0" borderId="24" xfId="3" applyFont="1" applyFill="1" applyBorder="1" applyAlignment="1">
      <alignment vertical="center" wrapText="1"/>
    </xf>
    <xf numFmtId="0" fontId="9" fillId="0" borderId="40" xfId="3" applyFont="1" applyFill="1" applyBorder="1" applyAlignment="1">
      <alignment vertical="center" wrapText="1"/>
    </xf>
    <xf numFmtId="0" fontId="9" fillId="0" borderId="25" xfId="3" applyFont="1" applyFill="1" applyBorder="1" applyAlignment="1">
      <alignment vertical="center"/>
    </xf>
    <xf numFmtId="0" fontId="9" fillId="0" borderId="26" xfId="3" applyFont="1" applyFill="1" applyBorder="1" applyAlignment="1">
      <alignment vertical="center"/>
    </xf>
    <xf numFmtId="0" fontId="9" fillId="0" borderId="31" xfId="3" applyFont="1" applyFill="1" applyBorder="1" applyAlignment="1">
      <alignment vertical="center"/>
    </xf>
    <xf numFmtId="0" fontId="9" fillId="0" borderId="32" xfId="3" applyFont="1" applyFill="1" applyBorder="1" applyAlignment="1">
      <alignment vertical="center"/>
    </xf>
    <xf numFmtId="0" fontId="9" fillId="0" borderId="30" xfId="3" applyFont="1" applyFill="1" applyBorder="1" applyAlignment="1">
      <alignment vertical="center" wrapText="1"/>
    </xf>
    <xf numFmtId="0" fontId="9" fillId="0" borderId="42" xfId="3" applyFont="1" applyFill="1" applyBorder="1" applyAlignment="1">
      <alignment vertical="center" wrapText="1"/>
    </xf>
    <xf numFmtId="0" fontId="9" fillId="0" borderId="17" xfId="3" applyFont="1" applyFill="1" applyBorder="1" applyAlignment="1">
      <alignment vertical="center"/>
    </xf>
    <xf numFmtId="0" fontId="9" fillId="0" borderId="43" xfId="3" applyFont="1" applyFill="1" applyBorder="1" applyAlignment="1">
      <alignment vertical="center"/>
    </xf>
    <xf numFmtId="0" fontId="9" fillId="0" borderId="18" xfId="3" applyFont="1" applyFill="1" applyBorder="1" applyAlignment="1">
      <alignment vertical="center"/>
    </xf>
    <xf numFmtId="0" fontId="9" fillId="0" borderId="19" xfId="3" applyFont="1" applyFill="1" applyBorder="1" applyAlignment="1">
      <alignment vertical="center"/>
    </xf>
    <xf numFmtId="0" fontId="10" fillId="0" borderId="27" xfId="3" applyFont="1" applyBorder="1" applyAlignment="1">
      <alignment horizontal="center" vertical="center" wrapText="1"/>
    </xf>
    <xf numFmtId="0" fontId="10" fillId="0" borderId="28"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10" fillId="0" borderId="44" xfId="3" applyFont="1" applyBorder="1">
      <alignment vertical="center"/>
    </xf>
    <xf numFmtId="0" fontId="10" fillId="0" borderId="18" xfId="3" applyFont="1" applyBorder="1">
      <alignment vertical="center"/>
    </xf>
    <xf numFmtId="0" fontId="10" fillId="0" borderId="43" xfId="3" applyFont="1" applyBorder="1">
      <alignment vertical="center"/>
    </xf>
    <xf numFmtId="0" fontId="9" fillId="0" borderId="36" xfId="4" applyFont="1" applyFill="1" applyBorder="1" applyAlignment="1">
      <alignment vertical="center" wrapText="1"/>
    </xf>
    <xf numFmtId="0" fontId="9" fillId="0" borderId="23" xfId="4" applyFont="1" applyFill="1" applyBorder="1" applyAlignment="1">
      <alignment vertical="center" wrapText="1"/>
    </xf>
    <xf numFmtId="0" fontId="9" fillId="0" borderId="7" xfId="4" applyFont="1" applyFill="1" applyBorder="1" applyAlignment="1">
      <alignment vertical="center" wrapText="1"/>
    </xf>
    <xf numFmtId="0" fontId="9" fillId="0" borderId="38" xfId="4" applyFont="1" applyFill="1" applyBorder="1" applyAlignment="1">
      <alignment vertical="center" wrapText="1"/>
    </xf>
    <xf numFmtId="0" fontId="9" fillId="0" borderId="24" xfId="4" applyFont="1" applyFill="1" applyBorder="1" applyAlignment="1">
      <alignment vertical="center" wrapText="1"/>
    </xf>
    <xf numFmtId="0" fontId="9" fillId="0" borderId="40" xfId="4" applyFont="1" applyFill="1" applyBorder="1" applyAlignment="1">
      <alignment vertical="center" wrapText="1"/>
    </xf>
    <xf numFmtId="0" fontId="9" fillId="0" borderId="25" xfId="4" applyFont="1" applyFill="1" applyBorder="1" applyAlignment="1">
      <alignment horizontal="left" vertical="center"/>
    </xf>
    <xf numFmtId="0" fontId="9" fillId="0" borderId="26" xfId="4" applyFont="1" applyFill="1" applyBorder="1" applyAlignment="1">
      <alignment horizontal="left" vertical="center"/>
    </xf>
    <xf numFmtId="0" fontId="9" fillId="0" borderId="31" xfId="4" applyFont="1" applyFill="1" applyBorder="1" applyAlignment="1">
      <alignment horizontal="left" vertical="center"/>
    </xf>
    <xf numFmtId="0" fontId="9" fillId="0" borderId="32" xfId="4" applyFont="1" applyFill="1" applyBorder="1" applyAlignment="1">
      <alignment horizontal="left" vertical="center"/>
    </xf>
    <xf numFmtId="0" fontId="9" fillId="0" borderId="39" xfId="4" applyFont="1" applyFill="1" applyBorder="1" applyAlignment="1">
      <alignment horizontal="center" vertical="center" shrinkToFit="1"/>
    </xf>
    <xf numFmtId="0" fontId="9" fillId="0" borderId="31" xfId="4" applyFont="1" applyFill="1" applyBorder="1" applyAlignment="1">
      <alignment horizontal="center" vertical="center" shrinkToFit="1"/>
    </xf>
    <xf numFmtId="0" fontId="9" fillId="0" borderId="32" xfId="4" applyFont="1" applyFill="1" applyBorder="1" applyAlignment="1">
      <alignment horizontal="center" vertical="center" shrinkToFit="1"/>
    </xf>
    <xf numFmtId="0" fontId="9" fillId="0" borderId="11" xfId="4" applyFont="1" applyFill="1" applyBorder="1" applyAlignment="1">
      <alignment vertical="center" wrapText="1"/>
    </xf>
    <xf numFmtId="0" fontId="9" fillId="0" borderId="48" xfId="4" applyFont="1" applyFill="1" applyBorder="1" applyAlignment="1">
      <alignment vertical="center" wrapText="1"/>
    </xf>
    <xf numFmtId="0" fontId="9" fillId="0" borderId="17" xfId="4" applyFont="1" applyFill="1" applyBorder="1" applyAlignment="1">
      <alignment vertical="center"/>
    </xf>
    <xf numFmtId="0" fontId="9" fillId="0" borderId="43" xfId="4" applyFont="1" applyFill="1" applyBorder="1" applyAlignment="1">
      <alignment vertical="center"/>
    </xf>
    <xf numFmtId="0" fontId="9" fillId="0" borderId="18" xfId="4" applyFont="1" applyFill="1" applyBorder="1" applyAlignment="1">
      <alignment horizontal="left" vertical="center"/>
    </xf>
    <xf numFmtId="0" fontId="9" fillId="0" borderId="19" xfId="4" applyFont="1" applyFill="1" applyBorder="1" applyAlignment="1">
      <alignment horizontal="left" vertical="center"/>
    </xf>
    <xf numFmtId="0" fontId="15" fillId="0" borderId="39" xfId="1" applyFont="1" applyFill="1" applyBorder="1" applyAlignment="1" applyProtection="1">
      <alignment horizontal="left" vertical="center" wrapText="1"/>
      <protection locked="0"/>
    </xf>
    <xf numFmtId="0" fontId="15" fillId="0" borderId="31" xfId="1" applyFont="1" applyFill="1" applyBorder="1" applyAlignment="1" applyProtection="1">
      <alignment horizontal="left" vertical="center" wrapText="1"/>
      <protection locked="0"/>
    </xf>
    <xf numFmtId="0" fontId="15" fillId="0" borderId="32" xfId="1" applyFont="1" applyFill="1" applyBorder="1" applyAlignment="1" applyProtection="1">
      <alignment horizontal="left" vertical="center" wrapText="1"/>
      <protection locked="0"/>
    </xf>
    <xf numFmtId="0" fontId="15" fillId="0" borderId="2" xfId="1" applyFont="1" applyFill="1" applyBorder="1" applyAlignment="1" applyProtection="1">
      <alignment horizontal="left" vertical="center"/>
    </xf>
    <xf numFmtId="0" fontId="15" fillId="0" borderId="3" xfId="1" applyFont="1" applyFill="1" applyBorder="1" applyAlignment="1" applyProtection="1">
      <alignment horizontal="left" vertical="center"/>
    </xf>
    <xf numFmtId="0" fontId="15" fillId="0" borderId="8" xfId="1" applyFont="1" applyFill="1" applyBorder="1" applyAlignment="1" applyProtection="1">
      <alignment horizontal="left" vertical="center" wrapText="1"/>
    </xf>
    <xf numFmtId="0" fontId="15" fillId="0" borderId="9" xfId="1" applyFont="1" applyFill="1" applyBorder="1" applyAlignment="1" applyProtection="1">
      <alignment horizontal="left" vertical="center" wrapText="1"/>
    </xf>
    <xf numFmtId="0" fontId="15" fillId="0" borderId="12" xfId="1" applyFont="1" applyFill="1" applyBorder="1" applyAlignment="1" applyProtection="1">
      <alignment horizontal="left" vertical="center"/>
    </xf>
    <xf numFmtId="0" fontId="15" fillId="0" borderId="13" xfId="1" applyFont="1" applyFill="1" applyBorder="1" applyAlignment="1" applyProtection="1">
      <alignment horizontal="left" vertical="center"/>
    </xf>
    <xf numFmtId="0" fontId="15" fillId="0" borderId="31" xfId="1" applyFont="1" applyFill="1" applyBorder="1" applyAlignment="1" applyProtection="1">
      <alignment horizontal="left" vertical="center"/>
    </xf>
    <xf numFmtId="0" fontId="15" fillId="0" borderId="32" xfId="1" applyFont="1" applyFill="1" applyBorder="1" applyAlignment="1" applyProtection="1">
      <alignment horizontal="left" vertical="center"/>
    </xf>
    <xf numFmtId="0" fontId="15" fillId="0" borderId="44" xfId="1" applyFont="1" applyFill="1" applyBorder="1" applyAlignment="1" applyProtection="1">
      <alignment horizontal="left" vertical="center" wrapText="1"/>
      <protection locked="0"/>
    </xf>
    <xf numFmtId="0" fontId="15" fillId="0" borderId="18" xfId="1" applyFont="1" applyFill="1" applyBorder="1" applyAlignment="1" applyProtection="1">
      <alignment horizontal="left" vertical="center" wrapText="1"/>
      <protection locked="0"/>
    </xf>
    <xf numFmtId="0" fontId="15" fillId="0" borderId="19" xfId="1" applyFont="1" applyFill="1" applyBorder="1" applyAlignment="1" applyProtection="1">
      <alignment horizontal="left" vertical="center" wrapText="1"/>
      <protection locked="0"/>
    </xf>
    <xf numFmtId="179" fontId="3" fillId="6" borderId="34" xfId="17" applyNumberFormat="1" applyFont="1" applyFill="1" applyBorder="1" applyAlignment="1">
      <alignment horizontal="center" vertical="center" wrapText="1"/>
    </xf>
    <xf numFmtId="187" fontId="3" fillId="6" borderId="34" xfId="17" applyNumberFormat="1" applyFont="1" applyFill="1" applyBorder="1" applyAlignment="1">
      <alignment horizontal="center" vertical="center"/>
    </xf>
    <xf numFmtId="187" fontId="3" fillId="6" borderId="0" xfId="17" applyNumberFormat="1" applyFont="1" applyFill="1" applyAlignment="1">
      <alignment horizontal="center" vertical="center"/>
    </xf>
    <xf numFmtId="0" fontId="3" fillId="0" borderId="0" xfId="16" applyFont="1" applyAlignment="1">
      <alignment horizontal="center" vertical="center"/>
    </xf>
    <xf numFmtId="187" fontId="3" fillId="6" borderId="0" xfId="17" applyNumberFormat="1" applyFont="1" applyFill="1" applyAlignment="1">
      <alignment horizontal="center" vertical="center" wrapText="1"/>
    </xf>
    <xf numFmtId="178" fontId="18" fillId="0" borderId="0" xfId="16" applyNumberFormat="1" applyAlignment="1">
      <alignment horizontal="center" vertical="center"/>
    </xf>
    <xf numFmtId="187" fontId="3" fillId="0" borderId="0" xfId="16" applyNumberFormat="1" applyFont="1" applyAlignment="1">
      <alignment horizontal="center" vertical="center"/>
    </xf>
    <xf numFmtId="0" fontId="3" fillId="0" borderId="34" xfId="16" applyFont="1" applyBorder="1" applyAlignment="1">
      <alignment horizontal="center" vertical="center"/>
    </xf>
    <xf numFmtId="0" fontId="3" fillId="0" borderId="39" xfId="16" applyFont="1" applyBorder="1" applyAlignment="1">
      <alignment horizontal="center" vertical="center"/>
    </xf>
    <xf numFmtId="0" fontId="3" fillId="0" borderId="31" xfId="16" applyFont="1" applyBorder="1" applyAlignment="1">
      <alignment horizontal="center" vertical="center"/>
    </xf>
    <xf numFmtId="0" fontId="3" fillId="0" borderId="42" xfId="16" applyFont="1" applyBorder="1" applyAlignment="1">
      <alignment horizontal="center" vertical="center"/>
    </xf>
    <xf numFmtId="179" fontId="3" fillId="6" borderId="0" xfId="17" applyNumberFormat="1" applyFont="1" applyFill="1" applyAlignment="1">
      <alignment horizontal="center" vertical="center" wrapText="1"/>
    </xf>
    <xf numFmtId="179" fontId="3" fillId="0" borderId="0" xfId="17" applyNumberFormat="1" applyFont="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cellXfs>
  <cellStyles count="49">
    <cellStyle name="Calc Currency (0)" xfId="23"/>
    <cellStyle name="Grey" xfId="24"/>
    <cellStyle name="Header1" xfId="25"/>
    <cellStyle name="Header2" xfId="26"/>
    <cellStyle name="Input [yellow]" xfId="27"/>
    <cellStyle name="Normal - Style1" xfId="28"/>
    <cellStyle name="Normal_#18-Internet" xfId="29"/>
    <cellStyle name="Percent [2]" xfId="30"/>
    <cellStyle name="桁区切り 2" xfId="21"/>
    <cellStyle name="桁区切り 2 2" xfId="40"/>
    <cellStyle name="桁区切り 2 3" xfId="45"/>
    <cellStyle name="桁区切り 3" xfId="39"/>
    <cellStyle name="桁区切り 3 2" xfId="47"/>
    <cellStyle name="桁区切り 4" xfId="41"/>
    <cellStyle name="標準" xfId="0" builtinId="0"/>
    <cellStyle name="標準 2" xfId="6"/>
    <cellStyle name="標準 2 2" xfId="7"/>
    <cellStyle name="標準 2 3" xfId="10"/>
    <cellStyle name="標準 2 4" xfId="38"/>
    <cellStyle name="標準 3" xfId="11"/>
    <cellStyle name="標準 3 2" xfId="43"/>
    <cellStyle name="標準 3 2 2" xfId="48"/>
    <cellStyle name="標準 4" xfId="5"/>
    <cellStyle name="標準 4_APAHO401600" xfId="1"/>
    <cellStyle name="標準 4_APAHO4019001" xfId="4"/>
    <cellStyle name="標準 4_ZJ08_022012_青森市_2010" xfId="3"/>
    <cellStyle name="標準 5" xfId="20"/>
    <cellStyle name="標準 5 2" xfId="44"/>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7 2" xfId="42"/>
    <cellStyle name="標準 7 3" xfId="46"/>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 name="㼿" xfId="31"/>
    <cellStyle name="㼿?" xfId="32"/>
    <cellStyle name="㼿㼿" xfId="33"/>
    <cellStyle name="㼿㼿?" xfId="34"/>
    <cellStyle name="㼿㼿㼿" xfId="35"/>
    <cellStyle name="㼿㼿㼿?" xfId="36"/>
    <cellStyle name="㼿㼿㼿㼿㼿㼿?"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40879</c:v>
                </c:pt>
                <c:pt idx="2">
                  <c:v>42651</c:v>
                </c:pt>
                <c:pt idx="3">
                  <c:v>43226</c:v>
                </c:pt>
                <c:pt idx="4">
                  <c:v>42836</c:v>
                </c:pt>
              </c:numCache>
            </c:numRef>
          </c:val>
          <c:smooth val="0"/>
          <c:extLst>
            <c:ext xmlns:c16="http://schemas.microsoft.com/office/drawing/2014/chart" uri="{C3380CC4-5D6E-409C-BE32-E72D297353CC}">
              <c16:uniqueId val="{00000000-45AD-4CBB-B64F-FE379D60F0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37331</c:v>
                </c:pt>
                <c:pt idx="1">
                  <c:v>30220</c:v>
                </c:pt>
                <c:pt idx="2">
                  <c:v>28012</c:v>
                </c:pt>
                <c:pt idx="3">
                  <c:v>20650</c:v>
                </c:pt>
                <c:pt idx="4">
                  <c:v>43388</c:v>
                </c:pt>
              </c:numCache>
            </c:numRef>
          </c:val>
          <c:smooth val="0"/>
          <c:extLst>
            <c:ext xmlns:c16="http://schemas.microsoft.com/office/drawing/2014/chart" uri="{C3380CC4-5D6E-409C-BE32-E72D297353CC}">
              <c16:uniqueId val="{00000001-45AD-4CBB-B64F-FE379D60F0E6}"/>
            </c:ext>
          </c:extLst>
        </c:ser>
        <c:dLbls>
          <c:showLegendKey val="0"/>
          <c:showVal val="0"/>
          <c:showCatName val="0"/>
          <c:showSerName val="0"/>
          <c:showPercent val="0"/>
          <c:showBubbleSize val="0"/>
        </c:dLbls>
        <c:marker val="1"/>
        <c:smooth val="0"/>
        <c:axId val="179059720"/>
        <c:axId val="179060104"/>
      </c:lineChart>
      <c:catAx>
        <c:axId val="179059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060104"/>
        <c:crosses val="autoZero"/>
        <c:auto val="1"/>
        <c:lblAlgn val="ctr"/>
        <c:lblOffset val="100"/>
        <c:tickLblSkip val="1"/>
        <c:tickMarkSkip val="1"/>
        <c:noMultiLvlLbl val="0"/>
      </c:catAx>
      <c:valAx>
        <c:axId val="1790601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059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5.14</c:v>
                </c:pt>
                <c:pt idx="1">
                  <c:v>6.17</c:v>
                </c:pt>
                <c:pt idx="2">
                  <c:v>4.8499999999999996</c:v>
                </c:pt>
                <c:pt idx="3">
                  <c:v>3.42</c:v>
                </c:pt>
                <c:pt idx="4">
                  <c:v>4.17</c:v>
                </c:pt>
              </c:numCache>
            </c:numRef>
          </c:val>
          <c:extLst>
            <c:ext xmlns:c16="http://schemas.microsoft.com/office/drawing/2014/chart" uri="{C3380CC4-5D6E-409C-BE32-E72D297353CC}">
              <c16:uniqueId val="{00000000-6B6F-4CCA-B2A4-E2CDC46781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11.53</c:v>
                </c:pt>
                <c:pt idx="1">
                  <c:v>11.65</c:v>
                </c:pt>
                <c:pt idx="2">
                  <c:v>11.67</c:v>
                </c:pt>
                <c:pt idx="3">
                  <c:v>13.42</c:v>
                </c:pt>
                <c:pt idx="4">
                  <c:v>11.48</c:v>
                </c:pt>
              </c:numCache>
            </c:numRef>
          </c:val>
          <c:extLst>
            <c:ext xmlns:c16="http://schemas.microsoft.com/office/drawing/2014/chart" uri="{C3380CC4-5D6E-409C-BE32-E72D297353CC}">
              <c16:uniqueId val="{00000001-6B6F-4CCA-B2A4-E2CDC46781EF}"/>
            </c:ext>
          </c:extLst>
        </c:ser>
        <c:dLbls>
          <c:showLegendKey val="0"/>
          <c:showVal val="0"/>
          <c:showCatName val="0"/>
          <c:showSerName val="0"/>
          <c:showPercent val="0"/>
          <c:showBubbleSize val="0"/>
        </c:dLbls>
        <c:gapWidth val="250"/>
        <c:overlap val="100"/>
        <c:axId val="203648464"/>
        <c:axId val="203648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1.97</c:v>
                </c:pt>
                <c:pt idx="1">
                  <c:v>1.18</c:v>
                </c:pt>
                <c:pt idx="2">
                  <c:v>-1.34</c:v>
                </c:pt>
                <c:pt idx="3">
                  <c:v>-0.06</c:v>
                </c:pt>
                <c:pt idx="4">
                  <c:v>-0.21</c:v>
                </c:pt>
              </c:numCache>
            </c:numRef>
          </c:val>
          <c:smooth val="0"/>
          <c:extLst>
            <c:ext xmlns:c16="http://schemas.microsoft.com/office/drawing/2014/chart" uri="{C3380CC4-5D6E-409C-BE32-E72D297353CC}">
              <c16:uniqueId val="{00000002-6B6F-4CCA-B2A4-E2CDC46781EF}"/>
            </c:ext>
          </c:extLst>
        </c:ser>
        <c:dLbls>
          <c:showLegendKey val="0"/>
          <c:showVal val="0"/>
          <c:showCatName val="0"/>
          <c:showSerName val="0"/>
          <c:showPercent val="0"/>
          <c:showBubbleSize val="0"/>
        </c:dLbls>
        <c:marker val="1"/>
        <c:smooth val="0"/>
        <c:axId val="203648464"/>
        <c:axId val="203648848"/>
      </c:lineChart>
      <c:catAx>
        <c:axId val="20364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648848"/>
        <c:crosses val="autoZero"/>
        <c:auto val="1"/>
        <c:lblAlgn val="ctr"/>
        <c:lblOffset val="100"/>
        <c:tickLblSkip val="1"/>
        <c:tickMarkSkip val="1"/>
        <c:noMultiLvlLbl val="0"/>
      </c:catAx>
      <c:valAx>
        <c:axId val="20364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64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0.49</c:v>
                </c:pt>
                <c:pt idx="2">
                  <c:v>#N/A</c:v>
                </c:pt>
                <c:pt idx="3">
                  <c:v>0.9</c:v>
                </c:pt>
                <c:pt idx="4">
                  <c:v>0</c:v>
                </c:pt>
                <c:pt idx="5">
                  <c:v>0</c:v>
                </c:pt>
                <c:pt idx="6">
                  <c:v>0</c:v>
                </c:pt>
                <c:pt idx="7">
                  <c:v>0</c:v>
                </c:pt>
                <c:pt idx="8">
                  <c:v>0</c:v>
                </c:pt>
                <c:pt idx="9">
                  <c:v>0</c:v>
                </c:pt>
              </c:numCache>
            </c:numRef>
          </c:val>
          <c:extLst>
            <c:ext xmlns:c16="http://schemas.microsoft.com/office/drawing/2014/chart" uri="{C3380CC4-5D6E-409C-BE32-E72D297353CC}">
              <c16:uniqueId val="{00000000-5BE1-459C-B5BD-220B50EF56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E1-459C-B5BD-220B50EF56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E1-459C-B5BD-220B50EF56F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BE1-459C-B5BD-220B50EF56F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BE1-459C-B5BD-220B50EF56F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0.12</c:v>
                </c:pt>
                <c:pt idx="4">
                  <c:v>#N/A</c:v>
                </c:pt>
                <c:pt idx="5">
                  <c:v>0.1</c:v>
                </c:pt>
                <c:pt idx="6">
                  <c:v>#N/A</c:v>
                </c:pt>
                <c:pt idx="7">
                  <c:v>0.09</c:v>
                </c:pt>
                <c:pt idx="8">
                  <c:v>#N/A</c:v>
                </c:pt>
                <c:pt idx="9">
                  <c:v>0.04</c:v>
                </c:pt>
              </c:numCache>
            </c:numRef>
          </c:val>
          <c:extLst>
            <c:ext xmlns:c16="http://schemas.microsoft.com/office/drawing/2014/chart" uri="{C3380CC4-5D6E-409C-BE32-E72D297353CC}">
              <c16:uniqueId val="{00000005-5BE1-459C-B5BD-220B50EF56F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c:v>
                </c:pt>
                <c:pt idx="2">
                  <c:v>#N/A</c:v>
                </c:pt>
                <c:pt idx="3">
                  <c:v>0.7</c:v>
                </c:pt>
                <c:pt idx="4">
                  <c:v>#N/A</c:v>
                </c:pt>
                <c:pt idx="5">
                  <c:v>1.58</c:v>
                </c:pt>
                <c:pt idx="6">
                  <c:v>#N/A</c:v>
                </c:pt>
                <c:pt idx="7">
                  <c:v>1.17</c:v>
                </c:pt>
                <c:pt idx="8">
                  <c:v>#N/A</c:v>
                </c:pt>
                <c:pt idx="9">
                  <c:v>0.97</c:v>
                </c:pt>
              </c:numCache>
            </c:numRef>
          </c:val>
          <c:extLst>
            <c:ext xmlns:c16="http://schemas.microsoft.com/office/drawing/2014/chart" uri="{C3380CC4-5D6E-409C-BE32-E72D297353CC}">
              <c16:uniqueId val="{00000006-5BE1-459C-B5BD-220B50EF56F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0.67</c:v>
                </c:pt>
                <c:pt idx="2">
                  <c:v>#N/A</c:v>
                </c:pt>
                <c:pt idx="3">
                  <c:v>0.92</c:v>
                </c:pt>
                <c:pt idx="4">
                  <c:v>#N/A</c:v>
                </c:pt>
                <c:pt idx="5">
                  <c:v>0.92</c:v>
                </c:pt>
                <c:pt idx="6">
                  <c:v>#N/A</c:v>
                </c:pt>
                <c:pt idx="7">
                  <c:v>1.87</c:v>
                </c:pt>
                <c:pt idx="8">
                  <c:v>#N/A</c:v>
                </c:pt>
                <c:pt idx="9">
                  <c:v>3.03</c:v>
                </c:pt>
              </c:numCache>
            </c:numRef>
          </c:val>
          <c:extLst>
            <c:ext xmlns:c16="http://schemas.microsoft.com/office/drawing/2014/chart" uri="{C3380CC4-5D6E-409C-BE32-E72D297353CC}">
              <c16:uniqueId val="{00000007-5BE1-459C-B5BD-220B50EF56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5.14</c:v>
                </c:pt>
                <c:pt idx="2">
                  <c:v>#N/A</c:v>
                </c:pt>
                <c:pt idx="3">
                  <c:v>6.17</c:v>
                </c:pt>
                <c:pt idx="4">
                  <c:v>#N/A</c:v>
                </c:pt>
                <c:pt idx="5">
                  <c:v>4.84</c:v>
                </c:pt>
                <c:pt idx="6">
                  <c:v>#N/A</c:v>
                </c:pt>
                <c:pt idx="7">
                  <c:v>3.42</c:v>
                </c:pt>
                <c:pt idx="8">
                  <c:v>#N/A</c:v>
                </c:pt>
                <c:pt idx="9">
                  <c:v>4.17</c:v>
                </c:pt>
              </c:numCache>
            </c:numRef>
          </c:val>
          <c:extLst>
            <c:ext xmlns:c16="http://schemas.microsoft.com/office/drawing/2014/chart" uri="{C3380CC4-5D6E-409C-BE32-E72D297353CC}">
              <c16:uniqueId val="{00000008-5BE1-459C-B5BD-220B50EF56F3}"/>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#N/A</c:v>
                </c:pt>
                <c:pt idx="5">
                  <c:v>23.45</c:v>
                </c:pt>
                <c:pt idx="6">
                  <c:v>#N/A</c:v>
                </c:pt>
                <c:pt idx="7">
                  <c:v>26.64</c:v>
                </c:pt>
                <c:pt idx="8">
                  <c:v>#N/A</c:v>
                </c:pt>
                <c:pt idx="9">
                  <c:v>28.5</c:v>
                </c:pt>
              </c:numCache>
            </c:numRef>
          </c:val>
          <c:extLst>
            <c:ext xmlns:c16="http://schemas.microsoft.com/office/drawing/2014/chart" uri="{C3380CC4-5D6E-409C-BE32-E72D297353CC}">
              <c16:uniqueId val="{00000009-5BE1-459C-B5BD-220B50EF56F3}"/>
            </c:ext>
          </c:extLst>
        </c:ser>
        <c:dLbls>
          <c:showLegendKey val="0"/>
          <c:showVal val="0"/>
          <c:showCatName val="0"/>
          <c:showSerName val="0"/>
          <c:showPercent val="0"/>
          <c:showBubbleSize val="0"/>
        </c:dLbls>
        <c:gapWidth val="150"/>
        <c:overlap val="100"/>
        <c:axId val="206177400"/>
        <c:axId val="206177784"/>
      </c:barChart>
      <c:catAx>
        <c:axId val="20617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177784"/>
        <c:crosses val="autoZero"/>
        <c:auto val="1"/>
        <c:lblAlgn val="ctr"/>
        <c:lblOffset val="100"/>
        <c:tickLblSkip val="1"/>
        <c:tickMarkSkip val="1"/>
        <c:noMultiLvlLbl val="0"/>
      </c:catAx>
      <c:valAx>
        <c:axId val="206177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177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2953</c:v>
                </c:pt>
                <c:pt idx="5">
                  <c:v>2812</c:v>
                </c:pt>
                <c:pt idx="8">
                  <c:v>2449</c:v>
                </c:pt>
                <c:pt idx="11">
                  <c:v>2361</c:v>
                </c:pt>
                <c:pt idx="14">
                  <c:v>2144</c:v>
                </c:pt>
              </c:numCache>
            </c:numRef>
          </c:val>
          <c:extLst>
            <c:ext xmlns:c16="http://schemas.microsoft.com/office/drawing/2014/chart" uri="{C3380CC4-5D6E-409C-BE32-E72D297353CC}">
              <c16:uniqueId val="{00000000-0962-47C4-A9BF-913ADED090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62-47C4-A9BF-913ADED090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492</c:v>
                </c:pt>
                <c:pt idx="3">
                  <c:v>471</c:v>
                </c:pt>
                <c:pt idx="6">
                  <c:v>537</c:v>
                </c:pt>
                <c:pt idx="9">
                  <c:v>534</c:v>
                </c:pt>
                <c:pt idx="12">
                  <c:v>1063</c:v>
                </c:pt>
              </c:numCache>
            </c:numRef>
          </c:val>
          <c:extLst>
            <c:ext xmlns:c16="http://schemas.microsoft.com/office/drawing/2014/chart" uri="{C3380CC4-5D6E-409C-BE32-E72D297353CC}">
              <c16:uniqueId val="{00000002-0962-47C4-A9BF-913ADED090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356</c:v>
                </c:pt>
                <c:pt idx="3">
                  <c:v>232</c:v>
                </c:pt>
                <c:pt idx="6">
                  <c:v>73</c:v>
                </c:pt>
                <c:pt idx="9">
                  <c:v>65</c:v>
                </c:pt>
                <c:pt idx="12">
                  <c:v>55</c:v>
                </c:pt>
              </c:numCache>
            </c:numRef>
          </c:val>
          <c:extLst>
            <c:ext xmlns:c16="http://schemas.microsoft.com/office/drawing/2014/chart" uri="{C3380CC4-5D6E-409C-BE32-E72D297353CC}">
              <c16:uniqueId val="{00000003-0962-47C4-A9BF-913ADED090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c:v>
                </c:pt>
                <c:pt idx="3">
                  <c:v>51</c:v>
                </c:pt>
                <c:pt idx="6">
                  <c:v>49</c:v>
                </c:pt>
                <c:pt idx="9">
                  <c:v>46</c:v>
                </c:pt>
                <c:pt idx="12">
                  <c:v>44</c:v>
                </c:pt>
              </c:numCache>
            </c:numRef>
          </c:val>
          <c:extLst>
            <c:ext xmlns:c16="http://schemas.microsoft.com/office/drawing/2014/chart" uri="{C3380CC4-5D6E-409C-BE32-E72D297353CC}">
              <c16:uniqueId val="{00000004-0962-47C4-A9BF-913ADED090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62-47C4-A9BF-913ADED090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62-47C4-A9BF-913ADED090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2105</c:v>
                </c:pt>
                <c:pt idx="3">
                  <c:v>2129</c:v>
                </c:pt>
                <c:pt idx="6">
                  <c:v>1945</c:v>
                </c:pt>
                <c:pt idx="9">
                  <c:v>2022</c:v>
                </c:pt>
                <c:pt idx="12">
                  <c:v>1940</c:v>
                </c:pt>
              </c:numCache>
            </c:numRef>
          </c:val>
          <c:extLst>
            <c:ext xmlns:c16="http://schemas.microsoft.com/office/drawing/2014/chart" uri="{C3380CC4-5D6E-409C-BE32-E72D297353CC}">
              <c16:uniqueId val="{00000007-0962-47C4-A9BF-913ADED090ED}"/>
            </c:ext>
          </c:extLst>
        </c:ser>
        <c:dLbls>
          <c:showLegendKey val="0"/>
          <c:showVal val="0"/>
          <c:showCatName val="0"/>
          <c:showSerName val="0"/>
          <c:showPercent val="0"/>
          <c:showBubbleSize val="0"/>
        </c:dLbls>
        <c:gapWidth val="100"/>
        <c:overlap val="100"/>
        <c:axId val="178087048"/>
        <c:axId val="203726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c:v>
                </c:pt>
                <c:pt idx="2">
                  <c:v>#N/A</c:v>
                </c:pt>
                <c:pt idx="3">
                  <c:v>#N/A</c:v>
                </c:pt>
                <c:pt idx="4">
                  <c:v>71</c:v>
                </c:pt>
                <c:pt idx="5">
                  <c:v>#N/A</c:v>
                </c:pt>
                <c:pt idx="6">
                  <c:v>#N/A</c:v>
                </c:pt>
                <c:pt idx="7">
                  <c:v>155</c:v>
                </c:pt>
                <c:pt idx="8">
                  <c:v>#N/A</c:v>
                </c:pt>
                <c:pt idx="9">
                  <c:v>#N/A</c:v>
                </c:pt>
                <c:pt idx="10">
                  <c:v>306</c:v>
                </c:pt>
                <c:pt idx="11">
                  <c:v>#N/A</c:v>
                </c:pt>
                <c:pt idx="12">
                  <c:v>#N/A</c:v>
                </c:pt>
                <c:pt idx="13">
                  <c:v>958</c:v>
                </c:pt>
                <c:pt idx="14">
                  <c:v>#N/A</c:v>
                </c:pt>
              </c:numCache>
            </c:numRef>
          </c:val>
          <c:smooth val="0"/>
          <c:extLst>
            <c:ext xmlns:c16="http://schemas.microsoft.com/office/drawing/2014/chart" uri="{C3380CC4-5D6E-409C-BE32-E72D297353CC}">
              <c16:uniqueId val="{00000008-0962-47C4-A9BF-913ADED090ED}"/>
            </c:ext>
          </c:extLst>
        </c:ser>
        <c:dLbls>
          <c:showLegendKey val="0"/>
          <c:showVal val="0"/>
          <c:showCatName val="0"/>
          <c:showSerName val="0"/>
          <c:showPercent val="0"/>
          <c:showBubbleSize val="0"/>
        </c:dLbls>
        <c:marker val="1"/>
        <c:smooth val="0"/>
        <c:axId val="178087048"/>
        <c:axId val="203726152"/>
      </c:lineChart>
      <c:catAx>
        <c:axId val="17808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726152"/>
        <c:crosses val="autoZero"/>
        <c:auto val="1"/>
        <c:lblAlgn val="ctr"/>
        <c:lblOffset val="100"/>
        <c:tickLblSkip val="1"/>
        <c:tickMarkSkip val="1"/>
        <c:noMultiLvlLbl val="0"/>
      </c:catAx>
      <c:valAx>
        <c:axId val="203726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08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14892</c:v>
                </c:pt>
                <c:pt idx="5">
                  <c:v>13263</c:v>
                </c:pt>
                <c:pt idx="8">
                  <c:v>12039</c:v>
                </c:pt>
                <c:pt idx="11">
                  <c:v>10993</c:v>
                </c:pt>
                <c:pt idx="14">
                  <c:v>10014</c:v>
                </c:pt>
              </c:numCache>
            </c:numRef>
          </c:val>
          <c:extLst>
            <c:ext xmlns:c16="http://schemas.microsoft.com/office/drawing/2014/chart" uri="{C3380CC4-5D6E-409C-BE32-E72D297353CC}">
              <c16:uniqueId val="{00000000-2A88-4127-9F2A-47FE0E8DD0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5546</c:v>
                </c:pt>
                <c:pt idx="5">
                  <c:v>4593</c:v>
                </c:pt>
                <c:pt idx="8">
                  <c:v>3883</c:v>
                </c:pt>
                <c:pt idx="11">
                  <c:v>3115</c:v>
                </c:pt>
                <c:pt idx="14">
                  <c:v>2024</c:v>
                </c:pt>
              </c:numCache>
            </c:numRef>
          </c:val>
          <c:extLst>
            <c:ext xmlns:c16="http://schemas.microsoft.com/office/drawing/2014/chart" uri="{C3380CC4-5D6E-409C-BE32-E72D297353CC}">
              <c16:uniqueId val="{00000001-2A88-4127-9F2A-47FE0E8DD0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13676</c:v>
                </c:pt>
                <c:pt idx="5">
                  <c:v>13931</c:v>
                </c:pt>
                <c:pt idx="8">
                  <c:v>17317</c:v>
                </c:pt>
                <c:pt idx="11">
                  <c:v>20002</c:v>
                </c:pt>
                <c:pt idx="14">
                  <c:v>19075</c:v>
                </c:pt>
              </c:numCache>
            </c:numRef>
          </c:val>
          <c:extLst>
            <c:ext xmlns:c16="http://schemas.microsoft.com/office/drawing/2014/chart" uri="{C3380CC4-5D6E-409C-BE32-E72D297353CC}">
              <c16:uniqueId val="{00000002-2A88-4127-9F2A-47FE0E8DD0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88-4127-9F2A-47FE0E8DD0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88-4127-9F2A-47FE0E8DD0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88-4127-9F2A-47FE0E8DD0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1154</c:v>
                </c:pt>
                <c:pt idx="3">
                  <c:v>1149</c:v>
                </c:pt>
                <c:pt idx="6">
                  <c:v>4207</c:v>
                </c:pt>
                <c:pt idx="9">
                  <c:v>2185</c:v>
                </c:pt>
                <c:pt idx="12">
                  <c:v>2384</c:v>
                </c:pt>
              </c:numCache>
            </c:numRef>
          </c:val>
          <c:extLst>
            <c:ext xmlns:c16="http://schemas.microsoft.com/office/drawing/2014/chart" uri="{C3380CC4-5D6E-409C-BE32-E72D297353CC}">
              <c16:uniqueId val="{00000006-2A88-4127-9F2A-47FE0E8DD0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495</c:v>
                </c:pt>
                <c:pt idx="3">
                  <c:v>245</c:v>
                </c:pt>
                <c:pt idx="6">
                  <c:v>164</c:v>
                </c:pt>
                <c:pt idx="9">
                  <c:v>93</c:v>
                </c:pt>
                <c:pt idx="12">
                  <c:v>34</c:v>
                </c:pt>
              </c:numCache>
            </c:numRef>
          </c:val>
          <c:extLst>
            <c:ext xmlns:c16="http://schemas.microsoft.com/office/drawing/2014/chart" uri="{C3380CC4-5D6E-409C-BE32-E72D297353CC}">
              <c16:uniqueId val="{00000007-2A88-4127-9F2A-47FE0E8DD0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202</c:v>
                </c:pt>
                <c:pt idx="3">
                  <c:v>194</c:v>
                </c:pt>
                <c:pt idx="6">
                  <c:v>188</c:v>
                </c:pt>
                <c:pt idx="9">
                  <c:v>180</c:v>
                </c:pt>
                <c:pt idx="12">
                  <c:v>170</c:v>
                </c:pt>
              </c:numCache>
            </c:numRef>
          </c:val>
          <c:extLst>
            <c:ext xmlns:c16="http://schemas.microsoft.com/office/drawing/2014/chart" uri="{C3380CC4-5D6E-409C-BE32-E72D297353CC}">
              <c16:uniqueId val="{00000008-2A88-4127-9F2A-47FE0E8DD0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3460</c:v>
                </c:pt>
                <c:pt idx="3">
                  <c:v>2909</c:v>
                </c:pt>
                <c:pt idx="6">
                  <c:v>2455</c:v>
                </c:pt>
                <c:pt idx="9">
                  <c:v>1944</c:v>
                </c:pt>
                <c:pt idx="12">
                  <c:v>1730</c:v>
                </c:pt>
              </c:numCache>
            </c:numRef>
          </c:val>
          <c:extLst>
            <c:ext xmlns:c16="http://schemas.microsoft.com/office/drawing/2014/chart" uri="{C3380CC4-5D6E-409C-BE32-E72D297353CC}">
              <c16:uniqueId val="{00000009-2A88-4127-9F2A-47FE0E8DD0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15974</c:v>
                </c:pt>
                <c:pt idx="3">
                  <c:v>15715</c:v>
                </c:pt>
                <c:pt idx="6">
                  <c:v>15358</c:v>
                </c:pt>
                <c:pt idx="9">
                  <c:v>14025</c:v>
                </c:pt>
                <c:pt idx="12">
                  <c:v>14079</c:v>
                </c:pt>
              </c:numCache>
            </c:numRef>
          </c:val>
          <c:extLst>
            <c:ext xmlns:c16="http://schemas.microsoft.com/office/drawing/2014/chart" uri="{C3380CC4-5D6E-409C-BE32-E72D297353CC}">
              <c16:uniqueId val="{0000000A-2A88-4127-9F2A-47FE0E8DD04F}"/>
            </c:ext>
          </c:extLst>
        </c:ser>
        <c:dLbls>
          <c:showLegendKey val="0"/>
          <c:showVal val="0"/>
          <c:showCatName val="0"/>
          <c:showSerName val="0"/>
          <c:showPercent val="0"/>
          <c:showBubbleSize val="0"/>
        </c:dLbls>
        <c:gapWidth val="100"/>
        <c:overlap val="100"/>
        <c:axId val="203722624"/>
        <c:axId val="203726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88-4127-9F2A-47FE0E8DD04F}"/>
            </c:ext>
          </c:extLst>
        </c:ser>
        <c:dLbls>
          <c:showLegendKey val="0"/>
          <c:showVal val="0"/>
          <c:showCatName val="0"/>
          <c:showSerName val="0"/>
          <c:showPercent val="0"/>
          <c:showBubbleSize val="0"/>
        </c:dLbls>
        <c:marker val="1"/>
        <c:smooth val="0"/>
        <c:axId val="203722624"/>
        <c:axId val="203726936"/>
      </c:lineChart>
      <c:catAx>
        <c:axId val="20372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726936"/>
        <c:crosses val="autoZero"/>
        <c:auto val="1"/>
        <c:lblAlgn val="ctr"/>
        <c:lblOffset val="100"/>
        <c:tickLblSkip val="1"/>
        <c:tickMarkSkip val="1"/>
        <c:noMultiLvlLbl val="0"/>
      </c:catAx>
      <c:valAx>
        <c:axId val="203726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2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3562</c:v>
                </c:pt>
                <c:pt idx="1">
                  <c:v>4003</c:v>
                </c:pt>
                <c:pt idx="2">
                  <c:v>3557</c:v>
                </c:pt>
              </c:numCache>
            </c:numRef>
          </c:val>
          <c:extLst>
            <c:ext xmlns:c16="http://schemas.microsoft.com/office/drawing/2014/chart" uri="{C3380CC4-5D6E-409C-BE32-E72D297353CC}">
              <c16:uniqueId val="{00000000-106B-4A33-BBC7-4BC1872B15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06B-4A33-BBC7-4BC1872B15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13020</c:v>
                </c:pt>
                <c:pt idx="1">
                  <c:v>15144</c:v>
                </c:pt>
                <c:pt idx="2">
                  <c:v>15140</c:v>
                </c:pt>
              </c:numCache>
            </c:numRef>
          </c:val>
          <c:extLst>
            <c:ext xmlns:c16="http://schemas.microsoft.com/office/drawing/2014/chart" uri="{C3380CC4-5D6E-409C-BE32-E72D297353CC}">
              <c16:uniqueId val="{00000002-106B-4A33-BBC7-4BC1872B15B0}"/>
            </c:ext>
          </c:extLst>
        </c:ser>
        <c:dLbls>
          <c:showLegendKey val="0"/>
          <c:showVal val="0"/>
          <c:showCatName val="0"/>
          <c:showSerName val="0"/>
          <c:showPercent val="0"/>
          <c:showBubbleSize val="0"/>
        </c:dLbls>
        <c:gapWidth val="120"/>
        <c:overlap val="100"/>
        <c:axId val="203728112"/>
        <c:axId val="203724976"/>
      </c:barChart>
      <c:catAx>
        <c:axId val="20372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3724976"/>
        <c:crosses val="autoZero"/>
        <c:auto val="1"/>
        <c:lblAlgn val="ctr"/>
        <c:lblOffset val="100"/>
        <c:tickLblSkip val="1"/>
        <c:tickMarkSkip val="1"/>
        <c:noMultiLvlLbl val="0"/>
      </c:catAx>
      <c:valAx>
        <c:axId val="203724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372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{81200EC4-9538-44E8-BEE4-7FB7759E0A43}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A97-4B9E-BD9D-F1438284FA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{986C8FBE-2018-4D3B-A99E-7C7D3EB98917}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97-4B9E-BD9D-F1438284FA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{2651731A-96A7-44BD-BF06-A7DA8DD672C8}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97-4B9E-BD9D-F1438284FA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{08C874BE-80B6-4261-8579-07BB13A7C965}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97-4B9E-BD9D-F1438284FA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{6F8279D9-D45A-44E1-9823-88E392E8F95D}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97-4B9E-BD9D-F1438284FA2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{52C6DDFF-3CAC-4B73-ABE5-A3C3AE3DE206}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A97-4B9E-BD9D-F1438284FA2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{9EEF1865-CE79-45C6-9E83-369398139752}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A97-4B9E-BD9D-F1438284FA2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{4BF19F02-CBE5-4081-8F1F-E1634C915077}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A97-4B9E-BD9D-F1438284FA2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{78E3502C-8CE4-410F-AD51-96CAF4E75EDF}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A97-4B9E-BD9D-F1438284FA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57.6</c:v>
                </c:pt>
                <c:pt idx="16">
                  <c:v>57.7</c:v>
                </c:pt>
                <c:pt idx="24">
                  <c:v>58.9</c:v>
                </c:pt>
                <c:pt idx="32">
                  <c:v>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A97-4B9E-BD9D-F1438284FA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{6ADB164B-5EEA-42B0-9690-9DE305129758}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A97-4B9E-BD9D-F1438284FA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{C280DB9A-AA72-423B-ACFD-457FB94DD3F5}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97-4B9E-BD9D-F1438284FA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{EB22CDDE-296C-4AE2-8299-A2EBCBA88F9C}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97-4B9E-BD9D-F1438284FA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{5D09FAF0-7DF9-4F4E-9D42-9E5A83F932C2}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97-4B9E-BD9D-F1438284FA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{89E44A5C-9617-4BA3-BBF3-AED87512CEF6}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97-4B9E-BD9D-F1438284FA2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{04FBD3B9-5DC2-452D-95DB-A50C1173B4C1}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A97-4B9E-BD9D-F1438284FA2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{00D9E1A4-26B8-43A2-83EE-C643980BBA11}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A97-4B9E-BD9D-F1438284FA2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{2687A58E-282A-492D-ABB3-31DD93DCDCD2}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A97-4B9E-BD9D-F1438284FA2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{60B5BE5F-8DB7-4248-9AD7-47554C986703}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A97-4B9E-BD9D-F1438284FA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60.1</c:v>
                </c:pt>
                <c:pt idx="16">
                  <c:v>61.2</c:v>
                </c:pt>
                <c:pt idx="24">
                  <c:v>61.7</c:v>
                </c:pt>
                <c:pt idx="32">
                  <c:v>62.6</c:v>
                </c:pt>
              </c:numCache>
            </c:numRef>
          </c:xVal>
          <c:yVal>
            <c:numRef>
              <c:f>公会計指標分析・財政指標組合せ分析表!$BP$55:$DC$55</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3A97-4B9E-BD9D-F1438284FA29}"/>
            </c:ext>
          </c:extLst>
        </c:ser>
        <c:dLbls>
          <c:showLegendKey val="0"/>
          <c:showVal val="1"/>
          <c:showCatName val="0"/>
          <c:showSerName val="0"/>
          <c:showPercent val="0"/>
          <c:showBubbleSize val="0"/>
        </c:dLbls>
        <c:axId val="203722232"/>
        <c:axId val="203723408"/>
      </c:scatterChart>
      <c:valAx>
        <c:axId val="203722232"/>
        <c:scaling>
          <c:orientation val="minMax"/>
          <c:max val="62.9"/>
          <c:min val="5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723408"/>
        <c:crosses val="autoZero"/>
        <c:crossBetween val="midCat"/>
      </c:valAx>
      <c:valAx>
        <c:axId val="203723408"/>
        <c:scaling>
          <c:orientation val="minMax"/>
          <c:max val="4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722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{DB9E65D3-1FC9-4C62-8C78-D607205F86F4}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AEC-4300-88D6-B879E7C910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{CC44D313-57DB-4E0B-ADB3-BA01BEB815B6}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EC-4300-88D6-B879E7C910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{579A9B9F-537F-45E7-BA0F-EFC1DDD01C8B}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EC-4300-88D6-B879E7C910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{9241E6B8-BA1D-4675-9A62-7B8C38777280}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EC-4300-88D6-B879E7C910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{43ED5EA8-9E2A-4E19-9FC0-3192325D42E4}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EC-4300-88D6-B879E7C9102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{3068A3BB-D811-4766-87AE-8D9732D8C982}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AEC-4300-88D6-B879E7C9102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{9F7DEE31-8A18-455F-B94E-EF298F7F1958}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AEC-4300-88D6-B879E7C9102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{5ACB56D4-FC6A-4BF6-A7F7-F8030B72D475}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AEC-4300-88D6-B879E7C9102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{BF2635E4-184A-4845-B027-AAD0A5888C8E}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AEC-4300-88D6-B879E7C910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c:v>
                </c:pt>
                <c:pt idx="16">
                  <c:v>0.3</c:v>
                </c:pt>
                <c:pt idx="24">
                  <c:v>0.6</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AEC-4300-88D6-B879E7C910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{EFCB25AD-62D6-4821-9CB0-DC4EEC867ED8}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AEC-4300-88D6-B879E7C910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{2F4DDC78-4D60-44B1-B786-905A278EA8E0}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EC-4300-88D6-B879E7C910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{71414607-660E-453E-8A4E-7AFEA6B08E2B}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EC-4300-88D6-B879E7C910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{DD37CD50-7C2E-49CB-92F7-D77034B36AB1}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EC-4300-88D6-B879E7C910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{9F94BBE9-6B21-4DA0-85AB-75BBE9028B8F}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EC-4300-88D6-B879E7C9102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{CC3D203D-E8C3-4295-84E2-966ABC618964}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AEC-4300-88D6-B879E7C9102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{10FC4A64-386E-4446-A618-D6602B0D9EE7}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AEC-4300-88D6-B879E7C9102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{B24317B7-B5AA-4CA1-A7A5-65D541CCC6D0}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AEC-4300-88D6-B879E7C9102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{BCB22001-4D16-4ED5-AA4A-D3306C57EF94}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AEC-4300-88D6-B879E7C910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c:v>
                </c:pt>
                <c:pt idx="16">
                  <c:v>4.8</c:v>
                </c:pt>
                <c:pt idx="24">
                  <c:v>4.5</c:v>
                </c:pt>
                <c:pt idx="32">
                  <c:v>4.2</c:v>
                </c:pt>
              </c:numCache>
            </c:numRef>
          </c:xVal>
          <c:yVal>
            <c:numRef>
              <c:f>公会計指標分析・財政指標組合せ分析表!$BP$77:$DC$77</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2AEC-4300-88D6-B879E7C91020}"/>
            </c:ext>
          </c:extLst>
        </c:ser>
        <c:dLbls>
          <c:showLegendKey val="0"/>
          <c:showVal val="1"/>
          <c:showCatName val="0"/>
          <c:showSerName val="0"/>
          <c:showPercent val="0"/>
          <c:showBubbleSize val="0"/>
        </c:dLbls>
        <c:axId val="203725760"/>
        <c:axId val="203727328"/>
      </c:scatterChart>
      <c:valAx>
        <c:axId val="203725760"/>
        <c:scaling>
          <c:orientation val="minMax"/>
          <c:max val="7.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727328"/>
        <c:crosses val="autoZero"/>
        <c:crossBetween val="midCat"/>
      </c:valAx>
      <c:valAx>
        <c:axId val="203727328"/>
        <c:scaling>
          <c:orientation val="minMax"/>
          <c:max val="4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7257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148,823
145,985
21.01
57,550,935
55,961,691
1,292,548
30,994,502
14,079,191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多摩ニュータウンの整備に伴う人口増加等による税収の増加により、昭和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年度以降は、財政力指数が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を超え、普通交付税の不交付団体となっている。本市は類似団体</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市中</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位で、平均と比べても高い数値となっている。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一部市内企業の業績により市町村民税（法人税割）が増加したことなどにより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分子となる基準財政収入額が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し、単年度の指数を大きく</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上げた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。これにより３ヶ年平均の財政力指数も</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161572</xdr:rowOff>
    </xdr:to>
    <xdr:cxnSp macro="">
      <xdr:nvCxnSpPr>
        <xdr:cNvPr id="69" name="直線コネクタ 68"/>
        <xdr:cNvCxnSpPr/>
      </xdr:nvCxnSpPr>
      <xdr:spPr>
        <a:xfrm flipV="1">
          <a:off x="4114800" y="66632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161572</xdr:rowOff>
    </xdr:to>
    <xdr:cxnSp macro="">
      <xdr:nvCxnSpPr>
        <xdr:cNvPr id="72" name="直線コネクタ 71"/>
        <xdr:cNvCxnSpPr/>
      </xdr:nvCxnSpPr>
      <xdr:spPr>
        <a:xfrm>
          <a:off x="3225800" y="66632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16933</xdr:rowOff>
    </xdr:to>
    <xdr:cxnSp macro="">
      <xdr:nvCxnSpPr>
        <xdr:cNvPr id="75" name="直線コネクタ 74"/>
        <xdr:cNvCxnSpPr/>
      </xdr:nvCxnSpPr>
      <xdr:spPr>
        <a:xfrm flipV="1">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43745</xdr:rowOff>
    </xdr:to>
    <xdr:cxnSp macro="">
      <xdr:nvCxnSpPr>
        <xdr:cNvPr id="78" name="直線コネクタ 77"/>
        <xdr:cNvCxnSpPr/>
      </xdr:nvCxnSpPr>
      <xdr:spPr>
        <a:xfrm flipV="1">
          <a:off x="1447800" y="67034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2" name="テキスト ボックス 81"/>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110772</xdr:rowOff>
    </xdr:from>
    <xdr:to>
      <xdr:col>19</xdr:col>
      <xdr:colOff>184150</xdr:colOff>
      <xdr:row>39</xdr:row>
      <xdr:rowOff>40922</xdr:rowOff>
    </xdr:to>
    <xdr:sp macro="" textlink="">
      <xdr:nvSpPr>
        <xdr:cNvPr id="90" name="楕円 89"/>
        <xdr:cNvSpPr/>
      </xdr:nvSpPr>
      <xdr:spPr>
        <a:xfrm>
          <a:off x="4064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51099</xdr:rowOff>
    </xdr:from>
    <xdr:ext cx="736600" cy="259045"/>
    <xdr:sp macro="" textlink="">
      <xdr:nvSpPr>
        <xdr:cNvPr id="91" name="テキスト ボックス 90"/>
        <xdr:cNvSpPr txBox="1"/>
      </xdr:nvSpPr>
      <xdr:spPr>
        <a:xfrm>
          <a:off x="3733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164395</xdr:rowOff>
    </xdr:from>
    <xdr:to>
      <xdr:col>7</xdr:col>
      <xdr:colOff>31750</xdr:colOff>
      <xdr:row>39</xdr:row>
      <xdr:rowOff>94545</xdr:rowOff>
    </xdr:to>
    <xdr:sp macro="" textlink="">
      <xdr:nvSpPr>
        <xdr:cNvPr id="96" name="楕円 95"/>
        <xdr:cNvSpPr/>
      </xdr:nvSpPr>
      <xdr:spPr>
        <a:xfrm>
          <a:off x="1397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104722</xdr:rowOff>
    </xdr:from>
    <xdr:ext cx="762000" cy="259045"/>
    <xdr:sp macro="" textlink="">
      <xdr:nvSpPr>
        <xdr:cNvPr id="97" name="テキスト ボックス 96"/>
        <xdr:cNvSpPr txBox="1"/>
      </xdr:nvSpPr>
      <xdr:spPr>
        <a:xfrm>
          <a:off x="1066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ポイント上がり、</a:t>
          </a:r>
          <a:r>
            <a:rPr kumimoji="1" lang="en-US" altLang="ja-JP" sz="1300">
              <a:latin typeface="ＭＳ Ｐゴシック" panose="020B0600070205080204" pitchFamily="50" charset="-128"/>
              <a:ea typeface="ＭＳ Ｐゴシック" panose="020B0600070205080204" pitchFamily="50" charset="-128"/>
            </a:rPr>
            <a:t>90.6%</a:t>
          </a:r>
          <a:r>
            <a:rPr kumimoji="1" lang="ja-JP" altLang="en-US" sz="1300">
              <a:latin typeface="ＭＳ Ｐゴシック" panose="020B0600070205080204" pitchFamily="50" charset="-128"/>
              <a:ea typeface="ＭＳ Ｐゴシック" panose="020B0600070205080204" pitchFamily="50" charset="-128"/>
            </a:rPr>
            <a:t>となった。歳入では、地方消費税交付金の暦日要因による減少や、法人市民税が平成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臨時的収入のあった申告上位法人の業績動向が通常に戻ったことによる減少などにより、歳出では、公園管理や樹木伐採剪定の業務委託料及び学校のタブレットの入替などに伴う物件費の増加などにより、それぞれ増加した。</a:t>
          </a:r>
        </a:p>
        <a:p>
          <a:r>
            <a:rPr kumimoji="1" lang="ja-JP" altLang="en-US" sz="1300">
              <a:latin typeface="ＭＳ Ｐゴシック" panose="020B0600070205080204" pitchFamily="50" charset="-128"/>
              <a:ea typeface="ＭＳ Ｐゴシック" panose="020B0600070205080204" pitchFamily="50" charset="-128"/>
            </a:rPr>
            <a:t>　市民サービスや公共施設を適正な水準に見直し、歳入に見合った歳出構造へ転換していくため、経常経費の削減や「多摩市公共施設の見直し方針と行動プログラム」の取り組みによる公共施設の総量の適正化を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60</xdr:row>
      <xdr:rowOff>154094</xdr:rowOff>
    </xdr:to>
    <xdr:cxnSp macro="">
      <xdr:nvCxnSpPr>
        <xdr:cNvPr id="132" name="直線コネクタ 131"/>
        <xdr:cNvCxnSpPr/>
      </xdr:nvCxnSpPr>
      <xdr:spPr>
        <a:xfrm>
          <a:off x="4114800" y="104169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60</xdr:row>
      <xdr:rowOff>129963</xdr:rowOff>
    </xdr:to>
    <xdr:cxnSp macro="">
      <xdr:nvCxnSpPr>
        <xdr:cNvPr id="135" name="直線コネクタ 134"/>
        <xdr:cNvCxnSpPr/>
      </xdr:nvCxnSpPr>
      <xdr:spPr>
        <a:xfrm>
          <a:off x="3225800" y="103124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154094</xdr:rowOff>
    </xdr:to>
    <xdr:cxnSp macro="">
      <xdr:nvCxnSpPr>
        <xdr:cNvPr id="138" name="直線コネクタ 137"/>
        <xdr:cNvCxnSpPr/>
      </xdr:nvCxnSpPr>
      <xdr:spPr>
        <a:xfrm flipV="1">
          <a:off x="2336800" y="103124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60</xdr:row>
      <xdr:rowOff>154094</xdr:rowOff>
    </xdr:to>
    <xdr:cxnSp macro="">
      <xdr:nvCxnSpPr>
        <xdr:cNvPr id="141" name="直線コネクタ 140"/>
        <xdr:cNvCxnSpPr/>
      </xdr:nvCxnSpPr>
      <xdr:spPr>
        <a:xfrm>
          <a:off x="1447800" y="1021588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4" name="フローチャート: 判断 143"/>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5" name="テキスト ボックス 144"/>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51" name="楕円 150"/>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119821</xdr:rowOff>
    </xdr:from>
    <xdr:ext cx="762000" cy="259045"/>
    <xdr:sp macro="" textlink="">
      <xdr:nvSpPr>
        <xdr:cNvPr id="152" name="財政構造の弾力性該当値テキスト"/>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3" name="楕円 152"/>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4" name="テキスト ボックス 153"/>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6" name="テキスト ボックス 155"/>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57" name="楕円 156"/>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58" name="テキスト ボックス 157"/>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59" name="楕円 158"/>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0" name="テキスト ボックス 159"/>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多摩ニュータウン開発に伴い、高い水準で整備した公共施設が多いため、施設の維持管理や運営のために経費がかかること、また、民間委託を積極的に活用していることから、高くなっている。　人件費については、職員配置の見直しや外部委託の活用による行政サービスの向上及び効率的運営に努め、近年平均程度となっている。　今後も、持続可能な市政運営を維持するため「新生ＴＡＭＡ・行財政刷新プログラム」の取り組みを着実に実行するなど、経常経費の削減や運営方法の転換、職員の適正配置などにより改善を図る。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31894</xdr:rowOff>
    </xdr:from>
    <xdr:to>
      <xdr:col>23</xdr:col>
      <xdr:colOff>133350</xdr:colOff>
      <xdr:row>84</xdr:row>
      <xdr:rowOff>91478</xdr:rowOff>
    </xdr:to>
    <xdr:cxnSp macro="">
      <xdr:nvCxnSpPr>
        <xdr:cNvPr id="197" name="直線コネクタ 196"/>
        <xdr:cNvCxnSpPr/>
      </xdr:nvCxnSpPr>
      <xdr:spPr>
        <a:xfrm>
          <a:off x="4114800" y="14433694"/>
          <a:ext cx="838200" cy="5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165288</xdr:rowOff>
    </xdr:from>
    <xdr:to>
      <xdr:col>19</xdr:col>
      <xdr:colOff>133350</xdr:colOff>
      <xdr:row>84</xdr:row>
      <xdr:rowOff>31894</xdr:rowOff>
    </xdr:to>
    <xdr:cxnSp macro="">
      <xdr:nvCxnSpPr>
        <xdr:cNvPr id="200" name="直線コネクタ 199"/>
        <xdr:cNvCxnSpPr/>
      </xdr:nvCxnSpPr>
      <xdr:spPr>
        <a:xfrm>
          <a:off x="3225800" y="14395638"/>
          <a:ext cx="889000" cy="3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157480</xdr:rowOff>
    </xdr:from>
    <xdr:to>
      <xdr:col>15</xdr:col>
      <xdr:colOff>82550</xdr:colOff>
      <xdr:row>83</xdr:row>
      <xdr:rowOff>165288</xdr:rowOff>
    </xdr:to>
    <xdr:cxnSp macro="">
      <xdr:nvCxnSpPr>
        <xdr:cNvPr id="203" name="直線コネクタ 202"/>
        <xdr:cNvCxnSpPr/>
      </xdr:nvCxnSpPr>
      <xdr:spPr>
        <a:xfrm>
          <a:off x="2336800" y="14387830"/>
          <a:ext cx="8890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133556</xdr:rowOff>
    </xdr:from>
    <xdr:to>
      <xdr:col>11</xdr:col>
      <xdr:colOff>31750</xdr:colOff>
      <xdr:row>83</xdr:row>
      <xdr:rowOff>157480</xdr:rowOff>
    </xdr:to>
    <xdr:cxnSp macro="">
      <xdr:nvCxnSpPr>
        <xdr:cNvPr id="206" name="直線コネクタ 205"/>
        <xdr:cNvCxnSpPr/>
      </xdr:nvCxnSpPr>
      <xdr:spPr>
        <a:xfrm>
          <a:off x="1447800" y="14363906"/>
          <a:ext cx="889000" cy="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0" name="テキスト ボックス 209"/>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40678</xdr:rowOff>
    </xdr:from>
    <xdr:to>
      <xdr:col>23</xdr:col>
      <xdr:colOff>184150</xdr:colOff>
      <xdr:row>84</xdr:row>
      <xdr:rowOff>142278</xdr:rowOff>
    </xdr:to>
    <xdr:sp macro="" textlink="">
      <xdr:nvSpPr>
        <xdr:cNvPr id="216" name="楕円 215"/>
        <xdr:cNvSpPr/>
      </xdr:nvSpPr>
      <xdr:spPr>
        <a:xfrm>
          <a:off x="4902200" y="144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12755</xdr:rowOff>
    </xdr:from>
    <xdr:ext cx="762000" cy="259045"/>
    <xdr:sp macro="" textlink="">
      <xdr:nvSpPr>
        <xdr:cNvPr id="217" name="人件費・物件費等の状況該当値テキスト"/>
        <xdr:cNvSpPr txBox="1"/>
      </xdr:nvSpPr>
      <xdr:spPr>
        <a:xfrm>
          <a:off x="5041900" y="1441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152544</xdr:rowOff>
    </xdr:from>
    <xdr:to>
      <xdr:col>19</xdr:col>
      <xdr:colOff>184150</xdr:colOff>
      <xdr:row>84</xdr:row>
      <xdr:rowOff>82694</xdr:rowOff>
    </xdr:to>
    <xdr:sp macro="" textlink="">
      <xdr:nvSpPr>
        <xdr:cNvPr id="218" name="楕円 217"/>
        <xdr:cNvSpPr/>
      </xdr:nvSpPr>
      <xdr:spPr>
        <a:xfrm>
          <a:off x="4064000" y="143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67471</xdr:rowOff>
    </xdr:from>
    <xdr:ext cx="736600" cy="259045"/>
    <xdr:sp macro="" textlink="">
      <xdr:nvSpPr>
        <xdr:cNvPr id="219" name="テキスト ボックス 218"/>
        <xdr:cNvSpPr txBox="1"/>
      </xdr:nvSpPr>
      <xdr:spPr>
        <a:xfrm>
          <a:off x="3733800" y="1446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114488</xdr:rowOff>
    </xdr:from>
    <xdr:to>
      <xdr:col>15</xdr:col>
      <xdr:colOff>133350</xdr:colOff>
      <xdr:row>84</xdr:row>
      <xdr:rowOff>44638</xdr:rowOff>
    </xdr:to>
    <xdr:sp macro="" textlink="">
      <xdr:nvSpPr>
        <xdr:cNvPr id="220" name="楕円 219"/>
        <xdr:cNvSpPr/>
      </xdr:nvSpPr>
      <xdr:spPr>
        <a:xfrm>
          <a:off x="3175000" y="143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29415</xdr:rowOff>
    </xdr:from>
    <xdr:ext cx="762000" cy="259045"/>
    <xdr:sp macro="" textlink="">
      <xdr:nvSpPr>
        <xdr:cNvPr id="221" name="テキスト ボックス 220"/>
        <xdr:cNvSpPr txBox="1"/>
      </xdr:nvSpPr>
      <xdr:spPr>
        <a:xfrm>
          <a:off x="2844800" y="1443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106680</xdr:rowOff>
    </xdr:from>
    <xdr:to>
      <xdr:col>11</xdr:col>
      <xdr:colOff>82550</xdr:colOff>
      <xdr:row>84</xdr:row>
      <xdr:rowOff>36830</xdr:rowOff>
    </xdr:to>
    <xdr:sp macro="" textlink="">
      <xdr:nvSpPr>
        <xdr:cNvPr id="222" name="楕円 221"/>
        <xdr:cNvSpPr/>
      </xdr:nvSpPr>
      <xdr:spPr>
        <a:xfrm>
          <a:off x="2286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21607</xdr:rowOff>
    </xdr:from>
    <xdr:ext cx="762000" cy="259045"/>
    <xdr:sp macro="" textlink="">
      <xdr:nvSpPr>
        <xdr:cNvPr id="223" name="テキスト ボックス 222"/>
        <xdr:cNvSpPr txBox="1"/>
      </xdr:nvSpPr>
      <xdr:spPr>
        <a:xfrm>
          <a:off x="1955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82756</xdr:rowOff>
    </xdr:from>
    <xdr:to>
      <xdr:col>7</xdr:col>
      <xdr:colOff>31750</xdr:colOff>
      <xdr:row>84</xdr:row>
      <xdr:rowOff>12906</xdr:rowOff>
    </xdr:to>
    <xdr:sp macro="" textlink="">
      <xdr:nvSpPr>
        <xdr:cNvPr id="224" name="楕円 223"/>
        <xdr:cNvSpPr/>
      </xdr:nvSpPr>
      <xdr:spPr>
        <a:xfrm>
          <a:off x="1397000" y="143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169133</xdr:rowOff>
    </xdr:from>
    <xdr:ext cx="762000" cy="259045"/>
    <xdr:sp macro="" textlink="">
      <xdr:nvSpPr>
        <xdr:cNvPr id="225" name="テキスト ボックス 224"/>
        <xdr:cNvSpPr txBox="1"/>
      </xdr:nvSpPr>
      <xdr:spPr>
        <a:xfrm>
          <a:off x="1066800" y="1439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多摩市の給料表については、平成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東京都の給料表に準拠している。近年は、定年退職の人数が多く、若い職員の採用が増え、職員の新陳代謝が進むことにより、ラスパイレス指数の数値は年々減少している。今後も東京都や国等の動向を踏まえ、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49893</xdr:rowOff>
    </xdr:to>
    <xdr:cxnSp macro="">
      <xdr:nvCxnSpPr>
        <xdr:cNvPr id="261" name="直線コネクタ 260"/>
        <xdr:cNvCxnSpPr/>
      </xdr:nvCxnSpPr>
      <xdr:spPr>
        <a:xfrm flipV="1">
          <a:off x="16179800" y="1477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101600</xdr:rowOff>
    </xdr:to>
    <xdr:cxnSp macro="">
      <xdr:nvCxnSpPr>
        <xdr:cNvPr id="264" name="直線コネクタ 263"/>
        <xdr:cNvCxnSpPr/>
      </xdr:nvCxnSpPr>
      <xdr:spPr>
        <a:xfrm flipV="1">
          <a:off x="15290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136071</xdr:rowOff>
    </xdr:to>
    <xdr:cxnSp macro="">
      <xdr:nvCxnSpPr>
        <xdr:cNvPr id="267" name="直線コネクタ 266"/>
        <xdr:cNvCxnSpPr/>
      </xdr:nvCxnSpPr>
      <xdr:spPr>
        <a:xfrm flipV="1">
          <a:off x="14401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153307</xdr:rowOff>
    </xdr:to>
    <xdr:cxnSp macro="">
      <xdr:nvCxnSpPr>
        <xdr:cNvPr id="270" name="直線コネクタ 269"/>
        <xdr:cNvCxnSpPr/>
      </xdr:nvCxnSpPr>
      <xdr:spPr>
        <a:xfrm flipV="1">
          <a:off x="13512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0" name="楕円 279"/>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81"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3" name="テキスト ボックス 282"/>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5" name="テキスト ボックス 28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行政運営の効率化による職員数の削減を目指し、平成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多摩市定員適正化計画」を策定し、取り組みを行ったが、新たな業務や業務量の増加などの対応が生じ、職員数はほぼ横ばいとなっており、目標値の達成は難しい状況となった。必要とされる行政サービスの質と量に応じた適正な職員数を維持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月に計画の改定を行っており、人財の効率的・効果的な配置を行い、今後も定員の適正管理に努めていく。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8255</xdr:rowOff>
    </xdr:from>
    <xdr:to>
      <xdr:col>81</xdr:col>
      <xdr:colOff>44450</xdr:colOff>
      <xdr:row>62</xdr:row>
      <xdr:rowOff>18309</xdr:rowOff>
    </xdr:to>
    <xdr:cxnSp macro="">
      <xdr:nvCxnSpPr>
        <xdr:cNvPr id="324" name="直線コネクタ 323"/>
        <xdr:cNvCxnSpPr/>
      </xdr:nvCxnSpPr>
      <xdr:spPr>
        <a:xfrm>
          <a:off x="16179800" y="1063815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4233</xdr:rowOff>
    </xdr:from>
    <xdr:to>
      <xdr:col>77</xdr:col>
      <xdr:colOff>44450</xdr:colOff>
      <xdr:row>62</xdr:row>
      <xdr:rowOff>8255</xdr:rowOff>
    </xdr:to>
    <xdr:cxnSp macro="">
      <xdr:nvCxnSpPr>
        <xdr:cNvPr id="327" name="直線コネクタ 326"/>
        <xdr:cNvCxnSpPr/>
      </xdr:nvCxnSpPr>
      <xdr:spPr>
        <a:xfrm>
          <a:off x="15290800" y="106341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62</xdr:row>
      <xdr:rowOff>4233</xdr:rowOff>
    </xdr:to>
    <xdr:cxnSp macro="">
      <xdr:nvCxnSpPr>
        <xdr:cNvPr id="330" name="直線コネクタ 329"/>
        <xdr:cNvCxnSpPr/>
      </xdr:nvCxnSpPr>
      <xdr:spPr>
        <a:xfrm>
          <a:off x="14401800" y="1061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157586</xdr:rowOff>
    </xdr:from>
    <xdr:to>
      <xdr:col>68</xdr:col>
      <xdr:colOff>152400</xdr:colOff>
      <xdr:row>61</xdr:row>
      <xdr:rowOff>159596</xdr:rowOff>
    </xdr:to>
    <xdr:cxnSp macro="">
      <xdr:nvCxnSpPr>
        <xdr:cNvPr id="333" name="直線コネクタ 332"/>
        <xdr:cNvCxnSpPr/>
      </xdr:nvCxnSpPr>
      <xdr:spPr>
        <a:xfrm>
          <a:off x="13512800" y="1061603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31327</xdr:rowOff>
    </xdr:from>
    <xdr:to>
      <xdr:col>64</xdr:col>
      <xdr:colOff>152400</xdr:colOff>
      <xdr:row>63</xdr:row>
      <xdr:rowOff>132927</xdr:rowOff>
    </xdr:to>
    <xdr:sp macro="" textlink="">
      <xdr:nvSpPr>
        <xdr:cNvPr id="336" name="フローチャート: 判断 335"/>
        <xdr:cNvSpPr/>
      </xdr:nvSpPr>
      <xdr:spPr>
        <a:xfrm>
          <a:off x="13462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117704</xdr:rowOff>
    </xdr:from>
    <xdr:ext cx="762000" cy="259045"/>
    <xdr:sp macro="" textlink="">
      <xdr:nvSpPr>
        <xdr:cNvPr id="337" name="テキスト ボックス 336"/>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138959</xdr:rowOff>
    </xdr:from>
    <xdr:to>
      <xdr:col>81</xdr:col>
      <xdr:colOff>95250</xdr:colOff>
      <xdr:row>62</xdr:row>
      <xdr:rowOff>69109</xdr:rowOff>
    </xdr:to>
    <xdr:sp macro="" textlink="">
      <xdr:nvSpPr>
        <xdr:cNvPr id="343" name="楕円 342"/>
        <xdr:cNvSpPr/>
      </xdr:nvSpPr>
      <xdr:spPr>
        <a:xfrm>
          <a:off x="169672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155486</xdr:rowOff>
    </xdr:from>
    <xdr:ext cx="762000" cy="259045"/>
    <xdr:sp macro="" textlink="">
      <xdr:nvSpPr>
        <xdr:cNvPr id="344" name="定員管理の状況該当値テキスト"/>
        <xdr:cNvSpPr txBox="1"/>
      </xdr:nvSpPr>
      <xdr:spPr>
        <a:xfrm>
          <a:off x="17106900" y="104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45" name="楕円 344"/>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46" name="テキスト ボックス 345"/>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124883</xdr:rowOff>
    </xdr:from>
    <xdr:to>
      <xdr:col>73</xdr:col>
      <xdr:colOff>44450</xdr:colOff>
      <xdr:row>62</xdr:row>
      <xdr:rowOff>55033</xdr:rowOff>
    </xdr:to>
    <xdr:sp macro="" textlink="">
      <xdr:nvSpPr>
        <xdr:cNvPr id="347" name="楕円 346"/>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65210</xdr:rowOff>
    </xdr:from>
    <xdr:ext cx="762000" cy="259045"/>
    <xdr:sp macro="" textlink="">
      <xdr:nvSpPr>
        <xdr:cNvPr id="348" name="テキスト ボックス 347"/>
        <xdr:cNvSpPr txBox="1"/>
      </xdr:nvSpPr>
      <xdr:spPr>
        <a:xfrm>
          <a:off x="14909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49" name="楕円 348"/>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49123</xdr:rowOff>
    </xdr:from>
    <xdr:ext cx="762000" cy="259045"/>
    <xdr:sp macro="" textlink="">
      <xdr:nvSpPr>
        <xdr:cNvPr id="350" name="テキスト ボックス 349"/>
        <xdr:cNvSpPr txBox="1"/>
      </xdr:nvSpPr>
      <xdr:spPr>
        <a:xfrm>
          <a:off x="14020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106786</xdr:rowOff>
    </xdr:from>
    <xdr:to>
      <xdr:col>64</xdr:col>
      <xdr:colOff>152400</xdr:colOff>
      <xdr:row>62</xdr:row>
      <xdr:rowOff>36936</xdr:rowOff>
    </xdr:to>
    <xdr:sp macro="" textlink="">
      <xdr:nvSpPr>
        <xdr:cNvPr id="351" name="楕円 350"/>
        <xdr:cNvSpPr/>
      </xdr:nvSpPr>
      <xdr:spPr>
        <a:xfrm>
          <a:off x="13462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47113</xdr:rowOff>
    </xdr:from>
    <xdr:ext cx="762000" cy="259045"/>
    <xdr:sp macro="" textlink="">
      <xdr:nvSpPr>
        <xdr:cNvPr id="352" name="テキスト ボックス 351"/>
        <xdr:cNvSpPr txBox="1"/>
      </xdr:nvSpPr>
      <xdr:spPr>
        <a:xfrm>
          <a:off x="13131800" y="1033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標準財政規模の増加により分母は増加したものの、臨時的な工事に係る債務負担行為に基づく支出額が増加したことにより、指標が上昇している。</a:t>
          </a:r>
        </a:p>
        <a:p>
          <a:r>
            <a:rPr kumimoji="1" lang="ja-JP" altLang="en-US" sz="1300">
              <a:latin typeface="ＭＳ Ｐゴシック" panose="020B0600070205080204" pitchFamily="50" charset="-128"/>
              <a:ea typeface="ＭＳ Ｐゴシック" panose="020B0600070205080204" pitchFamily="50" charset="-128"/>
            </a:rPr>
            <a:t>　今後、大型公共施設の更新に係る起債額が増加するが、緊急性、住民ニーズを的確に把握した事業の選択や基金等の活用により、起債に大きく頼ることのない財政運営に努める。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39</xdr:row>
      <xdr:rowOff>24977</xdr:rowOff>
    </xdr:to>
    <xdr:cxnSp macro="">
      <xdr:nvCxnSpPr>
        <xdr:cNvPr id="385" name="直線コネクタ 384"/>
        <xdr:cNvCxnSpPr/>
      </xdr:nvCxnSpPr>
      <xdr:spPr>
        <a:xfrm>
          <a:off x="16179800" y="663109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115994</xdr:rowOff>
    </xdr:to>
    <xdr:cxnSp macro="">
      <xdr:nvCxnSpPr>
        <xdr:cNvPr id="388" name="直線コネクタ 387"/>
        <xdr:cNvCxnSpPr/>
      </xdr:nvCxnSpPr>
      <xdr:spPr>
        <a:xfrm>
          <a:off x="15290800" y="66069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91863</xdr:rowOff>
    </xdr:to>
    <xdr:cxnSp macro="">
      <xdr:nvCxnSpPr>
        <xdr:cNvPr id="391" name="直線コネクタ 390"/>
        <xdr:cNvCxnSpPr/>
      </xdr:nvCxnSpPr>
      <xdr:spPr>
        <a:xfrm>
          <a:off x="14401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51646</xdr:rowOff>
    </xdr:from>
    <xdr:to>
      <xdr:col>68</xdr:col>
      <xdr:colOff>152400</xdr:colOff>
      <xdr:row>38</xdr:row>
      <xdr:rowOff>67733</xdr:rowOff>
    </xdr:to>
    <xdr:cxnSp macro="">
      <xdr:nvCxnSpPr>
        <xdr:cNvPr id="394" name="直線コネクタ 393"/>
        <xdr:cNvCxnSpPr/>
      </xdr:nvCxnSpPr>
      <xdr:spPr>
        <a:xfrm>
          <a:off x="13512800" y="65667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7" name="フローチャート: 判断 396"/>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8" name="テキスト ボックス 397"/>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404" name="楕円 403"/>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405" name="公債費負担の状況該当値テキスト"/>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6" name="楕円 405"/>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7" name="テキスト ボックス 406"/>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macro="" textlink="">
      <xdr:nvSpPr>
        <xdr:cNvPr id="408" name="楕円 407"/>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macro="" textlink="">
      <xdr:nvSpPr>
        <xdr:cNvPr id="409" name="テキスト ボックス 408"/>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0" name="楕円 409"/>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1" name="テキスト ボックス 410"/>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846</xdr:rowOff>
    </xdr:from>
    <xdr:to>
      <xdr:col>64</xdr:col>
      <xdr:colOff>152400</xdr:colOff>
      <xdr:row>38</xdr:row>
      <xdr:rowOff>102446</xdr:rowOff>
    </xdr:to>
    <xdr:sp macro="" textlink="">
      <xdr:nvSpPr>
        <xdr:cNvPr id="412" name="楕円 411"/>
        <xdr:cNvSpPr/>
      </xdr:nvSpPr>
      <xdr:spPr>
        <a:xfrm>
          <a:off x="13462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112624</xdr:rowOff>
    </xdr:from>
    <xdr:ext cx="762000" cy="259045"/>
    <xdr:sp macro="" textlink="">
      <xdr:nvSpPr>
        <xdr:cNvPr id="413" name="テキスト ボックス 412"/>
        <xdr:cNvSpPr txBox="1"/>
      </xdr:nvSpPr>
      <xdr:spPr>
        <a:xfrm>
          <a:off x="13131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a:t>
          </a:r>
          <a:r>
            <a:rPr kumimoji="1" lang="en-US" altLang="ja-JP" sz="1300">
              <a:latin typeface="ＭＳ Ｐゴシック" panose="020B0600070205080204" pitchFamily="50" charset="-128"/>
              <a:ea typeface="ＭＳ Ｐゴシック" panose="020B0600070205080204" pitchFamily="50" charset="-128"/>
            </a:rPr>
            <a:t>18,397,577</a:t>
          </a:r>
          <a:r>
            <a:rPr kumimoji="1" lang="ja-JP" altLang="en-US" sz="1300">
              <a:latin typeface="ＭＳ Ｐゴシック" panose="020B0600070205080204" pitchFamily="50" charset="-128"/>
              <a:ea typeface="ＭＳ Ｐゴシック" panose="020B0600070205080204" pitchFamily="50" charset="-128"/>
            </a:rPr>
            <a:t>千円に対し、控除される充当可能財源等が</a:t>
          </a:r>
          <a:r>
            <a:rPr kumimoji="1" lang="en-US" altLang="ja-JP" sz="1300">
              <a:latin typeface="ＭＳ Ｐゴシック" panose="020B0600070205080204" pitchFamily="50" charset="-128"/>
              <a:ea typeface="ＭＳ Ｐゴシック" panose="020B0600070205080204" pitchFamily="50" charset="-128"/>
            </a:rPr>
            <a:t>31,113,497</a:t>
          </a:r>
          <a:r>
            <a:rPr kumimoji="1" lang="ja-JP" altLang="en-US" sz="1300">
              <a:latin typeface="ＭＳ Ｐゴシック" panose="020B0600070205080204" pitchFamily="50" charset="-128"/>
              <a:ea typeface="ＭＳ Ｐゴシック" panose="020B0600070205080204" pitchFamily="50" charset="-128"/>
            </a:rPr>
            <a:t>千円となり、将来負担比率は生じていない。平成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年度と比較して、地方債現在高が増加したものの、債務負担行為の解消が進み、将来負担額は減少したが、基金の減少や特定財源の減少に伴い充当可能財源等も減少した。</a:t>
          </a:r>
        </a:p>
        <a:p>
          <a:r>
            <a:rPr kumimoji="1" lang="ja-JP" altLang="en-US" sz="1300">
              <a:latin typeface="ＭＳ Ｐゴシック" panose="020B0600070205080204" pitchFamily="50" charset="-128"/>
              <a:ea typeface="ＭＳ Ｐゴシック" panose="020B0600070205080204" pitchFamily="50" charset="-128"/>
            </a:rPr>
            <a:t>　今後、多くの施設で大規模改修が予定され、計画的に起債を行う予定だが、将来負担比率が大きく悪化しないよう安定的な行財政運営に努めていく。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120741</xdr:rowOff>
    </xdr:from>
    <xdr:to>
      <xdr:col>64</xdr:col>
      <xdr:colOff>152400</xdr:colOff>
      <xdr:row>17</xdr:row>
      <xdr:rowOff>50891</xdr:rowOff>
    </xdr:to>
    <xdr:sp macro="" textlink="">
      <xdr:nvSpPr>
        <xdr:cNvPr id="457" name="フローチャート: 判断 456"/>
        <xdr:cNvSpPr/>
      </xdr:nvSpPr>
      <xdr:spPr>
        <a:xfrm>
          <a:off x="13462000" y="286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61068</xdr:rowOff>
    </xdr:from>
    <xdr:ext cx="762000" cy="259045"/>
    <xdr:sp macro="" textlink="">
      <xdr:nvSpPr>
        <xdr:cNvPr id="458" name="テキスト ボックス 457"/>
        <xdr:cNvSpPr txBox="1"/>
      </xdr:nvSpPr>
      <xdr:spPr>
        <a:xfrm>
          <a:off x="13131800" y="263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148,823
145,985
21.01
57,550,935
55,961,691
1,292,548
30,994,502
14,079,191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ポイントの減となった。これは、職員の新陳代謝が進んでいるためである。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引き続き、東京都や国等の動向を踏まえ、給与水準の適正化に取り組んでいく。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8890</xdr:rowOff>
    </xdr:to>
    <xdr:cxnSp macro="">
      <xdr:nvCxnSpPr>
        <xdr:cNvPr id="66" name="直線コネクタ 65"/>
        <xdr:cNvCxnSpPr/>
      </xdr:nvCxnSpPr>
      <xdr:spPr>
        <a:xfrm flipV="1">
          <a:off x="3987800" y="630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8890</xdr:rowOff>
    </xdr:to>
    <xdr:cxnSp macro="">
      <xdr:nvCxnSpPr>
        <xdr:cNvPr id="69" name="直線コネクタ 68"/>
        <xdr:cNvCxnSpPr/>
      </xdr:nvCxnSpPr>
      <xdr:spPr>
        <a:xfrm>
          <a:off x="3098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107950</xdr:rowOff>
    </xdr:to>
    <xdr:cxnSp macro="">
      <xdr:nvCxnSpPr>
        <xdr:cNvPr id="72" name="直線コネクタ 71"/>
        <xdr:cNvCxnSpPr/>
      </xdr:nvCxnSpPr>
      <xdr:spPr>
        <a:xfrm flipV="1">
          <a:off x="2209800" y="6352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107950</xdr:rowOff>
    </xdr:to>
    <xdr:cxnSp macro="">
      <xdr:nvCxnSpPr>
        <xdr:cNvPr id="75" name="直線コネクタ 74"/>
        <xdr:cNvCxnSpPr/>
      </xdr:nvCxnSpPr>
      <xdr:spPr>
        <a:xfrm>
          <a:off x="1320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多摩ニュータウンの開発により高い水準で整備した公共施設が多く、その維持管理や運営のために類似団体に比べ、物件費が高くなっている。また、近年は民間委託化などにより委託料が増加傾向にある。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等公園管理経費の委託料など</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、分子である経常経費充当一般財源が増加したため、指標が悪化している。今後も、計画的な経常経費の削減と公共施設の総量の適正化を進めていく必要がある。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157480</xdr:rowOff>
    </xdr:from>
    <xdr:to>
      <xdr:col>82</xdr:col>
      <xdr:colOff>107950</xdr:colOff>
      <xdr:row>19</xdr:row>
      <xdr:rowOff>77470</xdr:rowOff>
    </xdr:to>
    <xdr:cxnSp macro="">
      <xdr:nvCxnSpPr>
        <xdr:cNvPr id="127" name="直線コネクタ 126"/>
        <xdr:cNvCxnSpPr/>
      </xdr:nvCxnSpPr>
      <xdr:spPr>
        <a:xfrm>
          <a:off x="15671800" y="3243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157480</xdr:rowOff>
    </xdr:to>
    <xdr:cxnSp macro="">
      <xdr:nvCxnSpPr>
        <xdr:cNvPr id="130" name="直線コネクタ 129"/>
        <xdr:cNvCxnSpPr/>
      </xdr:nvCxnSpPr>
      <xdr:spPr>
        <a:xfrm>
          <a:off x="14782800" y="3159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73660</xdr:rowOff>
    </xdr:to>
    <xdr:cxnSp macro="">
      <xdr:nvCxnSpPr>
        <xdr:cNvPr id="133" name="直線コネクタ 132"/>
        <xdr:cNvCxnSpPr/>
      </xdr:nvCxnSpPr>
      <xdr:spPr>
        <a:xfrm>
          <a:off x="13893800" y="3144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18</xdr:row>
      <xdr:rowOff>58420</xdr:rowOff>
    </xdr:to>
    <xdr:cxnSp macro="">
      <xdr:nvCxnSpPr>
        <xdr:cNvPr id="136" name="直線コネクタ 135"/>
        <xdr:cNvCxnSpPr/>
      </xdr:nvCxnSpPr>
      <xdr:spPr>
        <a:xfrm>
          <a:off x="13004800" y="3068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9" name="フローチャート: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26670</xdr:rowOff>
    </xdr:from>
    <xdr:to>
      <xdr:col>82</xdr:col>
      <xdr:colOff>158750</xdr:colOff>
      <xdr:row>19</xdr:row>
      <xdr:rowOff>128270</xdr:rowOff>
    </xdr:to>
    <xdr:sp macro="" textlink="">
      <xdr:nvSpPr>
        <xdr:cNvPr id="146" name="楕円 145"/>
        <xdr:cNvSpPr/>
      </xdr:nvSpPr>
      <xdr:spPr>
        <a:xfrm>
          <a:off x="164592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170197</xdr:rowOff>
    </xdr:from>
    <xdr:ext cx="762000" cy="259045"/>
    <xdr:sp macro="" textlink="">
      <xdr:nvSpPr>
        <xdr:cNvPr id="147" name="物件費該当値テキスト"/>
        <xdr:cNvSpPr txBox="1"/>
      </xdr:nvSpPr>
      <xdr:spPr>
        <a:xfrm>
          <a:off x="165989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48" name="楕円 147"/>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49" name="テキスト ボックス 148"/>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50" name="楕円 149"/>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51" name="テキスト ボックス 150"/>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2" name="楕円 151"/>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3" name="テキスト ボックス 152"/>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4" name="楕円 153"/>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5" name="テキスト ボックス 154"/>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ポイントの減となっている。これは、生活保護費が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億円ほど減少したことや、幼児教育の無償化に伴い、国都の支出金が増加し、一般財源の割合が少なくなったこと等によるものである。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しかし、実質的に障害者福祉費や生活保護費等の扶助費は依然として増加傾向にある。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20865</xdr:rowOff>
    </xdr:to>
    <xdr:cxnSp macro="">
      <xdr:nvCxnSpPr>
        <xdr:cNvPr id="190" name="直線コネクタ 189"/>
        <xdr:cNvCxnSpPr/>
      </xdr:nvCxnSpPr>
      <xdr:spPr>
        <a:xfrm flipV="1">
          <a:off x="3987800" y="9428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75293</xdr:rowOff>
    </xdr:to>
    <xdr:cxnSp macro="">
      <xdr:nvCxnSpPr>
        <xdr:cNvPr id="193" name="直線コネクタ 192"/>
        <xdr:cNvCxnSpPr/>
      </xdr:nvCxnSpPr>
      <xdr:spPr>
        <a:xfrm flipV="1">
          <a:off x="3098800" y="9450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75293</xdr:rowOff>
    </xdr:to>
    <xdr:cxnSp macro="">
      <xdr:nvCxnSpPr>
        <xdr:cNvPr id="196" name="直線コネクタ 195"/>
        <xdr:cNvCxnSpPr/>
      </xdr:nvCxnSpPr>
      <xdr:spPr>
        <a:xfrm>
          <a:off x="2209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53522</xdr:rowOff>
    </xdr:to>
    <xdr:cxnSp macro="">
      <xdr:nvCxnSpPr>
        <xdr:cNvPr id="199" name="直線コネクタ 198"/>
        <xdr:cNvCxnSpPr/>
      </xdr:nvCxnSpPr>
      <xdr:spPr>
        <a:xfrm>
          <a:off x="1320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2" name="フローチャート: 判断 201"/>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3" name="テキスト ボックス 202"/>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9" name="楕円 208"/>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10"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3" name="楕円 212"/>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4" name="テキスト ボックス 213"/>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5" name="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その他に係る経常収支比率は類似団体平均を下回っている。平成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年度は下水道特別会計への繰出金が下水道事業会計への移行に伴い補助費になったことなどで数値が改善したが、平成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年度は各特別会計への繰出金が高齢化等により増加したことで分子である経常経費充当一般財源が増加し、再び数値が悪化した。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12700</xdr:rowOff>
    </xdr:to>
    <xdr:cxnSp macro="">
      <xdr:nvCxnSpPr>
        <xdr:cNvPr id="253" name="直線コネクタ 252"/>
        <xdr:cNvCxnSpPr/>
      </xdr:nvCxnSpPr>
      <xdr:spPr>
        <a:xfrm>
          <a:off x="15671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151493</xdr:rowOff>
    </xdr:to>
    <xdr:cxnSp macro="">
      <xdr:nvCxnSpPr>
        <xdr:cNvPr id="256" name="直線コネクタ 255"/>
        <xdr:cNvCxnSpPr/>
      </xdr:nvCxnSpPr>
      <xdr:spPr>
        <a:xfrm>
          <a:off x="14782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151493</xdr:rowOff>
    </xdr:to>
    <xdr:cxnSp macro="">
      <xdr:nvCxnSpPr>
        <xdr:cNvPr id="259" name="直線コネクタ 258"/>
        <xdr:cNvCxnSpPr/>
      </xdr:nvCxnSpPr>
      <xdr:spPr>
        <a:xfrm flipV="1">
          <a:off x="13893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55</xdr:row>
      <xdr:rowOff>151493</xdr:rowOff>
    </xdr:to>
    <xdr:cxnSp macro="">
      <xdr:nvCxnSpPr>
        <xdr:cNvPr id="262" name="直線コネクタ 261"/>
        <xdr:cNvCxnSpPr/>
      </xdr:nvCxnSpPr>
      <xdr:spPr>
        <a:xfrm>
          <a:off x="13004800" y="950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5" name="フローチャート: 判断 264"/>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66" name="テキスト ボックス 265"/>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4" name="楕円 273"/>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5" name="テキスト ボックス 274"/>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6" name="楕円 275"/>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7" name="テキスト ボックス 276"/>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8" name="楕円 277"/>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9" name="テキスト ボックス 278"/>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80" name="楕円 279"/>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81" name="テキスト ボックス 280"/>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ポイントとなった。これは、企業誘致奨励金が皆減したこと等が主な要因である。補助費等の多くは消防やごみなどの負担金や、下水道事業会計への繰出金といった、安全で衛生的な市民生活に不可欠な支出が占めており、それ以外の補助金も、公益性が高く、短期間で大幅に削減するのは難しいが見直し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105228</xdr:rowOff>
    </xdr:from>
    <xdr:to>
      <xdr:col>82</xdr:col>
      <xdr:colOff>107950</xdr:colOff>
      <xdr:row>38</xdr:row>
      <xdr:rowOff>127000</xdr:rowOff>
    </xdr:to>
    <xdr:cxnSp macro="">
      <xdr:nvCxnSpPr>
        <xdr:cNvPr id="316" name="直線コネクタ 315"/>
        <xdr:cNvCxnSpPr/>
      </xdr:nvCxnSpPr>
      <xdr:spPr>
        <a:xfrm flipV="1">
          <a:off x="15671800" y="6620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137885</xdr:rowOff>
    </xdr:to>
    <xdr:cxnSp macro="">
      <xdr:nvCxnSpPr>
        <xdr:cNvPr id="319" name="直線コネクタ 318"/>
        <xdr:cNvCxnSpPr/>
      </xdr:nvCxnSpPr>
      <xdr:spPr>
        <a:xfrm flipV="1">
          <a:off x="14782800" y="6642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83457</xdr:rowOff>
    </xdr:from>
    <xdr:to>
      <xdr:col>73</xdr:col>
      <xdr:colOff>180975</xdr:colOff>
      <xdr:row>38</xdr:row>
      <xdr:rowOff>137885</xdr:rowOff>
    </xdr:to>
    <xdr:cxnSp macro="">
      <xdr:nvCxnSpPr>
        <xdr:cNvPr id="322" name="直線コネクタ 321"/>
        <xdr:cNvCxnSpPr/>
      </xdr:nvCxnSpPr>
      <xdr:spPr>
        <a:xfrm>
          <a:off x="13893800" y="659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83457</xdr:rowOff>
    </xdr:from>
    <xdr:to>
      <xdr:col>69</xdr:col>
      <xdr:colOff>92075</xdr:colOff>
      <xdr:row>38</xdr:row>
      <xdr:rowOff>105228</xdr:rowOff>
    </xdr:to>
    <xdr:cxnSp macro="">
      <xdr:nvCxnSpPr>
        <xdr:cNvPr id="325" name="直線コネクタ 324"/>
        <xdr:cNvCxnSpPr/>
      </xdr:nvCxnSpPr>
      <xdr:spPr>
        <a:xfrm flipV="1">
          <a:off x="13004800" y="6598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54428</xdr:rowOff>
    </xdr:from>
    <xdr:to>
      <xdr:col>82</xdr:col>
      <xdr:colOff>158750</xdr:colOff>
      <xdr:row>38</xdr:row>
      <xdr:rowOff>156028</xdr:rowOff>
    </xdr:to>
    <xdr:sp macro="" textlink="">
      <xdr:nvSpPr>
        <xdr:cNvPr id="335" name="楕円 334"/>
        <xdr:cNvSpPr/>
      </xdr:nvSpPr>
      <xdr:spPr>
        <a:xfrm>
          <a:off x="16459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26505</xdr:rowOff>
    </xdr:from>
    <xdr:ext cx="762000" cy="259045"/>
    <xdr:sp macro="" textlink="">
      <xdr:nvSpPr>
        <xdr:cNvPr id="336" name="補助費等該当値テキスト"/>
        <xdr:cNvSpPr txBox="1"/>
      </xdr:nvSpPr>
      <xdr:spPr>
        <a:xfrm>
          <a:off x="16598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7" name="楕円 336"/>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8" name="テキスト ボックス 337"/>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87085</xdr:rowOff>
    </xdr:from>
    <xdr:to>
      <xdr:col>74</xdr:col>
      <xdr:colOff>31750</xdr:colOff>
      <xdr:row>39</xdr:row>
      <xdr:rowOff>17235</xdr:rowOff>
    </xdr:to>
    <xdr:sp macro="" textlink="">
      <xdr:nvSpPr>
        <xdr:cNvPr id="339" name="楕円 338"/>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2012</xdr:rowOff>
    </xdr:from>
    <xdr:ext cx="762000" cy="259045"/>
    <xdr:sp macro="" textlink="">
      <xdr:nvSpPr>
        <xdr:cNvPr id="340" name="テキスト ボックス 339"/>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32657</xdr:rowOff>
    </xdr:from>
    <xdr:to>
      <xdr:col>69</xdr:col>
      <xdr:colOff>142875</xdr:colOff>
      <xdr:row>38</xdr:row>
      <xdr:rowOff>134257</xdr:rowOff>
    </xdr:to>
    <xdr:sp macro="" textlink="">
      <xdr:nvSpPr>
        <xdr:cNvPr id="341" name="楕円 340"/>
        <xdr:cNvSpPr/>
      </xdr:nvSpPr>
      <xdr:spPr>
        <a:xfrm>
          <a:off x="13843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119034</xdr:rowOff>
    </xdr:from>
    <xdr:ext cx="762000" cy="259045"/>
    <xdr:sp macro="" textlink="">
      <xdr:nvSpPr>
        <xdr:cNvPr id="342" name="テキスト ボックス 341"/>
        <xdr:cNvSpPr txBox="1"/>
      </xdr:nvSpPr>
      <xdr:spPr>
        <a:xfrm>
          <a:off x="13512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54428</xdr:rowOff>
    </xdr:from>
    <xdr:to>
      <xdr:col>65</xdr:col>
      <xdr:colOff>53975</xdr:colOff>
      <xdr:row>38</xdr:row>
      <xdr:rowOff>156028</xdr:rowOff>
    </xdr:to>
    <xdr:sp macro="" textlink="">
      <xdr:nvSpPr>
        <xdr:cNvPr id="343" name="楕円 342"/>
        <xdr:cNvSpPr/>
      </xdr:nvSpPr>
      <xdr:spPr>
        <a:xfrm>
          <a:off x="12954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140805</xdr:rowOff>
    </xdr:from>
    <xdr:ext cx="762000" cy="259045"/>
    <xdr:sp macro="" textlink="">
      <xdr:nvSpPr>
        <xdr:cNvPr id="344" name="テキスト ボックス 343"/>
        <xdr:cNvSpPr txBox="1"/>
      </xdr:nvSpPr>
      <xdr:spPr>
        <a:xfrm>
          <a:off x="12623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多摩ニュータウン整備期に借り入れた大規模な債務の償還が進んでいることに加え、臨時的に任意繰上償還を行ったことによる経常経費の減により公債費の割合は減少した。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今後数年は同水準で推移するものの、大型公共施設の更新に係る起債の償還が始まると、公債費の割合は上昇する見込みである。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62230</xdr:rowOff>
    </xdr:from>
    <xdr:to>
      <xdr:col>24</xdr:col>
      <xdr:colOff>25400</xdr:colOff>
      <xdr:row>73</xdr:row>
      <xdr:rowOff>77470</xdr:rowOff>
    </xdr:to>
    <xdr:cxnSp macro="">
      <xdr:nvCxnSpPr>
        <xdr:cNvPr id="377" name="直線コネクタ 376"/>
        <xdr:cNvCxnSpPr/>
      </xdr:nvCxnSpPr>
      <xdr:spPr>
        <a:xfrm flipV="1">
          <a:off x="3987800" y="12578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62230</xdr:rowOff>
    </xdr:from>
    <xdr:to>
      <xdr:col>19</xdr:col>
      <xdr:colOff>187325</xdr:colOff>
      <xdr:row>73</xdr:row>
      <xdr:rowOff>77470</xdr:rowOff>
    </xdr:to>
    <xdr:cxnSp macro="">
      <xdr:nvCxnSpPr>
        <xdr:cNvPr id="380" name="直線コネクタ 379"/>
        <xdr:cNvCxnSpPr/>
      </xdr:nvCxnSpPr>
      <xdr:spPr>
        <a:xfrm>
          <a:off x="3098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62230</xdr:rowOff>
    </xdr:from>
    <xdr:to>
      <xdr:col>15</xdr:col>
      <xdr:colOff>98425</xdr:colOff>
      <xdr:row>73</xdr:row>
      <xdr:rowOff>107950</xdr:rowOff>
    </xdr:to>
    <xdr:cxnSp macro="">
      <xdr:nvCxnSpPr>
        <xdr:cNvPr id="383" name="直線コネクタ 382"/>
        <xdr:cNvCxnSpPr/>
      </xdr:nvCxnSpPr>
      <xdr:spPr>
        <a:xfrm flipV="1">
          <a:off x="2209800" y="12578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85090</xdr:rowOff>
    </xdr:from>
    <xdr:to>
      <xdr:col>11</xdr:col>
      <xdr:colOff>9525</xdr:colOff>
      <xdr:row>73</xdr:row>
      <xdr:rowOff>107950</xdr:rowOff>
    </xdr:to>
    <xdr:cxnSp macro="">
      <xdr:nvCxnSpPr>
        <xdr:cNvPr id="386" name="直線コネクタ 385"/>
        <xdr:cNvCxnSpPr/>
      </xdr:nvCxnSpPr>
      <xdr:spPr>
        <a:xfrm>
          <a:off x="1320800" y="12600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11430</xdr:rowOff>
    </xdr:from>
    <xdr:to>
      <xdr:col>24</xdr:col>
      <xdr:colOff>76200</xdr:colOff>
      <xdr:row>73</xdr:row>
      <xdr:rowOff>113030</xdr:rowOff>
    </xdr:to>
    <xdr:sp macro="" textlink="">
      <xdr:nvSpPr>
        <xdr:cNvPr id="396" name="楕円 395"/>
        <xdr:cNvSpPr/>
      </xdr:nvSpPr>
      <xdr:spPr>
        <a:xfrm>
          <a:off x="47752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27957</xdr:rowOff>
    </xdr:from>
    <xdr:ext cx="762000" cy="259045"/>
    <xdr:sp macro="" textlink="">
      <xdr:nvSpPr>
        <xdr:cNvPr id="397" name="公債費該当値テキスト"/>
        <xdr:cNvSpPr txBox="1"/>
      </xdr:nvSpPr>
      <xdr:spPr>
        <a:xfrm>
          <a:off x="49149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26670</xdr:rowOff>
    </xdr:from>
    <xdr:to>
      <xdr:col>20</xdr:col>
      <xdr:colOff>38100</xdr:colOff>
      <xdr:row>73</xdr:row>
      <xdr:rowOff>128270</xdr:rowOff>
    </xdr:to>
    <xdr:sp macro="" textlink="">
      <xdr:nvSpPr>
        <xdr:cNvPr id="398" name="楕円 397"/>
        <xdr:cNvSpPr/>
      </xdr:nvSpPr>
      <xdr:spPr>
        <a:xfrm>
          <a:off x="3937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138447</xdr:rowOff>
    </xdr:from>
    <xdr:ext cx="736600" cy="259045"/>
    <xdr:sp macro="" textlink="">
      <xdr:nvSpPr>
        <xdr:cNvPr id="399" name="テキスト ボックス 398"/>
        <xdr:cNvSpPr txBox="1"/>
      </xdr:nvSpPr>
      <xdr:spPr>
        <a:xfrm>
          <a:off x="3606800" y="1231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11430</xdr:rowOff>
    </xdr:from>
    <xdr:to>
      <xdr:col>15</xdr:col>
      <xdr:colOff>149225</xdr:colOff>
      <xdr:row>73</xdr:row>
      <xdr:rowOff>113030</xdr:rowOff>
    </xdr:to>
    <xdr:sp macro="" textlink="">
      <xdr:nvSpPr>
        <xdr:cNvPr id="400" name="楕円 399"/>
        <xdr:cNvSpPr/>
      </xdr:nvSpPr>
      <xdr:spPr>
        <a:xfrm>
          <a:off x="3048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123207</xdr:rowOff>
    </xdr:from>
    <xdr:ext cx="762000" cy="259045"/>
    <xdr:sp macro="" textlink="">
      <xdr:nvSpPr>
        <xdr:cNvPr id="401" name="テキスト ボックス 400"/>
        <xdr:cNvSpPr txBox="1"/>
      </xdr:nvSpPr>
      <xdr:spPr>
        <a:xfrm>
          <a:off x="2717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57150</xdr:rowOff>
    </xdr:from>
    <xdr:to>
      <xdr:col>11</xdr:col>
      <xdr:colOff>60325</xdr:colOff>
      <xdr:row>73</xdr:row>
      <xdr:rowOff>158750</xdr:rowOff>
    </xdr:to>
    <xdr:sp macro="" textlink="">
      <xdr:nvSpPr>
        <xdr:cNvPr id="402" name="楕円 401"/>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168927</xdr:rowOff>
    </xdr:from>
    <xdr:ext cx="762000" cy="259045"/>
    <xdr:sp macro="" textlink="">
      <xdr:nvSpPr>
        <xdr:cNvPr id="403" name="テキスト ボックス 402"/>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34290</xdr:rowOff>
    </xdr:from>
    <xdr:to>
      <xdr:col>6</xdr:col>
      <xdr:colOff>171450</xdr:colOff>
      <xdr:row>73</xdr:row>
      <xdr:rowOff>135890</xdr:rowOff>
    </xdr:to>
    <xdr:sp macro="" textlink="">
      <xdr:nvSpPr>
        <xdr:cNvPr id="404" name="楕円 403"/>
        <xdr:cNvSpPr/>
      </xdr:nvSpPr>
      <xdr:spPr>
        <a:xfrm>
          <a:off x="1270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146067</xdr:rowOff>
    </xdr:from>
    <xdr:ext cx="762000" cy="259045"/>
    <xdr:sp macro="" textlink="">
      <xdr:nvSpPr>
        <xdr:cNvPr id="405" name="テキスト ボックス 404"/>
        <xdr:cNvSpPr txBox="1"/>
      </xdr:nvSpPr>
      <xdr:spPr>
        <a:xfrm>
          <a:off x="939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ポイント上昇し、全国・東京都ともに平均を上回った。公園関係の管理に係る業務委託料の増により物件費が増加したことなどが主な要因である。</a:t>
          </a:r>
        </a:p>
        <a:p>
          <a:r>
            <a:rPr kumimoji="1" lang="ja-JP" altLang="en-US" sz="1300">
              <a:latin typeface="ＭＳ Ｐゴシック" panose="020B0600070205080204" pitchFamily="50" charset="-128"/>
              <a:ea typeface="ＭＳ Ｐゴシック" panose="020B0600070205080204" pitchFamily="50" charset="-128"/>
            </a:rPr>
            <a:t>　多摩市のように都市基盤の整備が進むと、新たな施設建設などが減る反面、維持費用が増大するため、物件費の経常収支比率が高い傾向となる。引き続き、経常経費の削減や、公共施設の総量の適正化を進め、経常収支比率の改善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85089</xdr:rowOff>
    </xdr:to>
    <xdr:cxnSp macro="">
      <xdr:nvCxnSpPr>
        <xdr:cNvPr id="438" name="直線コネクタ 437"/>
        <xdr:cNvCxnSpPr/>
      </xdr:nvCxnSpPr>
      <xdr:spPr>
        <a:xfrm>
          <a:off x="15671800" y="13591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79</xdr:row>
      <xdr:rowOff>46989</xdr:rowOff>
    </xdr:to>
    <xdr:cxnSp macro="">
      <xdr:nvCxnSpPr>
        <xdr:cNvPr id="441" name="直線コネクタ 440"/>
        <xdr:cNvCxnSpPr/>
      </xdr:nvCxnSpPr>
      <xdr:spPr>
        <a:xfrm>
          <a:off x="14782800" y="135077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39370</xdr:rowOff>
    </xdr:to>
    <xdr:cxnSp macro="">
      <xdr:nvCxnSpPr>
        <xdr:cNvPr id="444" name="直線コネクタ 443"/>
        <xdr:cNvCxnSpPr/>
      </xdr:nvCxnSpPr>
      <xdr:spPr>
        <a:xfrm flipV="1">
          <a:off x="13893800" y="1350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79</xdr:row>
      <xdr:rowOff>39370</xdr:rowOff>
    </xdr:to>
    <xdr:cxnSp macro="">
      <xdr:nvCxnSpPr>
        <xdr:cNvPr id="447" name="直線コネクタ 446"/>
        <xdr:cNvCxnSpPr/>
      </xdr:nvCxnSpPr>
      <xdr:spPr>
        <a:xfrm>
          <a:off x="13004800" y="13393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0" name="フローチャート: 判断 449"/>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1" name="テキスト ボックス 450"/>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57" name="楕円 456"/>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58"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9" name="楕円 458"/>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60" name="テキスト ボックス 459"/>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61" name="楕円 460"/>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62" name="テキスト ボックス 461"/>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63" name="楕円 462"/>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64" name="テキスト ボックス 463"/>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65" name="楕円 464"/>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66" name="テキスト ボックス 465"/>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96281</xdr:rowOff>
    </xdr:from>
    <xdr:to>
      <xdr:col>29</xdr:col>
      <xdr:colOff>127000</xdr:colOff>
      <xdr:row>17</xdr:row>
      <xdr:rowOff>98371</xdr:rowOff>
    </xdr:to>
    <xdr:cxnSp macro="">
      <xdr:nvCxnSpPr>
        <xdr:cNvPr id="52" name="直線コネクタ 51"/>
        <xdr:cNvCxnSpPr/>
      </xdr:nvCxnSpPr>
      <xdr:spPr bwMode="auto">
        <a:xfrm>
          <a:off x="5003800" y="3058556"/>
          <a:ext cx="647700" cy="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88214</xdr:rowOff>
    </xdr:from>
    <xdr:to>
      <xdr:col>26</xdr:col>
      <xdr:colOff>50800</xdr:colOff>
      <xdr:row>17</xdr:row>
      <xdr:rowOff>96281</xdr:rowOff>
    </xdr:to>
    <xdr:cxnSp macro="">
      <xdr:nvCxnSpPr>
        <xdr:cNvPr id="55" name="直線コネクタ 54"/>
        <xdr:cNvCxnSpPr/>
      </xdr:nvCxnSpPr>
      <xdr:spPr bwMode="auto">
        <a:xfrm>
          <a:off x="4305300" y="3050489"/>
          <a:ext cx="698500" cy="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74139</xdr:rowOff>
    </xdr:from>
    <xdr:to>
      <xdr:col>22</xdr:col>
      <xdr:colOff>114300</xdr:colOff>
      <xdr:row>17</xdr:row>
      <xdr:rowOff>88214</xdr:rowOff>
    </xdr:to>
    <xdr:cxnSp macro="">
      <xdr:nvCxnSpPr>
        <xdr:cNvPr id="58" name="直線コネクタ 57"/>
        <xdr:cNvCxnSpPr/>
      </xdr:nvCxnSpPr>
      <xdr:spPr bwMode="auto">
        <a:xfrm>
          <a:off x="3606800" y="3036414"/>
          <a:ext cx="6985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30803</xdr:rowOff>
    </xdr:from>
    <xdr:to>
      <xdr:col>18</xdr:col>
      <xdr:colOff>177800</xdr:colOff>
      <xdr:row>17</xdr:row>
      <xdr:rowOff>74139</xdr:rowOff>
    </xdr:to>
    <xdr:cxnSp macro="">
      <xdr:nvCxnSpPr>
        <xdr:cNvPr id="61" name="直線コネクタ 60"/>
        <xdr:cNvCxnSpPr/>
      </xdr:nvCxnSpPr>
      <xdr:spPr bwMode="auto">
        <a:xfrm>
          <a:off x="2908300" y="2993078"/>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54820</xdr:rowOff>
    </xdr:from>
    <xdr:to>
      <xdr:col>15</xdr:col>
      <xdr:colOff>101600</xdr:colOff>
      <xdr:row>15</xdr:row>
      <xdr:rowOff>156420</xdr:rowOff>
    </xdr:to>
    <xdr:sp macro="" textlink="">
      <xdr:nvSpPr>
        <xdr:cNvPr id="64" name="フローチャート: 判断 63"/>
        <xdr:cNvSpPr/>
      </xdr:nvSpPr>
      <xdr:spPr bwMode="auto">
        <a:xfrm>
          <a:off x="2857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166597</xdr:rowOff>
    </xdr:from>
    <xdr:ext cx="762000" cy="259045"/>
    <xdr:sp macro="" textlink="">
      <xdr:nvSpPr>
        <xdr:cNvPr id="65" name="テキスト ボックス 64"/>
        <xdr:cNvSpPr txBox="1"/>
      </xdr:nvSpPr>
      <xdr:spPr>
        <a:xfrm>
          <a:off x="25273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47571</xdr:rowOff>
    </xdr:from>
    <xdr:to>
      <xdr:col>29</xdr:col>
      <xdr:colOff>177800</xdr:colOff>
      <xdr:row>17</xdr:row>
      <xdr:rowOff>149171</xdr:rowOff>
    </xdr:to>
    <xdr:sp macro="" textlink="">
      <xdr:nvSpPr>
        <xdr:cNvPr id="71" name="楕円 70"/>
        <xdr:cNvSpPr/>
      </xdr:nvSpPr>
      <xdr:spPr bwMode="auto">
        <a:xfrm>
          <a:off x="5600700" y="3009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19648</xdr:rowOff>
    </xdr:from>
    <xdr:ext cx="762000" cy="259045"/>
    <xdr:sp macro="" textlink="">
      <xdr:nvSpPr>
        <xdr:cNvPr id="72" name="人口1人当たり決算額の推移該当値テキスト130"/>
        <xdr:cNvSpPr txBox="1"/>
      </xdr:nvSpPr>
      <xdr:spPr>
        <a:xfrm>
          <a:off x="5740400" y="298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45481</xdr:rowOff>
    </xdr:from>
    <xdr:to>
      <xdr:col>26</xdr:col>
      <xdr:colOff>101600</xdr:colOff>
      <xdr:row>17</xdr:row>
      <xdr:rowOff>147081</xdr:rowOff>
    </xdr:to>
    <xdr:sp macro="" textlink="">
      <xdr:nvSpPr>
        <xdr:cNvPr id="73" name="楕円 72"/>
        <xdr:cNvSpPr/>
      </xdr:nvSpPr>
      <xdr:spPr bwMode="auto">
        <a:xfrm>
          <a:off x="4953000" y="300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131858</xdr:rowOff>
    </xdr:from>
    <xdr:ext cx="736600" cy="259045"/>
    <xdr:sp macro="" textlink="">
      <xdr:nvSpPr>
        <xdr:cNvPr id="74" name="テキスト ボックス 73"/>
        <xdr:cNvSpPr txBox="1"/>
      </xdr:nvSpPr>
      <xdr:spPr>
        <a:xfrm>
          <a:off x="4622800" y="3094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37414</xdr:rowOff>
    </xdr:from>
    <xdr:to>
      <xdr:col>22</xdr:col>
      <xdr:colOff>165100</xdr:colOff>
      <xdr:row>17</xdr:row>
      <xdr:rowOff>139014</xdr:rowOff>
    </xdr:to>
    <xdr:sp macro="" textlink="">
      <xdr:nvSpPr>
        <xdr:cNvPr id="75" name="楕円 74"/>
        <xdr:cNvSpPr/>
      </xdr:nvSpPr>
      <xdr:spPr bwMode="auto">
        <a:xfrm>
          <a:off x="4254500" y="299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123791</xdr:rowOff>
    </xdr:from>
    <xdr:ext cx="762000" cy="259045"/>
    <xdr:sp macro="" textlink="">
      <xdr:nvSpPr>
        <xdr:cNvPr id="76" name="テキスト ボックス 75"/>
        <xdr:cNvSpPr txBox="1"/>
      </xdr:nvSpPr>
      <xdr:spPr>
        <a:xfrm>
          <a:off x="3924300" y="30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23339</xdr:rowOff>
    </xdr:from>
    <xdr:to>
      <xdr:col>19</xdr:col>
      <xdr:colOff>38100</xdr:colOff>
      <xdr:row>17</xdr:row>
      <xdr:rowOff>124939</xdr:rowOff>
    </xdr:to>
    <xdr:sp macro="" textlink="">
      <xdr:nvSpPr>
        <xdr:cNvPr id="77" name="楕円 76"/>
        <xdr:cNvSpPr/>
      </xdr:nvSpPr>
      <xdr:spPr bwMode="auto">
        <a:xfrm>
          <a:off x="3556000" y="298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109716</xdr:rowOff>
    </xdr:from>
    <xdr:ext cx="762000" cy="259045"/>
    <xdr:sp macro="" textlink="">
      <xdr:nvSpPr>
        <xdr:cNvPr id="78" name="テキスト ボックス 77"/>
        <xdr:cNvSpPr txBox="1"/>
      </xdr:nvSpPr>
      <xdr:spPr>
        <a:xfrm>
          <a:off x="3225800" y="307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151453</xdr:rowOff>
    </xdr:from>
    <xdr:to>
      <xdr:col>15</xdr:col>
      <xdr:colOff>101600</xdr:colOff>
      <xdr:row>17</xdr:row>
      <xdr:rowOff>81603</xdr:rowOff>
    </xdr:to>
    <xdr:sp macro="" textlink="">
      <xdr:nvSpPr>
        <xdr:cNvPr id="79" name="楕円 78"/>
        <xdr:cNvSpPr/>
      </xdr:nvSpPr>
      <xdr:spPr bwMode="auto">
        <a:xfrm>
          <a:off x="2857500" y="294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66380</xdr:rowOff>
    </xdr:from>
    <xdr:ext cx="762000" cy="259045"/>
    <xdr:sp macro="" textlink="">
      <xdr:nvSpPr>
        <xdr:cNvPr id="80" name="テキスト ボックス 79"/>
        <xdr:cNvSpPr txBox="1"/>
      </xdr:nvSpPr>
      <xdr:spPr>
        <a:xfrm>
          <a:off x="2527300" y="302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118404</xdr:rowOff>
    </xdr:from>
    <xdr:to>
      <xdr:col>29</xdr:col>
      <xdr:colOff>127000</xdr:colOff>
      <xdr:row>35</xdr:row>
      <xdr:rowOff>318384</xdr:rowOff>
    </xdr:to>
    <xdr:cxnSp macro="">
      <xdr:nvCxnSpPr>
        <xdr:cNvPr id="111" name="直線コネクタ 110"/>
        <xdr:cNvCxnSpPr/>
      </xdr:nvCxnSpPr>
      <xdr:spPr bwMode="auto">
        <a:xfrm flipV="1">
          <a:off x="5003800" y="6728754"/>
          <a:ext cx="647700" cy="19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318384</xdr:rowOff>
    </xdr:from>
    <xdr:to>
      <xdr:col>26</xdr:col>
      <xdr:colOff>50800</xdr:colOff>
      <xdr:row>36</xdr:row>
      <xdr:rowOff>22072</xdr:rowOff>
    </xdr:to>
    <xdr:cxnSp macro="">
      <xdr:nvCxnSpPr>
        <xdr:cNvPr id="114" name="直線コネクタ 113"/>
        <xdr:cNvCxnSpPr/>
      </xdr:nvCxnSpPr>
      <xdr:spPr bwMode="auto">
        <a:xfrm flipV="1">
          <a:off x="4305300" y="6928734"/>
          <a:ext cx="698500" cy="46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22072</xdr:rowOff>
    </xdr:from>
    <xdr:to>
      <xdr:col>22</xdr:col>
      <xdr:colOff>114300</xdr:colOff>
      <xdr:row>36</xdr:row>
      <xdr:rowOff>47676</xdr:rowOff>
    </xdr:to>
    <xdr:cxnSp macro="">
      <xdr:nvCxnSpPr>
        <xdr:cNvPr id="117" name="直線コネクタ 116"/>
        <xdr:cNvCxnSpPr/>
      </xdr:nvCxnSpPr>
      <xdr:spPr bwMode="auto">
        <a:xfrm flipV="1">
          <a:off x="3606800" y="6975322"/>
          <a:ext cx="6985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47676</xdr:rowOff>
    </xdr:from>
    <xdr:to>
      <xdr:col>18</xdr:col>
      <xdr:colOff>177800</xdr:colOff>
      <xdr:row>36</xdr:row>
      <xdr:rowOff>53253</xdr:rowOff>
    </xdr:to>
    <xdr:cxnSp macro="">
      <xdr:nvCxnSpPr>
        <xdr:cNvPr id="120" name="直線コネクタ 119"/>
        <xdr:cNvCxnSpPr/>
      </xdr:nvCxnSpPr>
      <xdr:spPr bwMode="auto">
        <a:xfrm flipV="1">
          <a:off x="2908300" y="7000926"/>
          <a:ext cx="698500" cy="5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90556</xdr:rowOff>
    </xdr:from>
    <xdr:to>
      <xdr:col>15</xdr:col>
      <xdr:colOff>101600</xdr:colOff>
      <xdr:row>34</xdr:row>
      <xdr:rowOff>192156</xdr:rowOff>
    </xdr:to>
    <xdr:sp macro="" textlink="">
      <xdr:nvSpPr>
        <xdr:cNvPr id="123" name="フローチャート: 判断 122"/>
        <xdr:cNvSpPr/>
      </xdr:nvSpPr>
      <xdr:spPr bwMode="auto">
        <a:xfrm>
          <a:off x="2857500" y="635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202333</xdr:rowOff>
    </xdr:from>
    <xdr:ext cx="762000" cy="259045"/>
    <xdr:sp macro="" textlink="">
      <xdr:nvSpPr>
        <xdr:cNvPr id="124" name="テキスト ボックス 123"/>
        <xdr:cNvSpPr txBox="1"/>
      </xdr:nvSpPr>
      <xdr:spPr>
        <a:xfrm>
          <a:off x="2527300" y="612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67604</xdr:rowOff>
    </xdr:from>
    <xdr:to>
      <xdr:col>29</xdr:col>
      <xdr:colOff>177800</xdr:colOff>
      <xdr:row>35</xdr:row>
      <xdr:rowOff>169204</xdr:rowOff>
    </xdr:to>
    <xdr:sp macro="" textlink="">
      <xdr:nvSpPr>
        <xdr:cNvPr id="130" name="楕円 129"/>
        <xdr:cNvSpPr/>
      </xdr:nvSpPr>
      <xdr:spPr bwMode="auto">
        <a:xfrm>
          <a:off x="5600700" y="667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39681</xdr:rowOff>
    </xdr:from>
    <xdr:ext cx="762000" cy="259045"/>
    <xdr:sp macro="" textlink="">
      <xdr:nvSpPr>
        <xdr:cNvPr id="131" name="人口1人当たり決算額の推移該当値テキスト445"/>
        <xdr:cNvSpPr txBox="1"/>
      </xdr:nvSpPr>
      <xdr:spPr>
        <a:xfrm>
          <a:off x="57404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267584</xdr:rowOff>
    </xdr:from>
    <xdr:to>
      <xdr:col>26</xdr:col>
      <xdr:colOff>101600</xdr:colOff>
      <xdr:row>36</xdr:row>
      <xdr:rowOff>26284</xdr:rowOff>
    </xdr:to>
    <xdr:sp macro="" textlink="">
      <xdr:nvSpPr>
        <xdr:cNvPr id="132" name="楕円 131"/>
        <xdr:cNvSpPr/>
      </xdr:nvSpPr>
      <xdr:spPr bwMode="auto">
        <a:xfrm>
          <a:off x="4953000" y="687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11061</xdr:rowOff>
    </xdr:from>
    <xdr:ext cx="736600" cy="259045"/>
    <xdr:sp macro="" textlink="">
      <xdr:nvSpPr>
        <xdr:cNvPr id="133" name="テキスト ボックス 132"/>
        <xdr:cNvSpPr txBox="1"/>
      </xdr:nvSpPr>
      <xdr:spPr>
        <a:xfrm>
          <a:off x="4622800" y="696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314172</xdr:rowOff>
    </xdr:from>
    <xdr:to>
      <xdr:col>22</xdr:col>
      <xdr:colOff>165100</xdr:colOff>
      <xdr:row>36</xdr:row>
      <xdr:rowOff>72872</xdr:rowOff>
    </xdr:to>
    <xdr:sp macro="" textlink="">
      <xdr:nvSpPr>
        <xdr:cNvPr id="134" name="楕円 133"/>
        <xdr:cNvSpPr/>
      </xdr:nvSpPr>
      <xdr:spPr bwMode="auto">
        <a:xfrm>
          <a:off x="4254500" y="692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57649</xdr:rowOff>
    </xdr:from>
    <xdr:ext cx="762000" cy="259045"/>
    <xdr:sp macro="" textlink="">
      <xdr:nvSpPr>
        <xdr:cNvPr id="135" name="テキスト ボックス 134"/>
        <xdr:cNvSpPr txBox="1"/>
      </xdr:nvSpPr>
      <xdr:spPr>
        <a:xfrm>
          <a:off x="3924300" y="701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339776</xdr:rowOff>
    </xdr:from>
    <xdr:to>
      <xdr:col>19</xdr:col>
      <xdr:colOff>38100</xdr:colOff>
      <xdr:row>36</xdr:row>
      <xdr:rowOff>98476</xdr:rowOff>
    </xdr:to>
    <xdr:sp macro="" textlink="">
      <xdr:nvSpPr>
        <xdr:cNvPr id="136" name="楕円 135"/>
        <xdr:cNvSpPr/>
      </xdr:nvSpPr>
      <xdr:spPr bwMode="auto">
        <a:xfrm>
          <a:off x="3556000" y="695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83253</xdr:rowOff>
    </xdr:from>
    <xdr:ext cx="762000" cy="259045"/>
    <xdr:sp macro="" textlink="">
      <xdr:nvSpPr>
        <xdr:cNvPr id="137" name="テキスト ボックス 136"/>
        <xdr:cNvSpPr txBox="1"/>
      </xdr:nvSpPr>
      <xdr:spPr>
        <a:xfrm>
          <a:off x="3225800" y="703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2453</xdr:rowOff>
    </xdr:from>
    <xdr:to>
      <xdr:col>15</xdr:col>
      <xdr:colOff>101600</xdr:colOff>
      <xdr:row>36</xdr:row>
      <xdr:rowOff>104053</xdr:rowOff>
    </xdr:to>
    <xdr:sp macro="" textlink="">
      <xdr:nvSpPr>
        <xdr:cNvPr id="138" name="楕円 137"/>
        <xdr:cNvSpPr/>
      </xdr:nvSpPr>
      <xdr:spPr bwMode="auto">
        <a:xfrm>
          <a:off x="2857500" y="695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88830</xdr:rowOff>
    </xdr:from>
    <xdr:ext cx="762000" cy="259045"/>
    <xdr:sp macro="" textlink="">
      <xdr:nvSpPr>
        <xdr:cNvPr id="139" name="テキスト ボックス 138"/>
        <xdr:cNvSpPr txBox="1"/>
      </xdr:nvSpPr>
      <xdr:spPr>
        <a:xfrm>
          <a:off x="2527300" y="704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148,823
145,985
21.01
57,550,935
55,961,691
1,292,548
30,994,502
14,079,191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132613</xdr:rowOff>
    </xdr:from>
    <xdr:to>
      <xdr:col>24</xdr:col>
      <xdr:colOff>63500</xdr:colOff>
      <xdr:row>34</xdr:row>
      <xdr:rowOff>169124</xdr:rowOff>
    </xdr:to>
    <xdr:cxnSp macro="">
      <xdr:nvCxnSpPr>
        <xdr:cNvPr id="63" name="直線コネクタ 62"/>
        <xdr:cNvCxnSpPr/>
      </xdr:nvCxnSpPr>
      <xdr:spPr>
        <a:xfrm>
          <a:off x="3797300" y="5961913"/>
          <a:ext cx="8382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132613</xdr:rowOff>
    </xdr:from>
    <xdr:to>
      <xdr:col>19</xdr:col>
      <xdr:colOff>177800</xdr:colOff>
      <xdr:row>34</xdr:row>
      <xdr:rowOff>142770</xdr:rowOff>
    </xdr:to>
    <xdr:cxnSp macro="">
      <xdr:nvCxnSpPr>
        <xdr:cNvPr id="66" name="直線コネクタ 65"/>
        <xdr:cNvCxnSpPr/>
      </xdr:nvCxnSpPr>
      <xdr:spPr>
        <a:xfrm flipV="1">
          <a:off x="2908300" y="5961913"/>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84575</xdr:rowOff>
    </xdr:from>
    <xdr:to>
      <xdr:col>15</xdr:col>
      <xdr:colOff>50800</xdr:colOff>
      <xdr:row>34</xdr:row>
      <xdr:rowOff>142770</xdr:rowOff>
    </xdr:to>
    <xdr:cxnSp macro="">
      <xdr:nvCxnSpPr>
        <xdr:cNvPr id="69" name="直線コネクタ 68"/>
        <xdr:cNvCxnSpPr/>
      </xdr:nvCxnSpPr>
      <xdr:spPr>
        <a:xfrm>
          <a:off x="2019300" y="5913875"/>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23375</xdr:rowOff>
    </xdr:from>
    <xdr:to>
      <xdr:col>10</xdr:col>
      <xdr:colOff>114300</xdr:colOff>
      <xdr:row>34</xdr:row>
      <xdr:rowOff>84575</xdr:rowOff>
    </xdr:to>
    <xdr:cxnSp macro="">
      <xdr:nvCxnSpPr>
        <xdr:cNvPr id="72" name="直線コネクタ 71"/>
        <xdr:cNvCxnSpPr/>
      </xdr:nvCxnSpPr>
      <xdr:spPr>
        <a:xfrm>
          <a:off x="1130300" y="5852675"/>
          <a:ext cx="889000" cy="6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115842</xdr:rowOff>
    </xdr:from>
    <xdr:to>
      <xdr:col>6</xdr:col>
      <xdr:colOff>38100</xdr:colOff>
      <xdr:row>34</xdr:row>
      <xdr:rowOff>45992</xdr:rowOff>
    </xdr:to>
    <xdr:sp macro="" textlink="">
      <xdr:nvSpPr>
        <xdr:cNvPr id="75" name="フローチャート: 判断 74"/>
        <xdr:cNvSpPr/>
      </xdr:nvSpPr>
      <xdr:spPr>
        <a:xfrm>
          <a:off x="1079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62519</xdr:rowOff>
    </xdr:from>
    <xdr:ext cx="534377" cy="259045"/>
    <xdr:sp macro="" textlink="">
      <xdr:nvSpPr>
        <xdr:cNvPr id="76" name="テキスト ボックス 75"/>
        <xdr:cNvSpPr txBox="1"/>
      </xdr:nvSpPr>
      <xdr:spPr>
        <a:xfrm>
          <a:off x="863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118324</xdr:rowOff>
    </xdr:from>
    <xdr:to>
      <xdr:col>24</xdr:col>
      <xdr:colOff>114300</xdr:colOff>
      <xdr:row>35</xdr:row>
      <xdr:rowOff>48474</xdr:rowOff>
    </xdr:to>
    <xdr:sp macro="" textlink="">
      <xdr:nvSpPr>
        <xdr:cNvPr id="82" name="楕円 81"/>
        <xdr:cNvSpPr/>
      </xdr:nvSpPr>
      <xdr:spPr>
        <a:xfrm>
          <a:off x="4584700" y="59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96751</xdr:rowOff>
    </xdr:from>
    <xdr:ext cx="534377" cy="259045"/>
    <xdr:sp macro="" textlink="">
      <xdr:nvSpPr>
        <xdr:cNvPr id="83" name="人件費該当値テキスト"/>
        <xdr:cNvSpPr txBox="1"/>
      </xdr:nvSpPr>
      <xdr:spPr>
        <a:xfrm>
          <a:off x="4686300" y="59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81813</xdr:rowOff>
    </xdr:from>
    <xdr:to>
      <xdr:col>20</xdr:col>
      <xdr:colOff>38100</xdr:colOff>
      <xdr:row>35</xdr:row>
      <xdr:rowOff>11963</xdr:rowOff>
    </xdr:to>
    <xdr:sp macro="" textlink="">
      <xdr:nvSpPr>
        <xdr:cNvPr id="84" name="楕円 83"/>
        <xdr:cNvSpPr/>
      </xdr:nvSpPr>
      <xdr:spPr>
        <a:xfrm>
          <a:off x="3746500" y="59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3090</xdr:rowOff>
    </xdr:from>
    <xdr:ext cx="534377" cy="259045"/>
    <xdr:sp macro="" textlink="">
      <xdr:nvSpPr>
        <xdr:cNvPr id="85" name="テキスト ボックス 84"/>
        <xdr:cNvSpPr txBox="1"/>
      </xdr:nvSpPr>
      <xdr:spPr>
        <a:xfrm>
          <a:off x="3530111" y="60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91970</xdr:rowOff>
    </xdr:from>
    <xdr:to>
      <xdr:col>15</xdr:col>
      <xdr:colOff>101600</xdr:colOff>
      <xdr:row>35</xdr:row>
      <xdr:rowOff>22120</xdr:rowOff>
    </xdr:to>
    <xdr:sp macro="" textlink="">
      <xdr:nvSpPr>
        <xdr:cNvPr id="86" name="楕円 85"/>
        <xdr:cNvSpPr/>
      </xdr:nvSpPr>
      <xdr:spPr>
        <a:xfrm>
          <a:off x="2857500" y="59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13247</xdr:rowOff>
    </xdr:from>
    <xdr:ext cx="534377" cy="259045"/>
    <xdr:sp macro="" textlink="">
      <xdr:nvSpPr>
        <xdr:cNvPr id="87" name="テキスト ボックス 86"/>
        <xdr:cNvSpPr txBox="1"/>
      </xdr:nvSpPr>
      <xdr:spPr>
        <a:xfrm>
          <a:off x="2641111" y="60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33775</xdr:rowOff>
    </xdr:from>
    <xdr:to>
      <xdr:col>10</xdr:col>
      <xdr:colOff>165100</xdr:colOff>
      <xdr:row>34</xdr:row>
      <xdr:rowOff>135375</xdr:rowOff>
    </xdr:to>
    <xdr:sp macro="" textlink="">
      <xdr:nvSpPr>
        <xdr:cNvPr id="88" name="楕円 87"/>
        <xdr:cNvSpPr/>
      </xdr:nvSpPr>
      <xdr:spPr>
        <a:xfrm>
          <a:off x="1968500" y="58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151902</xdr:rowOff>
    </xdr:from>
    <xdr:ext cx="534377" cy="259045"/>
    <xdr:sp macro="" textlink="">
      <xdr:nvSpPr>
        <xdr:cNvPr id="89" name="テキスト ボックス 88"/>
        <xdr:cNvSpPr txBox="1"/>
      </xdr:nvSpPr>
      <xdr:spPr>
        <a:xfrm>
          <a:off x="1752111" y="56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144025</xdr:rowOff>
    </xdr:from>
    <xdr:to>
      <xdr:col>6</xdr:col>
      <xdr:colOff>38100</xdr:colOff>
      <xdr:row>34</xdr:row>
      <xdr:rowOff>74175</xdr:rowOff>
    </xdr:to>
    <xdr:sp macro="" textlink="">
      <xdr:nvSpPr>
        <xdr:cNvPr id="90" name="楕円 89"/>
        <xdr:cNvSpPr/>
      </xdr:nvSpPr>
      <xdr:spPr>
        <a:xfrm>
          <a:off x="1079500" y="58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65302</xdr:rowOff>
    </xdr:from>
    <xdr:ext cx="534377" cy="259045"/>
    <xdr:sp macro="" textlink="">
      <xdr:nvSpPr>
        <xdr:cNvPr id="91" name="テキスト ボックス 90"/>
        <xdr:cNvSpPr txBox="1"/>
      </xdr:nvSpPr>
      <xdr:spPr>
        <a:xfrm>
          <a:off x="863111" y="589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10179</xdr:rowOff>
    </xdr:from>
    <xdr:to>
      <xdr:col>24</xdr:col>
      <xdr:colOff>63500</xdr:colOff>
      <xdr:row>56</xdr:row>
      <xdr:rowOff>75444</xdr:rowOff>
    </xdr:to>
    <xdr:cxnSp macro="">
      <xdr:nvCxnSpPr>
        <xdr:cNvPr id="121" name="直線コネクタ 120"/>
        <xdr:cNvCxnSpPr/>
      </xdr:nvCxnSpPr>
      <xdr:spPr>
        <a:xfrm flipV="1">
          <a:off x="3797300" y="9611379"/>
          <a:ext cx="8382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75444</xdr:rowOff>
    </xdr:from>
    <xdr:to>
      <xdr:col>19</xdr:col>
      <xdr:colOff>177800</xdr:colOff>
      <xdr:row>56</xdr:row>
      <xdr:rowOff>126079</xdr:rowOff>
    </xdr:to>
    <xdr:cxnSp macro="">
      <xdr:nvCxnSpPr>
        <xdr:cNvPr id="124" name="直線コネクタ 123"/>
        <xdr:cNvCxnSpPr/>
      </xdr:nvCxnSpPr>
      <xdr:spPr>
        <a:xfrm flipV="1">
          <a:off x="2908300" y="9676644"/>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126079</xdr:rowOff>
    </xdr:from>
    <xdr:to>
      <xdr:col>15</xdr:col>
      <xdr:colOff>50800</xdr:colOff>
      <xdr:row>56</xdr:row>
      <xdr:rowOff>142805</xdr:rowOff>
    </xdr:to>
    <xdr:cxnSp macro="">
      <xdr:nvCxnSpPr>
        <xdr:cNvPr id="127" name="直線コネクタ 126"/>
        <xdr:cNvCxnSpPr/>
      </xdr:nvCxnSpPr>
      <xdr:spPr>
        <a:xfrm flipV="1">
          <a:off x="2019300" y="9727279"/>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142805</xdr:rowOff>
    </xdr:from>
    <xdr:to>
      <xdr:col>10</xdr:col>
      <xdr:colOff>114300</xdr:colOff>
      <xdr:row>57</xdr:row>
      <xdr:rowOff>27191</xdr:rowOff>
    </xdr:to>
    <xdr:cxnSp macro="">
      <xdr:nvCxnSpPr>
        <xdr:cNvPr id="130" name="直線コネクタ 129"/>
        <xdr:cNvCxnSpPr/>
      </xdr:nvCxnSpPr>
      <xdr:spPr>
        <a:xfrm flipV="1">
          <a:off x="1130300" y="9744005"/>
          <a:ext cx="889000" cy="5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54972</xdr:rowOff>
    </xdr:from>
    <xdr:to>
      <xdr:col>6</xdr:col>
      <xdr:colOff>38100</xdr:colOff>
      <xdr:row>57</xdr:row>
      <xdr:rowOff>156572</xdr:rowOff>
    </xdr:to>
    <xdr:sp macro="" textlink="">
      <xdr:nvSpPr>
        <xdr:cNvPr id="133" name="フローチャート: 判断 132"/>
        <xdr:cNvSpPr/>
      </xdr:nvSpPr>
      <xdr:spPr>
        <a:xfrm>
          <a:off x="1079500" y="98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147699</xdr:rowOff>
    </xdr:from>
    <xdr:ext cx="534377" cy="259045"/>
    <xdr:sp macro="" textlink="">
      <xdr:nvSpPr>
        <xdr:cNvPr id="134" name="テキスト ボックス 133"/>
        <xdr:cNvSpPr txBox="1"/>
      </xdr:nvSpPr>
      <xdr:spPr>
        <a:xfrm>
          <a:off x="863111" y="9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130829</xdr:rowOff>
    </xdr:from>
    <xdr:to>
      <xdr:col>24</xdr:col>
      <xdr:colOff>114300</xdr:colOff>
      <xdr:row>56</xdr:row>
      <xdr:rowOff>60979</xdr:rowOff>
    </xdr:to>
    <xdr:sp macro="" textlink="">
      <xdr:nvSpPr>
        <xdr:cNvPr id="140" name="楕円 139"/>
        <xdr:cNvSpPr/>
      </xdr:nvSpPr>
      <xdr:spPr>
        <a:xfrm>
          <a:off x="4584700" y="95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153706</xdr:rowOff>
    </xdr:from>
    <xdr:ext cx="534377" cy="259045"/>
    <xdr:sp macro="" textlink="">
      <xdr:nvSpPr>
        <xdr:cNvPr id="141" name="物件費該当値テキスト"/>
        <xdr:cNvSpPr txBox="1"/>
      </xdr:nvSpPr>
      <xdr:spPr>
        <a:xfrm>
          <a:off x="4686300" y="94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24644</xdr:rowOff>
    </xdr:from>
    <xdr:to>
      <xdr:col>20</xdr:col>
      <xdr:colOff>38100</xdr:colOff>
      <xdr:row>56</xdr:row>
      <xdr:rowOff>126244</xdr:rowOff>
    </xdr:to>
    <xdr:sp macro="" textlink="">
      <xdr:nvSpPr>
        <xdr:cNvPr id="142" name="楕円 141"/>
        <xdr:cNvSpPr/>
      </xdr:nvSpPr>
      <xdr:spPr>
        <a:xfrm>
          <a:off x="3746500" y="96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142771</xdr:rowOff>
    </xdr:from>
    <xdr:ext cx="534377" cy="259045"/>
    <xdr:sp macro="" textlink="">
      <xdr:nvSpPr>
        <xdr:cNvPr id="143" name="テキスト ボックス 142"/>
        <xdr:cNvSpPr txBox="1"/>
      </xdr:nvSpPr>
      <xdr:spPr>
        <a:xfrm>
          <a:off x="3530111" y="94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75279</xdr:rowOff>
    </xdr:from>
    <xdr:to>
      <xdr:col>15</xdr:col>
      <xdr:colOff>101600</xdr:colOff>
      <xdr:row>57</xdr:row>
      <xdr:rowOff>5429</xdr:rowOff>
    </xdr:to>
    <xdr:sp macro="" textlink="">
      <xdr:nvSpPr>
        <xdr:cNvPr id="144" name="楕円 143"/>
        <xdr:cNvSpPr/>
      </xdr:nvSpPr>
      <xdr:spPr>
        <a:xfrm>
          <a:off x="2857500" y="96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21956</xdr:rowOff>
    </xdr:from>
    <xdr:ext cx="534377" cy="259045"/>
    <xdr:sp macro="" textlink="">
      <xdr:nvSpPr>
        <xdr:cNvPr id="145" name="テキスト ボックス 144"/>
        <xdr:cNvSpPr txBox="1"/>
      </xdr:nvSpPr>
      <xdr:spPr>
        <a:xfrm>
          <a:off x="2641111" y="94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92005</xdr:rowOff>
    </xdr:from>
    <xdr:to>
      <xdr:col>10</xdr:col>
      <xdr:colOff>165100</xdr:colOff>
      <xdr:row>57</xdr:row>
      <xdr:rowOff>22155</xdr:rowOff>
    </xdr:to>
    <xdr:sp macro="" textlink="">
      <xdr:nvSpPr>
        <xdr:cNvPr id="146" name="楕円 145"/>
        <xdr:cNvSpPr/>
      </xdr:nvSpPr>
      <xdr:spPr>
        <a:xfrm>
          <a:off x="1968500" y="96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38682</xdr:rowOff>
    </xdr:from>
    <xdr:ext cx="534377" cy="259045"/>
    <xdr:sp macro="" textlink="">
      <xdr:nvSpPr>
        <xdr:cNvPr id="147" name="テキスト ボックス 146"/>
        <xdr:cNvSpPr txBox="1"/>
      </xdr:nvSpPr>
      <xdr:spPr>
        <a:xfrm>
          <a:off x="1752111" y="94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147841</xdr:rowOff>
    </xdr:from>
    <xdr:to>
      <xdr:col>6</xdr:col>
      <xdr:colOff>38100</xdr:colOff>
      <xdr:row>57</xdr:row>
      <xdr:rowOff>77991</xdr:rowOff>
    </xdr:to>
    <xdr:sp macro="" textlink="">
      <xdr:nvSpPr>
        <xdr:cNvPr id="148" name="楕円 147"/>
        <xdr:cNvSpPr/>
      </xdr:nvSpPr>
      <xdr:spPr>
        <a:xfrm>
          <a:off x="1079500" y="97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94518</xdr:rowOff>
    </xdr:from>
    <xdr:ext cx="534377" cy="259045"/>
    <xdr:sp macro="" textlink="">
      <xdr:nvSpPr>
        <xdr:cNvPr id="149" name="テキスト ボックス 148"/>
        <xdr:cNvSpPr txBox="1"/>
      </xdr:nvSpPr>
      <xdr:spPr>
        <a:xfrm>
          <a:off x="863111" y="95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39226</xdr:rowOff>
    </xdr:from>
    <xdr:to>
      <xdr:col>24</xdr:col>
      <xdr:colOff>63500</xdr:colOff>
      <xdr:row>78</xdr:row>
      <xdr:rowOff>61868</xdr:rowOff>
    </xdr:to>
    <xdr:cxnSp macro="">
      <xdr:nvCxnSpPr>
        <xdr:cNvPr id="180" name="直線コネクタ 179"/>
        <xdr:cNvCxnSpPr/>
      </xdr:nvCxnSpPr>
      <xdr:spPr>
        <a:xfrm flipV="1">
          <a:off x="3797300" y="13412326"/>
          <a:ext cx="8382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34544</xdr:rowOff>
    </xdr:from>
    <xdr:to>
      <xdr:col>19</xdr:col>
      <xdr:colOff>177800</xdr:colOff>
      <xdr:row>78</xdr:row>
      <xdr:rowOff>61868</xdr:rowOff>
    </xdr:to>
    <xdr:cxnSp macro="">
      <xdr:nvCxnSpPr>
        <xdr:cNvPr id="183" name="直線コネクタ 182"/>
        <xdr:cNvCxnSpPr/>
      </xdr:nvCxnSpPr>
      <xdr:spPr>
        <a:xfrm>
          <a:off x="2908300" y="13407644"/>
          <a:ext cx="8890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8201</xdr:rowOff>
    </xdr:from>
    <xdr:to>
      <xdr:col>15</xdr:col>
      <xdr:colOff>50800</xdr:colOff>
      <xdr:row>78</xdr:row>
      <xdr:rowOff>34544</xdr:rowOff>
    </xdr:to>
    <xdr:cxnSp macro="">
      <xdr:nvCxnSpPr>
        <xdr:cNvPr id="186" name="直線コネクタ 185"/>
        <xdr:cNvCxnSpPr/>
      </xdr:nvCxnSpPr>
      <xdr:spPr>
        <a:xfrm>
          <a:off x="2019300" y="13381301"/>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8201</xdr:rowOff>
    </xdr:from>
    <xdr:to>
      <xdr:col>10</xdr:col>
      <xdr:colOff>114300</xdr:colOff>
      <xdr:row>78</xdr:row>
      <xdr:rowOff>13534</xdr:rowOff>
    </xdr:to>
    <xdr:cxnSp macro="">
      <xdr:nvCxnSpPr>
        <xdr:cNvPr id="189" name="直線コネクタ 188"/>
        <xdr:cNvCxnSpPr/>
      </xdr:nvCxnSpPr>
      <xdr:spPr>
        <a:xfrm flipV="1">
          <a:off x="1130300" y="13381301"/>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120142</xdr:rowOff>
    </xdr:from>
    <xdr:to>
      <xdr:col>6</xdr:col>
      <xdr:colOff>38100</xdr:colOff>
      <xdr:row>77</xdr:row>
      <xdr:rowOff>50292</xdr:rowOff>
    </xdr:to>
    <xdr:sp macro="" textlink="">
      <xdr:nvSpPr>
        <xdr:cNvPr id="192" name="フローチャート: 判断 191"/>
        <xdr:cNvSpPr/>
      </xdr:nvSpPr>
      <xdr:spPr>
        <a:xfrm>
          <a:off x="1079500" y="1315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66819</xdr:rowOff>
    </xdr:from>
    <xdr:ext cx="469744" cy="259045"/>
    <xdr:sp macro="" textlink="">
      <xdr:nvSpPr>
        <xdr:cNvPr id="193" name="テキスト ボックス 192"/>
        <xdr:cNvSpPr txBox="1"/>
      </xdr:nvSpPr>
      <xdr:spPr>
        <a:xfrm>
          <a:off x="895428" y="129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159876</xdr:rowOff>
    </xdr:from>
    <xdr:to>
      <xdr:col>24</xdr:col>
      <xdr:colOff>114300</xdr:colOff>
      <xdr:row>78</xdr:row>
      <xdr:rowOff>90026</xdr:rowOff>
    </xdr:to>
    <xdr:sp macro="" textlink="">
      <xdr:nvSpPr>
        <xdr:cNvPr id="199" name="楕円 198"/>
        <xdr:cNvSpPr/>
      </xdr:nvSpPr>
      <xdr:spPr>
        <a:xfrm>
          <a:off x="4584700" y="133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138303</xdr:rowOff>
    </xdr:from>
    <xdr:ext cx="469744" cy="259045"/>
    <xdr:sp macro="" textlink="">
      <xdr:nvSpPr>
        <xdr:cNvPr id="200" name="維持補修費該当値テキスト"/>
        <xdr:cNvSpPr txBox="1"/>
      </xdr:nvSpPr>
      <xdr:spPr>
        <a:xfrm>
          <a:off x="4686300" y="1333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11068</xdr:rowOff>
    </xdr:from>
    <xdr:to>
      <xdr:col>20</xdr:col>
      <xdr:colOff>38100</xdr:colOff>
      <xdr:row>78</xdr:row>
      <xdr:rowOff>112668</xdr:rowOff>
    </xdr:to>
    <xdr:sp macro="" textlink="">
      <xdr:nvSpPr>
        <xdr:cNvPr id="201" name="楕円 200"/>
        <xdr:cNvSpPr/>
      </xdr:nvSpPr>
      <xdr:spPr>
        <a:xfrm>
          <a:off x="3746500" y="133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103795</xdr:rowOff>
    </xdr:from>
    <xdr:ext cx="469744" cy="259045"/>
    <xdr:sp macro="" textlink="">
      <xdr:nvSpPr>
        <xdr:cNvPr id="202" name="テキスト ボックス 201"/>
        <xdr:cNvSpPr txBox="1"/>
      </xdr:nvSpPr>
      <xdr:spPr>
        <a:xfrm>
          <a:off x="3562428" y="1347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155194</xdr:rowOff>
    </xdr:from>
    <xdr:to>
      <xdr:col>15</xdr:col>
      <xdr:colOff>101600</xdr:colOff>
      <xdr:row>78</xdr:row>
      <xdr:rowOff>85344</xdr:rowOff>
    </xdr:to>
    <xdr:sp macro="" textlink="">
      <xdr:nvSpPr>
        <xdr:cNvPr id="203" name="楕円 202"/>
        <xdr:cNvSpPr/>
      </xdr:nvSpPr>
      <xdr:spPr>
        <a:xfrm>
          <a:off x="2857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76471</xdr:rowOff>
    </xdr:from>
    <xdr:ext cx="469744" cy="259045"/>
    <xdr:sp macro="" textlink="">
      <xdr:nvSpPr>
        <xdr:cNvPr id="204" name="テキスト ボックス 203"/>
        <xdr:cNvSpPr txBox="1"/>
      </xdr:nvSpPr>
      <xdr:spPr>
        <a:xfrm>
          <a:off x="2673428" y="134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128851</xdr:rowOff>
    </xdr:from>
    <xdr:to>
      <xdr:col>10</xdr:col>
      <xdr:colOff>165100</xdr:colOff>
      <xdr:row>78</xdr:row>
      <xdr:rowOff>59001</xdr:rowOff>
    </xdr:to>
    <xdr:sp macro="" textlink="">
      <xdr:nvSpPr>
        <xdr:cNvPr id="205" name="楕円 204"/>
        <xdr:cNvSpPr/>
      </xdr:nvSpPr>
      <xdr:spPr>
        <a:xfrm>
          <a:off x="1968500" y="133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50128</xdr:rowOff>
    </xdr:from>
    <xdr:ext cx="469744" cy="259045"/>
    <xdr:sp macro="" textlink="">
      <xdr:nvSpPr>
        <xdr:cNvPr id="206" name="テキスト ボックス 205"/>
        <xdr:cNvSpPr txBox="1"/>
      </xdr:nvSpPr>
      <xdr:spPr>
        <a:xfrm>
          <a:off x="1784428" y="1342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134184</xdr:rowOff>
    </xdr:from>
    <xdr:to>
      <xdr:col>6</xdr:col>
      <xdr:colOff>38100</xdr:colOff>
      <xdr:row>78</xdr:row>
      <xdr:rowOff>64334</xdr:rowOff>
    </xdr:to>
    <xdr:sp macro="" textlink="">
      <xdr:nvSpPr>
        <xdr:cNvPr id="207" name="楕円 206"/>
        <xdr:cNvSpPr/>
      </xdr:nvSpPr>
      <xdr:spPr>
        <a:xfrm>
          <a:off x="1079500" y="133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55461</xdr:rowOff>
    </xdr:from>
    <xdr:ext cx="469744" cy="259045"/>
    <xdr:sp macro="" textlink="">
      <xdr:nvSpPr>
        <xdr:cNvPr id="208" name="テキスト ボックス 207"/>
        <xdr:cNvSpPr txBox="1"/>
      </xdr:nvSpPr>
      <xdr:spPr>
        <a:xfrm>
          <a:off x="895428" y="1342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11316</xdr:rowOff>
    </xdr:from>
    <xdr:to>
      <xdr:col>24</xdr:col>
      <xdr:colOff>63500</xdr:colOff>
      <xdr:row>96</xdr:row>
      <xdr:rowOff>37681</xdr:rowOff>
    </xdr:to>
    <xdr:cxnSp macro="">
      <xdr:nvCxnSpPr>
        <xdr:cNvPr id="238" name="直線コネクタ 237"/>
        <xdr:cNvCxnSpPr/>
      </xdr:nvCxnSpPr>
      <xdr:spPr>
        <a:xfrm flipV="1">
          <a:off x="3797300" y="16470516"/>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21616</xdr:rowOff>
    </xdr:from>
    <xdr:to>
      <xdr:col>19</xdr:col>
      <xdr:colOff>177800</xdr:colOff>
      <xdr:row>96</xdr:row>
      <xdr:rowOff>37681</xdr:rowOff>
    </xdr:to>
    <xdr:cxnSp macro="">
      <xdr:nvCxnSpPr>
        <xdr:cNvPr id="241" name="直線コネクタ 240"/>
        <xdr:cNvCxnSpPr/>
      </xdr:nvCxnSpPr>
      <xdr:spPr>
        <a:xfrm>
          <a:off x="2908300" y="16480816"/>
          <a:ext cx="8890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21616</xdr:rowOff>
    </xdr:from>
    <xdr:to>
      <xdr:col>15</xdr:col>
      <xdr:colOff>50800</xdr:colOff>
      <xdr:row>96</xdr:row>
      <xdr:rowOff>53530</xdr:rowOff>
    </xdr:to>
    <xdr:cxnSp macro="">
      <xdr:nvCxnSpPr>
        <xdr:cNvPr id="244" name="直線コネクタ 243"/>
        <xdr:cNvCxnSpPr/>
      </xdr:nvCxnSpPr>
      <xdr:spPr>
        <a:xfrm flipV="1">
          <a:off x="2019300" y="16480816"/>
          <a:ext cx="889000" cy="3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53530</xdr:rowOff>
    </xdr:from>
    <xdr:to>
      <xdr:col>10</xdr:col>
      <xdr:colOff>114300</xdr:colOff>
      <xdr:row>96</xdr:row>
      <xdr:rowOff>92532</xdr:rowOff>
    </xdr:to>
    <xdr:cxnSp macro="">
      <xdr:nvCxnSpPr>
        <xdr:cNvPr id="247" name="直線コネクタ 246"/>
        <xdr:cNvCxnSpPr/>
      </xdr:nvCxnSpPr>
      <xdr:spPr>
        <a:xfrm flipV="1">
          <a:off x="1130300" y="16512730"/>
          <a:ext cx="889000" cy="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135762</xdr:rowOff>
    </xdr:from>
    <xdr:to>
      <xdr:col>6</xdr:col>
      <xdr:colOff>38100</xdr:colOff>
      <xdr:row>96</xdr:row>
      <xdr:rowOff>65912</xdr:rowOff>
    </xdr:to>
    <xdr:sp macro="" textlink="">
      <xdr:nvSpPr>
        <xdr:cNvPr id="250" name="フローチャート: 判断 249"/>
        <xdr:cNvSpPr/>
      </xdr:nvSpPr>
      <xdr:spPr>
        <a:xfrm>
          <a:off x="1079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82439</xdr:rowOff>
    </xdr:from>
    <xdr:ext cx="599010" cy="259045"/>
    <xdr:sp macro="" textlink="">
      <xdr:nvSpPr>
        <xdr:cNvPr id="251" name="テキスト ボックス 250"/>
        <xdr:cNvSpPr txBox="1"/>
      </xdr:nvSpPr>
      <xdr:spPr>
        <a:xfrm>
          <a:off x="830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131966</xdr:rowOff>
    </xdr:from>
    <xdr:to>
      <xdr:col>24</xdr:col>
      <xdr:colOff>114300</xdr:colOff>
      <xdr:row>96</xdr:row>
      <xdr:rowOff>62116</xdr:rowOff>
    </xdr:to>
    <xdr:sp macro="" textlink="">
      <xdr:nvSpPr>
        <xdr:cNvPr id="257" name="楕円 256"/>
        <xdr:cNvSpPr/>
      </xdr:nvSpPr>
      <xdr:spPr>
        <a:xfrm>
          <a:off x="4584700" y="164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110393</xdr:rowOff>
    </xdr:from>
    <xdr:ext cx="599010" cy="259045"/>
    <xdr:sp macro="" textlink="">
      <xdr:nvSpPr>
        <xdr:cNvPr id="258" name="扶助費該当値テキスト"/>
        <xdr:cNvSpPr txBox="1"/>
      </xdr:nvSpPr>
      <xdr:spPr>
        <a:xfrm>
          <a:off x="4686300" y="16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158331</xdr:rowOff>
    </xdr:from>
    <xdr:to>
      <xdr:col>20</xdr:col>
      <xdr:colOff>38100</xdr:colOff>
      <xdr:row>96</xdr:row>
      <xdr:rowOff>88481</xdr:rowOff>
    </xdr:to>
    <xdr:sp macro="" textlink="">
      <xdr:nvSpPr>
        <xdr:cNvPr id="259" name="楕円 258"/>
        <xdr:cNvSpPr/>
      </xdr:nvSpPr>
      <xdr:spPr>
        <a:xfrm>
          <a:off x="3746500" y="164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79608</xdr:rowOff>
    </xdr:from>
    <xdr:ext cx="599010" cy="259045"/>
    <xdr:sp macro="" textlink="">
      <xdr:nvSpPr>
        <xdr:cNvPr id="260" name="テキスト ボックス 259"/>
        <xdr:cNvSpPr txBox="1"/>
      </xdr:nvSpPr>
      <xdr:spPr>
        <a:xfrm>
          <a:off x="3497795" y="165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142266</xdr:rowOff>
    </xdr:from>
    <xdr:to>
      <xdr:col>15</xdr:col>
      <xdr:colOff>101600</xdr:colOff>
      <xdr:row>96</xdr:row>
      <xdr:rowOff>72416</xdr:rowOff>
    </xdr:to>
    <xdr:sp macro="" textlink="">
      <xdr:nvSpPr>
        <xdr:cNvPr id="261" name="楕円 260"/>
        <xdr:cNvSpPr/>
      </xdr:nvSpPr>
      <xdr:spPr>
        <a:xfrm>
          <a:off x="2857500" y="164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88943</xdr:rowOff>
    </xdr:from>
    <xdr:ext cx="599010" cy="259045"/>
    <xdr:sp macro="" textlink="">
      <xdr:nvSpPr>
        <xdr:cNvPr id="262" name="テキスト ボックス 261"/>
        <xdr:cNvSpPr txBox="1"/>
      </xdr:nvSpPr>
      <xdr:spPr>
        <a:xfrm>
          <a:off x="2608795" y="1620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2730</xdr:rowOff>
    </xdr:from>
    <xdr:to>
      <xdr:col>10</xdr:col>
      <xdr:colOff>165100</xdr:colOff>
      <xdr:row>96</xdr:row>
      <xdr:rowOff>104330</xdr:rowOff>
    </xdr:to>
    <xdr:sp macro="" textlink="">
      <xdr:nvSpPr>
        <xdr:cNvPr id="263" name="楕円 262"/>
        <xdr:cNvSpPr/>
      </xdr:nvSpPr>
      <xdr:spPr>
        <a:xfrm>
          <a:off x="1968500" y="164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120857</xdr:rowOff>
    </xdr:from>
    <xdr:ext cx="534377" cy="259045"/>
    <xdr:sp macro="" textlink="">
      <xdr:nvSpPr>
        <xdr:cNvPr id="264" name="テキスト ボックス 263"/>
        <xdr:cNvSpPr txBox="1"/>
      </xdr:nvSpPr>
      <xdr:spPr>
        <a:xfrm>
          <a:off x="1752111" y="162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41732</xdr:rowOff>
    </xdr:from>
    <xdr:to>
      <xdr:col>6</xdr:col>
      <xdr:colOff>38100</xdr:colOff>
      <xdr:row>96</xdr:row>
      <xdr:rowOff>143332</xdr:rowOff>
    </xdr:to>
    <xdr:sp macro="" textlink="">
      <xdr:nvSpPr>
        <xdr:cNvPr id="265" name="楕円 264"/>
        <xdr:cNvSpPr/>
      </xdr:nvSpPr>
      <xdr:spPr>
        <a:xfrm>
          <a:off x="1079500" y="165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134459</xdr:rowOff>
    </xdr:from>
    <xdr:ext cx="534377" cy="259045"/>
    <xdr:sp macro="" textlink="">
      <xdr:nvSpPr>
        <xdr:cNvPr id="266" name="テキスト ボックス 265"/>
        <xdr:cNvSpPr txBox="1"/>
      </xdr:nvSpPr>
      <xdr:spPr>
        <a:xfrm>
          <a:off x="863111" y="1659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101912</xdr:rowOff>
    </xdr:from>
    <xdr:to>
      <xdr:col>55</xdr:col>
      <xdr:colOff>0</xdr:colOff>
      <xdr:row>37</xdr:row>
      <xdr:rowOff>105437</xdr:rowOff>
    </xdr:to>
    <xdr:cxnSp macro="">
      <xdr:nvCxnSpPr>
        <xdr:cNvPr id="293" name="直線コネクタ 292"/>
        <xdr:cNvCxnSpPr/>
      </xdr:nvCxnSpPr>
      <xdr:spPr>
        <a:xfrm flipV="1">
          <a:off x="9639300" y="6445562"/>
          <a:ext cx="8382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105437</xdr:rowOff>
    </xdr:from>
    <xdr:to>
      <xdr:col>50</xdr:col>
      <xdr:colOff>114300</xdr:colOff>
      <xdr:row>37</xdr:row>
      <xdr:rowOff>106274</xdr:rowOff>
    </xdr:to>
    <xdr:cxnSp macro="">
      <xdr:nvCxnSpPr>
        <xdr:cNvPr id="296" name="直線コネクタ 295"/>
        <xdr:cNvCxnSpPr/>
      </xdr:nvCxnSpPr>
      <xdr:spPr>
        <a:xfrm flipV="1">
          <a:off x="8750300" y="6449087"/>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106274</xdr:rowOff>
    </xdr:from>
    <xdr:to>
      <xdr:col>45</xdr:col>
      <xdr:colOff>177800</xdr:colOff>
      <xdr:row>37</xdr:row>
      <xdr:rowOff>114261</xdr:rowOff>
    </xdr:to>
    <xdr:cxnSp macro="">
      <xdr:nvCxnSpPr>
        <xdr:cNvPr id="299" name="直線コネクタ 298"/>
        <xdr:cNvCxnSpPr/>
      </xdr:nvCxnSpPr>
      <xdr:spPr>
        <a:xfrm flipV="1">
          <a:off x="7861300" y="6449924"/>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102800</xdr:rowOff>
    </xdr:from>
    <xdr:to>
      <xdr:col>41</xdr:col>
      <xdr:colOff>50800</xdr:colOff>
      <xdr:row>37</xdr:row>
      <xdr:rowOff>114261</xdr:rowOff>
    </xdr:to>
    <xdr:cxnSp macro="">
      <xdr:nvCxnSpPr>
        <xdr:cNvPr id="302" name="直線コネクタ 301"/>
        <xdr:cNvCxnSpPr/>
      </xdr:nvCxnSpPr>
      <xdr:spPr>
        <a:xfrm>
          <a:off x="6972300" y="6446450"/>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71947</xdr:rowOff>
    </xdr:from>
    <xdr:to>
      <xdr:col>36</xdr:col>
      <xdr:colOff>165100</xdr:colOff>
      <xdr:row>38</xdr:row>
      <xdr:rowOff>2098</xdr:rowOff>
    </xdr:to>
    <xdr:sp macro="" textlink="">
      <xdr:nvSpPr>
        <xdr:cNvPr id="305" name="フローチャート: 判断 304"/>
        <xdr:cNvSpPr/>
      </xdr:nvSpPr>
      <xdr:spPr>
        <a:xfrm>
          <a:off x="6921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164674</xdr:rowOff>
    </xdr:from>
    <xdr:ext cx="534377" cy="259045"/>
    <xdr:sp macro="" textlink="">
      <xdr:nvSpPr>
        <xdr:cNvPr id="306" name="テキスト ボックス 305"/>
        <xdr:cNvSpPr txBox="1"/>
      </xdr:nvSpPr>
      <xdr:spPr>
        <a:xfrm>
          <a:off x="6705111" y="65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51112</xdr:rowOff>
    </xdr:from>
    <xdr:to>
      <xdr:col>55</xdr:col>
      <xdr:colOff>50800</xdr:colOff>
      <xdr:row>37</xdr:row>
      <xdr:rowOff>152712</xdr:rowOff>
    </xdr:to>
    <xdr:sp macro="" textlink="">
      <xdr:nvSpPr>
        <xdr:cNvPr id="312" name="楕円 311"/>
        <xdr:cNvSpPr/>
      </xdr:nvSpPr>
      <xdr:spPr>
        <a:xfrm>
          <a:off x="10426700" y="63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73989</xdr:rowOff>
    </xdr:from>
    <xdr:ext cx="534377" cy="259045"/>
    <xdr:sp macro="" textlink="">
      <xdr:nvSpPr>
        <xdr:cNvPr id="313" name="補助費等該当値テキスト"/>
        <xdr:cNvSpPr txBox="1"/>
      </xdr:nvSpPr>
      <xdr:spPr>
        <a:xfrm>
          <a:off x="10528300" y="624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54637</xdr:rowOff>
    </xdr:from>
    <xdr:to>
      <xdr:col>50</xdr:col>
      <xdr:colOff>165100</xdr:colOff>
      <xdr:row>37</xdr:row>
      <xdr:rowOff>156237</xdr:rowOff>
    </xdr:to>
    <xdr:sp macro="" textlink="">
      <xdr:nvSpPr>
        <xdr:cNvPr id="314" name="楕円 313"/>
        <xdr:cNvSpPr/>
      </xdr:nvSpPr>
      <xdr:spPr>
        <a:xfrm>
          <a:off x="9588500" y="63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1314</xdr:rowOff>
    </xdr:from>
    <xdr:ext cx="534377" cy="259045"/>
    <xdr:sp macro="" textlink="">
      <xdr:nvSpPr>
        <xdr:cNvPr id="315" name="テキスト ボックス 314"/>
        <xdr:cNvSpPr txBox="1"/>
      </xdr:nvSpPr>
      <xdr:spPr>
        <a:xfrm>
          <a:off x="9372111" y="617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55474</xdr:rowOff>
    </xdr:from>
    <xdr:to>
      <xdr:col>46</xdr:col>
      <xdr:colOff>38100</xdr:colOff>
      <xdr:row>37</xdr:row>
      <xdr:rowOff>157074</xdr:rowOff>
    </xdr:to>
    <xdr:sp macro="" textlink="">
      <xdr:nvSpPr>
        <xdr:cNvPr id="316" name="楕円 315"/>
        <xdr:cNvSpPr/>
      </xdr:nvSpPr>
      <xdr:spPr>
        <a:xfrm>
          <a:off x="8699500" y="63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2151</xdr:rowOff>
    </xdr:from>
    <xdr:ext cx="534377" cy="259045"/>
    <xdr:sp macro="" textlink="">
      <xdr:nvSpPr>
        <xdr:cNvPr id="317" name="テキスト ボックス 316"/>
        <xdr:cNvSpPr txBox="1"/>
      </xdr:nvSpPr>
      <xdr:spPr>
        <a:xfrm>
          <a:off x="8483111" y="61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63461</xdr:rowOff>
    </xdr:from>
    <xdr:to>
      <xdr:col>41</xdr:col>
      <xdr:colOff>101600</xdr:colOff>
      <xdr:row>37</xdr:row>
      <xdr:rowOff>165061</xdr:rowOff>
    </xdr:to>
    <xdr:sp macro="" textlink="">
      <xdr:nvSpPr>
        <xdr:cNvPr id="318" name="楕円 317"/>
        <xdr:cNvSpPr/>
      </xdr:nvSpPr>
      <xdr:spPr>
        <a:xfrm>
          <a:off x="7810500" y="64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10138</xdr:rowOff>
    </xdr:from>
    <xdr:ext cx="534377" cy="259045"/>
    <xdr:sp macro="" textlink="">
      <xdr:nvSpPr>
        <xdr:cNvPr id="319" name="テキスト ボックス 318"/>
        <xdr:cNvSpPr txBox="1"/>
      </xdr:nvSpPr>
      <xdr:spPr>
        <a:xfrm>
          <a:off x="7594111" y="61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52000</xdr:rowOff>
    </xdr:from>
    <xdr:to>
      <xdr:col>36</xdr:col>
      <xdr:colOff>165100</xdr:colOff>
      <xdr:row>37</xdr:row>
      <xdr:rowOff>153600</xdr:rowOff>
    </xdr:to>
    <xdr:sp macro="" textlink="">
      <xdr:nvSpPr>
        <xdr:cNvPr id="320" name="楕円 319"/>
        <xdr:cNvSpPr/>
      </xdr:nvSpPr>
      <xdr:spPr>
        <a:xfrm>
          <a:off x="6921500" y="63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170127</xdr:rowOff>
    </xdr:from>
    <xdr:ext cx="534377" cy="259045"/>
    <xdr:sp macro="" textlink="">
      <xdr:nvSpPr>
        <xdr:cNvPr id="321" name="テキスト ボックス 320"/>
        <xdr:cNvSpPr txBox="1"/>
      </xdr:nvSpPr>
      <xdr:spPr>
        <a:xfrm>
          <a:off x="6705111" y="617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140919</xdr:rowOff>
    </xdr:from>
    <xdr:to>
      <xdr:col>55</xdr:col>
      <xdr:colOff>0</xdr:colOff>
      <xdr:row>58</xdr:row>
      <xdr:rowOff>45538</xdr:rowOff>
    </xdr:to>
    <xdr:cxnSp macro="">
      <xdr:nvCxnSpPr>
        <xdr:cNvPr id="352" name="直線コネクタ 351"/>
        <xdr:cNvCxnSpPr/>
      </xdr:nvCxnSpPr>
      <xdr:spPr>
        <a:xfrm flipV="1">
          <a:off x="9639300" y="9742119"/>
          <a:ext cx="838200" cy="24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136848</xdr:rowOff>
    </xdr:from>
    <xdr:to>
      <xdr:col>50</xdr:col>
      <xdr:colOff>114300</xdr:colOff>
      <xdr:row>58</xdr:row>
      <xdr:rowOff>45538</xdr:rowOff>
    </xdr:to>
    <xdr:cxnSp macro="">
      <xdr:nvCxnSpPr>
        <xdr:cNvPr id="355" name="直線コネクタ 354"/>
        <xdr:cNvCxnSpPr/>
      </xdr:nvCxnSpPr>
      <xdr:spPr>
        <a:xfrm>
          <a:off x="8750300" y="9909498"/>
          <a:ext cx="889000" cy="8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112812</xdr:rowOff>
    </xdr:from>
    <xdr:to>
      <xdr:col>45</xdr:col>
      <xdr:colOff>177800</xdr:colOff>
      <xdr:row>57</xdr:row>
      <xdr:rowOff>136848</xdr:rowOff>
    </xdr:to>
    <xdr:cxnSp macro="">
      <xdr:nvCxnSpPr>
        <xdr:cNvPr id="358" name="直線コネクタ 357"/>
        <xdr:cNvCxnSpPr/>
      </xdr:nvCxnSpPr>
      <xdr:spPr>
        <a:xfrm>
          <a:off x="7861300" y="9885462"/>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35404</xdr:rowOff>
    </xdr:from>
    <xdr:to>
      <xdr:col>41</xdr:col>
      <xdr:colOff>50800</xdr:colOff>
      <xdr:row>57</xdr:row>
      <xdr:rowOff>112812</xdr:rowOff>
    </xdr:to>
    <xdr:cxnSp macro="">
      <xdr:nvCxnSpPr>
        <xdr:cNvPr id="361" name="直線コネクタ 360"/>
        <xdr:cNvCxnSpPr/>
      </xdr:nvCxnSpPr>
      <xdr:spPr>
        <a:xfrm>
          <a:off x="6972300" y="9808054"/>
          <a:ext cx="889000" cy="7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101952</xdr:rowOff>
    </xdr:from>
    <xdr:to>
      <xdr:col>36</xdr:col>
      <xdr:colOff>165100</xdr:colOff>
      <xdr:row>56</xdr:row>
      <xdr:rowOff>32102</xdr:rowOff>
    </xdr:to>
    <xdr:sp macro="" textlink="">
      <xdr:nvSpPr>
        <xdr:cNvPr id="364" name="フローチャート: 判断 363"/>
        <xdr:cNvSpPr/>
      </xdr:nvSpPr>
      <xdr:spPr>
        <a:xfrm>
          <a:off x="6921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48629</xdr:rowOff>
    </xdr:from>
    <xdr:ext cx="534377" cy="259045"/>
    <xdr:sp macro="" textlink="">
      <xdr:nvSpPr>
        <xdr:cNvPr id="365" name="テキスト ボックス 364"/>
        <xdr:cNvSpPr txBox="1"/>
      </xdr:nvSpPr>
      <xdr:spPr>
        <a:xfrm>
          <a:off x="6705111" y="93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90119</xdr:rowOff>
    </xdr:from>
    <xdr:to>
      <xdr:col>55</xdr:col>
      <xdr:colOff>50800</xdr:colOff>
      <xdr:row>57</xdr:row>
      <xdr:rowOff>20269</xdr:rowOff>
    </xdr:to>
    <xdr:sp macro="" textlink="">
      <xdr:nvSpPr>
        <xdr:cNvPr id="371" name="楕円 370"/>
        <xdr:cNvSpPr/>
      </xdr:nvSpPr>
      <xdr:spPr>
        <a:xfrm>
          <a:off x="10426700" y="96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112996</xdr:rowOff>
    </xdr:from>
    <xdr:ext cx="534377" cy="259045"/>
    <xdr:sp macro="" textlink="">
      <xdr:nvSpPr>
        <xdr:cNvPr id="372" name="普通建設事業費該当値テキスト"/>
        <xdr:cNvSpPr txBox="1"/>
      </xdr:nvSpPr>
      <xdr:spPr>
        <a:xfrm>
          <a:off x="10528300" y="95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166188</xdr:rowOff>
    </xdr:from>
    <xdr:to>
      <xdr:col>50</xdr:col>
      <xdr:colOff>165100</xdr:colOff>
      <xdr:row>58</xdr:row>
      <xdr:rowOff>96338</xdr:rowOff>
    </xdr:to>
    <xdr:sp macro="" textlink="">
      <xdr:nvSpPr>
        <xdr:cNvPr id="373" name="楕円 372"/>
        <xdr:cNvSpPr/>
      </xdr:nvSpPr>
      <xdr:spPr>
        <a:xfrm>
          <a:off x="9588500" y="99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87465</xdr:rowOff>
    </xdr:from>
    <xdr:ext cx="534377" cy="259045"/>
    <xdr:sp macro="" textlink="">
      <xdr:nvSpPr>
        <xdr:cNvPr id="374" name="テキスト ボックス 373"/>
        <xdr:cNvSpPr txBox="1"/>
      </xdr:nvSpPr>
      <xdr:spPr>
        <a:xfrm>
          <a:off x="9372111" y="1003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86048</xdr:rowOff>
    </xdr:from>
    <xdr:to>
      <xdr:col>46</xdr:col>
      <xdr:colOff>38100</xdr:colOff>
      <xdr:row>58</xdr:row>
      <xdr:rowOff>16198</xdr:rowOff>
    </xdr:to>
    <xdr:sp macro="" textlink="">
      <xdr:nvSpPr>
        <xdr:cNvPr id="375" name="楕円 374"/>
        <xdr:cNvSpPr/>
      </xdr:nvSpPr>
      <xdr:spPr>
        <a:xfrm>
          <a:off x="8699500" y="98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7325</xdr:rowOff>
    </xdr:from>
    <xdr:ext cx="534377" cy="259045"/>
    <xdr:sp macro="" textlink="">
      <xdr:nvSpPr>
        <xdr:cNvPr id="376" name="テキスト ボックス 375"/>
        <xdr:cNvSpPr txBox="1"/>
      </xdr:nvSpPr>
      <xdr:spPr>
        <a:xfrm>
          <a:off x="8483111" y="99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62012</xdr:rowOff>
    </xdr:from>
    <xdr:to>
      <xdr:col>41</xdr:col>
      <xdr:colOff>101600</xdr:colOff>
      <xdr:row>57</xdr:row>
      <xdr:rowOff>163612</xdr:rowOff>
    </xdr:to>
    <xdr:sp macro="" textlink="">
      <xdr:nvSpPr>
        <xdr:cNvPr id="377" name="楕円 376"/>
        <xdr:cNvSpPr/>
      </xdr:nvSpPr>
      <xdr:spPr>
        <a:xfrm>
          <a:off x="7810500" y="98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154739</xdr:rowOff>
    </xdr:from>
    <xdr:ext cx="534377" cy="259045"/>
    <xdr:sp macro="" textlink="">
      <xdr:nvSpPr>
        <xdr:cNvPr id="378" name="テキスト ボックス 377"/>
        <xdr:cNvSpPr txBox="1"/>
      </xdr:nvSpPr>
      <xdr:spPr>
        <a:xfrm>
          <a:off x="7594111" y="99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156054</xdr:rowOff>
    </xdr:from>
    <xdr:to>
      <xdr:col>36</xdr:col>
      <xdr:colOff>165100</xdr:colOff>
      <xdr:row>57</xdr:row>
      <xdr:rowOff>86204</xdr:rowOff>
    </xdr:to>
    <xdr:sp macro="" textlink="">
      <xdr:nvSpPr>
        <xdr:cNvPr id="379" name="楕円 378"/>
        <xdr:cNvSpPr/>
      </xdr:nvSpPr>
      <xdr:spPr>
        <a:xfrm>
          <a:off x="6921500" y="97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77331</xdr:rowOff>
    </xdr:from>
    <xdr:ext cx="534377" cy="259045"/>
    <xdr:sp macro="" textlink="">
      <xdr:nvSpPr>
        <xdr:cNvPr id="380" name="テキスト ボックス 379"/>
        <xdr:cNvSpPr txBox="1"/>
      </xdr:nvSpPr>
      <xdr:spPr>
        <a:xfrm>
          <a:off x="6705111" y="98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143681</xdr:rowOff>
    </xdr:from>
    <xdr:to>
      <xdr:col>55</xdr:col>
      <xdr:colOff>0</xdr:colOff>
      <xdr:row>78</xdr:row>
      <xdr:rowOff>147606</xdr:rowOff>
    </xdr:to>
    <xdr:cxnSp macro="">
      <xdr:nvCxnSpPr>
        <xdr:cNvPr id="409" name="直線コネクタ 408"/>
        <xdr:cNvCxnSpPr/>
      </xdr:nvCxnSpPr>
      <xdr:spPr>
        <a:xfrm>
          <a:off x="9639300" y="13516781"/>
          <a:ext cx="8382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77712</xdr:rowOff>
    </xdr:from>
    <xdr:to>
      <xdr:col>50</xdr:col>
      <xdr:colOff>114300</xdr:colOff>
      <xdr:row>78</xdr:row>
      <xdr:rowOff>143681</xdr:rowOff>
    </xdr:to>
    <xdr:cxnSp macro="">
      <xdr:nvCxnSpPr>
        <xdr:cNvPr id="412" name="直線コネクタ 411"/>
        <xdr:cNvCxnSpPr/>
      </xdr:nvCxnSpPr>
      <xdr:spPr>
        <a:xfrm>
          <a:off x="8750300" y="13450812"/>
          <a:ext cx="889000" cy="6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77712</xdr:rowOff>
    </xdr:from>
    <xdr:to>
      <xdr:col>45</xdr:col>
      <xdr:colOff>177800</xdr:colOff>
      <xdr:row>78</xdr:row>
      <xdr:rowOff>108916</xdr:rowOff>
    </xdr:to>
    <xdr:cxnSp macro="">
      <xdr:nvCxnSpPr>
        <xdr:cNvPr id="415" name="直線コネクタ 414"/>
        <xdr:cNvCxnSpPr/>
      </xdr:nvCxnSpPr>
      <xdr:spPr>
        <a:xfrm flipV="1">
          <a:off x="7861300" y="13450812"/>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105390</xdr:rowOff>
    </xdr:from>
    <xdr:to>
      <xdr:col>41</xdr:col>
      <xdr:colOff>50800</xdr:colOff>
      <xdr:row>78</xdr:row>
      <xdr:rowOff>108916</xdr:rowOff>
    </xdr:to>
    <xdr:cxnSp macro="">
      <xdr:nvCxnSpPr>
        <xdr:cNvPr id="418" name="直線コネクタ 417"/>
        <xdr:cNvCxnSpPr/>
      </xdr:nvCxnSpPr>
      <xdr:spPr>
        <a:xfrm>
          <a:off x="6972300" y="13478490"/>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80138</xdr:rowOff>
    </xdr:from>
    <xdr:to>
      <xdr:col>36</xdr:col>
      <xdr:colOff>165100</xdr:colOff>
      <xdr:row>77</xdr:row>
      <xdr:rowOff>10288</xdr:rowOff>
    </xdr:to>
    <xdr:sp macro="" textlink="">
      <xdr:nvSpPr>
        <xdr:cNvPr id="421" name="フローチャート: 判断 420"/>
        <xdr:cNvSpPr/>
      </xdr:nvSpPr>
      <xdr:spPr>
        <a:xfrm>
          <a:off x="6921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26814</xdr:rowOff>
    </xdr:from>
    <xdr:ext cx="534377" cy="259045"/>
    <xdr:sp macro="" textlink="">
      <xdr:nvSpPr>
        <xdr:cNvPr id="422" name="テキスト ボックス 421"/>
        <xdr:cNvSpPr txBox="1"/>
      </xdr:nvSpPr>
      <xdr:spPr>
        <a:xfrm>
          <a:off x="6705111" y="128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96806</xdr:rowOff>
    </xdr:from>
    <xdr:to>
      <xdr:col>55</xdr:col>
      <xdr:colOff>50800</xdr:colOff>
      <xdr:row>79</xdr:row>
      <xdr:rowOff>26956</xdr:rowOff>
    </xdr:to>
    <xdr:sp macro="" textlink="">
      <xdr:nvSpPr>
        <xdr:cNvPr id="428" name="楕円 427"/>
        <xdr:cNvSpPr/>
      </xdr:nvSpPr>
      <xdr:spPr>
        <a:xfrm>
          <a:off x="10426700" y="134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11733</xdr:rowOff>
    </xdr:from>
    <xdr:ext cx="469744" cy="259045"/>
    <xdr:sp macro="" textlink="">
      <xdr:nvSpPr>
        <xdr:cNvPr id="429" name="普通建設事業費 （ うち新規整備　）該当値テキスト"/>
        <xdr:cNvSpPr txBox="1"/>
      </xdr:nvSpPr>
      <xdr:spPr>
        <a:xfrm>
          <a:off x="10528300" y="1338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92881</xdr:rowOff>
    </xdr:from>
    <xdr:to>
      <xdr:col>50</xdr:col>
      <xdr:colOff>165100</xdr:colOff>
      <xdr:row>79</xdr:row>
      <xdr:rowOff>23031</xdr:rowOff>
    </xdr:to>
    <xdr:sp macro="" textlink="">
      <xdr:nvSpPr>
        <xdr:cNvPr id="430" name="楕円 429"/>
        <xdr:cNvSpPr/>
      </xdr:nvSpPr>
      <xdr:spPr>
        <a:xfrm>
          <a:off x="9588500" y="134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14158</xdr:rowOff>
    </xdr:from>
    <xdr:ext cx="469744" cy="259045"/>
    <xdr:sp macro="" textlink="">
      <xdr:nvSpPr>
        <xdr:cNvPr id="431" name="テキスト ボックス 430"/>
        <xdr:cNvSpPr txBox="1"/>
      </xdr:nvSpPr>
      <xdr:spPr>
        <a:xfrm>
          <a:off x="9404428" y="135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26912</xdr:rowOff>
    </xdr:from>
    <xdr:to>
      <xdr:col>46</xdr:col>
      <xdr:colOff>38100</xdr:colOff>
      <xdr:row>78</xdr:row>
      <xdr:rowOff>128512</xdr:rowOff>
    </xdr:to>
    <xdr:sp macro="" textlink="">
      <xdr:nvSpPr>
        <xdr:cNvPr id="432" name="楕円 431"/>
        <xdr:cNvSpPr/>
      </xdr:nvSpPr>
      <xdr:spPr>
        <a:xfrm>
          <a:off x="8699500" y="13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119639</xdr:rowOff>
    </xdr:from>
    <xdr:ext cx="469744" cy="259045"/>
    <xdr:sp macro="" textlink="">
      <xdr:nvSpPr>
        <xdr:cNvPr id="433" name="テキスト ボックス 432"/>
        <xdr:cNvSpPr txBox="1"/>
      </xdr:nvSpPr>
      <xdr:spPr>
        <a:xfrm>
          <a:off x="8515428" y="1349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58116</xdr:rowOff>
    </xdr:from>
    <xdr:to>
      <xdr:col>41</xdr:col>
      <xdr:colOff>101600</xdr:colOff>
      <xdr:row>78</xdr:row>
      <xdr:rowOff>159716</xdr:rowOff>
    </xdr:to>
    <xdr:sp macro="" textlink="">
      <xdr:nvSpPr>
        <xdr:cNvPr id="434" name="楕円 433"/>
        <xdr:cNvSpPr/>
      </xdr:nvSpPr>
      <xdr:spPr>
        <a:xfrm>
          <a:off x="7810500" y="134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150843</xdr:rowOff>
    </xdr:from>
    <xdr:ext cx="469744" cy="259045"/>
    <xdr:sp macro="" textlink="">
      <xdr:nvSpPr>
        <xdr:cNvPr id="435" name="テキスト ボックス 434"/>
        <xdr:cNvSpPr txBox="1"/>
      </xdr:nvSpPr>
      <xdr:spPr>
        <a:xfrm>
          <a:off x="7626428" y="1352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54590</xdr:rowOff>
    </xdr:from>
    <xdr:to>
      <xdr:col>36</xdr:col>
      <xdr:colOff>165100</xdr:colOff>
      <xdr:row>78</xdr:row>
      <xdr:rowOff>156190</xdr:rowOff>
    </xdr:to>
    <xdr:sp macro="" textlink="">
      <xdr:nvSpPr>
        <xdr:cNvPr id="436" name="楕円 435"/>
        <xdr:cNvSpPr/>
      </xdr:nvSpPr>
      <xdr:spPr>
        <a:xfrm>
          <a:off x="6921500" y="134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147317</xdr:rowOff>
    </xdr:from>
    <xdr:ext cx="469744" cy="259045"/>
    <xdr:sp macro="" textlink="">
      <xdr:nvSpPr>
        <xdr:cNvPr id="437" name="テキスト ボックス 436"/>
        <xdr:cNvSpPr txBox="1"/>
      </xdr:nvSpPr>
      <xdr:spPr>
        <a:xfrm>
          <a:off x="6737428" y="135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87187</xdr:rowOff>
    </xdr:from>
    <xdr:to>
      <xdr:col>55</xdr:col>
      <xdr:colOff>0</xdr:colOff>
      <xdr:row>97</xdr:row>
      <xdr:rowOff>11130</xdr:rowOff>
    </xdr:to>
    <xdr:cxnSp macro="">
      <xdr:nvCxnSpPr>
        <xdr:cNvPr id="468" name="直線コネクタ 467"/>
        <xdr:cNvCxnSpPr/>
      </xdr:nvCxnSpPr>
      <xdr:spPr>
        <a:xfrm flipV="1">
          <a:off x="9639300" y="15860587"/>
          <a:ext cx="838200" cy="78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146394</xdr:rowOff>
    </xdr:from>
    <xdr:to>
      <xdr:col>50</xdr:col>
      <xdr:colOff>114300</xdr:colOff>
      <xdr:row>97</xdr:row>
      <xdr:rowOff>11130</xdr:rowOff>
    </xdr:to>
    <xdr:cxnSp macro="">
      <xdr:nvCxnSpPr>
        <xdr:cNvPr id="471" name="直線コネクタ 470"/>
        <xdr:cNvCxnSpPr/>
      </xdr:nvCxnSpPr>
      <xdr:spPr>
        <a:xfrm>
          <a:off x="8750300" y="16434144"/>
          <a:ext cx="889000" cy="20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56327</xdr:rowOff>
    </xdr:from>
    <xdr:to>
      <xdr:col>45</xdr:col>
      <xdr:colOff>177800</xdr:colOff>
      <xdr:row>95</xdr:row>
      <xdr:rowOff>146394</xdr:rowOff>
    </xdr:to>
    <xdr:cxnSp macro="">
      <xdr:nvCxnSpPr>
        <xdr:cNvPr id="474" name="直線コネクタ 473"/>
        <xdr:cNvCxnSpPr/>
      </xdr:nvCxnSpPr>
      <xdr:spPr>
        <a:xfrm>
          <a:off x="7861300" y="16344077"/>
          <a:ext cx="889000" cy="9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163866</xdr:rowOff>
    </xdr:from>
    <xdr:to>
      <xdr:col>41</xdr:col>
      <xdr:colOff>50800</xdr:colOff>
      <xdr:row>95</xdr:row>
      <xdr:rowOff>56327</xdr:rowOff>
    </xdr:to>
    <xdr:cxnSp macro="">
      <xdr:nvCxnSpPr>
        <xdr:cNvPr id="477" name="直線コネクタ 476"/>
        <xdr:cNvCxnSpPr/>
      </xdr:nvCxnSpPr>
      <xdr:spPr>
        <a:xfrm>
          <a:off x="6972300" y="16108716"/>
          <a:ext cx="889000" cy="23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107332</xdr:rowOff>
    </xdr:from>
    <xdr:ext cx="534377" cy="259045"/>
    <xdr:sp macro="" textlink="">
      <xdr:nvSpPr>
        <xdr:cNvPr id="479" name="テキスト ボックス 478"/>
        <xdr:cNvSpPr txBox="1"/>
      </xdr:nvSpPr>
      <xdr:spPr>
        <a:xfrm>
          <a:off x="7594111" y="163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693</xdr:rowOff>
    </xdr:from>
    <xdr:to>
      <xdr:col>36</xdr:col>
      <xdr:colOff>165100</xdr:colOff>
      <xdr:row>95</xdr:row>
      <xdr:rowOff>102293</xdr:rowOff>
    </xdr:to>
    <xdr:sp macro="" textlink="">
      <xdr:nvSpPr>
        <xdr:cNvPr id="480" name="フローチャート: 判断 479"/>
        <xdr:cNvSpPr/>
      </xdr:nvSpPr>
      <xdr:spPr>
        <a:xfrm>
          <a:off x="69215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93420</xdr:rowOff>
    </xdr:from>
    <xdr:ext cx="534377" cy="259045"/>
    <xdr:sp macro="" textlink="">
      <xdr:nvSpPr>
        <xdr:cNvPr id="481" name="テキスト ボックス 480"/>
        <xdr:cNvSpPr txBox="1"/>
      </xdr:nvSpPr>
      <xdr:spPr>
        <a:xfrm>
          <a:off x="6705111" y="163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36387</xdr:rowOff>
    </xdr:from>
    <xdr:to>
      <xdr:col>55</xdr:col>
      <xdr:colOff>50800</xdr:colOff>
      <xdr:row>92</xdr:row>
      <xdr:rowOff>137987</xdr:rowOff>
    </xdr:to>
    <xdr:sp macro="" textlink="">
      <xdr:nvSpPr>
        <xdr:cNvPr id="487" name="楕円 486"/>
        <xdr:cNvSpPr/>
      </xdr:nvSpPr>
      <xdr:spPr>
        <a:xfrm>
          <a:off x="10426700" y="158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59264</xdr:rowOff>
    </xdr:from>
    <xdr:ext cx="534377" cy="259045"/>
    <xdr:sp macro="" textlink="">
      <xdr:nvSpPr>
        <xdr:cNvPr id="488" name="普通建設事業費 （ うち更新整備　）該当値テキスト"/>
        <xdr:cNvSpPr txBox="1"/>
      </xdr:nvSpPr>
      <xdr:spPr>
        <a:xfrm>
          <a:off x="10528300" y="1566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131780</xdr:rowOff>
    </xdr:from>
    <xdr:to>
      <xdr:col>50</xdr:col>
      <xdr:colOff>165100</xdr:colOff>
      <xdr:row>97</xdr:row>
      <xdr:rowOff>61930</xdr:rowOff>
    </xdr:to>
    <xdr:sp macro="" textlink="">
      <xdr:nvSpPr>
        <xdr:cNvPr id="489" name="楕円 488"/>
        <xdr:cNvSpPr/>
      </xdr:nvSpPr>
      <xdr:spPr>
        <a:xfrm>
          <a:off x="9588500" y="165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53057</xdr:rowOff>
    </xdr:from>
    <xdr:ext cx="534377" cy="259045"/>
    <xdr:sp macro="" textlink="">
      <xdr:nvSpPr>
        <xdr:cNvPr id="490" name="テキスト ボックス 489"/>
        <xdr:cNvSpPr txBox="1"/>
      </xdr:nvSpPr>
      <xdr:spPr>
        <a:xfrm>
          <a:off x="9372111" y="1668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95594</xdr:rowOff>
    </xdr:from>
    <xdr:to>
      <xdr:col>46</xdr:col>
      <xdr:colOff>38100</xdr:colOff>
      <xdr:row>96</xdr:row>
      <xdr:rowOff>25744</xdr:rowOff>
    </xdr:to>
    <xdr:sp macro="" textlink="">
      <xdr:nvSpPr>
        <xdr:cNvPr id="491" name="楕円 490"/>
        <xdr:cNvSpPr/>
      </xdr:nvSpPr>
      <xdr:spPr>
        <a:xfrm>
          <a:off x="8699500" y="163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16871</xdr:rowOff>
    </xdr:from>
    <xdr:ext cx="534377" cy="259045"/>
    <xdr:sp macro="" textlink="">
      <xdr:nvSpPr>
        <xdr:cNvPr id="492" name="テキスト ボックス 491"/>
        <xdr:cNvSpPr txBox="1"/>
      </xdr:nvSpPr>
      <xdr:spPr>
        <a:xfrm>
          <a:off x="8483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5527</xdr:rowOff>
    </xdr:from>
    <xdr:to>
      <xdr:col>41</xdr:col>
      <xdr:colOff>101600</xdr:colOff>
      <xdr:row>95</xdr:row>
      <xdr:rowOff>107127</xdr:rowOff>
    </xdr:to>
    <xdr:sp macro="" textlink="">
      <xdr:nvSpPr>
        <xdr:cNvPr id="493" name="楕円 492"/>
        <xdr:cNvSpPr/>
      </xdr:nvSpPr>
      <xdr:spPr>
        <a:xfrm>
          <a:off x="7810500" y="162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123654</xdr:rowOff>
    </xdr:from>
    <xdr:ext cx="534377" cy="259045"/>
    <xdr:sp macro="" textlink="">
      <xdr:nvSpPr>
        <xdr:cNvPr id="494" name="テキスト ボックス 493"/>
        <xdr:cNvSpPr txBox="1"/>
      </xdr:nvSpPr>
      <xdr:spPr>
        <a:xfrm>
          <a:off x="7594111" y="1606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113066</xdr:rowOff>
    </xdr:from>
    <xdr:to>
      <xdr:col>36</xdr:col>
      <xdr:colOff>165100</xdr:colOff>
      <xdr:row>94</xdr:row>
      <xdr:rowOff>43216</xdr:rowOff>
    </xdr:to>
    <xdr:sp macro="" textlink="">
      <xdr:nvSpPr>
        <xdr:cNvPr id="495" name="楕円 494"/>
        <xdr:cNvSpPr/>
      </xdr:nvSpPr>
      <xdr:spPr>
        <a:xfrm>
          <a:off x="6921500" y="160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59743</xdr:rowOff>
    </xdr:from>
    <xdr:ext cx="534377" cy="259045"/>
    <xdr:sp macro="" textlink="">
      <xdr:nvSpPr>
        <xdr:cNvPr id="496" name="テキスト ボックス 495"/>
        <xdr:cNvSpPr txBox="1"/>
      </xdr:nvSpPr>
      <xdr:spPr>
        <a:xfrm>
          <a:off x="6705111" y="158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9798</xdr:rowOff>
    </xdr:from>
    <xdr:to>
      <xdr:col>85</xdr:col>
      <xdr:colOff>127000</xdr:colOff>
      <xdr:row>38</xdr:row>
      <xdr:rowOff>11855</xdr:rowOff>
    </xdr:to>
    <xdr:cxnSp macro="">
      <xdr:nvCxnSpPr>
        <xdr:cNvPr id="521" name="直線コネクタ 520"/>
        <xdr:cNvCxnSpPr/>
      </xdr:nvCxnSpPr>
      <xdr:spPr>
        <a:xfrm>
          <a:off x="15481300" y="6524898"/>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9798</xdr:rowOff>
    </xdr:from>
    <xdr:to>
      <xdr:col>81</xdr:col>
      <xdr:colOff>50800</xdr:colOff>
      <xdr:row>38</xdr:row>
      <xdr:rowOff>25400</xdr:rowOff>
    </xdr:to>
    <xdr:cxnSp macro="">
      <xdr:nvCxnSpPr>
        <xdr:cNvPr id="524" name="直線コネクタ 523"/>
        <xdr:cNvCxnSpPr/>
      </xdr:nvCxnSpPr>
      <xdr:spPr>
        <a:xfrm flipV="1">
          <a:off x="14592300" y="6524898"/>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101587</xdr:rowOff>
    </xdr:from>
    <xdr:to>
      <xdr:col>67</xdr:col>
      <xdr:colOff>101600</xdr:colOff>
      <xdr:row>38</xdr:row>
      <xdr:rowOff>31738</xdr:rowOff>
    </xdr:to>
    <xdr:sp macro="" textlink="">
      <xdr:nvSpPr>
        <xdr:cNvPr id="533" name="フローチャート: 判断 532"/>
        <xdr:cNvSpPr/>
      </xdr:nvSpPr>
      <xdr:spPr>
        <a:xfrm>
          <a:off x="12763500" y="64452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48264</xdr:rowOff>
    </xdr:from>
    <xdr:ext cx="378565" cy="259045"/>
    <xdr:sp macro="" textlink="">
      <xdr:nvSpPr>
        <xdr:cNvPr id="534" name="テキスト ボックス 533"/>
        <xdr:cNvSpPr txBox="1"/>
      </xdr:nvSpPr>
      <xdr:spPr>
        <a:xfrm>
          <a:off x="12625017" y="622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132505</xdr:rowOff>
    </xdr:from>
    <xdr:to>
      <xdr:col>85</xdr:col>
      <xdr:colOff>177800</xdr:colOff>
      <xdr:row>38</xdr:row>
      <xdr:rowOff>62655</xdr:rowOff>
    </xdr:to>
    <xdr:sp macro="" textlink="">
      <xdr:nvSpPr>
        <xdr:cNvPr id="540" name="楕円 539"/>
        <xdr:cNvSpPr/>
      </xdr:nvSpPr>
      <xdr:spPr>
        <a:xfrm>
          <a:off x="16268700" y="64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52753</xdr:rowOff>
    </xdr:from>
    <xdr:ext cx="378565" cy="259045"/>
    <xdr:sp macro="" textlink="">
      <xdr:nvSpPr>
        <xdr:cNvPr id="541" name="災害復旧事業費該当値テキスト"/>
        <xdr:cNvSpPr txBox="1"/>
      </xdr:nvSpPr>
      <xdr:spPr>
        <a:xfrm>
          <a:off x="16370300" y="6396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130448</xdr:rowOff>
    </xdr:from>
    <xdr:to>
      <xdr:col>81</xdr:col>
      <xdr:colOff>101600</xdr:colOff>
      <xdr:row>38</xdr:row>
      <xdr:rowOff>60598</xdr:rowOff>
    </xdr:to>
    <xdr:sp macro="" textlink="">
      <xdr:nvSpPr>
        <xdr:cNvPr id="542" name="楕円 541"/>
        <xdr:cNvSpPr/>
      </xdr:nvSpPr>
      <xdr:spPr>
        <a:xfrm>
          <a:off x="15430500" y="64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51725</xdr:rowOff>
    </xdr:from>
    <xdr:ext cx="378565" cy="259045"/>
    <xdr:sp macro="" textlink="">
      <xdr:nvSpPr>
        <xdr:cNvPr id="543" name="テキスト ボックス 542"/>
        <xdr:cNvSpPr txBox="1"/>
      </xdr:nvSpPr>
      <xdr:spPr>
        <a:xfrm>
          <a:off x="15292017" y="656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147016</xdr:rowOff>
    </xdr:from>
    <xdr:to>
      <xdr:col>85</xdr:col>
      <xdr:colOff>127000</xdr:colOff>
      <xdr:row>78</xdr:row>
      <xdr:rowOff>152893</xdr:rowOff>
    </xdr:to>
    <xdr:cxnSp macro="">
      <xdr:nvCxnSpPr>
        <xdr:cNvPr id="630" name="直線コネクタ 629"/>
        <xdr:cNvCxnSpPr/>
      </xdr:nvCxnSpPr>
      <xdr:spPr>
        <a:xfrm flipV="1">
          <a:off x="15481300" y="13520116"/>
          <a:ext cx="838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152893</xdr:rowOff>
    </xdr:from>
    <xdr:to>
      <xdr:col>81</xdr:col>
      <xdr:colOff>50800</xdr:colOff>
      <xdr:row>78</xdr:row>
      <xdr:rowOff>169810</xdr:rowOff>
    </xdr:to>
    <xdr:cxnSp macro="">
      <xdr:nvCxnSpPr>
        <xdr:cNvPr id="633" name="直線コネクタ 632"/>
        <xdr:cNvCxnSpPr/>
      </xdr:nvCxnSpPr>
      <xdr:spPr>
        <a:xfrm flipV="1">
          <a:off x="14592300" y="1352599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133429</xdr:rowOff>
    </xdr:from>
    <xdr:to>
      <xdr:col>76</xdr:col>
      <xdr:colOff>114300</xdr:colOff>
      <xdr:row>78</xdr:row>
      <xdr:rowOff>169810</xdr:rowOff>
    </xdr:to>
    <xdr:cxnSp macro="">
      <xdr:nvCxnSpPr>
        <xdr:cNvPr id="636" name="直線コネクタ 635"/>
        <xdr:cNvCxnSpPr/>
      </xdr:nvCxnSpPr>
      <xdr:spPr>
        <a:xfrm>
          <a:off x="13703300" y="13506529"/>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133429</xdr:rowOff>
    </xdr:from>
    <xdr:to>
      <xdr:col>71</xdr:col>
      <xdr:colOff>177800</xdr:colOff>
      <xdr:row>78</xdr:row>
      <xdr:rowOff>138492</xdr:rowOff>
    </xdr:to>
    <xdr:cxnSp macro="">
      <xdr:nvCxnSpPr>
        <xdr:cNvPr id="639" name="直線コネクタ 638"/>
        <xdr:cNvCxnSpPr/>
      </xdr:nvCxnSpPr>
      <xdr:spPr>
        <a:xfrm flipV="1">
          <a:off x="12814300" y="13506529"/>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114895</xdr:rowOff>
    </xdr:from>
    <xdr:to>
      <xdr:col>67</xdr:col>
      <xdr:colOff>101600</xdr:colOff>
      <xdr:row>74</xdr:row>
      <xdr:rowOff>45045</xdr:rowOff>
    </xdr:to>
    <xdr:sp macro="" textlink="">
      <xdr:nvSpPr>
        <xdr:cNvPr id="642" name="フローチャート: 判断 641"/>
        <xdr:cNvSpPr/>
      </xdr:nvSpPr>
      <xdr:spPr>
        <a:xfrm>
          <a:off x="12763500" y="12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61572</xdr:rowOff>
    </xdr:from>
    <xdr:ext cx="534377" cy="259045"/>
    <xdr:sp macro="" textlink="">
      <xdr:nvSpPr>
        <xdr:cNvPr id="643" name="テキスト ボックス 642"/>
        <xdr:cNvSpPr txBox="1"/>
      </xdr:nvSpPr>
      <xdr:spPr>
        <a:xfrm>
          <a:off x="12547111" y="12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96216</xdr:rowOff>
    </xdr:from>
    <xdr:to>
      <xdr:col>85</xdr:col>
      <xdr:colOff>177800</xdr:colOff>
      <xdr:row>79</xdr:row>
      <xdr:rowOff>26366</xdr:rowOff>
    </xdr:to>
    <xdr:sp macro="" textlink="">
      <xdr:nvSpPr>
        <xdr:cNvPr id="649" name="楕円 648"/>
        <xdr:cNvSpPr/>
      </xdr:nvSpPr>
      <xdr:spPr>
        <a:xfrm>
          <a:off x="16268700" y="134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11143</xdr:rowOff>
    </xdr:from>
    <xdr:ext cx="534377" cy="259045"/>
    <xdr:sp macro="" textlink="">
      <xdr:nvSpPr>
        <xdr:cNvPr id="650" name="公債費該当値テキスト"/>
        <xdr:cNvSpPr txBox="1"/>
      </xdr:nvSpPr>
      <xdr:spPr>
        <a:xfrm>
          <a:off x="16370300" y="133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102093</xdr:rowOff>
    </xdr:from>
    <xdr:to>
      <xdr:col>81</xdr:col>
      <xdr:colOff>101600</xdr:colOff>
      <xdr:row>79</xdr:row>
      <xdr:rowOff>32243</xdr:rowOff>
    </xdr:to>
    <xdr:sp macro="" textlink="">
      <xdr:nvSpPr>
        <xdr:cNvPr id="651" name="楕円 650"/>
        <xdr:cNvSpPr/>
      </xdr:nvSpPr>
      <xdr:spPr>
        <a:xfrm>
          <a:off x="15430500" y="134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23370</xdr:rowOff>
    </xdr:from>
    <xdr:ext cx="534377" cy="259045"/>
    <xdr:sp macro="" textlink="">
      <xdr:nvSpPr>
        <xdr:cNvPr id="652" name="テキスト ボックス 651"/>
        <xdr:cNvSpPr txBox="1"/>
      </xdr:nvSpPr>
      <xdr:spPr>
        <a:xfrm>
          <a:off x="15214111" y="1356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119010</xdr:rowOff>
    </xdr:from>
    <xdr:to>
      <xdr:col>76</xdr:col>
      <xdr:colOff>165100</xdr:colOff>
      <xdr:row>79</xdr:row>
      <xdr:rowOff>49160</xdr:rowOff>
    </xdr:to>
    <xdr:sp macro="" textlink="">
      <xdr:nvSpPr>
        <xdr:cNvPr id="653" name="楕円 652"/>
        <xdr:cNvSpPr/>
      </xdr:nvSpPr>
      <xdr:spPr>
        <a:xfrm>
          <a:off x="14541500" y="134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40287</xdr:rowOff>
    </xdr:from>
    <xdr:ext cx="534377" cy="259045"/>
    <xdr:sp macro="" textlink="">
      <xdr:nvSpPr>
        <xdr:cNvPr id="654" name="テキスト ボックス 653"/>
        <xdr:cNvSpPr txBox="1"/>
      </xdr:nvSpPr>
      <xdr:spPr>
        <a:xfrm>
          <a:off x="14325111" y="135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82629</xdr:rowOff>
    </xdr:from>
    <xdr:to>
      <xdr:col>72</xdr:col>
      <xdr:colOff>38100</xdr:colOff>
      <xdr:row>79</xdr:row>
      <xdr:rowOff>12779</xdr:rowOff>
    </xdr:to>
    <xdr:sp macro="" textlink="">
      <xdr:nvSpPr>
        <xdr:cNvPr id="655" name="楕円 654"/>
        <xdr:cNvSpPr/>
      </xdr:nvSpPr>
      <xdr:spPr>
        <a:xfrm>
          <a:off x="13652500" y="134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3906</xdr:rowOff>
    </xdr:from>
    <xdr:ext cx="534377" cy="259045"/>
    <xdr:sp macro="" textlink="">
      <xdr:nvSpPr>
        <xdr:cNvPr id="656" name="テキスト ボックス 655"/>
        <xdr:cNvSpPr txBox="1"/>
      </xdr:nvSpPr>
      <xdr:spPr>
        <a:xfrm>
          <a:off x="13436111" y="135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87692</xdr:rowOff>
    </xdr:from>
    <xdr:to>
      <xdr:col>67</xdr:col>
      <xdr:colOff>101600</xdr:colOff>
      <xdr:row>79</xdr:row>
      <xdr:rowOff>17842</xdr:rowOff>
    </xdr:to>
    <xdr:sp macro="" textlink="">
      <xdr:nvSpPr>
        <xdr:cNvPr id="657" name="楕円 656"/>
        <xdr:cNvSpPr/>
      </xdr:nvSpPr>
      <xdr:spPr>
        <a:xfrm>
          <a:off x="12763500" y="134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8969</xdr:rowOff>
    </xdr:from>
    <xdr:ext cx="534377" cy="259045"/>
    <xdr:sp macro="" textlink="">
      <xdr:nvSpPr>
        <xdr:cNvPr id="658" name="テキスト ボックス 657"/>
        <xdr:cNvSpPr txBox="1"/>
      </xdr:nvSpPr>
      <xdr:spPr>
        <a:xfrm>
          <a:off x="12547111" y="135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26177</xdr:rowOff>
    </xdr:from>
    <xdr:to>
      <xdr:col>85</xdr:col>
      <xdr:colOff>127000</xdr:colOff>
      <xdr:row>98</xdr:row>
      <xdr:rowOff>122051</xdr:rowOff>
    </xdr:to>
    <xdr:cxnSp macro="">
      <xdr:nvCxnSpPr>
        <xdr:cNvPr id="687" name="直線コネクタ 686"/>
        <xdr:cNvCxnSpPr/>
      </xdr:nvCxnSpPr>
      <xdr:spPr>
        <a:xfrm>
          <a:off x="15481300" y="16828277"/>
          <a:ext cx="838200" cy="9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142429</xdr:rowOff>
    </xdr:from>
    <xdr:to>
      <xdr:col>81</xdr:col>
      <xdr:colOff>50800</xdr:colOff>
      <xdr:row>98</xdr:row>
      <xdr:rowOff>26177</xdr:rowOff>
    </xdr:to>
    <xdr:cxnSp macro="">
      <xdr:nvCxnSpPr>
        <xdr:cNvPr id="690" name="直線コネクタ 689"/>
        <xdr:cNvCxnSpPr/>
      </xdr:nvCxnSpPr>
      <xdr:spPr>
        <a:xfrm>
          <a:off x="14592300" y="16773079"/>
          <a:ext cx="889000" cy="5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110396</xdr:rowOff>
    </xdr:from>
    <xdr:ext cx="534377" cy="259045"/>
    <xdr:sp macro="" textlink="">
      <xdr:nvSpPr>
        <xdr:cNvPr id="692" name="テキスト ボックス 691"/>
        <xdr:cNvSpPr txBox="1"/>
      </xdr:nvSpPr>
      <xdr:spPr>
        <a:xfrm>
          <a:off x="15214111" y="169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142429</xdr:rowOff>
    </xdr:from>
    <xdr:to>
      <xdr:col>76</xdr:col>
      <xdr:colOff>114300</xdr:colOff>
      <xdr:row>98</xdr:row>
      <xdr:rowOff>104877</xdr:rowOff>
    </xdr:to>
    <xdr:cxnSp macro="">
      <xdr:nvCxnSpPr>
        <xdr:cNvPr id="693" name="直線コネクタ 692"/>
        <xdr:cNvCxnSpPr/>
      </xdr:nvCxnSpPr>
      <xdr:spPr>
        <a:xfrm flipV="1">
          <a:off x="13703300" y="16773079"/>
          <a:ext cx="889000" cy="1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5" name="テキスト ボックス 694"/>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70450</xdr:rowOff>
    </xdr:from>
    <xdr:to>
      <xdr:col>71</xdr:col>
      <xdr:colOff>177800</xdr:colOff>
      <xdr:row>98</xdr:row>
      <xdr:rowOff>104877</xdr:rowOff>
    </xdr:to>
    <xdr:cxnSp macro="">
      <xdr:nvCxnSpPr>
        <xdr:cNvPr id="696" name="直線コネクタ 695"/>
        <xdr:cNvCxnSpPr/>
      </xdr:nvCxnSpPr>
      <xdr:spPr>
        <a:xfrm>
          <a:off x="12814300" y="16872550"/>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64165</xdr:rowOff>
    </xdr:from>
    <xdr:to>
      <xdr:col>67</xdr:col>
      <xdr:colOff>101600</xdr:colOff>
      <xdr:row>98</xdr:row>
      <xdr:rowOff>165765</xdr:rowOff>
    </xdr:to>
    <xdr:sp macro="" textlink="">
      <xdr:nvSpPr>
        <xdr:cNvPr id="699" name="フローチャート: 判断 698"/>
        <xdr:cNvSpPr/>
      </xdr:nvSpPr>
      <xdr:spPr>
        <a:xfrm>
          <a:off x="12763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156892</xdr:rowOff>
    </xdr:from>
    <xdr:ext cx="534377" cy="259045"/>
    <xdr:sp macro="" textlink="">
      <xdr:nvSpPr>
        <xdr:cNvPr id="700" name="テキスト ボックス 699"/>
        <xdr:cNvSpPr txBox="1"/>
      </xdr:nvSpPr>
      <xdr:spPr>
        <a:xfrm>
          <a:off x="12547111" y="169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71251</xdr:rowOff>
    </xdr:from>
    <xdr:to>
      <xdr:col>85</xdr:col>
      <xdr:colOff>177800</xdr:colOff>
      <xdr:row>99</xdr:row>
      <xdr:rowOff>1401</xdr:rowOff>
    </xdr:to>
    <xdr:sp macro="" textlink="">
      <xdr:nvSpPr>
        <xdr:cNvPr id="706" name="楕円 705"/>
        <xdr:cNvSpPr/>
      </xdr:nvSpPr>
      <xdr:spPr>
        <a:xfrm>
          <a:off x="16268700" y="168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40496</xdr:rowOff>
    </xdr:from>
    <xdr:ext cx="534377" cy="259045"/>
    <xdr:sp macro="" textlink="">
      <xdr:nvSpPr>
        <xdr:cNvPr id="707" name="積立金該当値テキスト"/>
        <xdr:cNvSpPr txBox="1"/>
      </xdr:nvSpPr>
      <xdr:spPr>
        <a:xfrm>
          <a:off x="16370300" y="1684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146827</xdr:rowOff>
    </xdr:from>
    <xdr:to>
      <xdr:col>81</xdr:col>
      <xdr:colOff>101600</xdr:colOff>
      <xdr:row>98</xdr:row>
      <xdr:rowOff>76977</xdr:rowOff>
    </xdr:to>
    <xdr:sp macro="" textlink="">
      <xdr:nvSpPr>
        <xdr:cNvPr id="708" name="楕円 707"/>
        <xdr:cNvSpPr/>
      </xdr:nvSpPr>
      <xdr:spPr>
        <a:xfrm>
          <a:off x="15430500" y="167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93504</xdr:rowOff>
    </xdr:from>
    <xdr:ext cx="534377" cy="259045"/>
    <xdr:sp macro="" textlink="">
      <xdr:nvSpPr>
        <xdr:cNvPr id="709" name="テキスト ボックス 708"/>
        <xdr:cNvSpPr txBox="1"/>
      </xdr:nvSpPr>
      <xdr:spPr>
        <a:xfrm>
          <a:off x="15214111" y="165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91629</xdr:rowOff>
    </xdr:from>
    <xdr:to>
      <xdr:col>76</xdr:col>
      <xdr:colOff>165100</xdr:colOff>
      <xdr:row>98</xdr:row>
      <xdr:rowOff>21779</xdr:rowOff>
    </xdr:to>
    <xdr:sp macro="" textlink="">
      <xdr:nvSpPr>
        <xdr:cNvPr id="710" name="楕円 709"/>
        <xdr:cNvSpPr/>
      </xdr:nvSpPr>
      <xdr:spPr>
        <a:xfrm>
          <a:off x="14541500" y="167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38306</xdr:rowOff>
    </xdr:from>
    <xdr:ext cx="534377" cy="259045"/>
    <xdr:sp macro="" textlink="">
      <xdr:nvSpPr>
        <xdr:cNvPr id="711" name="テキスト ボックス 710"/>
        <xdr:cNvSpPr txBox="1"/>
      </xdr:nvSpPr>
      <xdr:spPr>
        <a:xfrm>
          <a:off x="14325111" y="1649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54077</xdr:rowOff>
    </xdr:from>
    <xdr:to>
      <xdr:col>72</xdr:col>
      <xdr:colOff>38100</xdr:colOff>
      <xdr:row>98</xdr:row>
      <xdr:rowOff>155677</xdr:rowOff>
    </xdr:to>
    <xdr:sp macro="" textlink="">
      <xdr:nvSpPr>
        <xdr:cNvPr id="712" name="楕円 711"/>
        <xdr:cNvSpPr/>
      </xdr:nvSpPr>
      <xdr:spPr>
        <a:xfrm>
          <a:off x="13652500" y="168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754</xdr:rowOff>
    </xdr:from>
    <xdr:ext cx="534377" cy="259045"/>
    <xdr:sp macro="" textlink="">
      <xdr:nvSpPr>
        <xdr:cNvPr id="713" name="テキスト ボックス 712"/>
        <xdr:cNvSpPr txBox="1"/>
      </xdr:nvSpPr>
      <xdr:spPr>
        <a:xfrm>
          <a:off x="13436111" y="1663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19650</xdr:rowOff>
    </xdr:from>
    <xdr:to>
      <xdr:col>67</xdr:col>
      <xdr:colOff>101600</xdr:colOff>
      <xdr:row>98</xdr:row>
      <xdr:rowOff>121250</xdr:rowOff>
    </xdr:to>
    <xdr:sp macro="" textlink="">
      <xdr:nvSpPr>
        <xdr:cNvPr id="714" name="楕円 713"/>
        <xdr:cNvSpPr/>
      </xdr:nvSpPr>
      <xdr:spPr>
        <a:xfrm>
          <a:off x="12763500" y="168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137777</xdr:rowOff>
    </xdr:from>
    <xdr:ext cx="534377" cy="259045"/>
    <xdr:sp macro="" textlink="">
      <xdr:nvSpPr>
        <xdr:cNvPr id="715" name="テキスト ボックス 714"/>
        <xdr:cNvSpPr txBox="1"/>
      </xdr:nvSpPr>
      <xdr:spPr>
        <a:xfrm>
          <a:off x="12547111" y="1659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147574</xdr:rowOff>
    </xdr:from>
    <xdr:to>
      <xdr:col>98</xdr:col>
      <xdr:colOff>38100</xdr:colOff>
      <xdr:row>38</xdr:row>
      <xdr:rowOff>77724</xdr:rowOff>
    </xdr:to>
    <xdr:sp macro="" textlink="">
      <xdr:nvSpPr>
        <xdr:cNvPr id="756" name="フローチャート: 判断 755"/>
        <xdr:cNvSpPr/>
      </xdr:nvSpPr>
      <xdr:spPr>
        <a:xfrm>
          <a:off x="18605500" y="64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94251</xdr:rowOff>
    </xdr:from>
    <xdr:ext cx="378565" cy="259045"/>
    <xdr:sp macro="" textlink="">
      <xdr:nvSpPr>
        <xdr:cNvPr id="757" name="テキスト ボックス 756"/>
        <xdr:cNvSpPr txBox="1"/>
      </xdr:nvSpPr>
      <xdr:spPr>
        <a:xfrm>
          <a:off x="18467017" y="626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98192</xdr:rowOff>
    </xdr:from>
    <xdr:to>
      <xdr:col>107</xdr:col>
      <xdr:colOff>50800</xdr:colOff>
      <xdr:row>59</xdr:row>
      <xdr:rowOff>98878</xdr:rowOff>
    </xdr:to>
    <xdr:cxnSp macro="">
      <xdr:nvCxnSpPr>
        <xdr:cNvPr id="809" name="直線コネクタ 808"/>
        <xdr:cNvCxnSpPr/>
      </xdr:nvCxnSpPr>
      <xdr:spPr>
        <a:xfrm>
          <a:off x="19545300" y="102137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98192</xdr:rowOff>
    </xdr:from>
    <xdr:to>
      <xdr:col>102</xdr:col>
      <xdr:colOff>114300</xdr:colOff>
      <xdr:row>59</xdr:row>
      <xdr:rowOff>98226</xdr:rowOff>
    </xdr:to>
    <xdr:cxnSp macro="">
      <xdr:nvCxnSpPr>
        <xdr:cNvPr id="812" name="直線コネクタ 811"/>
        <xdr:cNvCxnSpPr/>
      </xdr:nvCxnSpPr>
      <xdr:spPr>
        <a:xfrm flipV="1">
          <a:off x="18656300" y="10213742"/>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162575</xdr:rowOff>
    </xdr:from>
    <xdr:to>
      <xdr:col>98</xdr:col>
      <xdr:colOff>38100</xdr:colOff>
      <xdr:row>58</xdr:row>
      <xdr:rowOff>92725</xdr:rowOff>
    </xdr:to>
    <xdr:sp macro="" textlink="">
      <xdr:nvSpPr>
        <xdr:cNvPr id="815" name="フローチャート: 判断 814"/>
        <xdr:cNvSpPr/>
      </xdr:nvSpPr>
      <xdr:spPr>
        <a:xfrm>
          <a:off x="18605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109252</xdr:rowOff>
    </xdr:from>
    <xdr:ext cx="469744" cy="259045"/>
    <xdr:sp macro="" textlink="">
      <xdr:nvSpPr>
        <xdr:cNvPr id="816" name="テキスト ボックス 815"/>
        <xdr:cNvSpPr txBox="1"/>
      </xdr:nvSpPr>
      <xdr:spPr>
        <a:xfrm>
          <a:off x="18421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47392</xdr:rowOff>
    </xdr:from>
    <xdr:to>
      <xdr:col>102</xdr:col>
      <xdr:colOff>165100</xdr:colOff>
      <xdr:row>59</xdr:row>
      <xdr:rowOff>148992</xdr:rowOff>
    </xdr:to>
    <xdr:sp macro="" textlink="">
      <xdr:nvSpPr>
        <xdr:cNvPr id="828" name="楕円 827"/>
        <xdr:cNvSpPr/>
      </xdr:nvSpPr>
      <xdr:spPr>
        <a:xfrm>
          <a:off x="19494500" y="101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140119</xdr:rowOff>
    </xdr:from>
    <xdr:ext cx="313932" cy="259045"/>
    <xdr:sp macro="" textlink="">
      <xdr:nvSpPr>
        <xdr:cNvPr id="829" name="テキスト ボックス 828"/>
        <xdr:cNvSpPr txBox="1"/>
      </xdr:nvSpPr>
      <xdr:spPr>
        <a:xfrm>
          <a:off x="19388333" y="10255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47426</xdr:rowOff>
    </xdr:from>
    <xdr:to>
      <xdr:col>98</xdr:col>
      <xdr:colOff>38100</xdr:colOff>
      <xdr:row>59</xdr:row>
      <xdr:rowOff>149026</xdr:rowOff>
    </xdr:to>
    <xdr:sp macro="" textlink="">
      <xdr:nvSpPr>
        <xdr:cNvPr id="830" name="楕円 829"/>
        <xdr:cNvSpPr/>
      </xdr:nvSpPr>
      <xdr:spPr>
        <a:xfrm>
          <a:off x="18605500" y="101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140153</xdr:rowOff>
    </xdr:from>
    <xdr:ext cx="313932" cy="259045"/>
    <xdr:sp macro="" textlink="">
      <xdr:nvSpPr>
        <xdr:cNvPr id="831" name="テキスト ボックス 830"/>
        <xdr:cNvSpPr txBox="1"/>
      </xdr:nvSpPr>
      <xdr:spPr>
        <a:xfrm>
          <a:off x="18499333" y="10255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85713</xdr:rowOff>
    </xdr:from>
    <xdr:to>
      <xdr:col>116</xdr:col>
      <xdr:colOff>63500</xdr:colOff>
      <xdr:row>76</xdr:row>
      <xdr:rowOff>90323</xdr:rowOff>
    </xdr:to>
    <xdr:cxnSp macro="">
      <xdr:nvCxnSpPr>
        <xdr:cNvPr id="861" name="直線コネクタ 860"/>
        <xdr:cNvCxnSpPr/>
      </xdr:nvCxnSpPr>
      <xdr:spPr>
        <a:xfrm flipV="1">
          <a:off x="21323300" y="13115913"/>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90323</xdr:rowOff>
    </xdr:from>
    <xdr:to>
      <xdr:col>111</xdr:col>
      <xdr:colOff>177800</xdr:colOff>
      <xdr:row>76</xdr:row>
      <xdr:rowOff>124231</xdr:rowOff>
    </xdr:to>
    <xdr:cxnSp macro="">
      <xdr:nvCxnSpPr>
        <xdr:cNvPr id="864" name="直線コネクタ 863"/>
        <xdr:cNvCxnSpPr/>
      </xdr:nvCxnSpPr>
      <xdr:spPr>
        <a:xfrm flipV="1">
          <a:off x="20434300" y="13120523"/>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76112</xdr:rowOff>
    </xdr:from>
    <xdr:to>
      <xdr:col>107</xdr:col>
      <xdr:colOff>50800</xdr:colOff>
      <xdr:row>76</xdr:row>
      <xdr:rowOff>124231</xdr:rowOff>
    </xdr:to>
    <xdr:cxnSp macro="">
      <xdr:nvCxnSpPr>
        <xdr:cNvPr id="867" name="直線コネクタ 866"/>
        <xdr:cNvCxnSpPr/>
      </xdr:nvCxnSpPr>
      <xdr:spPr>
        <a:xfrm>
          <a:off x="19545300" y="13106312"/>
          <a:ext cx="889000" cy="4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111887</xdr:rowOff>
    </xdr:from>
    <xdr:to>
      <xdr:col>102</xdr:col>
      <xdr:colOff>114300</xdr:colOff>
      <xdr:row>76</xdr:row>
      <xdr:rowOff>76112</xdr:rowOff>
    </xdr:to>
    <xdr:cxnSp macro="">
      <xdr:nvCxnSpPr>
        <xdr:cNvPr id="870" name="直線コネクタ 869"/>
        <xdr:cNvCxnSpPr/>
      </xdr:nvCxnSpPr>
      <xdr:spPr>
        <a:xfrm>
          <a:off x="18656300" y="12970637"/>
          <a:ext cx="889000" cy="1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127191</xdr:rowOff>
    </xdr:from>
    <xdr:to>
      <xdr:col>98</xdr:col>
      <xdr:colOff>38100</xdr:colOff>
      <xdr:row>74</xdr:row>
      <xdr:rowOff>57341</xdr:rowOff>
    </xdr:to>
    <xdr:sp macro="" textlink="">
      <xdr:nvSpPr>
        <xdr:cNvPr id="873" name="フローチャート: 判断 872"/>
        <xdr:cNvSpPr/>
      </xdr:nvSpPr>
      <xdr:spPr>
        <a:xfrm>
          <a:off x="18605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73868</xdr:rowOff>
    </xdr:from>
    <xdr:ext cx="534377" cy="259045"/>
    <xdr:sp macro="" textlink="">
      <xdr:nvSpPr>
        <xdr:cNvPr id="874" name="テキスト ボックス 873"/>
        <xdr:cNvSpPr txBox="1"/>
      </xdr:nvSpPr>
      <xdr:spPr>
        <a:xfrm>
          <a:off x="18389111" y="124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34913</xdr:rowOff>
    </xdr:from>
    <xdr:to>
      <xdr:col>116</xdr:col>
      <xdr:colOff>114300</xdr:colOff>
      <xdr:row>76</xdr:row>
      <xdr:rowOff>136513</xdr:rowOff>
    </xdr:to>
    <xdr:sp macro="" textlink="">
      <xdr:nvSpPr>
        <xdr:cNvPr id="880" name="楕円 879"/>
        <xdr:cNvSpPr/>
      </xdr:nvSpPr>
      <xdr:spPr>
        <a:xfrm>
          <a:off x="221107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13340</xdr:rowOff>
    </xdr:from>
    <xdr:ext cx="534377" cy="259045"/>
    <xdr:sp macro="" textlink="">
      <xdr:nvSpPr>
        <xdr:cNvPr id="881" name="繰出金該当値テキスト"/>
        <xdr:cNvSpPr txBox="1"/>
      </xdr:nvSpPr>
      <xdr:spPr>
        <a:xfrm>
          <a:off x="22212300" y="130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39523</xdr:rowOff>
    </xdr:from>
    <xdr:to>
      <xdr:col>112</xdr:col>
      <xdr:colOff>38100</xdr:colOff>
      <xdr:row>76</xdr:row>
      <xdr:rowOff>141123</xdr:rowOff>
    </xdr:to>
    <xdr:sp macro="" textlink="">
      <xdr:nvSpPr>
        <xdr:cNvPr id="882" name="楕円 881"/>
        <xdr:cNvSpPr/>
      </xdr:nvSpPr>
      <xdr:spPr>
        <a:xfrm>
          <a:off x="21272500" y="130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132250</xdr:rowOff>
    </xdr:from>
    <xdr:ext cx="534377" cy="259045"/>
    <xdr:sp macro="" textlink="">
      <xdr:nvSpPr>
        <xdr:cNvPr id="883" name="テキスト ボックス 882"/>
        <xdr:cNvSpPr txBox="1"/>
      </xdr:nvSpPr>
      <xdr:spPr>
        <a:xfrm>
          <a:off x="21056111" y="131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73431</xdr:rowOff>
    </xdr:from>
    <xdr:to>
      <xdr:col>107</xdr:col>
      <xdr:colOff>101600</xdr:colOff>
      <xdr:row>77</xdr:row>
      <xdr:rowOff>3581</xdr:rowOff>
    </xdr:to>
    <xdr:sp macro="" textlink="">
      <xdr:nvSpPr>
        <xdr:cNvPr id="884" name="楕円 883"/>
        <xdr:cNvSpPr/>
      </xdr:nvSpPr>
      <xdr:spPr>
        <a:xfrm>
          <a:off x="20383500" y="131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166158</xdr:rowOff>
    </xdr:from>
    <xdr:ext cx="534377" cy="259045"/>
    <xdr:sp macro="" textlink="">
      <xdr:nvSpPr>
        <xdr:cNvPr id="885" name="テキスト ボックス 884"/>
        <xdr:cNvSpPr txBox="1"/>
      </xdr:nvSpPr>
      <xdr:spPr>
        <a:xfrm>
          <a:off x="20167111" y="131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25312</xdr:rowOff>
    </xdr:from>
    <xdr:to>
      <xdr:col>102</xdr:col>
      <xdr:colOff>165100</xdr:colOff>
      <xdr:row>76</xdr:row>
      <xdr:rowOff>126912</xdr:rowOff>
    </xdr:to>
    <xdr:sp macro="" textlink="">
      <xdr:nvSpPr>
        <xdr:cNvPr id="886" name="楕円 885"/>
        <xdr:cNvSpPr/>
      </xdr:nvSpPr>
      <xdr:spPr>
        <a:xfrm>
          <a:off x="19494500" y="130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118039</xdr:rowOff>
    </xdr:from>
    <xdr:ext cx="534377" cy="259045"/>
    <xdr:sp macro="" textlink="">
      <xdr:nvSpPr>
        <xdr:cNvPr id="887" name="テキスト ボックス 886"/>
        <xdr:cNvSpPr txBox="1"/>
      </xdr:nvSpPr>
      <xdr:spPr>
        <a:xfrm>
          <a:off x="19278111" y="1314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88" name="楕円 887"/>
        <xdr:cNvSpPr/>
      </xdr:nvSpPr>
      <xdr:spPr>
        <a:xfrm>
          <a:off x="18605500" y="12919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153815</xdr:rowOff>
    </xdr:from>
    <xdr:ext cx="534377" cy="259045"/>
    <xdr:sp macro="" textlink="">
      <xdr:nvSpPr>
        <xdr:cNvPr id="889" name="テキスト ボックス 888"/>
        <xdr:cNvSpPr txBox="1"/>
      </xdr:nvSpPr>
      <xdr:spPr>
        <a:xfrm>
          <a:off x="18389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68,799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令和元年度は多摩市プレミアム付商品券事業の実施等に伴う、各種委託などにより前年度から増加した。多摩市は公共施設が多く、その維持管理のために経費がかかるため、他市に比べて物件費が高くなっている。また、外部委託を積極的に活用していることもその理由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つである。「新生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TAMA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・行財政刷新プログラム」の取り組みによる経常経費の削減や公共施設の総量の適正化を進めていく。補助費等は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45,785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なかでも民生費にかかる補助交付金が高い割合を占めており、これは主に保育所の運営費への補助などである。必要な見直しを行うなど削減の取り組みは行っているが、抜本的な削減は難しい状況である。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（うち更新整備）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37,108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年度から大きく増加した。これは、武道館・陸上競技場などの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改修工事が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ったためである。公債費は一人当たり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大きく下回る状況となっている。これは、多摩ニュータウン整備期に借入れた大規模な債務の償還が進んでいることに加えて、新規の地方債の発行抑制や繰上げ償還を行うなど、これまでの取組みの成果によるものである。今後、複合文化施設など公共施設の改修工事等により地方債の発行額が増加することが想定されているが、引き続き計画的な借入れや更なる金額の精査により、公債費増加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148,823
145,985
21.01
57,550,935
55,961,691
1,292,548
30,994,502
14,079,191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103886</xdr:rowOff>
    </xdr:from>
    <xdr:to>
      <xdr:col>24</xdr:col>
      <xdr:colOff>63500</xdr:colOff>
      <xdr:row>36</xdr:row>
      <xdr:rowOff>119888</xdr:rowOff>
    </xdr:to>
    <xdr:cxnSp macro="">
      <xdr:nvCxnSpPr>
        <xdr:cNvPr id="61" name="直線コネクタ 60"/>
        <xdr:cNvCxnSpPr/>
      </xdr:nvCxnSpPr>
      <xdr:spPr>
        <a:xfrm>
          <a:off x="3797300" y="627608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103886</xdr:rowOff>
    </xdr:from>
    <xdr:to>
      <xdr:col>19</xdr:col>
      <xdr:colOff>177800</xdr:colOff>
      <xdr:row>36</xdr:row>
      <xdr:rowOff>123698</xdr:rowOff>
    </xdr:to>
    <xdr:cxnSp macro="">
      <xdr:nvCxnSpPr>
        <xdr:cNvPr id="64" name="直線コネクタ 63"/>
        <xdr:cNvCxnSpPr/>
      </xdr:nvCxnSpPr>
      <xdr:spPr>
        <a:xfrm flipV="1">
          <a:off x="2908300" y="627608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65024</xdr:rowOff>
    </xdr:from>
    <xdr:to>
      <xdr:col>15</xdr:col>
      <xdr:colOff>50800</xdr:colOff>
      <xdr:row>36</xdr:row>
      <xdr:rowOff>123698</xdr:rowOff>
    </xdr:to>
    <xdr:cxnSp macro="">
      <xdr:nvCxnSpPr>
        <xdr:cNvPr id="67" name="直線コネクタ 66"/>
        <xdr:cNvCxnSpPr/>
      </xdr:nvCxnSpPr>
      <xdr:spPr>
        <a:xfrm>
          <a:off x="2019300" y="6237224"/>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152654</xdr:rowOff>
    </xdr:from>
    <xdr:to>
      <xdr:col>10</xdr:col>
      <xdr:colOff>114300</xdr:colOff>
      <xdr:row>36</xdr:row>
      <xdr:rowOff>65024</xdr:rowOff>
    </xdr:to>
    <xdr:cxnSp macro="">
      <xdr:nvCxnSpPr>
        <xdr:cNvPr id="70" name="直線コネクタ 69"/>
        <xdr:cNvCxnSpPr/>
      </xdr:nvCxnSpPr>
      <xdr:spPr>
        <a:xfrm>
          <a:off x="1130300" y="6153404"/>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69088</xdr:rowOff>
    </xdr:from>
    <xdr:to>
      <xdr:col>24</xdr:col>
      <xdr:colOff>114300</xdr:colOff>
      <xdr:row>36</xdr:row>
      <xdr:rowOff>170688</xdr:rowOff>
    </xdr:to>
    <xdr:sp macro="" textlink="">
      <xdr:nvSpPr>
        <xdr:cNvPr id="80" name="楕円 79"/>
        <xdr:cNvSpPr/>
      </xdr:nvSpPr>
      <xdr:spPr>
        <a:xfrm>
          <a:off x="45847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47515</xdr:rowOff>
    </xdr:from>
    <xdr:ext cx="469744" cy="259045"/>
    <xdr:sp macro="" textlink="">
      <xdr:nvSpPr>
        <xdr:cNvPr id="81" name="議会費該当値テキスト"/>
        <xdr:cNvSpPr txBox="1"/>
      </xdr:nvSpPr>
      <xdr:spPr>
        <a:xfrm>
          <a:off x="4686300"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53086</xdr:rowOff>
    </xdr:from>
    <xdr:to>
      <xdr:col>20</xdr:col>
      <xdr:colOff>38100</xdr:colOff>
      <xdr:row>36</xdr:row>
      <xdr:rowOff>154686</xdr:rowOff>
    </xdr:to>
    <xdr:sp macro="" textlink="">
      <xdr:nvSpPr>
        <xdr:cNvPr id="82" name="楕円 81"/>
        <xdr:cNvSpPr/>
      </xdr:nvSpPr>
      <xdr:spPr>
        <a:xfrm>
          <a:off x="3746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145813</xdr:rowOff>
    </xdr:from>
    <xdr:ext cx="469744" cy="259045"/>
    <xdr:sp macro="" textlink="">
      <xdr:nvSpPr>
        <xdr:cNvPr id="83" name="テキスト ボックス 82"/>
        <xdr:cNvSpPr txBox="1"/>
      </xdr:nvSpPr>
      <xdr:spPr>
        <a:xfrm>
          <a:off x="3562428"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72898</xdr:rowOff>
    </xdr:from>
    <xdr:to>
      <xdr:col>15</xdr:col>
      <xdr:colOff>101600</xdr:colOff>
      <xdr:row>37</xdr:row>
      <xdr:rowOff>3048</xdr:rowOff>
    </xdr:to>
    <xdr:sp macro="" textlink="">
      <xdr:nvSpPr>
        <xdr:cNvPr id="84" name="楕円 83"/>
        <xdr:cNvSpPr/>
      </xdr:nvSpPr>
      <xdr:spPr>
        <a:xfrm>
          <a:off x="2857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165625</xdr:rowOff>
    </xdr:from>
    <xdr:ext cx="469744" cy="259045"/>
    <xdr:sp macro="" textlink="">
      <xdr:nvSpPr>
        <xdr:cNvPr id="85" name="テキスト ボックス 84"/>
        <xdr:cNvSpPr txBox="1"/>
      </xdr:nvSpPr>
      <xdr:spPr>
        <a:xfrm>
          <a:off x="2673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14224</xdr:rowOff>
    </xdr:from>
    <xdr:to>
      <xdr:col>10</xdr:col>
      <xdr:colOff>165100</xdr:colOff>
      <xdr:row>36</xdr:row>
      <xdr:rowOff>115824</xdr:rowOff>
    </xdr:to>
    <xdr:sp macro="" textlink="">
      <xdr:nvSpPr>
        <xdr:cNvPr id="86" name="楕円 85"/>
        <xdr:cNvSpPr/>
      </xdr:nvSpPr>
      <xdr:spPr>
        <a:xfrm>
          <a:off x="1968500" y="6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106951</xdr:rowOff>
    </xdr:from>
    <xdr:ext cx="469744" cy="259045"/>
    <xdr:sp macro="" textlink="">
      <xdr:nvSpPr>
        <xdr:cNvPr id="87" name="テキスト ボックス 86"/>
        <xdr:cNvSpPr txBox="1"/>
      </xdr:nvSpPr>
      <xdr:spPr>
        <a:xfrm>
          <a:off x="1784428"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101854</xdr:rowOff>
    </xdr:from>
    <xdr:to>
      <xdr:col>6</xdr:col>
      <xdr:colOff>38100</xdr:colOff>
      <xdr:row>36</xdr:row>
      <xdr:rowOff>32004</xdr:rowOff>
    </xdr:to>
    <xdr:sp macro="" textlink="">
      <xdr:nvSpPr>
        <xdr:cNvPr id="88" name="楕円 87"/>
        <xdr:cNvSpPr/>
      </xdr:nvSpPr>
      <xdr:spPr>
        <a:xfrm>
          <a:off x="1079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23131</xdr:rowOff>
    </xdr:from>
    <xdr:ext cx="469744" cy="259045"/>
    <xdr:sp macro="" textlink="">
      <xdr:nvSpPr>
        <xdr:cNvPr id="89" name="テキスト ボックス 88"/>
        <xdr:cNvSpPr txBox="1"/>
      </xdr:nvSpPr>
      <xdr:spPr>
        <a:xfrm>
          <a:off x="895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87223</xdr:rowOff>
    </xdr:from>
    <xdr:to>
      <xdr:col>24</xdr:col>
      <xdr:colOff>63500</xdr:colOff>
      <xdr:row>58</xdr:row>
      <xdr:rowOff>116471</xdr:rowOff>
    </xdr:to>
    <xdr:cxnSp macro="">
      <xdr:nvCxnSpPr>
        <xdr:cNvPr id="120" name="直線コネクタ 119"/>
        <xdr:cNvCxnSpPr/>
      </xdr:nvCxnSpPr>
      <xdr:spPr>
        <a:xfrm>
          <a:off x="3797300" y="10031323"/>
          <a:ext cx="8382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62841</xdr:rowOff>
    </xdr:from>
    <xdr:to>
      <xdr:col>19</xdr:col>
      <xdr:colOff>177800</xdr:colOff>
      <xdr:row>58</xdr:row>
      <xdr:rowOff>87223</xdr:rowOff>
    </xdr:to>
    <xdr:cxnSp macro="">
      <xdr:nvCxnSpPr>
        <xdr:cNvPr id="123" name="直線コネクタ 122"/>
        <xdr:cNvCxnSpPr/>
      </xdr:nvCxnSpPr>
      <xdr:spPr>
        <a:xfrm>
          <a:off x="2908300" y="10006941"/>
          <a:ext cx="889000" cy="2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129996</xdr:rowOff>
    </xdr:from>
    <xdr:ext cx="534377" cy="259045"/>
    <xdr:sp macro="" textlink="">
      <xdr:nvSpPr>
        <xdr:cNvPr id="125" name="テキスト ボックス 124"/>
        <xdr:cNvSpPr txBox="1"/>
      </xdr:nvSpPr>
      <xdr:spPr>
        <a:xfrm>
          <a:off x="3530111" y="100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62841</xdr:rowOff>
    </xdr:from>
    <xdr:to>
      <xdr:col>15</xdr:col>
      <xdr:colOff>50800</xdr:colOff>
      <xdr:row>58</xdr:row>
      <xdr:rowOff>115243</xdr:rowOff>
    </xdr:to>
    <xdr:cxnSp macro="">
      <xdr:nvCxnSpPr>
        <xdr:cNvPr id="126" name="直線コネクタ 125"/>
        <xdr:cNvCxnSpPr/>
      </xdr:nvCxnSpPr>
      <xdr:spPr>
        <a:xfrm flipV="1">
          <a:off x="2019300" y="10006941"/>
          <a:ext cx="889000" cy="5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100051</xdr:rowOff>
    </xdr:from>
    <xdr:to>
      <xdr:col>10</xdr:col>
      <xdr:colOff>114300</xdr:colOff>
      <xdr:row>58</xdr:row>
      <xdr:rowOff>115243</xdr:rowOff>
    </xdr:to>
    <xdr:cxnSp macro="">
      <xdr:nvCxnSpPr>
        <xdr:cNvPr id="129" name="直線コネクタ 128"/>
        <xdr:cNvCxnSpPr/>
      </xdr:nvCxnSpPr>
      <xdr:spPr>
        <a:xfrm>
          <a:off x="1130300" y="10044151"/>
          <a:ext cx="889000" cy="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49013</xdr:rowOff>
    </xdr:from>
    <xdr:to>
      <xdr:col>6</xdr:col>
      <xdr:colOff>38100</xdr:colOff>
      <xdr:row>58</xdr:row>
      <xdr:rowOff>150613</xdr:rowOff>
    </xdr:to>
    <xdr:sp macro="" textlink="">
      <xdr:nvSpPr>
        <xdr:cNvPr id="132" name="フローチャート: 判断 131"/>
        <xdr:cNvSpPr/>
      </xdr:nvSpPr>
      <xdr:spPr>
        <a:xfrm>
          <a:off x="1079500" y="999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167140</xdr:rowOff>
    </xdr:from>
    <xdr:ext cx="534377" cy="259045"/>
    <xdr:sp macro="" textlink="">
      <xdr:nvSpPr>
        <xdr:cNvPr id="133" name="テキスト ボックス 132"/>
        <xdr:cNvSpPr txBox="1"/>
      </xdr:nvSpPr>
      <xdr:spPr>
        <a:xfrm>
          <a:off x="863111" y="9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65671</xdr:rowOff>
    </xdr:from>
    <xdr:to>
      <xdr:col>24</xdr:col>
      <xdr:colOff>114300</xdr:colOff>
      <xdr:row>58</xdr:row>
      <xdr:rowOff>167271</xdr:rowOff>
    </xdr:to>
    <xdr:sp macro="" textlink="">
      <xdr:nvSpPr>
        <xdr:cNvPr id="139" name="楕円 138"/>
        <xdr:cNvSpPr/>
      </xdr:nvSpPr>
      <xdr:spPr>
        <a:xfrm>
          <a:off x="4584700" y="100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36423</xdr:rowOff>
    </xdr:from>
    <xdr:to>
      <xdr:col>20</xdr:col>
      <xdr:colOff>38100</xdr:colOff>
      <xdr:row>58</xdr:row>
      <xdr:rowOff>138023</xdr:rowOff>
    </xdr:to>
    <xdr:sp macro="" textlink="">
      <xdr:nvSpPr>
        <xdr:cNvPr id="141" name="楕円 140"/>
        <xdr:cNvSpPr/>
      </xdr:nvSpPr>
      <xdr:spPr>
        <a:xfrm>
          <a:off x="3746500" y="99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154550</xdr:rowOff>
    </xdr:from>
    <xdr:ext cx="534377" cy="259045"/>
    <xdr:sp macro="" textlink="">
      <xdr:nvSpPr>
        <xdr:cNvPr id="142" name="テキスト ボックス 141"/>
        <xdr:cNvSpPr txBox="1"/>
      </xdr:nvSpPr>
      <xdr:spPr>
        <a:xfrm>
          <a:off x="3530111" y="97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12041</xdr:rowOff>
    </xdr:from>
    <xdr:to>
      <xdr:col>15</xdr:col>
      <xdr:colOff>101600</xdr:colOff>
      <xdr:row>58</xdr:row>
      <xdr:rowOff>113641</xdr:rowOff>
    </xdr:to>
    <xdr:sp macro="" textlink="">
      <xdr:nvSpPr>
        <xdr:cNvPr id="143" name="楕円 142"/>
        <xdr:cNvSpPr/>
      </xdr:nvSpPr>
      <xdr:spPr>
        <a:xfrm>
          <a:off x="2857500" y="99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130168</xdr:rowOff>
    </xdr:from>
    <xdr:ext cx="534377" cy="259045"/>
    <xdr:sp macro="" textlink="">
      <xdr:nvSpPr>
        <xdr:cNvPr id="144" name="テキスト ボックス 143"/>
        <xdr:cNvSpPr txBox="1"/>
      </xdr:nvSpPr>
      <xdr:spPr>
        <a:xfrm>
          <a:off x="2641111" y="97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64443</xdr:rowOff>
    </xdr:from>
    <xdr:to>
      <xdr:col>10</xdr:col>
      <xdr:colOff>165100</xdr:colOff>
      <xdr:row>58</xdr:row>
      <xdr:rowOff>166043</xdr:rowOff>
    </xdr:to>
    <xdr:sp macro="" textlink="">
      <xdr:nvSpPr>
        <xdr:cNvPr id="145" name="楕円 144"/>
        <xdr:cNvSpPr/>
      </xdr:nvSpPr>
      <xdr:spPr>
        <a:xfrm>
          <a:off x="1968500" y="1000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11120</xdr:rowOff>
    </xdr:from>
    <xdr:ext cx="534377" cy="259045"/>
    <xdr:sp macro="" textlink="">
      <xdr:nvSpPr>
        <xdr:cNvPr id="146" name="テキスト ボックス 145"/>
        <xdr:cNvSpPr txBox="1"/>
      </xdr:nvSpPr>
      <xdr:spPr>
        <a:xfrm>
          <a:off x="1752111" y="978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49251</xdr:rowOff>
    </xdr:from>
    <xdr:to>
      <xdr:col>6</xdr:col>
      <xdr:colOff>38100</xdr:colOff>
      <xdr:row>58</xdr:row>
      <xdr:rowOff>150851</xdr:rowOff>
    </xdr:to>
    <xdr:sp macro="" textlink="">
      <xdr:nvSpPr>
        <xdr:cNvPr id="147" name="楕円 146"/>
        <xdr:cNvSpPr/>
      </xdr:nvSpPr>
      <xdr:spPr>
        <a:xfrm>
          <a:off x="1079500" y="99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141978</xdr:rowOff>
    </xdr:from>
    <xdr:ext cx="534377" cy="259045"/>
    <xdr:sp macro="" textlink="">
      <xdr:nvSpPr>
        <xdr:cNvPr id="148" name="テキスト ボックス 147"/>
        <xdr:cNvSpPr txBox="1"/>
      </xdr:nvSpPr>
      <xdr:spPr>
        <a:xfrm>
          <a:off x="863111" y="100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137287</xdr:rowOff>
    </xdr:from>
    <xdr:to>
      <xdr:col>24</xdr:col>
      <xdr:colOff>63500</xdr:colOff>
      <xdr:row>75</xdr:row>
      <xdr:rowOff>7582</xdr:rowOff>
    </xdr:to>
    <xdr:cxnSp macro="">
      <xdr:nvCxnSpPr>
        <xdr:cNvPr id="178" name="直線コネクタ 177"/>
        <xdr:cNvCxnSpPr/>
      </xdr:nvCxnSpPr>
      <xdr:spPr>
        <a:xfrm flipV="1">
          <a:off x="3797300" y="12824587"/>
          <a:ext cx="8382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7582</xdr:rowOff>
    </xdr:from>
    <xdr:to>
      <xdr:col>19</xdr:col>
      <xdr:colOff>177800</xdr:colOff>
      <xdr:row>75</xdr:row>
      <xdr:rowOff>18834</xdr:rowOff>
    </xdr:to>
    <xdr:cxnSp macro="">
      <xdr:nvCxnSpPr>
        <xdr:cNvPr id="181" name="直線コネクタ 180"/>
        <xdr:cNvCxnSpPr/>
      </xdr:nvCxnSpPr>
      <xdr:spPr>
        <a:xfrm flipV="1">
          <a:off x="2908300" y="12866332"/>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18834</xdr:rowOff>
    </xdr:from>
    <xdr:to>
      <xdr:col>15</xdr:col>
      <xdr:colOff>50800</xdr:colOff>
      <xdr:row>75</xdr:row>
      <xdr:rowOff>81521</xdr:rowOff>
    </xdr:to>
    <xdr:cxnSp macro="">
      <xdr:nvCxnSpPr>
        <xdr:cNvPr id="184" name="直線コネクタ 183"/>
        <xdr:cNvCxnSpPr/>
      </xdr:nvCxnSpPr>
      <xdr:spPr>
        <a:xfrm flipV="1">
          <a:off x="2019300" y="12877584"/>
          <a:ext cx="889000" cy="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79032</xdr:rowOff>
    </xdr:from>
    <xdr:to>
      <xdr:col>10</xdr:col>
      <xdr:colOff>114300</xdr:colOff>
      <xdr:row>75</xdr:row>
      <xdr:rowOff>81521</xdr:rowOff>
    </xdr:to>
    <xdr:cxnSp macro="">
      <xdr:nvCxnSpPr>
        <xdr:cNvPr id="187" name="直線コネクタ 186"/>
        <xdr:cNvCxnSpPr/>
      </xdr:nvCxnSpPr>
      <xdr:spPr>
        <a:xfrm>
          <a:off x="1130300" y="12937782"/>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124434</xdr:rowOff>
    </xdr:from>
    <xdr:to>
      <xdr:col>6</xdr:col>
      <xdr:colOff>38100</xdr:colOff>
      <xdr:row>76</xdr:row>
      <xdr:rowOff>54584</xdr:rowOff>
    </xdr:to>
    <xdr:sp macro="" textlink="">
      <xdr:nvSpPr>
        <xdr:cNvPr id="190" name="フローチャート: 判断 189"/>
        <xdr:cNvSpPr/>
      </xdr:nvSpPr>
      <xdr:spPr>
        <a:xfrm>
          <a:off x="1079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45711</xdr:rowOff>
    </xdr:from>
    <xdr:ext cx="599010" cy="259045"/>
    <xdr:sp macro="" textlink="">
      <xdr:nvSpPr>
        <xdr:cNvPr id="191" name="テキスト ボックス 190"/>
        <xdr:cNvSpPr txBox="1"/>
      </xdr:nvSpPr>
      <xdr:spPr>
        <a:xfrm>
          <a:off x="830795" y="130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86487</xdr:rowOff>
    </xdr:from>
    <xdr:to>
      <xdr:col>24</xdr:col>
      <xdr:colOff>114300</xdr:colOff>
      <xdr:row>75</xdr:row>
      <xdr:rowOff>16637</xdr:rowOff>
    </xdr:to>
    <xdr:sp macro="" textlink="">
      <xdr:nvSpPr>
        <xdr:cNvPr id="197" name="楕円 196"/>
        <xdr:cNvSpPr/>
      </xdr:nvSpPr>
      <xdr:spPr>
        <a:xfrm>
          <a:off x="4584700" y="127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109364</xdr:rowOff>
    </xdr:from>
    <xdr:ext cx="599010" cy="259045"/>
    <xdr:sp macro="" textlink="">
      <xdr:nvSpPr>
        <xdr:cNvPr id="198" name="民生費該当値テキスト"/>
        <xdr:cNvSpPr txBox="1"/>
      </xdr:nvSpPr>
      <xdr:spPr>
        <a:xfrm>
          <a:off x="4686300" y="1262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128232</xdr:rowOff>
    </xdr:from>
    <xdr:to>
      <xdr:col>20</xdr:col>
      <xdr:colOff>38100</xdr:colOff>
      <xdr:row>75</xdr:row>
      <xdr:rowOff>58382</xdr:rowOff>
    </xdr:to>
    <xdr:sp macro="" textlink="">
      <xdr:nvSpPr>
        <xdr:cNvPr id="199" name="楕円 198"/>
        <xdr:cNvSpPr/>
      </xdr:nvSpPr>
      <xdr:spPr>
        <a:xfrm>
          <a:off x="3746500" y="128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74909</xdr:rowOff>
    </xdr:from>
    <xdr:ext cx="599010" cy="259045"/>
    <xdr:sp macro="" textlink="">
      <xdr:nvSpPr>
        <xdr:cNvPr id="200" name="テキスト ボックス 199"/>
        <xdr:cNvSpPr txBox="1"/>
      </xdr:nvSpPr>
      <xdr:spPr>
        <a:xfrm>
          <a:off x="3497795" y="125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139484</xdr:rowOff>
    </xdr:from>
    <xdr:to>
      <xdr:col>15</xdr:col>
      <xdr:colOff>101600</xdr:colOff>
      <xdr:row>75</xdr:row>
      <xdr:rowOff>69634</xdr:rowOff>
    </xdr:to>
    <xdr:sp macro="" textlink="">
      <xdr:nvSpPr>
        <xdr:cNvPr id="201" name="楕円 200"/>
        <xdr:cNvSpPr/>
      </xdr:nvSpPr>
      <xdr:spPr>
        <a:xfrm>
          <a:off x="2857500" y="128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86161</xdr:rowOff>
    </xdr:from>
    <xdr:ext cx="599010" cy="259045"/>
    <xdr:sp macro="" textlink="">
      <xdr:nvSpPr>
        <xdr:cNvPr id="202" name="テキスト ボックス 201"/>
        <xdr:cNvSpPr txBox="1"/>
      </xdr:nvSpPr>
      <xdr:spPr>
        <a:xfrm>
          <a:off x="2608795" y="1260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30721</xdr:rowOff>
    </xdr:from>
    <xdr:to>
      <xdr:col>10</xdr:col>
      <xdr:colOff>165100</xdr:colOff>
      <xdr:row>75</xdr:row>
      <xdr:rowOff>132321</xdr:rowOff>
    </xdr:to>
    <xdr:sp macro="" textlink="">
      <xdr:nvSpPr>
        <xdr:cNvPr id="203" name="楕円 202"/>
        <xdr:cNvSpPr/>
      </xdr:nvSpPr>
      <xdr:spPr>
        <a:xfrm>
          <a:off x="1968500" y="128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148848</xdr:rowOff>
    </xdr:from>
    <xdr:ext cx="599010" cy="259045"/>
    <xdr:sp macro="" textlink="">
      <xdr:nvSpPr>
        <xdr:cNvPr id="204" name="テキスト ボックス 203"/>
        <xdr:cNvSpPr txBox="1"/>
      </xdr:nvSpPr>
      <xdr:spPr>
        <a:xfrm>
          <a:off x="1719795" y="1266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28232</xdr:rowOff>
    </xdr:from>
    <xdr:to>
      <xdr:col>6</xdr:col>
      <xdr:colOff>38100</xdr:colOff>
      <xdr:row>75</xdr:row>
      <xdr:rowOff>129832</xdr:rowOff>
    </xdr:to>
    <xdr:sp macro="" textlink="">
      <xdr:nvSpPr>
        <xdr:cNvPr id="205" name="楕円 204"/>
        <xdr:cNvSpPr/>
      </xdr:nvSpPr>
      <xdr:spPr>
        <a:xfrm>
          <a:off x="1079500" y="128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146359</xdr:rowOff>
    </xdr:from>
    <xdr:ext cx="599010" cy="259045"/>
    <xdr:sp macro="" textlink="">
      <xdr:nvSpPr>
        <xdr:cNvPr id="206" name="テキスト ボックス 205"/>
        <xdr:cNvSpPr txBox="1"/>
      </xdr:nvSpPr>
      <xdr:spPr>
        <a:xfrm>
          <a:off x="830795" y="1266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167948</xdr:rowOff>
    </xdr:from>
    <xdr:to>
      <xdr:col>24</xdr:col>
      <xdr:colOff>63500</xdr:colOff>
      <xdr:row>96</xdr:row>
      <xdr:rowOff>95548</xdr:rowOff>
    </xdr:to>
    <xdr:cxnSp macro="">
      <xdr:nvCxnSpPr>
        <xdr:cNvPr id="238" name="直線コネクタ 237"/>
        <xdr:cNvCxnSpPr/>
      </xdr:nvCxnSpPr>
      <xdr:spPr>
        <a:xfrm flipV="1">
          <a:off x="3797300" y="16455698"/>
          <a:ext cx="838200" cy="9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34348</xdr:rowOff>
    </xdr:from>
    <xdr:to>
      <xdr:col>19</xdr:col>
      <xdr:colOff>177800</xdr:colOff>
      <xdr:row>96</xdr:row>
      <xdr:rowOff>95548</xdr:rowOff>
    </xdr:to>
    <xdr:cxnSp macro="">
      <xdr:nvCxnSpPr>
        <xdr:cNvPr id="241" name="直線コネクタ 240"/>
        <xdr:cNvCxnSpPr/>
      </xdr:nvCxnSpPr>
      <xdr:spPr>
        <a:xfrm>
          <a:off x="2908300" y="16493548"/>
          <a:ext cx="889000" cy="6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34348</xdr:rowOff>
    </xdr:from>
    <xdr:to>
      <xdr:col>15</xdr:col>
      <xdr:colOff>50800</xdr:colOff>
      <xdr:row>96</xdr:row>
      <xdr:rowOff>95613</xdr:rowOff>
    </xdr:to>
    <xdr:cxnSp macro="">
      <xdr:nvCxnSpPr>
        <xdr:cNvPr id="244" name="直線コネクタ 243"/>
        <xdr:cNvCxnSpPr/>
      </xdr:nvCxnSpPr>
      <xdr:spPr>
        <a:xfrm flipV="1">
          <a:off x="2019300" y="1649354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95613</xdr:rowOff>
    </xdr:from>
    <xdr:to>
      <xdr:col>10</xdr:col>
      <xdr:colOff>114300</xdr:colOff>
      <xdr:row>96</xdr:row>
      <xdr:rowOff>106031</xdr:rowOff>
    </xdr:to>
    <xdr:cxnSp macro="">
      <xdr:nvCxnSpPr>
        <xdr:cNvPr id="247" name="直線コネクタ 246"/>
        <xdr:cNvCxnSpPr/>
      </xdr:nvCxnSpPr>
      <xdr:spPr>
        <a:xfrm flipV="1">
          <a:off x="1130300" y="16554813"/>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137396</xdr:rowOff>
    </xdr:from>
    <xdr:to>
      <xdr:col>6</xdr:col>
      <xdr:colOff>38100</xdr:colOff>
      <xdr:row>95</xdr:row>
      <xdr:rowOff>67546</xdr:rowOff>
    </xdr:to>
    <xdr:sp macro="" textlink="">
      <xdr:nvSpPr>
        <xdr:cNvPr id="250" name="フローチャート: 判断 249"/>
        <xdr:cNvSpPr/>
      </xdr:nvSpPr>
      <xdr:spPr>
        <a:xfrm>
          <a:off x="1079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84073</xdr:rowOff>
    </xdr:from>
    <xdr:ext cx="534377" cy="259045"/>
    <xdr:sp macro="" textlink="">
      <xdr:nvSpPr>
        <xdr:cNvPr id="251" name="テキスト ボックス 250"/>
        <xdr:cNvSpPr txBox="1"/>
      </xdr:nvSpPr>
      <xdr:spPr>
        <a:xfrm>
          <a:off x="863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117148</xdr:rowOff>
    </xdr:from>
    <xdr:to>
      <xdr:col>24</xdr:col>
      <xdr:colOff>114300</xdr:colOff>
      <xdr:row>96</xdr:row>
      <xdr:rowOff>47298</xdr:rowOff>
    </xdr:to>
    <xdr:sp macro="" textlink="">
      <xdr:nvSpPr>
        <xdr:cNvPr id="257" name="楕円 256"/>
        <xdr:cNvSpPr/>
      </xdr:nvSpPr>
      <xdr:spPr>
        <a:xfrm>
          <a:off x="4584700" y="164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95575</xdr:rowOff>
    </xdr:from>
    <xdr:ext cx="534377" cy="259045"/>
    <xdr:sp macro="" textlink="">
      <xdr:nvSpPr>
        <xdr:cNvPr id="258" name="衛生費該当値テキスト"/>
        <xdr:cNvSpPr txBox="1"/>
      </xdr:nvSpPr>
      <xdr:spPr>
        <a:xfrm>
          <a:off x="4686300" y="163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44748</xdr:rowOff>
    </xdr:from>
    <xdr:to>
      <xdr:col>20</xdr:col>
      <xdr:colOff>38100</xdr:colOff>
      <xdr:row>96</xdr:row>
      <xdr:rowOff>146348</xdr:rowOff>
    </xdr:to>
    <xdr:sp macro="" textlink="">
      <xdr:nvSpPr>
        <xdr:cNvPr id="259" name="楕円 258"/>
        <xdr:cNvSpPr/>
      </xdr:nvSpPr>
      <xdr:spPr>
        <a:xfrm>
          <a:off x="3746500" y="165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137475</xdr:rowOff>
    </xdr:from>
    <xdr:ext cx="534377" cy="259045"/>
    <xdr:sp macro="" textlink="">
      <xdr:nvSpPr>
        <xdr:cNvPr id="260" name="テキスト ボックス 259"/>
        <xdr:cNvSpPr txBox="1"/>
      </xdr:nvSpPr>
      <xdr:spPr>
        <a:xfrm>
          <a:off x="3530111" y="1659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154998</xdr:rowOff>
    </xdr:from>
    <xdr:to>
      <xdr:col>15</xdr:col>
      <xdr:colOff>101600</xdr:colOff>
      <xdr:row>96</xdr:row>
      <xdr:rowOff>85148</xdr:rowOff>
    </xdr:to>
    <xdr:sp macro="" textlink="">
      <xdr:nvSpPr>
        <xdr:cNvPr id="261" name="楕円 260"/>
        <xdr:cNvSpPr/>
      </xdr:nvSpPr>
      <xdr:spPr>
        <a:xfrm>
          <a:off x="2857500" y="164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76275</xdr:rowOff>
    </xdr:from>
    <xdr:ext cx="534377" cy="259045"/>
    <xdr:sp macro="" textlink="">
      <xdr:nvSpPr>
        <xdr:cNvPr id="262" name="テキスト ボックス 261"/>
        <xdr:cNvSpPr txBox="1"/>
      </xdr:nvSpPr>
      <xdr:spPr>
        <a:xfrm>
          <a:off x="2641111" y="165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44813</xdr:rowOff>
    </xdr:from>
    <xdr:to>
      <xdr:col>10</xdr:col>
      <xdr:colOff>165100</xdr:colOff>
      <xdr:row>96</xdr:row>
      <xdr:rowOff>146413</xdr:rowOff>
    </xdr:to>
    <xdr:sp macro="" textlink="">
      <xdr:nvSpPr>
        <xdr:cNvPr id="263" name="楕円 262"/>
        <xdr:cNvSpPr/>
      </xdr:nvSpPr>
      <xdr:spPr>
        <a:xfrm>
          <a:off x="1968500" y="165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137540</xdr:rowOff>
    </xdr:from>
    <xdr:ext cx="534377" cy="259045"/>
    <xdr:sp macro="" textlink="">
      <xdr:nvSpPr>
        <xdr:cNvPr id="264" name="テキスト ボックス 263"/>
        <xdr:cNvSpPr txBox="1"/>
      </xdr:nvSpPr>
      <xdr:spPr>
        <a:xfrm>
          <a:off x="1752111" y="165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55231</xdr:rowOff>
    </xdr:from>
    <xdr:to>
      <xdr:col>6</xdr:col>
      <xdr:colOff>38100</xdr:colOff>
      <xdr:row>96</xdr:row>
      <xdr:rowOff>156831</xdr:rowOff>
    </xdr:to>
    <xdr:sp macro="" textlink="">
      <xdr:nvSpPr>
        <xdr:cNvPr id="265" name="楕円 264"/>
        <xdr:cNvSpPr/>
      </xdr:nvSpPr>
      <xdr:spPr>
        <a:xfrm>
          <a:off x="1079500" y="165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147958</xdr:rowOff>
    </xdr:from>
    <xdr:ext cx="534377" cy="259045"/>
    <xdr:sp macro="" textlink="">
      <xdr:nvSpPr>
        <xdr:cNvPr id="266" name="テキスト ボックス 265"/>
        <xdr:cNvSpPr txBox="1"/>
      </xdr:nvSpPr>
      <xdr:spPr>
        <a:xfrm>
          <a:off x="863111" y="1660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78892</xdr:rowOff>
    </xdr:from>
    <xdr:to>
      <xdr:col>55</xdr:col>
      <xdr:colOff>0</xdr:colOff>
      <xdr:row>33</xdr:row>
      <xdr:rowOff>95352</xdr:rowOff>
    </xdr:to>
    <xdr:cxnSp macro="">
      <xdr:nvCxnSpPr>
        <xdr:cNvPr id="293" name="直線コネクタ 292"/>
        <xdr:cNvCxnSpPr/>
      </xdr:nvCxnSpPr>
      <xdr:spPr>
        <a:xfrm flipV="1">
          <a:off x="9639300" y="5736742"/>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95352</xdr:rowOff>
    </xdr:from>
    <xdr:to>
      <xdr:col>50</xdr:col>
      <xdr:colOff>114300</xdr:colOff>
      <xdr:row>34</xdr:row>
      <xdr:rowOff>30886</xdr:rowOff>
    </xdr:to>
    <xdr:cxnSp macro="">
      <xdr:nvCxnSpPr>
        <xdr:cNvPr id="296" name="直線コネクタ 295"/>
        <xdr:cNvCxnSpPr/>
      </xdr:nvCxnSpPr>
      <xdr:spPr>
        <a:xfrm flipV="1">
          <a:off x="8750300" y="5753202"/>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23114</xdr:rowOff>
    </xdr:from>
    <xdr:to>
      <xdr:col>45</xdr:col>
      <xdr:colOff>177800</xdr:colOff>
      <xdr:row>34</xdr:row>
      <xdr:rowOff>30886</xdr:rowOff>
    </xdr:to>
    <xdr:cxnSp macro="">
      <xdr:nvCxnSpPr>
        <xdr:cNvPr id="299" name="直線コネクタ 298"/>
        <xdr:cNvCxnSpPr/>
      </xdr:nvCxnSpPr>
      <xdr:spPr>
        <a:xfrm>
          <a:off x="7861300" y="585241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21742</xdr:rowOff>
    </xdr:from>
    <xdr:to>
      <xdr:col>41</xdr:col>
      <xdr:colOff>50800</xdr:colOff>
      <xdr:row>34</xdr:row>
      <xdr:rowOff>23114</xdr:rowOff>
    </xdr:to>
    <xdr:cxnSp macro="">
      <xdr:nvCxnSpPr>
        <xdr:cNvPr id="302" name="直線コネクタ 301"/>
        <xdr:cNvCxnSpPr/>
      </xdr:nvCxnSpPr>
      <xdr:spPr>
        <a:xfrm>
          <a:off x="6972300" y="585104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53238</xdr:rowOff>
    </xdr:from>
    <xdr:to>
      <xdr:col>36</xdr:col>
      <xdr:colOff>165100</xdr:colOff>
      <xdr:row>34</xdr:row>
      <xdr:rowOff>154838</xdr:rowOff>
    </xdr:to>
    <xdr:sp macro="" textlink="">
      <xdr:nvSpPr>
        <xdr:cNvPr id="305" name="フローチャート: 判断 304"/>
        <xdr:cNvSpPr/>
      </xdr:nvSpPr>
      <xdr:spPr>
        <a:xfrm>
          <a:off x="6921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145965</xdr:rowOff>
    </xdr:from>
    <xdr:ext cx="469744" cy="259045"/>
    <xdr:sp macro="" textlink="">
      <xdr:nvSpPr>
        <xdr:cNvPr id="306" name="テキスト ボックス 305"/>
        <xdr:cNvSpPr txBox="1"/>
      </xdr:nvSpPr>
      <xdr:spPr>
        <a:xfrm>
          <a:off x="6737428" y="59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28092</xdr:rowOff>
    </xdr:from>
    <xdr:to>
      <xdr:col>55</xdr:col>
      <xdr:colOff>50800</xdr:colOff>
      <xdr:row>33</xdr:row>
      <xdr:rowOff>129692</xdr:rowOff>
    </xdr:to>
    <xdr:sp macro="" textlink="">
      <xdr:nvSpPr>
        <xdr:cNvPr id="312" name="楕円 311"/>
        <xdr:cNvSpPr/>
      </xdr:nvSpPr>
      <xdr:spPr>
        <a:xfrm>
          <a:off x="10426700" y="56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50969</xdr:rowOff>
    </xdr:from>
    <xdr:ext cx="469744" cy="259045"/>
    <xdr:sp macro="" textlink="">
      <xdr:nvSpPr>
        <xdr:cNvPr id="313" name="労働費該当値テキスト"/>
        <xdr:cNvSpPr txBox="1"/>
      </xdr:nvSpPr>
      <xdr:spPr>
        <a:xfrm>
          <a:off x="10528300" y="55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44552</xdr:rowOff>
    </xdr:from>
    <xdr:to>
      <xdr:col>50</xdr:col>
      <xdr:colOff>165100</xdr:colOff>
      <xdr:row>33</xdr:row>
      <xdr:rowOff>146152</xdr:rowOff>
    </xdr:to>
    <xdr:sp macro="" textlink="">
      <xdr:nvSpPr>
        <xdr:cNvPr id="314" name="楕円 313"/>
        <xdr:cNvSpPr/>
      </xdr:nvSpPr>
      <xdr:spPr>
        <a:xfrm>
          <a:off x="95885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162679</xdr:rowOff>
    </xdr:from>
    <xdr:ext cx="469744" cy="259045"/>
    <xdr:sp macro="" textlink="">
      <xdr:nvSpPr>
        <xdr:cNvPr id="315" name="テキスト ボックス 314"/>
        <xdr:cNvSpPr txBox="1"/>
      </xdr:nvSpPr>
      <xdr:spPr>
        <a:xfrm>
          <a:off x="9404428" y="54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151536</xdr:rowOff>
    </xdr:from>
    <xdr:to>
      <xdr:col>46</xdr:col>
      <xdr:colOff>38100</xdr:colOff>
      <xdr:row>34</xdr:row>
      <xdr:rowOff>81686</xdr:rowOff>
    </xdr:to>
    <xdr:sp macro="" textlink="">
      <xdr:nvSpPr>
        <xdr:cNvPr id="316" name="楕円 315"/>
        <xdr:cNvSpPr/>
      </xdr:nvSpPr>
      <xdr:spPr>
        <a:xfrm>
          <a:off x="8699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98213</xdr:rowOff>
    </xdr:from>
    <xdr:ext cx="469744" cy="259045"/>
    <xdr:sp macro="" textlink="">
      <xdr:nvSpPr>
        <xdr:cNvPr id="317" name="テキスト ボックス 316"/>
        <xdr:cNvSpPr txBox="1"/>
      </xdr:nvSpPr>
      <xdr:spPr>
        <a:xfrm>
          <a:off x="8515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143764</xdr:rowOff>
    </xdr:from>
    <xdr:to>
      <xdr:col>41</xdr:col>
      <xdr:colOff>101600</xdr:colOff>
      <xdr:row>34</xdr:row>
      <xdr:rowOff>73914</xdr:rowOff>
    </xdr:to>
    <xdr:sp macro="" textlink="">
      <xdr:nvSpPr>
        <xdr:cNvPr id="318" name="楕円 317"/>
        <xdr:cNvSpPr/>
      </xdr:nvSpPr>
      <xdr:spPr>
        <a:xfrm>
          <a:off x="7810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19" name="テキスト ボックス 318"/>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142392</xdr:rowOff>
    </xdr:from>
    <xdr:to>
      <xdr:col>36</xdr:col>
      <xdr:colOff>165100</xdr:colOff>
      <xdr:row>34</xdr:row>
      <xdr:rowOff>72542</xdr:rowOff>
    </xdr:to>
    <xdr:sp macro="" textlink="">
      <xdr:nvSpPr>
        <xdr:cNvPr id="320" name="楕円 319"/>
        <xdr:cNvSpPr/>
      </xdr:nvSpPr>
      <xdr:spPr>
        <a:xfrm>
          <a:off x="6921500" y="58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89069</xdr:rowOff>
    </xdr:from>
    <xdr:ext cx="469744" cy="259045"/>
    <xdr:sp macro="" textlink="">
      <xdr:nvSpPr>
        <xdr:cNvPr id="321" name="テキスト ボックス 320"/>
        <xdr:cNvSpPr txBox="1"/>
      </xdr:nvSpPr>
      <xdr:spPr>
        <a:xfrm>
          <a:off x="6737428" y="55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119035</xdr:rowOff>
    </xdr:from>
    <xdr:to>
      <xdr:col>55</xdr:col>
      <xdr:colOff>0</xdr:colOff>
      <xdr:row>58</xdr:row>
      <xdr:rowOff>121138</xdr:rowOff>
    </xdr:to>
    <xdr:cxnSp macro="">
      <xdr:nvCxnSpPr>
        <xdr:cNvPr id="348" name="直線コネクタ 347"/>
        <xdr:cNvCxnSpPr/>
      </xdr:nvCxnSpPr>
      <xdr:spPr>
        <a:xfrm>
          <a:off x="9639300" y="10063135"/>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119035</xdr:rowOff>
    </xdr:from>
    <xdr:to>
      <xdr:col>50</xdr:col>
      <xdr:colOff>114300</xdr:colOff>
      <xdr:row>58</xdr:row>
      <xdr:rowOff>121549</xdr:rowOff>
    </xdr:to>
    <xdr:cxnSp macro="">
      <xdr:nvCxnSpPr>
        <xdr:cNvPr id="351" name="直線コネクタ 350"/>
        <xdr:cNvCxnSpPr/>
      </xdr:nvCxnSpPr>
      <xdr:spPr>
        <a:xfrm flipV="1">
          <a:off x="8750300" y="1006313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120132</xdr:rowOff>
    </xdr:from>
    <xdr:to>
      <xdr:col>45</xdr:col>
      <xdr:colOff>177800</xdr:colOff>
      <xdr:row>58</xdr:row>
      <xdr:rowOff>121549</xdr:rowOff>
    </xdr:to>
    <xdr:cxnSp macro="">
      <xdr:nvCxnSpPr>
        <xdr:cNvPr id="354" name="直線コネクタ 353"/>
        <xdr:cNvCxnSpPr/>
      </xdr:nvCxnSpPr>
      <xdr:spPr>
        <a:xfrm>
          <a:off x="7861300" y="1006423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119309</xdr:rowOff>
    </xdr:from>
    <xdr:to>
      <xdr:col>41</xdr:col>
      <xdr:colOff>50800</xdr:colOff>
      <xdr:row>58</xdr:row>
      <xdr:rowOff>120132</xdr:rowOff>
    </xdr:to>
    <xdr:cxnSp macro="">
      <xdr:nvCxnSpPr>
        <xdr:cNvPr id="357" name="直線コネクタ 356"/>
        <xdr:cNvCxnSpPr/>
      </xdr:nvCxnSpPr>
      <xdr:spPr>
        <a:xfrm>
          <a:off x="6972300" y="1006340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48164</xdr:rowOff>
    </xdr:from>
    <xdr:to>
      <xdr:col>36</xdr:col>
      <xdr:colOff>165100</xdr:colOff>
      <xdr:row>55</xdr:row>
      <xdr:rowOff>149764</xdr:rowOff>
    </xdr:to>
    <xdr:sp macro="" textlink="">
      <xdr:nvSpPr>
        <xdr:cNvPr id="360" name="フローチャート: 判断 359"/>
        <xdr:cNvSpPr/>
      </xdr:nvSpPr>
      <xdr:spPr>
        <a:xfrm>
          <a:off x="6921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166291</xdr:rowOff>
    </xdr:from>
    <xdr:ext cx="534377" cy="259045"/>
    <xdr:sp macro="" textlink="">
      <xdr:nvSpPr>
        <xdr:cNvPr id="361" name="テキスト ボックス 360"/>
        <xdr:cNvSpPr txBox="1"/>
      </xdr:nvSpPr>
      <xdr:spPr>
        <a:xfrm>
          <a:off x="6705111" y="92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70338</xdr:rowOff>
    </xdr:from>
    <xdr:to>
      <xdr:col>55</xdr:col>
      <xdr:colOff>50800</xdr:colOff>
      <xdr:row>59</xdr:row>
      <xdr:rowOff>488</xdr:rowOff>
    </xdr:to>
    <xdr:sp macro="" textlink="">
      <xdr:nvSpPr>
        <xdr:cNvPr id="367" name="楕円 366"/>
        <xdr:cNvSpPr/>
      </xdr:nvSpPr>
      <xdr:spPr>
        <a:xfrm>
          <a:off x="10426700" y="100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156715</xdr:rowOff>
    </xdr:from>
    <xdr:ext cx="378565" cy="259045"/>
    <xdr:sp macro="" textlink="">
      <xdr:nvSpPr>
        <xdr:cNvPr id="368" name="農林水産業費該当値テキスト"/>
        <xdr:cNvSpPr txBox="1"/>
      </xdr:nvSpPr>
      <xdr:spPr>
        <a:xfrm>
          <a:off x="10528300" y="9929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68235</xdr:rowOff>
    </xdr:from>
    <xdr:to>
      <xdr:col>50</xdr:col>
      <xdr:colOff>165100</xdr:colOff>
      <xdr:row>58</xdr:row>
      <xdr:rowOff>169835</xdr:rowOff>
    </xdr:to>
    <xdr:sp macro="" textlink="">
      <xdr:nvSpPr>
        <xdr:cNvPr id="369" name="楕円 368"/>
        <xdr:cNvSpPr/>
      </xdr:nvSpPr>
      <xdr:spPr>
        <a:xfrm>
          <a:off x="9588500" y="100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160962</xdr:rowOff>
    </xdr:from>
    <xdr:ext cx="378565" cy="259045"/>
    <xdr:sp macro="" textlink="">
      <xdr:nvSpPr>
        <xdr:cNvPr id="370" name="テキスト ボックス 369"/>
        <xdr:cNvSpPr txBox="1"/>
      </xdr:nvSpPr>
      <xdr:spPr>
        <a:xfrm>
          <a:off x="9450017" y="1010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70749</xdr:rowOff>
    </xdr:from>
    <xdr:to>
      <xdr:col>46</xdr:col>
      <xdr:colOff>38100</xdr:colOff>
      <xdr:row>59</xdr:row>
      <xdr:rowOff>899</xdr:rowOff>
    </xdr:to>
    <xdr:sp macro="" textlink="">
      <xdr:nvSpPr>
        <xdr:cNvPr id="371" name="楕円 370"/>
        <xdr:cNvSpPr/>
      </xdr:nvSpPr>
      <xdr:spPr>
        <a:xfrm>
          <a:off x="8699500" y="1001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163476</xdr:rowOff>
    </xdr:from>
    <xdr:ext cx="378565" cy="259045"/>
    <xdr:sp macro="" textlink="">
      <xdr:nvSpPr>
        <xdr:cNvPr id="372" name="テキスト ボックス 371"/>
        <xdr:cNvSpPr txBox="1"/>
      </xdr:nvSpPr>
      <xdr:spPr>
        <a:xfrm>
          <a:off x="8561017" y="10107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69332</xdr:rowOff>
    </xdr:from>
    <xdr:to>
      <xdr:col>41</xdr:col>
      <xdr:colOff>101600</xdr:colOff>
      <xdr:row>58</xdr:row>
      <xdr:rowOff>170932</xdr:rowOff>
    </xdr:to>
    <xdr:sp macro="" textlink="">
      <xdr:nvSpPr>
        <xdr:cNvPr id="373" name="楕円 372"/>
        <xdr:cNvSpPr/>
      </xdr:nvSpPr>
      <xdr:spPr>
        <a:xfrm>
          <a:off x="7810500" y="100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162059</xdr:rowOff>
    </xdr:from>
    <xdr:ext cx="378565" cy="259045"/>
    <xdr:sp macro="" textlink="">
      <xdr:nvSpPr>
        <xdr:cNvPr id="374" name="テキスト ボックス 373"/>
        <xdr:cNvSpPr txBox="1"/>
      </xdr:nvSpPr>
      <xdr:spPr>
        <a:xfrm>
          <a:off x="7672017" y="1010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68509</xdr:rowOff>
    </xdr:from>
    <xdr:to>
      <xdr:col>36</xdr:col>
      <xdr:colOff>165100</xdr:colOff>
      <xdr:row>58</xdr:row>
      <xdr:rowOff>170109</xdr:rowOff>
    </xdr:to>
    <xdr:sp macro="" textlink="">
      <xdr:nvSpPr>
        <xdr:cNvPr id="375" name="楕円 374"/>
        <xdr:cNvSpPr/>
      </xdr:nvSpPr>
      <xdr:spPr>
        <a:xfrm>
          <a:off x="6921500" y="100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161236</xdr:rowOff>
    </xdr:from>
    <xdr:ext cx="378565" cy="259045"/>
    <xdr:sp macro="" textlink="">
      <xdr:nvSpPr>
        <xdr:cNvPr id="376" name="テキスト ボックス 375"/>
        <xdr:cNvSpPr txBox="1"/>
      </xdr:nvSpPr>
      <xdr:spPr>
        <a:xfrm>
          <a:off x="6783017" y="1010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28242</xdr:rowOff>
    </xdr:from>
    <xdr:to>
      <xdr:col>55</xdr:col>
      <xdr:colOff>0</xdr:colOff>
      <xdr:row>79</xdr:row>
      <xdr:rowOff>31017</xdr:rowOff>
    </xdr:to>
    <xdr:cxnSp macro="">
      <xdr:nvCxnSpPr>
        <xdr:cNvPr id="407" name="直線コネクタ 406"/>
        <xdr:cNvCxnSpPr/>
      </xdr:nvCxnSpPr>
      <xdr:spPr>
        <a:xfrm flipV="1">
          <a:off x="9639300" y="13572792"/>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31017</xdr:rowOff>
    </xdr:from>
    <xdr:to>
      <xdr:col>50</xdr:col>
      <xdr:colOff>114300</xdr:colOff>
      <xdr:row>79</xdr:row>
      <xdr:rowOff>31114</xdr:rowOff>
    </xdr:to>
    <xdr:cxnSp macro="">
      <xdr:nvCxnSpPr>
        <xdr:cNvPr id="410" name="直線コネクタ 409"/>
        <xdr:cNvCxnSpPr/>
      </xdr:nvCxnSpPr>
      <xdr:spPr>
        <a:xfrm flipV="1">
          <a:off x="8750300" y="13575567"/>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27425</xdr:rowOff>
    </xdr:from>
    <xdr:to>
      <xdr:col>45</xdr:col>
      <xdr:colOff>177800</xdr:colOff>
      <xdr:row>79</xdr:row>
      <xdr:rowOff>31114</xdr:rowOff>
    </xdr:to>
    <xdr:cxnSp macro="">
      <xdr:nvCxnSpPr>
        <xdr:cNvPr id="413" name="直線コネクタ 412"/>
        <xdr:cNvCxnSpPr/>
      </xdr:nvCxnSpPr>
      <xdr:spPr>
        <a:xfrm>
          <a:off x="7861300" y="13571975"/>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161221</xdr:rowOff>
    </xdr:from>
    <xdr:to>
      <xdr:col>41</xdr:col>
      <xdr:colOff>50800</xdr:colOff>
      <xdr:row>79</xdr:row>
      <xdr:rowOff>27425</xdr:rowOff>
    </xdr:to>
    <xdr:cxnSp macro="">
      <xdr:nvCxnSpPr>
        <xdr:cNvPr id="416" name="直線コネクタ 415"/>
        <xdr:cNvCxnSpPr/>
      </xdr:nvCxnSpPr>
      <xdr:spPr>
        <a:xfrm>
          <a:off x="6972300" y="13534321"/>
          <a:ext cx="8890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19" name="フローチャート: 判断 418"/>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0" name="テキスト ボックス 419"/>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148892</xdr:rowOff>
    </xdr:from>
    <xdr:to>
      <xdr:col>55</xdr:col>
      <xdr:colOff>50800</xdr:colOff>
      <xdr:row>79</xdr:row>
      <xdr:rowOff>79042</xdr:rowOff>
    </xdr:to>
    <xdr:sp macro="" textlink="">
      <xdr:nvSpPr>
        <xdr:cNvPr id="426" name="楕円 425"/>
        <xdr:cNvSpPr/>
      </xdr:nvSpPr>
      <xdr:spPr>
        <a:xfrm>
          <a:off x="10426700" y="135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63819</xdr:rowOff>
    </xdr:from>
    <xdr:ext cx="469744" cy="259045"/>
    <xdr:sp macro="" textlink="">
      <xdr:nvSpPr>
        <xdr:cNvPr id="427" name="商工費該当値テキスト"/>
        <xdr:cNvSpPr txBox="1"/>
      </xdr:nvSpPr>
      <xdr:spPr>
        <a:xfrm>
          <a:off x="10528300" y="134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151667</xdr:rowOff>
    </xdr:from>
    <xdr:to>
      <xdr:col>50</xdr:col>
      <xdr:colOff>165100</xdr:colOff>
      <xdr:row>79</xdr:row>
      <xdr:rowOff>81817</xdr:rowOff>
    </xdr:to>
    <xdr:sp macro="" textlink="">
      <xdr:nvSpPr>
        <xdr:cNvPr id="428" name="楕円 427"/>
        <xdr:cNvSpPr/>
      </xdr:nvSpPr>
      <xdr:spPr>
        <a:xfrm>
          <a:off x="9588500" y="13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72944</xdr:rowOff>
    </xdr:from>
    <xdr:ext cx="469744" cy="259045"/>
    <xdr:sp macro="" textlink="">
      <xdr:nvSpPr>
        <xdr:cNvPr id="429" name="テキスト ボックス 428"/>
        <xdr:cNvSpPr txBox="1"/>
      </xdr:nvSpPr>
      <xdr:spPr>
        <a:xfrm>
          <a:off x="9404428" y="136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151764</xdr:rowOff>
    </xdr:from>
    <xdr:to>
      <xdr:col>46</xdr:col>
      <xdr:colOff>38100</xdr:colOff>
      <xdr:row>79</xdr:row>
      <xdr:rowOff>81914</xdr:rowOff>
    </xdr:to>
    <xdr:sp macro="" textlink="">
      <xdr:nvSpPr>
        <xdr:cNvPr id="430" name="楕円 429"/>
        <xdr:cNvSpPr/>
      </xdr:nvSpPr>
      <xdr:spPr>
        <a:xfrm>
          <a:off x="8699500" y="135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73041</xdr:rowOff>
    </xdr:from>
    <xdr:ext cx="469744" cy="259045"/>
    <xdr:sp macro="" textlink="">
      <xdr:nvSpPr>
        <xdr:cNvPr id="431" name="テキスト ボックス 430"/>
        <xdr:cNvSpPr txBox="1"/>
      </xdr:nvSpPr>
      <xdr:spPr>
        <a:xfrm>
          <a:off x="8515428" y="1361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148075</xdr:rowOff>
    </xdr:from>
    <xdr:to>
      <xdr:col>41</xdr:col>
      <xdr:colOff>101600</xdr:colOff>
      <xdr:row>79</xdr:row>
      <xdr:rowOff>78225</xdr:rowOff>
    </xdr:to>
    <xdr:sp macro="" textlink="">
      <xdr:nvSpPr>
        <xdr:cNvPr id="432" name="楕円 431"/>
        <xdr:cNvSpPr/>
      </xdr:nvSpPr>
      <xdr:spPr>
        <a:xfrm>
          <a:off x="7810500" y="135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69352</xdr:rowOff>
    </xdr:from>
    <xdr:ext cx="469744" cy="259045"/>
    <xdr:sp macro="" textlink="">
      <xdr:nvSpPr>
        <xdr:cNvPr id="433" name="テキスト ボックス 432"/>
        <xdr:cNvSpPr txBox="1"/>
      </xdr:nvSpPr>
      <xdr:spPr>
        <a:xfrm>
          <a:off x="7626428" y="1361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34" name="楕円 433"/>
        <xdr:cNvSpPr/>
      </xdr:nvSpPr>
      <xdr:spPr>
        <a:xfrm>
          <a:off x="6921500" y="134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35" name="テキスト ボックス 434"/>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18652</xdr:rowOff>
    </xdr:from>
    <xdr:to>
      <xdr:col>55</xdr:col>
      <xdr:colOff>0</xdr:colOff>
      <xdr:row>98</xdr:row>
      <xdr:rowOff>24997</xdr:rowOff>
    </xdr:to>
    <xdr:cxnSp macro="">
      <xdr:nvCxnSpPr>
        <xdr:cNvPr id="466" name="直線コネクタ 465"/>
        <xdr:cNvCxnSpPr/>
      </xdr:nvCxnSpPr>
      <xdr:spPr>
        <a:xfrm flipV="1">
          <a:off x="9639300" y="16820752"/>
          <a:ext cx="8382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9985</xdr:rowOff>
    </xdr:from>
    <xdr:to>
      <xdr:col>50</xdr:col>
      <xdr:colOff>114300</xdr:colOff>
      <xdr:row>98</xdr:row>
      <xdr:rowOff>24997</xdr:rowOff>
    </xdr:to>
    <xdr:cxnSp macro="">
      <xdr:nvCxnSpPr>
        <xdr:cNvPr id="469" name="直線コネクタ 468"/>
        <xdr:cNvCxnSpPr/>
      </xdr:nvCxnSpPr>
      <xdr:spPr>
        <a:xfrm>
          <a:off x="8750300" y="16812085"/>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9985</xdr:rowOff>
    </xdr:from>
    <xdr:to>
      <xdr:col>45</xdr:col>
      <xdr:colOff>177800</xdr:colOff>
      <xdr:row>98</xdr:row>
      <xdr:rowOff>13677</xdr:rowOff>
    </xdr:to>
    <xdr:cxnSp macro="">
      <xdr:nvCxnSpPr>
        <xdr:cNvPr id="472" name="直線コネクタ 471"/>
        <xdr:cNvCxnSpPr/>
      </xdr:nvCxnSpPr>
      <xdr:spPr>
        <a:xfrm flipV="1">
          <a:off x="7861300" y="16812085"/>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160361</xdr:rowOff>
    </xdr:from>
    <xdr:to>
      <xdr:col>41</xdr:col>
      <xdr:colOff>50800</xdr:colOff>
      <xdr:row>98</xdr:row>
      <xdr:rowOff>13677</xdr:rowOff>
    </xdr:to>
    <xdr:cxnSp macro="">
      <xdr:nvCxnSpPr>
        <xdr:cNvPr id="475" name="直線コネクタ 474"/>
        <xdr:cNvCxnSpPr/>
      </xdr:nvCxnSpPr>
      <xdr:spPr>
        <a:xfrm>
          <a:off x="6972300" y="16791011"/>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109550</xdr:rowOff>
    </xdr:from>
    <xdr:to>
      <xdr:col>36</xdr:col>
      <xdr:colOff>165100</xdr:colOff>
      <xdr:row>97</xdr:row>
      <xdr:rowOff>39700</xdr:rowOff>
    </xdr:to>
    <xdr:sp macro="" textlink="">
      <xdr:nvSpPr>
        <xdr:cNvPr id="478" name="フローチャート: 判断 477"/>
        <xdr:cNvSpPr/>
      </xdr:nvSpPr>
      <xdr:spPr>
        <a:xfrm>
          <a:off x="6921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56227</xdr:rowOff>
    </xdr:from>
    <xdr:ext cx="534377" cy="259045"/>
    <xdr:sp macro="" textlink="">
      <xdr:nvSpPr>
        <xdr:cNvPr id="479" name="テキスト ボックス 478"/>
        <xdr:cNvSpPr txBox="1"/>
      </xdr:nvSpPr>
      <xdr:spPr>
        <a:xfrm>
          <a:off x="6705111" y="163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139302</xdr:rowOff>
    </xdr:from>
    <xdr:to>
      <xdr:col>55</xdr:col>
      <xdr:colOff>50800</xdr:colOff>
      <xdr:row>98</xdr:row>
      <xdr:rowOff>69452</xdr:rowOff>
    </xdr:to>
    <xdr:sp macro="" textlink="">
      <xdr:nvSpPr>
        <xdr:cNvPr id="485" name="楕円 484"/>
        <xdr:cNvSpPr/>
      </xdr:nvSpPr>
      <xdr:spPr>
        <a:xfrm>
          <a:off x="10426700" y="167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54229</xdr:rowOff>
    </xdr:from>
    <xdr:ext cx="534377" cy="259045"/>
    <xdr:sp macro="" textlink="">
      <xdr:nvSpPr>
        <xdr:cNvPr id="486" name="土木費該当値テキスト"/>
        <xdr:cNvSpPr txBox="1"/>
      </xdr:nvSpPr>
      <xdr:spPr>
        <a:xfrm>
          <a:off x="10528300" y="1668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145647</xdr:rowOff>
    </xdr:from>
    <xdr:to>
      <xdr:col>50</xdr:col>
      <xdr:colOff>165100</xdr:colOff>
      <xdr:row>98</xdr:row>
      <xdr:rowOff>75797</xdr:rowOff>
    </xdr:to>
    <xdr:sp macro="" textlink="">
      <xdr:nvSpPr>
        <xdr:cNvPr id="487" name="楕円 486"/>
        <xdr:cNvSpPr/>
      </xdr:nvSpPr>
      <xdr:spPr>
        <a:xfrm>
          <a:off x="9588500" y="1677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66924</xdr:rowOff>
    </xdr:from>
    <xdr:ext cx="534377" cy="259045"/>
    <xdr:sp macro="" textlink="">
      <xdr:nvSpPr>
        <xdr:cNvPr id="488" name="テキスト ボックス 487"/>
        <xdr:cNvSpPr txBox="1"/>
      </xdr:nvSpPr>
      <xdr:spPr>
        <a:xfrm>
          <a:off x="9372111" y="1686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130635</xdr:rowOff>
    </xdr:from>
    <xdr:to>
      <xdr:col>46</xdr:col>
      <xdr:colOff>38100</xdr:colOff>
      <xdr:row>98</xdr:row>
      <xdr:rowOff>60785</xdr:rowOff>
    </xdr:to>
    <xdr:sp macro="" textlink="">
      <xdr:nvSpPr>
        <xdr:cNvPr id="489" name="楕円 488"/>
        <xdr:cNvSpPr/>
      </xdr:nvSpPr>
      <xdr:spPr>
        <a:xfrm>
          <a:off x="8699500" y="167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51912</xdr:rowOff>
    </xdr:from>
    <xdr:ext cx="534377" cy="259045"/>
    <xdr:sp macro="" textlink="">
      <xdr:nvSpPr>
        <xdr:cNvPr id="490" name="テキスト ボックス 489"/>
        <xdr:cNvSpPr txBox="1"/>
      </xdr:nvSpPr>
      <xdr:spPr>
        <a:xfrm>
          <a:off x="8483111" y="168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134327</xdr:rowOff>
    </xdr:from>
    <xdr:to>
      <xdr:col>41</xdr:col>
      <xdr:colOff>101600</xdr:colOff>
      <xdr:row>98</xdr:row>
      <xdr:rowOff>64477</xdr:rowOff>
    </xdr:to>
    <xdr:sp macro="" textlink="">
      <xdr:nvSpPr>
        <xdr:cNvPr id="491" name="楕円 490"/>
        <xdr:cNvSpPr/>
      </xdr:nvSpPr>
      <xdr:spPr>
        <a:xfrm>
          <a:off x="7810500" y="167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55604</xdr:rowOff>
    </xdr:from>
    <xdr:ext cx="534377" cy="259045"/>
    <xdr:sp macro="" textlink="">
      <xdr:nvSpPr>
        <xdr:cNvPr id="492" name="テキスト ボックス 491"/>
        <xdr:cNvSpPr txBox="1"/>
      </xdr:nvSpPr>
      <xdr:spPr>
        <a:xfrm>
          <a:off x="7594111" y="168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109561</xdr:rowOff>
    </xdr:from>
    <xdr:to>
      <xdr:col>36</xdr:col>
      <xdr:colOff>165100</xdr:colOff>
      <xdr:row>98</xdr:row>
      <xdr:rowOff>39711</xdr:rowOff>
    </xdr:to>
    <xdr:sp macro="" textlink="">
      <xdr:nvSpPr>
        <xdr:cNvPr id="493" name="楕円 492"/>
        <xdr:cNvSpPr/>
      </xdr:nvSpPr>
      <xdr:spPr>
        <a:xfrm>
          <a:off x="6921500" y="167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30838</xdr:rowOff>
    </xdr:from>
    <xdr:ext cx="534377" cy="259045"/>
    <xdr:sp macro="" textlink="">
      <xdr:nvSpPr>
        <xdr:cNvPr id="494" name="テキスト ボックス 493"/>
        <xdr:cNvSpPr txBox="1"/>
      </xdr:nvSpPr>
      <xdr:spPr>
        <a:xfrm>
          <a:off x="6705111" y="1683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99532</xdr:rowOff>
    </xdr:from>
    <xdr:to>
      <xdr:col>85</xdr:col>
      <xdr:colOff>127000</xdr:colOff>
      <xdr:row>37</xdr:row>
      <xdr:rowOff>43797</xdr:rowOff>
    </xdr:to>
    <xdr:cxnSp macro="">
      <xdr:nvCxnSpPr>
        <xdr:cNvPr id="526" name="直線コネクタ 525"/>
        <xdr:cNvCxnSpPr/>
      </xdr:nvCxnSpPr>
      <xdr:spPr>
        <a:xfrm flipV="1">
          <a:off x="15481300" y="6271732"/>
          <a:ext cx="838200" cy="1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43797</xdr:rowOff>
    </xdr:from>
    <xdr:to>
      <xdr:col>81</xdr:col>
      <xdr:colOff>50800</xdr:colOff>
      <xdr:row>37</xdr:row>
      <xdr:rowOff>67854</xdr:rowOff>
    </xdr:to>
    <xdr:cxnSp macro="">
      <xdr:nvCxnSpPr>
        <xdr:cNvPr id="529" name="直線コネクタ 528"/>
        <xdr:cNvCxnSpPr/>
      </xdr:nvCxnSpPr>
      <xdr:spPr>
        <a:xfrm flipV="1">
          <a:off x="14592300" y="6387447"/>
          <a:ext cx="889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64480</xdr:rowOff>
    </xdr:from>
    <xdr:to>
      <xdr:col>76</xdr:col>
      <xdr:colOff>114300</xdr:colOff>
      <xdr:row>37</xdr:row>
      <xdr:rowOff>67854</xdr:rowOff>
    </xdr:to>
    <xdr:cxnSp macro="">
      <xdr:nvCxnSpPr>
        <xdr:cNvPr id="532" name="直線コネクタ 531"/>
        <xdr:cNvCxnSpPr/>
      </xdr:nvCxnSpPr>
      <xdr:spPr>
        <a:xfrm>
          <a:off x="13703300" y="6408130"/>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6350</xdr:rowOff>
    </xdr:from>
    <xdr:to>
      <xdr:col>71</xdr:col>
      <xdr:colOff>177800</xdr:colOff>
      <xdr:row>37</xdr:row>
      <xdr:rowOff>64480</xdr:rowOff>
    </xdr:to>
    <xdr:cxnSp macro="">
      <xdr:nvCxnSpPr>
        <xdr:cNvPr id="535" name="直線コネクタ 534"/>
        <xdr:cNvCxnSpPr/>
      </xdr:nvCxnSpPr>
      <xdr:spPr>
        <a:xfrm>
          <a:off x="12814300" y="6350000"/>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139083</xdr:rowOff>
    </xdr:from>
    <xdr:to>
      <xdr:col>67</xdr:col>
      <xdr:colOff>101600</xdr:colOff>
      <xdr:row>35</xdr:row>
      <xdr:rowOff>69233</xdr:rowOff>
    </xdr:to>
    <xdr:sp macro="" textlink="">
      <xdr:nvSpPr>
        <xdr:cNvPr id="538" name="フローチャート: 判断 537"/>
        <xdr:cNvSpPr/>
      </xdr:nvSpPr>
      <xdr:spPr>
        <a:xfrm>
          <a:off x="12763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85760</xdr:rowOff>
    </xdr:from>
    <xdr:ext cx="534377" cy="259045"/>
    <xdr:sp macro="" textlink="">
      <xdr:nvSpPr>
        <xdr:cNvPr id="539" name="テキスト ボックス 538"/>
        <xdr:cNvSpPr txBox="1"/>
      </xdr:nvSpPr>
      <xdr:spPr>
        <a:xfrm>
          <a:off x="12547111" y="57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48732</xdr:rowOff>
    </xdr:from>
    <xdr:to>
      <xdr:col>85</xdr:col>
      <xdr:colOff>177800</xdr:colOff>
      <xdr:row>36</xdr:row>
      <xdr:rowOff>150332</xdr:rowOff>
    </xdr:to>
    <xdr:sp macro="" textlink="">
      <xdr:nvSpPr>
        <xdr:cNvPr id="545" name="楕円 544"/>
        <xdr:cNvSpPr/>
      </xdr:nvSpPr>
      <xdr:spPr>
        <a:xfrm>
          <a:off x="16268700" y="62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27159</xdr:rowOff>
    </xdr:from>
    <xdr:ext cx="534377" cy="259045"/>
    <xdr:sp macro="" textlink="">
      <xdr:nvSpPr>
        <xdr:cNvPr id="546" name="消防費該当値テキスト"/>
        <xdr:cNvSpPr txBox="1"/>
      </xdr:nvSpPr>
      <xdr:spPr>
        <a:xfrm>
          <a:off x="16370300" y="61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164447</xdr:rowOff>
    </xdr:from>
    <xdr:to>
      <xdr:col>81</xdr:col>
      <xdr:colOff>101600</xdr:colOff>
      <xdr:row>37</xdr:row>
      <xdr:rowOff>94597</xdr:rowOff>
    </xdr:to>
    <xdr:sp macro="" textlink="">
      <xdr:nvSpPr>
        <xdr:cNvPr id="547" name="楕円 546"/>
        <xdr:cNvSpPr/>
      </xdr:nvSpPr>
      <xdr:spPr>
        <a:xfrm>
          <a:off x="15430500" y="63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85724</xdr:rowOff>
    </xdr:from>
    <xdr:ext cx="534377" cy="259045"/>
    <xdr:sp macro="" textlink="">
      <xdr:nvSpPr>
        <xdr:cNvPr id="548" name="テキスト ボックス 547"/>
        <xdr:cNvSpPr txBox="1"/>
      </xdr:nvSpPr>
      <xdr:spPr>
        <a:xfrm>
          <a:off x="15214111" y="642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17054</xdr:rowOff>
    </xdr:from>
    <xdr:to>
      <xdr:col>76</xdr:col>
      <xdr:colOff>165100</xdr:colOff>
      <xdr:row>37</xdr:row>
      <xdr:rowOff>118654</xdr:rowOff>
    </xdr:to>
    <xdr:sp macro="" textlink="">
      <xdr:nvSpPr>
        <xdr:cNvPr id="549" name="楕円 548"/>
        <xdr:cNvSpPr/>
      </xdr:nvSpPr>
      <xdr:spPr>
        <a:xfrm>
          <a:off x="14541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109781</xdr:rowOff>
    </xdr:from>
    <xdr:ext cx="534377" cy="259045"/>
    <xdr:sp macro="" textlink="">
      <xdr:nvSpPr>
        <xdr:cNvPr id="550" name="テキスト ボックス 549"/>
        <xdr:cNvSpPr txBox="1"/>
      </xdr:nvSpPr>
      <xdr:spPr>
        <a:xfrm>
          <a:off x="14325111" y="64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13680</xdr:rowOff>
    </xdr:from>
    <xdr:to>
      <xdr:col>72</xdr:col>
      <xdr:colOff>38100</xdr:colOff>
      <xdr:row>37</xdr:row>
      <xdr:rowOff>115280</xdr:rowOff>
    </xdr:to>
    <xdr:sp macro="" textlink="">
      <xdr:nvSpPr>
        <xdr:cNvPr id="551" name="楕円 550"/>
        <xdr:cNvSpPr/>
      </xdr:nvSpPr>
      <xdr:spPr>
        <a:xfrm>
          <a:off x="13652500" y="63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106407</xdr:rowOff>
    </xdr:from>
    <xdr:ext cx="534377" cy="259045"/>
    <xdr:sp macro="" textlink="">
      <xdr:nvSpPr>
        <xdr:cNvPr id="552" name="テキスト ボックス 551"/>
        <xdr:cNvSpPr txBox="1"/>
      </xdr:nvSpPr>
      <xdr:spPr>
        <a:xfrm>
          <a:off x="13436111" y="645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127000</xdr:rowOff>
    </xdr:from>
    <xdr:to>
      <xdr:col>67</xdr:col>
      <xdr:colOff>101600</xdr:colOff>
      <xdr:row>37</xdr:row>
      <xdr:rowOff>57150</xdr:rowOff>
    </xdr:to>
    <xdr:sp macro="" textlink="">
      <xdr:nvSpPr>
        <xdr:cNvPr id="553" name="楕円 552"/>
        <xdr:cNvSpPr/>
      </xdr:nvSpPr>
      <xdr:spPr>
        <a:xfrm>
          <a:off x="12763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48277</xdr:rowOff>
    </xdr:from>
    <xdr:ext cx="534377" cy="259045"/>
    <xdr:sp macro="" textlink="">
      <xdr:nvSpPr>
        <xdr:cNvPr id="554" name="テキスト ボックス 553"/>
        <xdr:cNvSpPr txBox="1"/>
      </xdr:nvSpPr>
      <xdr:spPr>
        <a:xfrm>
          <a:off x="12547111" y="63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104235</xdr:rowOff>
    </xdr:from>
    <xdr:to>
      <xdr:col>85</xdr:col>
      <xdr:colOff>127000</xdr:colOff>
      <xdr:row>54</xdr:row>
      <xdr:rowOff>131209</xdr:rowOff>
    </xdr:to>
    <xdr:cxnSp macro="">
      <xdr:nvCxnSpPr>
        <xdr:cNvPr id="586" name="直線コネクタ 585"/>
        <xdr:cNvCxnSpPr/>
      </xdr:nvCxnSpPr>
      <xdr:spPr>
        <a:xfrm flipV="1">
          <a:off x="15481300" y="8848185"/>
          <a:ext cx="838200" cy="54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7"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40226</xdr:rowOff>
    </xdr:from>
    <xdr:to>
      <xdr:col>81</xdr:col>
      <xdr:colOff>50800</xdr:colOff>
      <xdr:row>54</xdr:row>
      <xdr:rowOff>131209</xdr:rowOff>
    </xdr:to>
    <xdr:cxnSp macro="">
      <xdr:nvCxnSpPr>
        <xdr:cNvPr id="589" name="直線コネクタ 588"/>
        <xdr:cNvCxnSpPr/>
      </xdr:nvCxnSpPr>
      <xdr:spPr>
        <a:xfrm>
          <a:off x="14592300" y="9298526"/>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1" name="テキスト ボックス 590"/>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24388</xdr:rowOff>
    </xdr:from>
    <xdr:to>
      <xdr:col>76</xdr:col>
      <xdr:colOff>114300</xdr:colOff>
      <xdr:row>54</xdr:row>
      <xdr:rowOff>40226</xdr:rowOff>
    </xdr:to>
    <xdr:cxnSp macro="">
      <xdr:nvCxnSpPr>
        <xdr:cNvPr id="592" name="直線コネクタ 591"/>
        <xdr:cNvCxnSpPr/>
      </xdr:nvCxnSpPr>
      <xdr:spPr>
        <a:xfrm>
          <a:off x="13703300" y="9111238"/>
          <a:ext cx="889000" cy="1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4" name="テキスト ボックス 593"/>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35948</xdr:rowOff>
    </xdr:from>
    <xdr:to>
      <xdr:col>71</xdr:col>
      <xdr:colOff>177800</xdr:colOff>
      <xdr:row>53</xdr:row>
      <xdr:rowOff>24388</xdr:rowOff>
    </xdr:to>
    <xdr:cxnSp macro="">
      <xdr:nvCxnSpPr>
        <xdr:cNvPr id="595" name="直線コネクタ 594"/>
        <xdr:cNvCxnSpPr/>
      </xdr:nvCxnSpPr>
      <xdr:spPr>
        <a:xfrm>
          <a:off x="12814300" y="8951348"/>
          <a:ext cx="889000" cy="15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7" name="テキスト ボックス 596"/>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121524</xdr:rowOff>
    </xdr:from>
    <xdr:to>
      <xdr:col>67</xdr:col>
      <xdr:colOff>101600</xdr:colOff>
      <xdr:row>54</xdr:row>
      <xdr:rowOff>51674</xdr:rowOff>
    </xdr:to>
    <xdr:sp macro="" textlink="">
      <xdr:nvSpPr>
        <xdr:cNvPr id="598" name="フローチャート: 判断 597"/>
        <xdr:cNvSpPr/>
      </xdr:nvSpPr>
      <xdr:spPr>
        <a:xfrm>
          <a:off x="12763500" y="920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42801</xdr:rowOff>
    </xdr:from>
    <xdr:ext cx="534377" cy="259045"/>
    <xdr:sp macro="" textlink="">
      <xdr:nvSpPr>
        <xdr:cNvPr id="599" name="テキスト ボックス 598"/>
        <xdr:cNvSpPr txBox="1"/>
      </xdr:nvSpPr>
      <xdr:spPr>
        <a:xfrm>
          <a:off x="12547111" y="93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53435</xdr:rowOff>
    </xdr:from>
    <xdr:to>
      <xdr:col>85</xdr:col>
      <xdr:colOff>177800</xdr:colOff>
      <xdr:row>51</xdr:row>
      <xdr:rowOff>155035</xdr:rowOff>
    </xdr:to>
    <xdr:sp macro="" textlink="">
      <xdr:nvSpPr>
        <xdr:cNvPr id="605" name="楕円 604"/>
        <xdr:cNvSpPr/>
      </xdr:nvSpPr>
      <xdr:spPr>
        <a:xfrm>
          <a:off x="16268700" y="87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76312</xdr:rowOff>
    </xdr:from>
    <xdr:ext cx="534377" cy="259045"/>
    <xdr:sp macro="" textlink="">
      <xdr:nvSpPr>
        <xdr:cNvPr id="606" name="教育費該当値テキスト"/>
        <xdr:cNvSpPr txBox="1"/>
      </xdr:nvSpPr>
      <xdr:spPr>
        <a:xfrm>
          <a:off x="16370300" y="864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80409</xdr:rowOff>
    </xdr:from>
    <xdr:to>
      <xdr:col>81</xdr:col>
      <xdr:colOff>101600</xdr:colOff>
      <xdr:row>55</xdr:row>
      <xdr:rowOff>10559</xdr:rowOff>
    </xdr:to>
    <xdr:sp macro="" textlink="">
      <xdr:nvSpPr>
        <xdr:cNvPr id="607" name="楕円 606"/>
        <xdr:cNvSpPr/>
      </xdr:nvSpPr>
      <xdr:spPr>
        <a:xfrm>
          <a:off x="15430500" y="93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27086</xdr:rowOff>
    </xdr:from>
    <xdr:ext cx="534377" cy="259045"/>
    <xdr:sp macro="" textlink="">
      <xdr:nvSpPr>
        <xdr:cNvPr id="608" name="テキスト ボックス 607"/>
        <xdr:cNvSpPr txBox="1"/>
      </xdr:nvSpPr>
      <xdr:spPr>
        <a:xfrm>
          <a:off x="15214111" y="91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160876</xdr:rowOff>
    </xdr:from>
    <xdr:to>
      <xdr:col>76</xdr:col>
      <xdr:colOff>165100</xdr:colOff>
      <xdr:row>54</xdr:row>
      <xdr:rowOff>91026</xdr:rowOff>
    </xdr:to>
    <xdr:sp macro="" textlink="">
      <xdr:nvSpPr>
        <xdr:cNvPr id="609" name="楕円 608"/>
        <xdr:cNvSpPr/>
      </xdr:nvSpPr>
      <xdr:spPr>
        <a:xfrm>
          <a:off x="14541500" y="92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107553</xdr:rowOff>
    </xdr:from>
    <xdr:ext cx="534377" cy="259045"/>
    <xdr:sp macro="" textlink="">
      <xdr:nvSpPr>
        <xdr:cNvPr id="610" name="テキスト ボックス 609"/>
        <xdr:cNvSpPr txBox="1"/>
      </xdr:nvSpPr>
      <xdr:spPr>
        <a:xfrm>
          <a:off x="14325111" y="90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145038</xdr:rowOff>
    </xdr:from>
    <xdr:to>
      <xdr:col>72</xdr:col>
      <xdr:colOff>38100</xdr:colOff>
      <xdr:row>53</xdr:row>
      <xdr:rowOff>75188</xdr:rowOff>
    </xdr:to>
    <xdr:sp macro="" textlink="">
      <xdr:nvSpPr>
        <xdr:cNvPr id="611" name="楕円 610"/>
        <xdr:cNvSpPr/>
      </xdr:nvSpPr>
      <xdr:spPr>
        <a:xfrm>
          <a:off x="13652500" y="906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91715</xdr:rowOff>
    </xdr:from>
    <xdr:ext cx="534377" cy="259045"/>
    <xdr:sp macro="" textlink="">
      <xdr:nvSpPr>
        <xdr:cNvPr id="612" name="テキスト ボックス 611"/>
        <xdr:cNvSpPr txBox="1"/>
      </xdr:nvSpPr>
      <xdr:spPr>
        <a:xfrm>
          <a:off x="13436111" y="88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156598</xdr:rowOff>
    </xdr:from>
    <xdr:to>
      <xdr:col>67</xdr:col>
      <xdr:colOff>101600</xdr:colOff>
      <xdr:row>52</xdr:row>
      <xdr:rowOff>86748</xdr:rowOff>
    </xdr:to>
    <xdr:sp macro="" textlink="">
      <xdr:nvSpPr>
        <xdr:cNvPr id="613" name="楕円 612"/>
        <xdr:cNvSpPr/>
      </xdr:nvSpPr>
      <xdr:spPr>
        <a:xfrm>
          <a:off x="12763500" y="89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103275</xdr:rowOff>
    </xdr:from>
    <xdr:ext cx="534377" cy="259045"/>
    <xdr:sp macro="" textlink="">
      <xdr:nvSpPr>
        <xdr:cNvPr id="614" name="テキスト ボックス 613"/>
        <xdr:cNvSpPr txBox="1"/>
      </xdr:nvSpPr>
      <xdr:spPr>
        <a:xfrm>
          <a:off x="12547111" y="867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9798</xdr:rowOff>
    </xdr:from>
    <xdr:to>
      <xdr:col>85</xdr:col>
      <xdr:colOff>127000</xdr:colOff>
      <xdr:row>78</xdr:row>
      <xdr:rowOff>11855</xdr:rowOff>
    </xdr:to>
    <xdr:cxnSp macro="">
      <xdr:nvCxnSpPr>
        <xdr:cNvPr id="639" name="直線コネクタ 638"/>
        <xdr:cNvCxnSpPr/>
      </xdr:nvCxnSpPr>
      <xdr:spPr>
        <a:xfrm>
          <a:off x="15481300" y="13382898"/>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9798</xdr:rowOff>
    </xdr:from>
    <xdr:to>
      <xdr:col>81</xdr:col>
      <xdr:colOff>50800</xdr:colOff>
      <xdr:row>78</xdr:row>
      <xdr:rowOff>25400</xdr:rowOff>
    </xdr:to>
    <xdr:cxnSp macro="">
      <xdr:nvCxnSpPr>
        <xdr:cNvPr id="642" name="直線コネクタ 641"/>
        <xdr:cNvCxnSpPr/>
      </xdr:nvCxnSpPr>
      <xdr:spPr>
        <a:xfrm flipV="1">
          <a:off x="14592300" y="13382898"/>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5" name="直線コネクタ 64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8" name="直線コネクタ 64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101588</xdr:rowOff>
    </xdr:from>
    <xdr:to>
      <xdr:col>67</xdr:col>
      <xdr:colOff>101600</xdr:colOff>
      <xdr:row>78</xdr:row>
      <xdr:rowOff>31738</xdr:rowOff>
    </xdr:to>
    <xdr:sp macro="" textlink="">
      <xdr:nvSpPr>
        <xdr:cNvPr id="651" name="フローチャート: 判断 650"/>
        <xdr:cNvSpPr/>
      </xdr:nvSpPr>
      <xdr:spPr>
        <a:xfrm>
          <a:off x="12763500" y="133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48265</xdr:rowOff>
    </xdr:from>
    <xdr:ext cx="378565" cy="259045"/>
    <xdr:sp macro="" textlink="">
      <xdr:nvSpPr>
        <xdr:cNvPr id="652" name="テキスト ボックス 651"/>
        <xdr:cNvSpPr txBox="1"/>
      </xdr:nvSpPr>
      <xdr:spPr>
        <a:xfrm>
          <a:off x="12625017" y="130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132505</xdr:rowOff>
    </xdr:from>
    <xdr:to>
      <xdr:col>85</xdr:col>
      <xdr:colOff>177800</xdr:colOff>
      <xdr:row>78</xdr:row>
      <xdr:rowOff>62655</xdr:rowOff>
    </xdr:to>
    <xdr:sp macro="" textlink="">
      <xdr:nvSpPr>
        <xdr:cNvPr id="658" name="楕円 657"/>
        <xdr:cNvSpPr/>
      </xdr:nvSpPr>
      <xdr:spPr>
        <a:xfrm>
          <a:off x="16268700" y="133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52753</xdr:rowOff>
    </xdr:from>
    <xdr:ext cx="378565" cy="259045"/>
    <xdr:sp macro="" textlink="">
      <xdr:nvSpPr>
        <xdr:cNvPr id="659" name="災害復旧費該当値テキスト"/>
        <xdr:cNvSpPr txBox="1"/>
      </xdr:nvSpPr>
      <xdr:spPr>
        <a:xfrm>
          <a:off x="16370300" y="13254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130448</xdr:rowOff>
    </xdr:from>
    <xdr:to>
      <xdr:col>81</xdr:col>
      <xdr:colOff>101600</xdr:colOff>
      <xdr:row>78</xdr:row>
      <xdr:rowOff>60598</xdr:rowOff>
    </xdr:to>
    <xdr:sp macro="" textlink="">
      <xdr:nvSpPr>
        <xdr:cNvPr id="660" name="楕円 659"/>
        <xdr:cNvSpPr/>
      </xdr:nvSpPr>
      <xdr:spPr>
        <a:xfrm>
          <a:off x="15430500" y="133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51725</xdr:rowOff>
    </xdr:from>
    <xdr:ext cx="378565" cy="259045"/>
    <xdr:sp macro="" textlink="">
      <xdr:nvSpPr>
        <xdr:cNvPr id="661" name="テキスト ボックス 660"/>
        <xdr:cNvSpPr txBox="1"/>
      </xdr:nvSpPr>
      <xdr:spPr>
        <a:xfrm>
          <a:off x="15292017" y="1342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147016</xdr:rowOff>
    </xdr:from>
    <xdr:to>
      <xdr:col>85</xdr:col>
      <xdr:colOff>127000</xdr:colOff>
      <xdr:row>98</xdr:row>
      <xdr:rowOff>152893</xdr:rowOff>
    </xdr:to>
    <xdr:cxnSp macro="">
      <xdr:nvCxnSpPr>
        <xdr:cNvPr id="699" name="直線コネクタ 698"/>
        <xdr:cNvCxnSpPr/>
      </xdr:nvCxnSpPr>
      <xdr:spPr>
        <a:xfrm flipV="1">
          <a:off x="15481300" y="16949116"/>
          <a:ext cx="838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152893</xdr:rowOff>
    </xdr:from>
    <xdr:to>
      <xdr:col>81</xdr:col>
      <xdr:colOff>50800</xdr:colOff>
      <xdr:row>98</xdr:row>
      <xdr:rowOff>169810</xdr:rowOff>
    </xdr:to>
    <xdr:cxnSp macro="">
      <xdr:nvCxnSpPr>
        <xdr:cNvPr id="702" name="直線コネクタ 701"/>
        <xdr:cNvCxnSpPr/>
      </xdr:nvCxnSpPr>
      <xdr:spPr>
        <a:xfrm flipV="1">
          <a:off x="14592300" y="1695499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133429</xdr:rowOff>
    </xdr:from>
    <xdr:to>
      <xdr:col>76</xdr:col>
      <xdr:colOff>114300</xdr:colOff>
      <xdr:row>98</xdr:row>
      <xdr:rowOff>169810</xdr:rowOff>
    </xdr:to>
    <xdr:cxnSp macro="">
      <xdr:nvCxnSpPr>
        <xdr:cNvPr id="705" name="直線コネクタ 704"/>
        <xdr:cNvCxnSpPr/>
      </xdr:nvCxnSpPr>
      <xdr:spPr>
        <a:xfrm>
          <a:off x="13703300" y="16935529"/>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133429</xdr:rowOff>
    </xdr:from>
    <xdr:to>
      <xdr:col>71</xdr:col>
      <xdr:colOff>177800</xdr:colOff>
      <xdr:row>98</xdr:row>
      <xdr:rowOff>138492</xdr:rowOff>
    </xdr:to>
    <xdr:cxnSp macro="">
      <xdr:nvCxnSpPr>
        <xdr:cNvPr id="708" name="直線コネクタ 707"/>
        <xdr:cNvCxnSpPr/>
      </xdr:nvCxnSpPr>
      <xdr:spPr>
        <a:xfrm flipV="1">
          <a:off x="12814300" y="16935529"/>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114863</xdr:rowOff>
    </xdr:from>
    <xdr:to>
      <xdr:col>67</xdr:col>
      <xdr:colOff>101600</xdr:colOff>
      <xdr:row>94</xdr:row>
      <xdr:rowOff>45013</xdr:rowOff>
    </xdr:to>
    <xdr:sp macro="" textlink="">
      <xdr:nvSpPr>
        <xdr:cNvPr id="711" name="フローチャート: 判断 710"/>
        <xdr:cNvSpPr/>
      </xdr:nvSpPr>
      <xdr:spPr>
        <a:xfrm>
          <a:off x="12763500" y="160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61540</xdr:rowOff>
    </xdr:from>
    <xdr:ext cx="534377" cy="259045"/>
    <xdr:sp macro="" textlink="">
      <xdr:nvSpPr>
        <xdr:cNvPr id="712" name="テキスト ボックス 711"/>
        <xdr:cNvSpPr txBox="1"/>
      </xdr:nvSpPr>
      <xdr:spPr>
        <a:xfrm>
          <a:off x="12547111" y="158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96216</xdr:rowOff>
    </xdr:from>
    <xdr:to>
      <xdr:col>85</xdr:col>
      <xdr:colOff>177800</xdr:colOff>
      <xdr:row>99</xdr:row>
      <xdr:rowOff>26366</xdr:rowOff>
    </xdr:to>
    <xdr:sp macro="" textlink="">
      <xdr:nvSpPr>
        <xdr:cNvPr id="718" name="楕円 717"/>
        <xdr:cNvSpPr/>
      </xdr:nvSpPr>
      <xdr:spPr>
        <a:xfrm>
          <a:off x="16268700" y="168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11143</xdr:rowOff>
    </xdr:from>
    <xdr:ext cx="534377" cy="259045"/>
    <xdr:sp macro="" textlink="">
      <xdr:nvSpPr>
        <xdr:cNvPr id="719" name="公債費該当値テキスト"/>
        <xdr:cNvSpPr txBox="1"/>
      </xdr:nvSpPr>
      <xdr:spPr>
        <a:xfrm>
          <a:off x="16370300" y="168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102093</xdr:rowOff>
    </xdr:from>
    <xdr:to>
      <xdr:col>81</xdr:col>
      <xdr:colOff>101600</xdr:colOff>
      <xdr:row>99</xdr:row>
      <xdr:rowOff>32243</xdr:rowOff>
    </xdr:to>
    <xdr:sp macro="" textlink="">
      <xdr:nvSpPr>
        <xdr:cNvPr id="720" name="楕円 719"/>
        <xdr:cNvSpPr/>
      </xdr:nvSpPr>
      <xdr:spPr>
        <a:xfrm>
          <a:off x="15430500" y="169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23370</xdr:rowOff>
    </xdr:from>
    <xdr:ext cx="534377" cy="259045"/>
    <xdr:sp macro="" textlink="">
      <xdr:nvSpPr>
        <xdr:cNvPr id="721" name="テキスト ボックス 720"/>
        <xdr:cNvSpPr txBox="1"/>
      </xdr:nvSpPr>
      <xdr:spPr>
        <a:xfrm>
          <a:off x="15214111" y="169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119010</xdr:rowOff>
    </xdr:from>
    <xdr:to>
      <xdr:col>76</xdr:col>
      <xdr:colOff>165100</xdr:colOff>
      <xdr:row>99</xdr:row>
      <xdr:rowOff>49160</xdr:rowOff>
    </xdr:to>
    <xdr:sp macro="" textlink="">
      <xdr:nvSpPr>
        <xdr:cNvPr id="722" name="楕円 721"/>
        <xdr:cNvSpPr/>
      </xdr:nvSpPr>
      <xdr:spPr>
        <a:xfrm>
          <a:off x="14541500" y="169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40287</xdr:rowOff>
    </xdr:from>
    <xdr:ext cx="534377" cy="259045"/>
    <xdr:sp macro="" textlink="">
      <xdr:nvSpPr>
        <xdr:cNvPr id="723" name="テキスト ボックス 722"/>
        <xdr:cNvSpPr txBox="1"/>
      </xdr:nvSpPr>
      <xdr:spPr>
        <a:xfrm>
          <a:off x="14325111" y="170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82629</xdr:rowOff>
    </xdr:from>
    <xdr:to>
      <xdr:col>72</xdr:col>
      <xdr:colOff>38100</xdr:colOff>
      <xdr:row>99</xdr:row>
      <xdr:rowOff>12779</xdr:rowOff>
    </xdr:to>
    <xdr:sp macro="" textlink="">
      <xdr:nvSpPr>
        <xdr:cNvPr id="724" name="楕円 723"/>
        <xdr:cNvSpPr/>
      </xdr:nvSpPr>
      <xdr:spPr>
        <a:xfrm>
          <a:off x="13652500" y="16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xdr:rowOff>
    </xdr:from>
    <xdr:ext cx="534377" cy="259045"/>
    <xdr:sp macro="" textlink="">
      <xdr:nvSpPr>
        <xdr:cNvPr id="725" name="テキスト ボックス 724"/>
        <xdr:cNvSpPr txBox="1"/>
      </xdr:nvSpPr>
      <xdr:spPr>
        <a:xfrm>
          <a:off x="13436111" y="1697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87692</xdr:rowOff>
    </xdr:from>
    <xdr:to>
      <xdr:col>67</xdr:col>
      <xdr:colOff>101600</xdr:colOff>
      <xdr:row>99</xdr:row>
      <xdr:rowOff>17842</xdr:rowOff>
    </xdr:to>
    <xdr:sp macro="" textlink="">
      <xdr:nvSpPr>
        <xdr:cNvPr id="726" name="楕円 725"/>
        <xdr:cNvSpPr/>
      </xdr:nvSpPr>
      <xdr:spPr>
        <a:xfrm>
          <a:off x="12763500" y="168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8969</xdr:rowOff>
    </xdr:from>
    <xdr:ext cx="534377" cy="259045"/>
    <xdr:sp macro="" textlink="">
      <xdr:nvSpPr>
        <xdr:cNvPr id="727" name="テキスト ボックス 726"/>
        <xdr:cNvSpPr txBox="1"/>
      </xdr:nvSpPr>
      <xdr:spPr>
        <a:xfrm>
          <a:off x="12547111" y="169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51562</xdr:rowOff>
    </xdr:from>
    <xdr:to>
      <xdr:col>98</xdr:col>
      <xdr:colOff>38100</xdr:colOff>
      <xdr:row>38</xdr:row>
      <xdr:rowOff>153162</xdr:rowOff>
    </xdr:to>
    <xdr:sp macro="" textlink="">
      <xdr:nvSpPr>
        <xdr:cNvPr id="768" name="フローチャート: 判断 767"/>
        <xdr:cNvSpPr/>
      </xdr:nvSpPr>
      <xdr:spPr>
        <a:xfrm>
          <a:off x="18605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169689</xdr:rowOff>
    </xdr:from>
    <xdr:ext cx="378565" cy="259045"/>
    <xdr:sp macro="" textlink="">
      <xdr:nvSpPr>
        <xdr:cNvPr id="769" name="テキスト ボックス 768"/>
        <xdr:cNvSpPr txBox="1"/>
      </xdr:nvSpPr>
      <xdr:spPr>
        <a:xfrm>
          <a:off x="18467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前年度よりも住民一人当たりの総務費が</a:t>
          </a:r>
          <a:r>
            <a:rPr kumimoji="1" lang="en-US" altLang="ja-JP" sz="1300">
              <a:latin typeface="ＭＳ Ｐゴシック" panose="020B0600070205080204" pitchFamily="50" charset="-128"/>
              <a:ea typeface="ＭＳ Ｐゴシック" panose="020B0600070205080204" pitchFamily="50" charset="-128"/>
            </a:rPr>
            <a:t>8,956</a:t>
          </a:r>
          <a:r>
            <a:rPr kumimoji="1" lang="ja-JP" altLang="en-US" sz="1300">
              <a:latin typeface="ＭＳ Ｐゴシック" panose="020B0600070205080204" pitchFamily="50" charset="-128"/>
              <a:ea typeface="ＭＳ Ｐゴシック" panose="020B0600070205080204" pitchFamily="50" charset="-128"/>
            </a:rPr>
            <a:t>円低くなったものの、教育費が</a:t>
          </a:r>
          <a:r>
            <a:rPr kumimoji="1" lang="en-US" altLang="ja-JP" sz="1300">
              <a:latin typeface="ＭＳ Ｐゴシック" panose="020B0600070205080204" pitchFamily="50" charset="-128"/>
              <a:ea typeface="ＭＳ Ｐゴシック" panose="020B0600070205080204" pitchFamily="50" charset="-128"/>
            </a:rPr>
            <a:t>16,576</a:t>
          </a:r>
          <a:r>
            <a:rPr kumimoji="1" lang="ja-JP" altLang="en-US" sz="1300">
              <a:latin typeface="ＭＳ Ｐゴシック" panose="020B0600070205080204" pitchFamily="50" charset="-128"/>
              <a:ea typeface="ＭＳ Ｐゴシック" panose="020B0600070205080204" pitchFamily="50" charset="-128"/>
            </a:rPr>
            <a:t>円、民生費が</a:t>
          </a:r>
          <a:r>
            <a:rPr kumimoji="1" lang="en-US" altLang="ja-JP" sz="1300">
              <a:latin typeface="ＭＳ Ｐゴシック" panose="020B0600070205080204" pitchFamily="50" charset="-128"/>
              <a:ea typeface="ＭＳ Ｐゴシック" panose="020B0600070205080204" pitchFamily="50" charset="-128"/>
            </a:rPr>
            <a:t>3,287</a:t>
          </a:r>
          <a:r>
            <a:rPr kumimoji="1" lang="ja-JP" altLang="en-US" sz="1300">
              <a:latin typeface="ＭＳ Ｐゴシック" panose="020B0600070205080204" pitchFamily="50" charset="-128"/>
              <a:ea typeface="ＭＳ Ｐゴシック" panose="020B0600070205080204" pitchFamily="50" charset="-128"/>
            </a:rPr>
            <a:t>円高くなり、全体として</a:t>
          </a:r>
          <a:r>
            <a:rPr kumimoji="1" lang="en-US" altLang="ja-JP" sz="1300">
              <a:latin typeface="ＭＳ Ｐゴシック" panose="020B0600070205080204" pitchFamily="50" charset="-128"/>
              <a:ea typeface="ＭＳ Ｐゴシック" panose="020B0600070205080204" pitchFamily="50" charset="-128"/>
            </a:rPr>
            <a:t>15,784</a:t>
          </a:r>
          <a:r>
            <a:rPr kumimoji="1" lang="ja-JP" altLang="en-US" sz="1300">
              <a:latin typeface="ＭＳ Ｐゴシック" panose="020B0600070205080204" pitchFamily="50" charset="-128"/>
              <a:ea typeface="ＭＳ Ｐゴシック" panose="020B0600070205080204" pitchFamily="50" charset="-128"/>
            </a:rPr>
            <a:t>円高くなった。教育費については、武道館及び陸上競技場の改修工事や聖ヶ丘中学校の改修工事を行ったこと、民生費については、賃貸物件保育所整備費に係る補助金の皆増や障害福祉サービス費の増加等が主な要因である。類似団体と比較すると、住民一人当たりの教育費が</a:t>
          </a:r>
          <a:r>
            <a:rPr kumimoji="1" lang="en-US" altLang="ja-JP" sz="1300">
              <a:latin typeface="ＭＳ Ｐゴシック" panose="020B0600070205080204" pitchFamily="50" charset="-128"/>
              <a:ea typeface="ＭＳ Ｐゴシック" panose="020B0600070205080204" pitchFamily="50" charset="-128"/>
            </a:rPr>
            <a:t>17,257</a:t>
          </a:r>
          <a:r>
            <a:rPr kumimoji="1" lang="ja-JP" altLang="en-US" sz="1300">
              <a:latin typeface="ＭＳ Ｐゴシック" panose="020B0600070205080204" pitchFamily="50" charset="-128"/>
              <a:ea typeface="ＭＳ Ｐゴシック" panose="020B0600070205080204" pitchFamily="50" charset="-128"/>
            </a:rPr>
            <a:t>円、民生費が</a:t>
          </a:r>
          <a:r>
            <a:rPr kumimoji="1" lang="en-US" altLang="ja-JP" sz="1300">
              <a:latin typeface="ＭＳ Ｐゴシック" panose="020B0600070205080204" pitchFamily="50" charset="-128"/>
              <a:ea typeface="ＭＳ Ｐゴシック" panose="020B0600070205080204" pitchFamily="50" charset="-128"/>
            </a:rPr>
            <a:t>14,053</a:t>
          </a:r>
          <a:r>
            <a:rPr kumimoji="1" lang="ja-JP" altLang="en-US" sz="1300">
              <a:latin typeface="ＭＳ Ｐゴシック" panose="020B0600070205080204" pitchFamily="50" charset="-128"/>
              <a:ea typeface="ＭＳ Ｐゴシック" panose="020B0600070205080204" pitchFamily="50" charset="-128"/>
            </a:rPr>
            <a:t>円高いものの、公債費が</a:t>
          </a:r>
          <a:r>
            <a:rPr kumimoji="1" lang="en-US" altLang="ja-JP" sz="1300">
              <a:latin typeface="ＭＳ Ｐゴシック" panose="020B0600070205080204" pitchFamily="50" charset="-128"/>
              <a:ea typeface="ＭＳ Ｐゴシック" panose="020B0600070205080204" pitchFamily="50" charset="-128"/>
            </a:rPr>
            <a:t>17,991</a:t>
          </a:r>
          <a:r>
            <a:rPr kumimoji="1" lang="ja-JP" altLang="en-US" sz="1300">
              <a:latin typeface="ＭＳ Ｐゴシック" panose="020B0600070205080204" pitchFamily="50" charset="-128"/>
              <a:ea typeface="ＭＳ Ｐゴシック" panose="020B0600070205080204" pitchFamily="50" charset="-128"/>
            </a:rPr>
            <a:t>円、土木費が</a:t>
          </a:r>
          <a:r>
            <a:rPr kumimoji="1" lang="en-US" altLang="ja-JP" sz="1300">
              <a:latin typeface="ＭＳ Ｐゴシック" panose="020B0600070205080204" pitchFamily="50" charset="-128"/>
              <a:ea typeface="ＭＳ Ｐゴシック" panose="020B0600070205080204" pitchFamily="50" charset="-128"/>
            </a:rPr>
            <a:t>14,693</a:t>
          </a:r>
          <a:r>
            <a:rPr kumimoji="1" lang="ja-JP" altLang="en-US" sz="1300">
              <a:latin typeface="ＭＳ Ｐゴシック" panose="020B0600070205080204" pitchFamily="50" charset="-128"/>
              <a:ea typeface="ＭＳ Ｐゴシック" panose="020B0600070205080204" pitchFamily="50" charset="-128"/>
            </a:rPr>
            <a:t>円低いこと等から、全体として</a:t>
          </a:r>
          <a:r>
            <a:rPr kumimoji="1" lang="en-US" altLang="ja-JP" sz="1300">
              <a:latin typeface="ＭＳ Ｐゴシック" panose="020B0600070205080204" pitchFamily="50" charset="-128"/>
              <a:ea typeface="ＭＳ Ｐゴシック" panose="020B0600070205080204" pitchFamily="50" charset="-128"/>
            </a:rPr>
            <a:t>18,690</a:t>
          </a:r>
          <a:r>
            <a:rPr kumimoji="1" lang="ja-JP" altLang="en-US" sz="1300">
              <a:latin typeface="ＭＳ Ｐゴシック" panose="020B0600070205080204" pitchFamily="50" charset="-128"/>
              <a:ea typeface="ＭＳ Ｐゴシック" panose="020B0600070205080204" pitchFamily="50" charset="-128"/>
            </a:rPr>
            <a:t>円低い結果となった。</a:t>
          </a:r>
        </a:p>
        <a:p>
          <a:r>
            <a:rPr kumimoji="1" lang="ja-JP" altLang="en-US" sz="1300">
              <a:latin typeface="ＭＳ Ｐゴシック" panose="020B0600070205080204" pitchFamily="50" charset="-128"/>
              <a:ea typeface="ＭＳ Ｐゴシック" panose="020B0600070205080204" pitchFamily="50" charset="-128"/>
            </a:rPr>
            <a:t>　民生費は今後も増加していくことが見込まれ、また、施設の更新に伴い公債費の増加も見込まれる。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執行の工夫などで生み出した財源を積み立てたことにより、「多摩市基金の見直し方針」で目標としている標準財政規模の１割を前年度に引き続き達成した。今後も見直し方針の取り組みを継続し、将来を見据えた効率的な財政運営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年連続赤字となっているものの、赤字となったいずれの年度も実質収支比率は望ましいとされる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％の範囲内であり、適正である。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年度の算定開始以降、全ての会計が決算で黒字となっている。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前年度と比較して、国民健康保険特別会計、後期高齢者医療特別会計では減少したものの、一般会計、介護保険特別会計、下水道事業会計では増加したため、全体として黒字幅は拡大した。</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年度以前の下水道事業会計は「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」表示となっています。これは、平成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年度以前は下水道事業特別会計であり、平成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年度から地方公営企業法が適用され、下水道事業会計に移行したためです。なお、下水道事業特別会計の標準財政規模比（％）は、それぞれ平成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による元利償還金の減少や一部事務組合が起こした地方債の元利償還金が減少したものの、臨時的な工事に係る債務負担行為に基づく支出額が増加したことにより、実質公債費比率の分子は増加している。</a:t>
          </a:r>
        </a:p>
        <a:p>
          <a:r>
            <a:rPr kumimoji="1" lang="ja-JP" altLang="en-US" sz="1400">
              <a:latin typeface="ＭＳ ゴシック" pitchFamily="49" charset="-128"/>
              <a:ea typeface="ＭＳ ゴシック" pitchFamily="49" charset="-128"/>
            </a:rPr>
            <a:t>　多摩ニュータウン整備期に借り入れた債務の償還が進んでいるものの、今後は大型公共施設の更新に係る地方債の発行が増えるため、元利償還金は増加する見込みである。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減債基金を廃止し、減債基金の残高を財政調整基金へ積み立てたため、平成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年度末以降残高</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のままである。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については、学校施設や資源化センター等の改修工事により一般会計等に係る地方債の現在高は増加したものの、多摩ニュータウン整備に係る債務負担行為の解消がさらに進んだため、債務負担行為に基づく支出予定額が減少している。また、退職手当負担見込額は、職員数の増加に伴い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充当可能財源等については、武道館及び陸上競技場改修工事のために都市計画基金等を取崩した影響で充当可能基金が減少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たほか、債務の償還に伴う公債費補助金（財政補完）等が減少したことにより充当可能特定歳入が減少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多くの施設で更新時期が間近に迫っており、更新に伴い、地方債の発行が増加していく見込みである。計画的に積み立ててきた基金の活用を図る等、過度に地方債に依存することがないよう、行財政運営を行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東京都多摩市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百万円、その他特定目的基金のうち、都市計画基金が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百万円、公共建築物等整備保全基金が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「多摩市基金の見直し方針」とその後の方針改定に基づき、公共施設の老朽化対応など、様々な課題に対応するため計画的に積み立てていく。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・庁舎増改築基金・・・・・・・・市役所庁舎増改築の財源を積み立てるため。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・都市計画基金・・・・・・・・・市の都市計画事業の財源を積み立てるため。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・みどりの基金・・・・・・・・・森林の整備及びその促進、木材の利用の促進並びにみどりの保全及び育成により、将来にわたり豊かな自然を保全するため。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・公共建築物等整備保全基金・・・多摩市の公共建築物、道路、橋りょう等の施設の整備及び老朽化に伴う更新、改修、維持保全等に要する資金に充てるため。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・福祉基金・・・・・・・・・・・温かい心のかようまちづくりをめざして、多様な社会福祉の市民需要に対応するため。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・いきいきＴＡＭＡ基金・・・・・市民が互いに支え合い一人ひとりが生き生きとくらせるまちづくりに必要な財源とするため。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年度からほぼ変動はなかった。主な要因は、都市計画基金を武道館及び陸上競技場の改修工事のために取り崩したこと等により、都市計画基金が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百万円の減少したが、今後の新庁舎の整備に活用するため庁舎増改築基金を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百万円積み立てたこと等によるものである。これにより、庁舎増改築基金は、当面の目標であった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億円を達成した。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「多摩市基金の見直し方針」によって、基金ごとの目標額を定めている。今後の情勢変化等に対応するため、定期的に見直しを行う。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百万円の減額となったが、目標額約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億円を維持した。減となった主な要因は、景気の動向による法人関係税等の変動等により、取り崩し額が多くなったためである。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「多摩市基金の見直し方針」とその後の方針改定に基づき、公共施設の老朽化対応など、様々な課題に対応するため計画的に積み立てていく。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前年度と同様に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財源を確保し健全な財政運営に資することを目的に設置された基金である。しかし、活用実績が少なく硬直傾向にあり、また、市債残高が確実に減少していることなどから「多摩市基金の見直し方針」に基づき、減債基金を廃止し、減債基金の残高を財政調整基金へ積み立て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年度末以降残高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のままである。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148,823
145,985
21.01
57,550,935
55,961,691
1,292,548
30,994,502
14,079,191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上昇した。また、全国平均・類似団体平均をともに下回ったものの、東京都平均を上回る結果となった。施設類型別に見ると、橋りょう・トンネル、児童館、市民会館、一般廃棄物処理施設、庁舎について類似団体内平均値を超えている。</a:t>
          </a:r>
        </a:p>
        <a:p>
          <a:r>
            <a:rPr kumimoji="1" lang="ja-JP" altLang="en-US" sz="1050">
              <a:latin typeface="ＭＳ Ｐゴシック" panose="020B0600070205080204" pitchFamily="50" charset="-128"/>
              <a:ea typeface="ＭＳ Ｐゴシック" panose="020B0600070205080204" pitchFamily="50" charset="-128"/>
            </a:rPr>
            <a:t>　現在、築</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年以上経過する建築物の延床面積が</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％を超えており、令和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年度には</a:t>
          </a:r>
          <a:r>
            <a:rPr kumimoji="1" lang="en-US" altLang="ja-JP" sz="1050">
              <a:latin typeface="ＭＳ Ｐゴシック" panose="020B0600070205080204" pitchFamily="50" charset="-128"/>
              <a:ea typeface="ＭＳ Ｐゴシック" panose="020B0600070205080204" pitchFamily="50" charset="-128"/>
            </a:rPr>
            <a:t>77</a:t>
          </a:r>
          <a:r>
            <a:rPr kumimoji="1" lang="ja-JP" altLang="en-US" sz="1050">
              <a:latin typeface="ＭＳ Ｐゴシック" panose="020B0600070205080204" pitchFamily="50" charset="-128"/>
              <a:ea typeface="ＭＳ Ｐゴシック" panose="020B0600070205080204" pitchFamily="50" charset="-128"/>
            </a:rPr>
            <a:t>％に達する見込みである。今後、老朽化する施設に対する改修が大きく増加することが見込まれるため、「多摩市公共施設の見直し方針と行動プログラム」の取り組みによる公共施設の総量の適正化を図るとともに、計画的に改修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3" name="直線コネクタ 72"/>
        <xdr:cNvCxnSpPr/>
      </xdr:nvCxnSpPr>
      <xdr:spPr>
        <a:xfrm flipV="1">
          <a:off x="4760595" y="4608957"/>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xdr:cNvSpPr txBox="1"/>
      </xdr:nvSpPr>
      <xdr:spPr>
        <a:xfrm>
          <a:off x="4813300"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xdr:cNvCxnSpPr/>
      </xdr:nvCxnSpPr>
      <xdr:spPr>
        <a:xfrm>
          <a:off x="4673600" y="59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78" name="有形固定資産減価償却率平均値テキスト"/>
        <xdr:cNvSpPr txBox="1"/>
      </xdr:nvSpPr>
      <xdr:spPr>
        <a:xfrm>
          <a:off x="4813300" y="508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フローチャート: 判断 78"/>
        <xdr:cNvSpPr/>
      </xdr:nvSpPr>
      <xdr:spPr>
        <a:xfrm>
          <a:off x="47117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80" name="フローチャート: 判断 79"/>
        <xdr:cNvSpPr/>
      </xdr:nvSpPr>
      <xdr:spPr>
        <a:xfrm>
          <a:off x="4000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1" name="フローチャート: 判断 80"/>
        <xdr:cNvSpPr/>
      </xdr:nvSpPr>
      <xdr:spPr>
        <a:xfrm>
          <a:off x="3238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2" name="フローチャート: 判断 81"/>
        <xdr:cNvSpPr/>
      </xdr:nvSpPr>
      <xdr:spPr>
        <a:xfrm>
          <a:off x="2476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30861</xdr:rowOff>
    </xdr:from>
    <xdr:to>
      <xdr:col>7</xdr:col>
      <xdr:colOff>187325</xdr:colOff>
      <xdr:row>29</xdr:row>
      <xdr:rowOff>132461</xdr:rowOff>
    </xdr:to>
    <xdr:sp macro="" textlink="">
      <xdr:nvSpPr>
        <xdr:cNvPr id="83" name="フローチャート: 判断 82"/>
        <xdr:cNvSpPr/>
      </xdr:nvSpPr>
      <xdr:spPr>
        <a:xfrm>
          <a:off x="1714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9" name="楕円 88"/>
        <xdr:cNvSpPr/>
      </xdr:nvSpPr>
      <xdr:spPr>
        <a:xfrm>
          <a:off x="47117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90" name="有形固定資産減価償却率該当値テキスト"/>
        <xdr:cNvSpPr txBox="1"/>
      </xdr:nvSpPr>
      <xdr:spPr>
        <a:xfrm>
          <a:off x="4813300" y="48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146177</xdr:rowOff>
    </xdr:from>
    <xdr:to>
      <xdr:col>19</xdr:col>
      <xdr:colOff>187325</xdr:colOff>
      <xdr:row>29</xdr:row>
      <xdr:rowOff>76327</xdr:rowOff>
    </xdr:to>
    <xdr:sp macro="" textlink="">
      <xdr:nvSpPr>
        <xdr:cNvPr id="91" name="楕円 90"/>
        <xdr:cNvSpPr/>
      </xdr:nvSpPr>
      <xdr:spPr>
        <a:xfrm>
          <a:off x="4000500" y="49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25527</xdr:rowOff>
    </xdr:from>
    <xdr:to>
      <xdr:col>23</xdr:col>
      <xdr:colOff>85725</xdr:colOff>
      <xdr:row>29</xdr:row>
      <xdr:rowOff>116205</xdr:rowOff>
    </xdr:to>
    <xdr:cxnSp macro="">
      <xdr:nvCxnSpPr>
        <xdr:cNvPr id="92" name="直線コネクタ 91"/>
        <xdr:cNvCxnSpPr/>
      </xdr:nvCxnSpPr>
      <xdr:spPr>
        <a:xfrm>
          <a:off x="4051300" y="4997577"/>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94361</xdr:rowOff>
    </xdr:from>
    <xdr:to>
      <xdr:col>15</xdr:col>
      <xdr:colOff>187325</xdr:colOff>
      <xdr:row>29</xdr:row>
      <xdr:rowOff>24511</xdr:rowOff>
    </xdr:to>
    <xdr:sp macro="" textlink="">
      <xdr:nvSpPr>
        <xdr:cNvPr id="93" name="楕円 92"/>
        <xdr:cNvSpPr/>
      </xdr:nvSpPr>
      <xdr:spPr>
        <a:xfrm>
          <a:off x="3238500" y="4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145161</xdr:rowOff>
    </xdr:from>
    <xdr:to>
      <xdr:col>19</xdr:col>
      <xdr:colOff>136525</xdr:colOff>
      <xdr:row>29</xdr:row>
      <xdr:rowOff>25527</xdr:rowOff>
    </xdr:to>
    <xdr:cxnSp macro="">
      <xdr:nvCxnSpPr>
        <xdr:cNvPr id="94" name="直線コネクタ 93"/>
        <xdr:cNvCxnSpPr/>
      </xdr:nvCxnSpPr>
      <xdr:spPr>
        <a:xfrm>
          <a:off x="3289300" y="4945761"/>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90043</xdr:rowOff>
    </xdr:from>
    <xdr:to>
      <xdr:col>11</xdr:col>
      <xdr:colOff>187325</xdr:colOff>
      <xdr:row>29</xdr:row>
      <xdr:rowOff>20193</xdr:rowOff>
    </xdr:to>
    <xdr:sp macro="" textlink="">
      <xdr:nvSpPr>
        <xdr:cNvPr id="95" name="楕円 94"/>
        <xdr:cNvSpPr/>
      </xdr:nvSpPr>
      <xdr:spPr>
        <a:xfrm>
          <a:off x="2476500" y="48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140843</xdr:rowOff>
    </xdr:from>
    <xdr:to>
      <xdr:col>15</xdr:col>
      <xdr:colOff>136525</xdr:colOff>
      <xdr:row>28</xdr:row>
      <xdr:rowOff>145161</xdr:rowOff>
    </xdr:to>
    <xdr:cxnSp macro="">
      <xdr:nvCxnSpPr>
        <xdr:cNvPr id="96" name="直線コネクタ 95"/>
        <xdr:cNvCxnSpPr/>
      </xdr:nvCxnSpPr>
      <xdr:spPr>
        <a:xfrm>
          <a:off x="2527300" y="4941443"/>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102997</xdr:rowOff>
    </xdr:from>
    <xdr:to>
      <xdr:col>7</xdr:col>
      <xdr:colOff>187325</xdr:colOff>
      <xdr:row>29</xdr:row>
      <xdr:rowOff>33147</xdr:rowOff>
    </xdr:to>
    <xdr:sp macro="" textlink="">
      <xdr:nvSpPr>
        <xdr:cNvPr id="97" name="楕円 96"/>
        <xdr:cNvSpPr/>
      </xdr:nvSpPr>
      <xdr:spPr>
        <a:xfrm>
          <a:off x="1714500" y="49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140843</xdr:rowOff>
    </xdr:from>
    <xdr:to>
      <xdr:col>11</xdr:col>
      <xdr:colOff>136525</xdr:colOff>
      <xdr:row>28</xdr:row>
      <xdr:rowOff>153797</xdr:rowOff>
    </xdr:to>
    <xdr:cxnSp macro="">
      <xdr:nvCxnSpPr>
        <xdr:cNvPr id="98" name="直線コネクタ 97"/>
        <xdr:cNvCxnSpPr/>
      </xdr:nvCxnSpPr>
      <xdr:spPr>
        <a:xfrm flipV="1">
          <a:off x="1765300" y="4941443"/>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99" name="n_1aveValue有形固定資産減価償却率"/>
        <xdr:cNvSpPr txBox="1"/>
      </xdr:nvSpPr>
      <xdr:spPr>
        <a:xfrm>
          <a:off x="3836044"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100" name="n_2aveValue有形固定資産減価償却率"/>
        <xdr:cNvSpPr txBox="1"/>
      </xdr:nvSpPr>
      <xdr:spPr>
        <a:xfrm>
          <a:off x="3086744" y="51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101" name="n_3aveValue有形固定資産減価償却率"/>
        <xdr:cNvSpPr txBox="1"/>
      </xdr:nvSpPr>
      <xdr:spPr>
        <a:xfrm>
          <a:off x="2324744" y="509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123588</xdr:rowOff>
    </xdr:from>
    <xdr:ext cx="405111" cy="259045"/>
    <xdr:sp macro="" textlink="">
      <xdr:nvSpPr>
        <xdr:cNvPr id="102" name="n_4aveValue有形固定資産減価償却率"/>
        <xdr:cNvSpPr txBox="1"/>
      </xdr:nvSpPr>
      <xdr:spPr>
        <a:xfrm>
          <a:off x="15627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92854</xdr:rowOff>
    </xdr:from>
    <xdr:ext cx="405111" cy="259045"/>
    <xdr:sp macro="" textlink="">
      <xdr:nvSpPr>
        <xdr:cNvPr id="103" name="n_1mainValue有形固定資産減価償却率"/>
        <xdr:cNvSpPr txBox="1"/>
      </xdr:nvSpPr>
      <xdr:spPr>
        <a:xfrm>
          <a:off x="3836044" y="472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41038</xdr:rowOff>
    </xdr:from>
    <xdr:ext cx="405111" cy="259045"/>
    <xdr:sp macro="" textlink="">
      <xdr:nvSpPr>
        <xdr:cNvPr id="104" name="n_2mainValue有形固定資産減価償却率"/>
        <xdr:cNvSpPr txBox="1"/>
      </xdr:nvSpPr>
      <xdr:spPr>
        <a:xfrm>
          <a:off x="30867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36720</xdr:rowOff>
    </xdr:from>
    <xdr:ext cx="405111" cy="259045"/>
    <xdr:sp macro="" textlink="">
      <xdr:nvSpPr>
        <xdr:cNvPr id="105" name="n_3mainValue有形固定資産減価償却率"/>
        <xdr:cNvSpPr txBox="1"/>
      </xdr:nvSpPr>
      <xdr:spPr>
        <a:xfrm>
          <a:off x="2324744" y="466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49674</xdr:rowOff>
    </xdr:from>
    <xdr:ext cx="405111" cy="259045"/>
    <xdr:sp macro="" textlink="">
      <xdr:nvSpPr>
        <xdr:cNvPr id="106" name="n_4mainValue有形固定資産減価償却率"/>
        <xdr:cNvSpPr txBox="1"/>
      </xdr:nvSpPr>
      <xdr:spPr>
        <a:xfrm>
          <a:off x="1562744" y="467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債務償還比率は、今年度は生じなかった。</a:t>
          </a:r>
        </a:p>
        <a:p>
          <a:r>
            <a:rPr kumimoji="1" lang="ja-JP" altLang="en-US" sz="1100">
              <a:latin typeface="ＭＳ Ｐゴシック" panose="020B0600070205080204" pitchFamily="50" charset="-128"/>
              <a:ea typeface="ＭＳ Ｐゴシック" panose="020B0600070205080204" pitchFamily="50" charset="-128"/>
            </a:rPr>
            <a:t>　今後、大型公共施設の更新に係る地方債の発行が増え、将来負担額が増加する見込であるが、地方債に過度に依存することなく、安定的な行財政運営に努めていく。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7" name="直線コネクタ 136"/>
        <xdr:cNvCxnSpPr/>
      </xdr:nvCxnSpPr>
      <xdr:spPr>
        <a:xfrm flipV="1">
          <a:off x="14793595" y="4489903"/>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8" name="債務償還比率最小値テキスト"/>
        <xdr:cNvSpPr txBox="1"/>
      </xdr:nvSpPr>
      <xdr:spPr>
        <a:xfrm>
          <a:off x="14846300" y="5847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9" name="直線コネクタ 138"/>
        <xdr:cNvCxnSpPr/>
      </xdr:nvCxnSpPr>
      <xdr:spPr>
        <a:xfrm>
          <a:off x="14706600" y="584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42" name="債務償還比率平均値テキスト"/>
        <xdr:cNvSpPr txBox="1"/>
      </xdr:nvSpPr>
      <xdr:spPr>
        <a:xfrm>
          <a:off x="14846300" y="5039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3" name="フローチャート: 判断 142"/>
        <xdr:cNvSpPr/>
      </xdr:nvSpPr>
      <xdr:spPr>
        <a:xfrm>
          <a:off x="14744700" y="50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4" name="フローチャート: 判断 143"/>
        <xdr:cNvSpPr/>
      </xdr:nvSpPr>
      <xdr:spPr>
        <a:xfrm>
          <a:off x="14033500" y="504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5" name="フローチャート: 判断 144"/>
        <xdr:cNvSpPr/>
      </xdr:nvSpPr>
      <xdr:spPr>
        <a:xfrm>
          <a:off x="13271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6" name="フローチャート: 判断 145"/>
        <xdr:cNvSpPr/>
      </xdr:nvSpPr>
      <xdr:spPr>
        <a:xfrm>
          <a:off x="12509500" y="50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52862</xdr:rowOff>
    </xdr:from>
    <xdr:to>
      <xdr:col>60</xdr:col>
      <xdr:colOff>123825</xdr:colOff>
      <xdr:row>29</xdr:row>
      <xdr:rowOff>154462</xdr:rowOff>
    </xdr:to>
    <xdr:sp macro="" textlink="">
      <xdr:nvSpPr>
        <xdr:cNvPr id="147" name="フローチャート: 判断 146"/>
        <xdr:cNvSpPr/>
      </xdr:nvSpPr>
      <xdr:spPr>
        <a:xfrm>
          <a:off x="11747500" y="502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2171</xdr:rowOff>
    </xdr:from>
    <xdr:to>
      <xdr:col>68</xdr:col>
      <xdr:colOff>123825</xdr:colOff>
      <xdr:row>26</xdr:row>
      <xdr:rowOff>103771</xdr:rowOff>
    </xdr:to>
    <xdr:sp macro="" textlink="">
      <xdr:nvSpPr>
        <xdr:cNvPr id="153" name="楕円 152"/>
        <xdr:cNvSpPr/>
      </xdr:nvSpPr>
      <xdr:spPr>
        <a:xfrm>
          <a:off x="13271500" y="44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13274</xdr:rowOff>
    </xdr:from>
    <xdr:to>
      <xdr:col>64</xdr:col>
      <xdr:colOff>123825</xdr:colOff>
      <xdr:row>26</xdr:row>
      <xdr:rowOff>114874</xdr:rowOff>
    </xdr:to>
    <xdr:sp macro="" textlink="">
      <xdr:nvSpPr>
        <xdr:cNvPr id="154" name="楕円 153"/>
        <xdr:cNvSpPr/>
      </xdr:nvSpPr>
      <xdr:spPr>
        <a:xfrm>
          <a:off x="12509500" y="44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52971</xdr:rowOff>
    </xdr:from>
    <xdr:to>
      <xdr:col>68</xdr:col>
      <xdr:colOff>73025</xdr:colOff>
      <xdr:row>26</xdr:row>
      <xdr:rowOff>64074</xdr:rowOff>
    </xdr:to>
    <xdr:cxnSp macro="">
      <xdr:nvCxnSpPr>
        <xdr:cNvPr id="155" name="直線コネクタ 154"/>
        <xdr:cNvCxnSpPr/>
      </xdr:nvCxnSpPr>
      <xdr:spPr>
        <a:xfrm flipV="1">
          <a:off x="12560300" y="4510671"/>
          <a:ext cx="762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13891</xdr:rowOff>
    </xdr:from>
    <xdr:to>
      <xdr:col>60</xdr:col>
      <xdr:colOff>123825</xdr:colOff>
      <xdr:row>26</xdr:row>
      <xdr:rowOff>115491</xdr:rowOff>
    </xdr:to>
    <xdr:sp macro="" textlink="">
      <xdr:nvSpPr>
        <xdr:cNvPr id="156" name="楕円 155"/>
        <xdr:cNvSpPr/>
      </xdr:nvSpPr>
      <xdr:spPr>
        <a:xfrm>
          <a:off x="11747500" y="44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64074</xdr:rowOff>
    </xdr:from>
    <xdr:to>
      <xdr:col>64</xdr:col>
      <xdr:colOff>73025</xdr:colOff>
      <xdr:row>26</xdr:row>
      <xdr:rowOff>64691</xdr:rowOff>
    </xdr:to>
    <xdr:cxnSp macro="">
      <xdr:nvCxnSpPr>
        <xdr:cNvPr id="157" name="直線コネクタ 156"/>
        <xdr:cNvCxnSpPr/>
      </xdr:nvCxnSpPr>
      <xdr:spPr>
        <a:xfrm flipV="1">
          <a:off x="11798300" y="4521774"/>
          <a:ext cx="762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8" name="n_1aveValue債務償還比率"/>
        <xdr:cNvSpPr txBox="1"/>
      </xdr:nvSpPr>
      <xdr:spPr>
        <a:xfrm>
          <a:off x="13836727" y="48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9" name="n_2aveValue債務償還比率"/>
        <xdr:cNvSpPr txBox="1"/>
      </xdr:nvSpPr>
      <xdr:spPr>
        <a:xfrm>
          <a:off x="13087427" y="51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0" name="n_3aveValue債務償還比率"/>
        <xdr:cNvSpPr txBox="1"/>
      </xdr:nvSpPr>
      <xdr:spPr>
        <a:xfrm>
          <a:off x="12325427" y="51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145589</xdr:rowOff>
    </xdr:from>
    <xdr:ext cx="469744" cy="259045"/>
    <xdr:sp macro="" textlink="">
      <xdr:nvSpPr>
        <xdr:cNvPr id="161" name="n_4aveValue債務償還比率"/>
        <xdr:cNvSpPr txBox="1"/>
      </xdr:nvSpPr>
      <xdr:spPr>
        <a:xfrm>
          <a:off x="11563427" y="511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120298</xdr:rowOff>
    </xdr:from>
    <xdr:ext cx="405111" cy="259045"/>
    <xdr:sp macro="" textlink="">
      <xdr:nvSpPr>
        <xdr:cNvPr id="162" name="n_2mainValue債務償還比率"/>
        <xdr:cNvSpPr txBox="1"/>
      </xdr:nvSpPr>
      <xdr:spPr>
        <a:xfrm>
          <a:off x="13119744" y="423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131401</xdr:rowOff>
    </xdr:from>
    <xdr:ext cx="405111" cy="259045"/>
    <xdr:sp macro="" textlink="">
      <xdr:nvSpPr>
        <xdr:cNvPr id="163" name="n_3mainValue債務償還比率"/>
        <xdr:cNvSpPr txBox="1"/>
      </xdr:nvSpPr>
      <xdr:spPr>
        <a:xfrm>
          <a:off x="12357744" y="424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132018</xdr:rowOff>
    </xdr:from>
    <xdr:ext cx="405111" cy="259045"/>
    <xdr:sp macro="" textlink="">
      <xdr:nvSpPr>
        <xdr:cNvPr id="164" name="n_4mainValue債務償還比率"/>
        <xdr:cNvSpPr txBox="1"/>
      </xdr:nvSpPr>
      <xdr:spPr>
        <a:xfrm>
          <a:off x="11595744" y="424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148,823
145,985
21.01
57,550,935
55,961,691
1,292,548
30,994,502
14,079,191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71" name="楕円 70"/>
        <xdr:cNvSpPr/>
      </xdr:nvSpPr>
      <xdr:spPr>
        <a:xfrm>
          <a:off x="4584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113555</xdr:rowOff>
    </xdr:from>
    <xdr:ext cx="405111" cy="259045"/>
    <xdr:sp macro="" textlink="">
      <xdr:nvSpPr>
        <xdr:cNvPr id="72" name="【道路】&#10;有形固定資産減価償却率該当値テキスト"/>
        <xdr:cNvSpPr txBox="1"/>
      </xdr:nvSpPr>
      <xdr:spPr>
        <a:xfrm>
          <a:off x="4673600" y="628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49801</xdr:rowOff>
    </xdr:from>
    <xdr:ext cx="405111" cy="259045"/>
    <xdr:sp macro="" textlink="">
      <xdr:nvSpPr>
        <xdr:cNvPr id="73"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74"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75"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76"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0" name="直線コネクタ 99"/>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01"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02" name="直線コネクタ 101"/>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03"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04" name="直線コネクタ 103"/>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05"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06" name="フローチャート: 判断 105"/>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07" name="フローチャート: 判断 106"/>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08" name="フローチャート: 判断 107"/>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09" name="フローチャート: 判断 108"/>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10" name="フローチャート: 判断 109"/>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8712</xdr:rowOff>
    </xdr:from>
    <xdr:to>
      <xdr:col>55</xdr:col>
      <xdr:colOff>50800</xdr:colOff>
      <xdr:row>41</xdr:row>
      <xdr:rowOff>110312</xdr:rowOff>
    </xdr:to>
    <xdr:sp macro="" textlink="">
      <xdr:nvSpPr>
        <xdr:cNvPr id="116" name="楕円 115"/>
        <xdr:cNvSpPr/>
      </xdr:nvSpPr>
      <xdr:spPr>
        <a:xfrm>
          <a:off x="10426700" y="70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95089</xdr:rowOff>
    </xdr:from>
    <xdr:ext cx="469744" cy="259045"/>
    <xdr:sp macro="" textlink="">
      <xdr:nvSpPr>
        <xdr:cNvPr id="117" name="【道路】&#10;一人当たり延長該当値テキスト"/>
        <xdr:cNvSpPr txBox="1"/>
      </xdr:nvSpPr>
      <xdr:spPr>
        <a:xfrm>
          <a:off x="10515600" y="695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28541</xdr:rowOff>
    </xdr:from>
    <xdr:ext cx="469744" cy="259045"/>
    <xdr:sp macro="" textlink="">
      <xdr:nvSpPr>
        <xdr:cNvPr id="11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19"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20"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32275</xdr:rowOff>
    </xdr:from>
    <xdr:ext cx="469744" cy="259045"/>
    <xdr:sp macro="" textlink="">
      <xdr:nvSpPr>
        <xdr:cNvPr id="121" name="n_4aveValue【道路】&#10;一人当たり延長"/>
        <xdr:cNvSpPr txBox="1"/>
      </xdr:nvSpPr>
      <xdr:spPr>
        <a:xfrm>
          <a:off x="6737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4" name="テキスト ボックス 13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4" name="テキスト ボックス 14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59</xdr:row>
      <xdr:rowOff>42454</xdr:rowOff>
    </xdr:from>
    <xdr:to>
      <xdr:col>24</xdr:col>
      <xdr:colOff>62865</xdr:colOff>
      <xdr:row>64</xdr:row>
      <xdr:rowOff>9797</xdr:rowOff>
    </xdr:to>
    <xdr:cxnSp macro="">
      <xdr:nvCxnSpPr>
        <xdr:cNvPr id="147" name="直線コネクタ 146"/>
        <xdr:cNvCxnSpPr/>
      </xdr:nvCxnSpPr>
      <xdr:spPr>
        <a:xfrm flipV="1">
          <a:off x="4634865" y="10158004"/>
          <a:ext cx="0" cy="82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13624</xdr:rowOff>
    </xdr:from>
    <xdr:ext cx="405111" cy="259045"/>
    <xdr:sp macro="" textlink="">
      <xdr:nvSpPr>
        <xdr:cNvPr id="148" name="【橋りょう・トンネル】&#10;有形固定資産減価償却率最小値テキスト"/>
        <xdr:cNvSpPr txBox="1"/>
      </xdr:nvSpPr>
      <xdr:spPr>
        <a:xfrm>
          <a:off x="46736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9797</xdr:rowOff>
    </xdr:from>
    <xdr:to>
      <xdr:col>24</xdr:col>
      <xdr:colOff>152400</xdr:colOff>
      <xdr:row>64</xdr:row>
      <xdr:rowOff>9797</xdr:rowOff>
    </xdr:to>
    <xdr:cxnSp macro="">
      <xdr:nvCxnSpPr>
        <xdr:cNvPr id="149" name="直線コネクタ 148"/>
        <xdr:cNvCxnSpPr/>
      </xdr:nvCxnSpPr>
      <xdr:spPr>
        <a:xfrm>
          <a:off x="4546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160581</xdr:rowOff>
    </xdr:from>
    <xdr:ext cx="405111" cy="259045"/>
    <xdr:sp macro="" textlink="">
      <xdr:nvSpPr>
        <xdr:cNvPr id="150" name="【橋りょう・トンネル】&#10;有形固定資産減価償却率最大値テキスト"/>
        <xdr:cNvSpPr txBox="1"/>
      </xdr:nvSpPr>
      <xdr:spPr>
        <a:xfrm>
          <a:off x="4673600" y="993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42454</xdr:rowOff>
    </xdr:from>
    <xdr:to>
      <xdr:col>24</xdr:col>
      <xdr:colOff>152400</xdr:colOff>
      <xdr:row>59</xdr:row>
      <xdr:rowOff>42454</xdr:rowOff>
    </xdr:to>
    <xdr:cxnSp macro="">
      <xdr:nvCxnSpPr>
        <xdr:cNvPr id="151" name="直線コネクタ 150"/>
        <xdr:cNvCxnSpPr/>
      </xdr:nvCxnSpPr>
      <xdr:spPr>
        <a:xfrm>
          <a:off x="4546600" y="1015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14531</xdr:rowOff>
    </xdr:from>
    <xdr:ext cx="405111" cy="259045"/>
    <xdr:sp macro="" textlink="">
      <xdr:nvSpPr>
        <xdr:cNvPr id="152" name="【橋りょう・トンネル】&#10;有形固定資産減価償却率平均値テキスト"/>
        <xdr:cNvSpPr txBox="1"/>
      </xdr:nvSpPr>
      <xdr:spPr>
        <a:xfrm>
          <a:off x="4673600" y="10301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53" name="フローチャート: 判断 152"/>
        <xdr:cNvSpPr/>
      </xdr:nvSpPr>
      <xdr:spPr>
        <a:xfrm>
          <a:off x="4584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54" name="フローチャート: 判断 153"/>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55" name="フローチャート: 判断 154"/>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56" name="フローチャート: 判断 155"/>
        <xdr:cNvSpPr/>
      </xdr:nvSpPr>
      <xdr:spPr>
        <a:xfrm>
          <a:off x="1968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145143</xdr:rowOff>
    </xdr:from>
    <xdr:to>
      <xdr:col>6</xdr:col>
      <xdr:colOff>38100</xdr:colOff>
      <xdr:row>62</xdr:row>
      <xdr:rowOff>75293</xdr:rowOff>
    </xdr:to>
    <xdr:sp macro="" textlink="">
      <xdr:nvSpPr>
        <xdr:cNvPr id="157" name="フローチャート: 判断 156"/>
        <xdr:cNvSpPr/>
      </xdr:nvSpPr>
      <xdr:spPr>
        <a:xfrm>
          <a:off x="1079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63" name="楕円 162"/>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64" name="【橋りょう・トンネル】&#10;有形固定資産減価償却率該当値テキスト"/>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87993</xdr:rowOff>
    </xdr:from>
    <xdr:to>
      <xdr:col>20</xdr:col>
      <xdr:colOff>38100</xdr:colOff>
      <xdr:row>56</xdr:row>
      <xdr:rowOff>18143</xdr:rowOff>
    </xdr:to>
    <xdr:sp macro="" textlink="">
      <xdr:nvSpPr>
        <xdr:cNvPr id="165" name="楕円 164"/>
        <xdr:cNvSpPr/>
      </xdr:nvSpPr>
      <xdr:spPr>
        <a:xfrm>
          <a:off x="3746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138793</xdr:rowOff>
    </xdr:from>
    <xdr:to>
      <xdr:col>24</xdr:col>
      <xdr:colOff>63500</xdr:colOff>
      <xdr:row>62</xdr:row>
      <xdr:rowOff>80010</xdr:rowOff>
    </xdr:to>
    <xdr:cxnSp macro="">
      <xdr:nvCxnSpPr>
        <xdr:cNvPr id="166" name="直線コネクタ 165"/>
        <xdr:cNvCxnSpPr/>
      </xdr:nvCxnSpPr>
      <xdr:spPr>
        <a:xfrm>
          <a:off x="3797300" y="9568543"/>
          <a:ext cx="838200" cy="11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55335</xdr:rowOff>
    </xdr:from>
    <xdr:to>
      <xdr:col>15</xdr:col>
      <xdr:colOff>101600</xdr:colOff>
      <xdr:row>55</xdr:row>
      <xdr:rowOff>156935</xdr:rowOff>
    </xdr:to>
    <xdr:sp macro="" textlink="">
      <xdr:nvSpPr>
        <xdr:cNvPr id="167" name="楕円 166"/>
        <xdr:cNvSpPr/>
      </xdr:nvSpPr>
      <xdr:spPr>
        <a:xfrm>
          <a:off x="2857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106135</xdr:rowOff>
    </xdr:from>
    <xdr:to>
      <xdr:col>19</xdr:col>
      <xdr:colOff>177800</xdr:colOff>
      <xdr:row>55</xdr:row>
      <xdr:rowOff>138793</xdr:rowOff>
    </xdr:to>
    <xdr:cxnSp macro="">
      <xdr:nvCxnSpPr>
        <xdr:cNvPr id="168" name="直線コネクタ 167"/>
        <xdr:cNvCxnSpPr/>
      </xdr:nvCxnSpPr>
      <xdr:spPr>
        <a:xfrm>
          <a:off x="2908300" y="9535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69" name="n_1aveValue【橋りょう・トンネ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170" name="n_2aveValue【橋りょう・トンネル】&#10;有形固定資産減価償却率"/>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171" name="n_3aveValue【橋りょう・トンネル】&#10;有形固定資産減価償却率"/>
        <xdr:cNvSpPr txBox="1"/>
      </xdr:nvSpPr>
      <xdr:spPr>
        <a:xfrm>
          <a:off x="1816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91820</xdr:rowOff>
    </xdr:from>
    <xdr:ext cx="405111" cy="259045"/>
    <xdr:sp macro="" textlink="">
      <xdr:nvSpPr>
        <xdr:cNvPr id="172" name="n_4aveValue【橋りょう・トンネル】&#10;有形固定資産減価償却率"/>
        <xdr:cNvSpPr txBox="1"/>
      </xdr:nvSpPr>
      <xdr:spPr>
        <a:xfrm>
          <a:off x="9277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34670</xdr:rowOff>
    </xdr:from>
    <xdr:ext cx="340478" cy="259045"/>
    <xdr:sp macro="" textlink="">
      <xdr:nvSpPr>
        <xdr:cNvPr id="173" name="n_1mainValue【橋りょう・トンネル】&#10;有形固定資産減価償却率"/>
        <xdr:cNvSpPr txBox="1"/>
      </xdr:nvSpPr>
      <xdr:spPr>
        <a:xfrm>
          <a:off x="36143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2012</xdr:rowOff>
    </xdr:from>
    <xdr:ext cx="340478" cy="259045"/>
    <xdr:sp macro="" textlink="">
      <xdr:nvSpPr>
        <xdr:cNvPr id="174" name="n_2mainValue【橋りょう・トンネル】&#10;有形固定資産減価償却率"/>
        <xdr:cNvSpPr txBox="1"/>
      </xdr:nvSpPr>
      <xdr:spPr>
        <a:xfrm>
          <a:off x="27380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198" name="直線コネクタ 197"/>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199"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00" name="直線コネクタ 199"/>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01"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02" name="直線コネクタ 201"/>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03"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04" name="フローチャート: 判断 203"/>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05" name="フローチャート: 判断 204"/>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06" name="フローチャート: 判断 205"/>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07" name="フローチャート: 判断 206"/>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96628</xdr:rowOff>
    </xdr:from>
    <xdr:to>
      <xdr:col>36</xdr:col>
      <xdr:colOff>165100</xdr:colOff>
      <xdr:row>61</xdr:row>
      <xdr:rowOff>26778</xdr:rowOff>
    </xdr:to>
    <xdr:sp macro="" textlink="">
      <xdr:nvSpPr>
        <xdr:cNvPr id="208" name="フローチャート: 判断 207"/>
        <xdr:cNvSpPr/>
      </xdr:nvSpPr>
      <xdr:spPr>
        <a:xfrm>
          <a:off x="6921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5721</xdr:rowOff>
    </xdr:from>
    <xdr:to>
      <xdr:col>55</xdr:col>
      <xdr:colOff>50800</xdr:colOff>
      <xdr:row>64</xdr:row>
      <xdr:rowOff>107321</xdr:rowOff>
    </xdr:to>
    <xdr:sp macro="" textlink="">
      <xdr:nvSpPr>
        <xdr:cNvPr id="214" name="楕円 213"/>
        <xdr:cNvSpPr/>
      </xdr:nvSpPr>
      <xdr:spPr>
        <a:xfrm>
          <a:off x="10426700" y="109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92098</xdr:rowOff>
    </xdr:from>
    <xdr:ext cx="469744" cy="259045"/>
    <xdr:sp macro="" textlink="">
      <xdr:nvSpPr>
        <xdr:cNvPr id="215" name="【橋りょう・トンネル】&#10;一人当たり有形固定資産（償却資産）額該当値テキスト"/>
        <xdr:cNvSpPr txBox="1"/>
      </xdr:nvSpPr>
      <xdr:spPr>
        <a:xfrm>
          <a:off x="10515600" y="1089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21700</xdr:rowOff>
    </xdr:from>
    <xdr:to>
      <xdr:col>50</xdr:col>
      <xdr:colOff>165100</xdr:colOff>
      <xdr:row>64</xdr:row>
      <xdr:rowOff>123300</xdr:rowOff>
    </xdr:to>
    <xdr:sp macro="" textlink="">
      <xdr:nvSpPr>
        <xdr:cNvPr id="216" name="楕円 215"/>
        <xdr:cNvSpPr/>
      </xdr:nvSpPr>
      <xdr:spPr>
        <a:xfrm>
          <a:off x="9588500" y="109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56521</xdr:rowOff>
    </xdr:from>
    <xdr:to>
      <xdr:col>55</xdr:col>
      <xdr:colOff>0</xdr:colOff>
      <xdr:row>64</xdr:row>
      <xdr:rowOff>72500</xdr:rowOff>
    </xdr:to>
    <xdr:cxnSp macro="">
      <xdr:nvCxnSpPr>
        <xdr:cNvPr id="217" name="直線コネクタ 216"/>
        <xdr:cNvCxnSpPr/>
      </xdr:nvCxnSpPr>
      <xdr:spPr>
        <a:xfrm flipV="1">
          <a:off x="9639300" y="11029321"/>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21700</xdr:rowOff>
    </xdr:from>
    <xdr:to>
      <xdr:col>46</xdr:col>
      <xdr:colOff>38100</xdr:colOff>
      <xdr:row>64</xdr:row>
      <xdr:rowOff>123300</xdr:rowOff>
    </xdr:to>
    <xdr:sp macro="" textlink="">
      <xdr:nvSpPr>
        <xdr:cNvPr id="218" name="楕円 217"/>
        <xdr:cNvSpPr/>
      </xdr:nvSpPr>
      <xdr:spPr>
        <a:xfrm>
          <a:off x="8699500" y="109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72500</xdr:rowOff>
    </xdr:from>
    <xdr:to>
      <xdr:col>50</xdr:col>
      <xdr:colOff>114300</xdr:colOff>
      <xdr:row>64</xdr:row>
      <xdr:rowOff>72500</xdr:rowOff>
    </xdr:to>
    <xdr:cxnSp macro="">
      <xdr:nvCxnSpPr>
        <xdr:cNvPr id="219" name="直線コネクタ 218"/>
        <xdr:cNvCxnSpPr/>
      </xdr:nvCxnSpPr>
      <xdr:spPr>
        <a:xfrm>
          <a:off x="8750300" y="110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20"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21"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22"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43305</xdr:rowOff>
    </xdr:from>
    <xdr:ext cx="599010" cy="259045"/>
    <xdr:sp macro="" textlink="">
      <xdr:nvSpPr>
        <xdr:cNvPr id="223" name="n_4aveValue【橋りょう・トンネル】&#10;一人当たり有形固定資産（償却資産）額"/>
        <xdr:cNvSpPr txBox="1"/>
      </xdr:nvSpPr>
      <xdr:spPr>
        <a:xfrm>
          <a:off x="6672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114427</xdr:rowOff>
    </xdr:from>
    <xdr:ext cx="378565" cy="259045"/>
    <xdr:sp macro="" textlink="">
      <xdr:nvSpPr>
        <xdr:cNvPr id="224" name="n_1mainValue【橋りょう・トンネル】&#10;一人当たり有形固定資産（償却資産）額"/>
        <xdr:cNvSpPr txBox="1"/>
      </xdr:nvSpPr>
      <xdr:spPr>
        <a:xfrm>
          <a:off x="9437317" y="1108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114427</xdr:rowOff>
    </xdr:from>
    <xdr:ext cx="378565" cy="259045"/>
    <xdr:sp macro="" textlink="">
      <xdr:nvSpPr>
        <xdr:cNvPr id="225" name="n_2mainValue【橋りょう・トンネル】&#10;一人当たり有形固定資産（償却資産）額"/>
        <xdr:cNvSpPr txBox="1"/>
      </xdr:nvSpPr>
      <xdr:spPr>
        <a:xfrm>
          <a:off x="8561017" y="1108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50" name="直線コネクタ 249"/>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51"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52" name="直線コネクタ 251"/>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53"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54" name="直線コネクタ 253"/>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55"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56" name="フローチャート: 判断 255"/>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57" name="フローチャート: 判断 256"/>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58" name="フローチャート: 判断 257"/>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59" name="フローチャート: 判断 258"/>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60" name="フローチャート: 判断 25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66" name="楕円 265"/>
        <xdr:cNvSpPr/>
      </xdr:nvSpPr>
      <xdr:spPr>
        <a:xfrm>
          <a:off x="45847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69232</xdr:rowOff>
    </xdr:from>
    <xdr:ext cx="405111" cy="259045"/>
    <xdr:sp macro="" textlink="">
      <xdr:nvSpPr>
        <xdr:cNvPr id="267" name="【公営住宅】&#10;有形固定資産減価償却率該当値テキスト"/>
        <xdr:cNvSpPr txBox="1"/>
      </xdr:nvSpPr>
      <xdr:spPr>
        <a:xfrm>
          <a:off x="467360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68" name="楕円 267"/>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97155</xdr:rowOff>
    </xdr:to>
    <xdr:cxnSp macro="">
      <xdr:nvCxnSpPr>
        <xdr:cNvPr id="269" name="直線コネクタ 268"/>
        <xdr:cNvCxnSpPr/>
      </xdr:nvCxnSpPr>
      <xdr:spPr>
        <a:xfrm>
          <a:off x="3797300" y="139712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270" name="楕円 269"/>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83820</xdr:rowOff>
    </xdr:to>
    <xdr:cxnSp macro="">
      <xdr:nvCxnSpPr>
        <xdr:cNvPr id="271" name="直線コネクタ 270"/>
        <xdr:cNvCxnSpPr/>
      </xdr:nvCxnSpPr>
      <xdr:spPr>
        <a:xfrm>
          <a:off x="2908300" y="1393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272" name="楕円 271"/>
        <xdr:cNvSpPr/>
      </xdr:nvSpPr>
      <xdr:spPr>
        <a:xfrm>
          <a:off x="1968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81</xdr:row>
      <xdr:rowOff>49530</xdr:rowOff>
    </xdr:to>
    <xdr:cxnSp macro="">
      <xdr:nvCxnSpPr>
        <xdr:cNvPr id="273" name="直線コネクタ 272"/>
        <xdr:cNvCxnSpPr/>
      </xdr:nvCxnSpPr>
      <xdr:spPr>
        <a:xfrm>
          <a:off x="2019300" y="138931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84455</xdr:rowOff>
    </xdr:from>
    <xdr:to>
      <xdr:col>6</xdr:col>
      <xdr:colOff>38100</xdr:colOff>
      <xdr:row>81</xdr:row>
      <xdr:rowOff>14605</xdr:rowOff>
    </xdr:to>
    <xdr:sp macro="" textlink="">
      <xdr:nvSpPr>
        <xdr:cNvPr id="274" name="楕円 273"/>
        <xdr:cNvSpPr/>
      </xdr:nvSpPr>
      <xdr:spPr>
        <a:xfrm>
          <a:off x="1079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135255</xdr:rowOff>
    </xdr:from>
    <xdr:to>
      <xdr:col>10</xdr:col>
      <xdr:colOff>114300</xdr:colOff>
      <xdr:row>81</xdr:row>
      <xdr:rowOff>5714</xdr:rowOff>
    </xdr:to>
    <xdr:cxnSp macro="">
      <xdr:nvCxnSpPr>
        <xdr:cNvPr id="275" name="直線コネクタ 274"/>
        <xdr:cNvCxnSpPr/>
      </xdr:nvCxnSpPr>
      <xdr:spPr>
        <a:xfrm>
          <a:off x="1130300" y="13851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276"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277"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78"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279"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80" name="n_1mainValue【公営住宅】&#10;有形固定資産減価償却率"/>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281" name="n_2mainValue【公営住宅】&#10;有形固定資産減価償却率"/>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282" name="n_3mainValue【公営住宅】&#10;有形固定資産減価償却率"/>
        <xdr:cNvSpPr txBox="1"/>
      </xdr:nvSpPr>
      <xdr:spPr>
        <a:xfrm>
          <a:off x="1816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31132</xdr:rowOff>
    </xdr:from>
    <xdr:ext cx="405111" cy="259045"/>
    <xdr:sp macro="" textlink="">
      <xdr:nvSpPr>
        <xdr:cNvPr id="283" name="n_4mainValue【公営住宅】&#10;有形固定資産減価償却率"/>
        <xdr:cNvSpPr txBox="1"/>
      </xdr:nvSpPr>
      <xdr:spPr>
        <a:xfrm>
          <a:off x="927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4" name="直線コネクタ 29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5" name="テキスト ボックス 29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8" name="直線コネクタ 29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9" name="テキスト ボックス 29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03" name="直線コネクタ 302"/>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04"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05" name="直線コネクタ 304"/>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6"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7" name="直線コネクタ 306"/>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08"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09" name="フローチャート: 判断 308"/>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10" name="フローチャート: 判断 309"/>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11" name="フローチャート: 判断 310"/>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12" name="フローチャート: 判断 311"/>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313" name="フローチャート: 判断 312"/>
        <xdr:cNvSpPr/>
      </xdr:nvSpPr>
      <xdr:spPr>
        <a:xfrm>
          <a:off x="6921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14160</xdr:rowOff>
    </xdr:from>
    <xdr:to>
      <xdr:col>55</xdr:col>
      <xdr:colOff>50800</xdr:colOff>
      <xdr:row>85</xdr:row>
      <xdr:rowOff>115760</xdr:rowOff>
    </xdr:to>
    <xdr:sp macro="" textlink="">
      <xdr:nvSpPr>
        <xdr:cNvPr id="319" name="楕円 318"/>
        <xdr:cNvSpPr/>
      </xdr:nvSpPr>
      <xdr:spPr>
        <a:xfrm>
          <a:off x="104267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100537</xdr:rowOff>
    </xdr:from>
    <xdr:ext cx="469744" cy="259045"/>
    <xdr:sp macro="" textlink="">
      <xdr:nvSpPr>
        <xdr:cNvPr id="320" name="【公営住宅】&#10;一人当たり面積該当値テキスト"/>
        <xdr:cNvSpPr txBox="1"/>
      </xdr:nvSpPr>
      <xdr:spPr>
        <a:xfrm>
          <a:off x="10515600" y="145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14160</xdr:rowOff>
    </xdr:from>
    <xdr:to>
      <xdr:col>50</xdr:col>
      <xdr:colOff>165100</xdr:colOff>
      <xdr:row>85</xdr:row>
      <xdr:rowOff>115760</xdr:rowOff>
    </xdr:to>
    <xdr:sp macro="" textlink="">
      <xdr:nvSpPr>
        <xdr:cNvPr id="321" name="楕円 320"/>
        <xdr:cNvSpPr/>
      </xdr:nvSpPr>
      <xdr:spPr>
        <a:xfrm>
          <a:off x="9588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64960</xdr:rowOff>
    </xdr:from>
    <xdr:to>
      <xdr:col>55</xdr:col>
      <xdr:colOff>0</xdr:colOff>
      <xdr:row>85</xdr:row>
      <xdr:rowOff>64960</xdr:rowOff>
    </xdr:to>
    <xdr:cxnSp macro="">
      <xdr:nvCxnSpPr>
        <xdr:cNvPr id="322" name="直線コネクタ 321"/>
        <xdr:cNvCxnSpPr/>
      </xdr:nvCxnSpPr>
      <xdr:spPr>
        <a:xfrm>
          <a:off x="9639300" y="14638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14160</xdr:rowOff>
    </xdr:from>
    <xdr:to>
      <xdr:col>46</xdr:col>
      <xdr:colOff>38100</xdr:colOff>
      <xdr:row>85</xdr:row>
      <xdr:rowOff>115760</xdr:rowOff>
    </xdr:to>
    <xdr:sp macro="" textlink="">
      <xdr:nvSpPr>
        <xdr:cNvPr id="323" name="楕円 322"/>
        <xdr:cNvSpPr/>
      </xdr:nvSpPr>
      <xdr:spPr>
        <a:xfrm>
          <a:off x="8699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64960</xdr:rowOff>
    </xdr:from>
    <xdr:to>
      <xdr:col>50</xdr:col>
      <xdr:colOff>114300</xdr:colOff>
      <xdr:row>85</xdr:row>
      <xdr:rowOff>64960</xdr:rowOff>
    </xdr:to>
    <xdr:cxnSp macro="">
      <xdr:nvCxnSpPr>
        <xdr:cNvPr id="324" name="直線コネクタ 323"/>
        <xdr:cNvCxnSpPr/>
      </xdr:nvCxnSpPr>
      <xdr:spPr>
        <a:xfrm>
          <a:off x="8750300" y="14638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14160</xdr:rowOff>
    </xdr:from>
    <xdr:to>
      <xdr:col>41</xdr:col>
      <xdr:colOff>101600</xdr:colOff>
      <xdr:row>85</xdr:row>
      <xdr:rowOff>115760</xdr:rowOff>
    </xdr:to>
    <xdr:sp macro="" textlink="">
      <xdr:nvSpPr>
        <xdr:cNvPr id="325" name="楕円 324"/>
        <xdr:cNvSpPr/>
      </xdr:nvSpPr>
      <xdr:spPr>
        <a:xfrm>
          <a:off x="7810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64960</xdr:rowOff>
    </xdr:from>
    <xdr:to>
      <xdr:col>45</xdr:col>
      <xdr:colOff>177800</xdr:colOff>
      <xdr:row>85</xdr:row>
      <xdr:rowOff>64960</xdr:rowOff>
    </xdr:to>
    <xdr:cxnSp macro="">
      <xdr:nvCxnSpPr>
        <xdr:cNvPr id="326" name="直線コネクタ 325"/>
        <xdr:cNvCxnSpPr/>
      </xdr:nvCxnSpPr>
      <xdr:spPr>
        <a:xfrm>
          <a:off x="7861300" y="14638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14160</xdr:rowOff>
    </xdr:from>
    <xdr:to>
      <xdr:col>36</xdr:col>
      <xdr:colOff>165100</xdr:colOff>
      <xdr:row>85</xdr:row>
      <xdr:rowOff>115760</xdr:rowOff>
    </xdr:to>
    <xdr:sp macro="" textlink="">
      <xdr:nvSpPr>
        <xdr:cNvPr id="327" name="楕円 326"/>
        <xdr:cNvSpPr/>
      </xdr:nvSpPr>
      <xdr:spPr>
        <a:xfrm>
          <a:off x="6921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64960</xdr:rowOff>
    </xdr:from>
    <xdr:to>
      <xdr:col>41</xdr:col>
      <xdr:colOff>50800</xdr:colOff>
      <xdr:row>85</xdr:row>
      <xdr:rowOff>64960</xdr:rowOff>
    </xdr:to>
    <xdr:cxnSp macro="">
      <xdr:nvCxnSpPr>
        <xdr:cNvPr id="328" name="直線コネクタ 327"/>
        <xdr:cNvCxnSpPr/>
      </xdr:nvCxnSpPr>
      <xdr:spPr>
        <a:xfrm>
          <a:off x="6972300" y="14638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29"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30"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31"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161434</xdr:rowOff>
    </xdr:from>
    <xdr:ext cx="469744" cy="259045"/>
    <xdr:sp macro="" textlink="">
      <xdr:nvSpPr>
        <xdr:cNvPr id="332" name="n_4aveValue【公営住宅】&#10;一人当たり面積"/>
        <xdr:cNvSpPr txBox="1"/>
      </xdr:nvSpPr>
      <xdr:spPr>
        <a:xfrm>
          <a:off x="6737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106887</xdr:rowOff>
    </xdr:from>
    <xdr:ext cx="469744" cy="259045"/>
    <xdr:sp macro="" textlink="">
      <xdr:nvSpPr>
        <xdr:cNvPr id="333" name="n_1mainValue【公営住宅】&#10;一人当たり面積"/>
        <xdr:cNvSpPr txBox="1"/>
      </xdr:nvSpPr>
      <xdr:spPr>
        <a:xfrm>
          <a:off x="93917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106887</xdr:rowOff>
    </xdr:from>
    <xdr:ext cx="469744" cy="259045"/>
    <xdr:sp macro="" textlink="">
      <xdr:nvSpPr>
        <xdr:cNvPr id="334" name="n_2mainValue【公営住宅】&#10;一人当たり面積"/>
        <xdr:cNvSpPr txBox="1"/>
      </xdr:nvSpPr>
      <xdr:spPr>
        <a:xfrm>
          <a:off x="8515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106887</xdr:rowOff>
    </xdr:from>
    <xdr:ext cx="469744" cy="259045"/>
    <xdr:sp macro="" textlink="">
      <xdr:nvSpPr>
        <xdr:cNvPr id="335" name="n_3mainValue【公営住宅】&#10;一人当たり面積"/>
        <xdr:cNvSpPr txBox="1"/>
      </xdr:nvSpPr>
      <xdr:spPr>
        <a:xfrm>
          <a:off x="7626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106887</xdr:rowOff>
    </xdr:from>
    <xdr:ext cx="469744" cy="259045"/>
    <xdr:sp macro="" textlink="">
      <xdr:nvSpPr>
        <xdr:cNvPr id="336" name="n_4mainValue【公営住宅】&#10;一人当たり面積"/>
        <xdr:cNvSpPr txBox="1"/>
      </xdr:nvSpPr>
      <xdr:spPr>
        <a:xfrm>
          <a:off x="6737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3" name="テキスト ボックス 3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5" name="テキスト ボックス 36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3" name="テキスト ボックス 3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5" name="テキスト ボックス 37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77" name="直線コネクタ 376"/>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78"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79" name="直線コネクタ 378"/>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80"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81" name="直線コネクタ 38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382"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83" name="フローチャート: 判断 382"/>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84" name="フローチャート: 判断 383"/>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85" name="フローチャート: 判断 384"/>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386" name="フローチャート: 判断 385"/>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387" name="フローチャート: 判断 386"/>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3" name="楕円 392"/>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394" name="【認定こども園・幼稚園・保育所】&#10;有形固定資産減価償却率該当値テキスト"/>
        <xdr:cNvSpPr txBox="1"/>
      </xdr:nvSpPr>
      <xdr:spPr>
        <a:xfrm>
          <a:off x="16357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395" name="楕円 394"/>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133350</xdr:rowOff>
    </xdr:to>
    <xdr:cxnSp macro="">
      <xdr:nvCxnSpPr>
        <xdr:cNvPr id="396" name="直線コネクタ 395"/>
        <xdr:cNvCxnSpPr/>
      </xdr:nvCxnSpPr>
      <xdr:spPr>
        <a:xfrm>
          <a:off x="15481300" y="64350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397" name="楕円 396"/>
        <xdr:cNvSpPr/>
      </xdr:nvSpPr>
      <xdr:spPr>
        <a:xfrm>
          <a:off x="1454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49530</xdr:rowOff>
    </xdr:from>
    <xdr:to>
      <xdr:col>81</xdr:col>
      <xdr:colOff>50800</xdr:colOff>
      <xdr:row>37</xdr:row>
      <xdr:rowOff>91440</xdr:rowOff>
    </xdr:to>
    <xdr:cxnSp macro="">
      <xdr:nvCxnSpPr>
        <xdr:cNvPr id="398" name="直線コネクタ 397"/>
        <xdr:cNvCxnSpPr/>
      </xdr:nvCxnSpPr>
      <xdr:spPr>
        <a:xfrm>
          <a:off x="14592300" y="6393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99" name="楕円 398"/>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37</xdr:row>
      <xdr:rowOff>49530</xdr:rowOff>
    </xdr:to>
    <xdr:cxnSp macro="">
      <xdr:nvCxnSpPr>
        <xdr:cNvPr id="400" name="直線コネクタ 399"/>
        <xdr:cNvCxnSpPr/>
      </xdr:nvCxnSpPr>
      <xdr:spPr>
        <a:xfrm>
          <a:off x="13703300" y="6351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86360</xdr:rowOff>
    </xdr:from>
    <xdr:to>
      <xdr:col>67</xdr:col>
      <xdr:colOff>101600</xdr:colOff>
      <xdr:row>37</xdr:row>
      <xdr:rowOff>16510</xdr:rowOff>
    </xdr:to>
    <xdr:sp macro="" textlink="">
      <xdr:nvSpPr>
        <xdr:cNvPr id="401" name="楕円 400"/>
        <xdr:cNvSpPr/>
      </xdr:nvSpPr>
      <xdr:spPr>
        <a:xfrm>
          <a:off x="1276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137160</xdr:rowOff>
    </xdr:from>
    <xdr:to>
      <xdr:col>71</xdr:col>
      <xdr:colOff>177800</xdr:colOff>
      <xdr:row>37</xdr:row>
      <xdr:rowOff>7620</xdr:rowOff>
    </xdr:to>
    <xdr:cxnSp macro="">
      <xdr:nvCxnSpPr>
        <xdr:cNvPr id="402" name="直線コネクタ 401"/>
        <xdr:cNvCxnSpPr/>
      </xdr:nvCxnSpPr>
      <xdr:spPr>
        <a:xfrm>
          <a:off x="12814300" y="63093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03"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04"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05"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406" name="n_4aveValue【認定こども園・幼稚園・保育所】&#10;有形固定資産減価償却率"/>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133367</xdr:rowOff>
    </xdr:from>
    <xdr:ext cx="405111" cy="259045"/>
    <xdr:sp macro="" textlink="">
      <xdr:nvSpPr>
        <xdr:cNvPr id="407" name="n_1mainValue【認定こども園・幼稚園・保育所】&#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91457</xdr:rowOff>
    </xdr:from>
    <xdr:ext cx="405111" cy="259045"/>
    <xdr:sp macro="" textlink="">
      <xdr:nvSpPr>
        <xdr:cNvPr id="408" name="n_2mainValue【認定こども園・幼稚園・保育所】&#10;有形固定資産減価償却率"/>
        <xdr:cNvSpPr txBox="1"/>
      </xdr:nvSpPr>
      <xdr:spPr>
        <a:xfrm>
          <a:off x="14389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09" name="n_3main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33037</xdr:rowOff>
    </xdr:from>
    <xdr:ext cx="405111" cy="259045"/>
    <xdr:sp macro="" textlink="">
      <xdr:nvSpPr>
        <xdr:cNvPr id="410" name="n_4mainValue【認定こども園・幼稚園・保育所】&#10;有形固定資産減価償却率"/>
        <xdr:cNvSpPr txBox="1"/>
      </xdr:nvSpPr>
      <xdr:spPr>
        <a:xfrm>
          <a:off x="12611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2" name="テキスト ボックス 42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4" name="テキスト ボックス 42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6" name="テキスト ボックス 42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8" name="テキスト ボックス 42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0" name="テキスト ボックス 42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34" name="直線コネクタ 433"/>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3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36" name="直線コネクタ 43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3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38" name="直線コネクタ 43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39"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40" name="フローチャート: 判断 439"/>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41" name="フローチャート: 判断 440"/>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42" name="フローチャート: 判断 441"/>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3" name="フローチャート: 判断 442"/>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44" name="フローチャート: 判断 443"/>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450" name="楕円 449"/>
        <xdr:cNvSpPr/>
      </xdr:nvSpPr>
      <xdr:spPr>
        <a:xfrm>
          <a:off x="221107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138447</xdr:rowOff>
    </xdr:from>
    <xdr:ext cx="469744" cy="259045"/>
    <xdr:sp macro="" textlink="">
      <xdr:nvSpPr>
        <xdr:cNvPr id="451" name="【認定こども園・幼稚園・保育所】&#10;一人当たり面積該当値テキスト"/>
        <xdr:cNvSpPr txBox="1"/>
      </xdr:nvSpPr>
      <xdr:spPr>
        <a:xfrm>
          <a:off x="22199600" y="69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52" name="楕円 451"/>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102870</xdr:rowOff>
    </xdr:from>
    <xdr:to>
      <xdr:col>116</xdr:col>
      <xdr:colOff>63500</xdr:colOff>
      <xdr:row>41</xdr:row>
      <xdr:rowOff>102870</xdr:rowOff>
    </xdr:to>
    <xdr:cxnSp macro="">
      <xdr:nvCxnSpPr>
        <xdr:cNvPr id="453" name="直線コネクタ 452"/>
        <xdr:cNvCxnSpPr/>
      </xdr:nvCxnSpPr>
      <xdr:spPr>
        <a:xfrm>
          <a:off x="21323300" y="713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454" name="楕円 453"/>
        <xdr:cNvSpPr/>
      </xdr:nvSpPr>
      <xdr:spPr>
        <a:xfrm>
          <a:off x="2038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102870</xdr:rowOff>
    </xdr:to>
    <xdr:cxnSp macro="">
      <xdr:nvCxnSpPr>
        <xdr:cNvPr id="455" name="直線コネクタ 454"/>
        <xdr:cNvCxnSpPr/>
      </xdr:nvCxnSpPr>
      <xdr:spPr>
        <a:xfrm>
          <a:off x="20434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456" name="楕円 455"/>
        <xdr:cNvSpPr/>
      </xdr:nvSpPr>
      <xdr:spPr>
        <a:xfrm>
          <a:off x="19494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102870</xdr:rowOff>
    </xdr:from>
    <xdr:to>
      <xdr:col>107</xdr:col>
      <xdr:colOff>50800</xdr:colOff>
      <xdr:row>41</xdr:row>
      <xdr:rowOff>102870</xdr:rowOff>
    </xdr:to>
    <xdr:cxnSp macro="">
      <xdr:nvCxnSpPr>
        <xdr:cNvPr id="457" name="直線コネクタ 456"/>
        <xdr:cNvCxnSpPr/>
      </xdr:nvCxnSpPr>
      <xdr:spPr>
        <a:xfrm>
          <a:off x="19545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458" name="楕円 457"/>
        <xdr:cNvSpPr/>
      </xdr:nvSpPr>
      <xdr:spPr>
        <a:xfrm>
          <a:off x="18605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102870</xdr:rowOff>
    </xdr:to>
    <xdr:cxnSp macro="">
      <xdr:nvCxnSpPr>
        <xdr:cNvPr id="459" name="直線コネクタ 458"/>
        <xdr:cNvCxnSpPr/>
      </xdr:nvCxnSpPr>
      <xdr:spPr>
        <a:xfrm>
          <a:off x="18656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60"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61"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2"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463" name="n_4ave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464" name="n_1mainValue【認定こども園・幼稚園・保育所】&#10;一人当たり面積"/>
        <xdr:cNvSpPr txBox="1"/>
      </xdr:nvSpPr>
      <xdr:spPr>
        <a:xfrm>
          <a:off x="21075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465" name="n_2mainValue【認定こども園・幼稚園・保育所】&#10;一人当たり面積"/>
        <xdr:cNvSpPr txBox="1"/>
      </xdr:nvSpPr>
      <xdr:spPr>
        <a:xfrm>
          <a:off x="20199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144797</xdr:rowOff>
    </xdr:from>
    <xdr:ext cx="469744" cy="259045"/>
    <xdr:sp macro="" textlink="">
      <xdr:nvSpPr>
        <xdr:cNvPr id="466" name="n_3mainValue【認定こども園・幼稚園・保育所】&#10;一人当たり面積"/>
        <xdr:cNvSpPr txBox="1"/>
      </xdr:nvSpPr>
      <xdr:spPr>
        <a:xfrm>
          <a:off x="19310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467" name="n_4mainValue【認定こども園・幼稚園・保育所】&#10;一人当たり面積"/>
        <xdr:cNvSpPr txBox="1"/>
      </xdr:nvSpPr>
      <xdr:spPr>
        <a:xfrm>
          <a:off x="18421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8" name="テキスト ボックス 4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8" name="テキスト ボックス 4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0" name="テキスト ボックス 48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492" name="直線コネクタ 491"/>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93"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94" name="直線コネクタ 493"/>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495"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96" name="直線コネクタ 495"/>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497"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98" name="フローチャート: 判断 497"/>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99" name="フローチャート: 判断 49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0" name="フローチャート: 判断 499"/>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01" name="フローチャート: 判断 500"/>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502" name="フローチャート: 判断 501"/>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08" name="楕円 507"/>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09" name="【学校施設】&#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510" name="楕円 509"/>
        <xdr:cNvSpPr/>
      </xdr:nvSpPr>
      <xdr:spPr>
        <a:xfrm>
          <a:off x="15430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140970</xdr:rowOff>
    </xdr:to>
    <xdr:cxnSp macro="">
      <xdr:nvCxnSpPr>
        <xdr:cNvPr id="511" name="直線コネクタ 510"/>
        <xdr:cNvCxnSpPr/>
      </xdr:nvCxnSpPr>
      <xdr:spPr>
        <a:xfrm flipV="1">
          <a:off x="15481300" y="10058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512" name="楕円 511"/>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140970</xdr:rowOff>
    </xdr:to>
    <xdr:cxnSp macro="">
      <xdr:nvCxnSpPr>
        <xdr:cNvPr id="513" name="直線コネクタ 512"/>
        <xdr:cNvCxnSpPr/>
      </xdr:nvCxnSpPr>
      <xdr:spPr>
        <a:xfrm>
          <a:off x="14592300" y="100203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162560</xdr:rowOff>
    </xdr:from>
    <xdr:to>
      <xdr:col>72</xdr:col>
      <xdr:colOff>38100</xdr:colOff>
      <xdr:row>58</xdr:row>
      <xdr:rowOff>92710</xdr:rowOff>
    </xdr:to>
    <xdr:sp macro="" textlink="">
      <xdr:nvSpPr>
        <xdr:cNvPr id="514" name="楕円 513"/>
        <xdr:cNvSpPr/>
      </xdr:nvSpPr>
      <xdr:spPr>
        <a:xfrm>
          <a:off x="13652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41910</xdr:rowOff>
    </xdr:from>
    <xdr:to>
      <xdr:col>76</xdr:col>
      <xdr:colOff>114300</xdr:colOff>
      <xdr:row>58</xdr:row>
      <xdr:rowOff>76200</xdr:rowOff>
    </xdr:to>
    <xdr:cxnSp macro="">
      <xdr:nvCxnSpPr>
        <xdr:cNvPr id="515" name="直線コネクタ 514"/>
        <xdr:cNvCxnSpPr/>
      </xdr:nvCxnSpPr>
      <xdr:spPr>
        <a:xfrm>
          <a:off x="13703300" y="9986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516" name="楕円 515"/>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41910</xdr:rowOff>
    </xdr:from>
    <xdr:to>
      <xdr:col>71</xdr:col>
      <xdr:colOff>177800</xdr:colOff>
      <xdr:row>59</xdr:row>
      <xdr:rowOff>133350</xdr:rowOff>
    </xdr:to>
    <xdr:cxnSp macro="">
      <xdr:nvCxnSpPr>
        <xdr:cNvPr id="517" name="直線コネクタ 516"/>
        <xdr:cNvCxnSpPr/>
      </xdr:nvCxnSpPr>
      <xdr:spPr>
        <a:xfrm flipV="1">
          <a:off x="12814300" y="998601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18"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19" name="n_2aveValue【学校施設】&#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20"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21" name="n_4aveValue【学校施設】&#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36847</xdr:rowOff>
    </xdr:from>
    <xdr:ext cx="405111" cy="259045"/>
    <xdr:sp macro="" textlink="">
      <xdr:nvSpPr>
        <xdr:cNvPr id="522" name="n_1main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523" name="n_2mainValue【学校施設】&#10;有形固定資産減価償却率"/>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109237</xdr:rowOff>
    </xdr:from>
    <xdr:ext cx="405111" cy="259045"/>
    <xdr:sp macro="" textlink="">
      <xdr:nvSpPr>
        <xdr:cNvPr id="524" name="n_3mainValue【学校施設】&#10;有形固定資産減価償却率"/>
        <xdr:cNvSpPr txBox="1"/>
      </xdr:nvSpPr>
      <xdr:spPr>
        <a:xfrm>
          <a:off x="13500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525" name="n_4mainValue【学校施設】&#10;有形固定資産減価償却率"/>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50" name="直線コネクタ 549"/>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51"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52" name="直線コネクタ 551"/>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53"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54" name="直線コネクタ 553"/>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55"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56" name="フローチャート: 判断 555"/>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57" name="フローチャート: 判断 556"/>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58" name="フローチャート: 判断 557"/>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59" name="フローチャート: 判断 558"/>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124460</xdr:rowOff>
    </xdr:from>
    <xdr:to>
      <xdr:col>98</xdr:col>
      <xdr:colOff>38100</xdr:colOff>
      <xdr:row>61</xdr:row>
      <xdr:rowOff>54610</xdr:rowOff>
    </xdr:to>
    <xdr:sp macro="" textlink="">
      <xdr:nvSpPr>
        <xdr:cNvPr id="560" name="フローチャート: 判断 559"/>
        <xdr:cNvSpPr/>
      </xdr:nvSpPr>
      <xdr:spPr>
        <a:xfrm>
          <a:off x="1860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92710</xdr:rowOff>
    </xdr:from>
    <xdr:to>
      <xdr:col>116</xdr:col>
      <xdr:colOff>114300</xdr:colOff>
      <xdr:row>63</xdr:row>
      <xdr:rowOff>22860</xdr:rowOff>
    </xdr:to>
    <xdr:sp macro="" textlink="">
      <xdr:nvSpPr>
        <xdr:cNvPr id="566" name="楕円 565"/>
        <xdr:cNvSpPr/>
      </xdr:nvSpPr>
      <xdr:spPr>
        <a:xfrm>
          <a:off x="22110700" y="10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71137</xdr:rowOff>
    </xdr:from>
    <xdr:ext cx="469744" cy="259045"/>
    <xdr:sp macro="" textlink="">
      <xdr:nvSpPr>
        <xdr:cNvPr id="567" name="【学校施設】&#10;一人当たり面積該当値テキスト"/>
        <xdr:cNvSpPr txBox="1"/>
      </xdr:nvSpPr>
      <xdr:spPr>
        <a:xfrm>
          <a:off x="22199600"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568" name="楕円 567"/>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143510</xdr:rowOff>
    </xdr:from>
    <xdr:to>
      <xdr:col>116</xdr:col>
      <xdr:colOff>63500</xdr:colOff>
      <xdr:row>63</xdr:row>
      <xdr:rowOff>19050</xdr:rowOff>
    </xdr:to>
    <xdr:cxnSp macro="">
      <xdr:nvCxnSpPr>
        <xdr:cNvPr id="569" name="直線コネクタ 568"/>
        <xdr:cNvCxnSpPr/>
      </xdr:nvCxnSpPr>
      <xdr:spPr>
        <a:xfrm flipV="1">
          <a:off x="21323300" y="1077341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570" name="楕円 569"/>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571" name="直線コネクタ 570"/>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133350</xdr:rowOff>
    </xdr:from>
    <xdr:to>
      <xdr:col>102</xdr:col>
      <xdr:colOff>165100</xdr:colOff>
      <xdr:row>63</xdr:row>
      <xdr:rowOff>63500</xdr:rowOff>
    </xdr:to>
    <xdr:sp macro="" textlink="">
      <xdr:nvSpPr>
        <xdr:cNvPr id="572" name="楕円 571"/>
        <xdr:cNvSpPr/>
      </xdr:nvSpPr>
      <xdr:spPr>
        <a:xfrm>
          <a:off x="19494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12700</xdr:rowOff>
    </xdr:from>
    <xdr:to>
      <xdr:col>107</xdr:col>
      <xdr:colOff>50800</xdr:colOff>
      <xdr:row>63</xdr:row>
      <xdr:rowOff>19050</xdr:rowOff>
    </xdr:to>
    <xdr:cxnSp macro="">
      <xdr:nvCxnSpPr>
        <xdr:cNvPr id="573" name="直線コネクタ 572"/>
        <xdr:cNvCxnSpPr/>
      </xdr:nvCxnSpPr>
      <xdr:spPr>
        <a:xfrm>
          <a:off x="19545300" y="108140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574" name="楕円 573"/>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63</xdr:row>
      <xdr:rowOff>12700</xdr:rowOff>
    </xdr:to>
    <xdr:cxnSp macro="">
      <xdr:nvCxnSpPr>
        <xdr:cNvPr id="575" name="直線コネクタ 574"/>
        <xdr:cNvCxnSpPr/>
      </xdr:nvCxnSpPr>
      <xdr:spPr>
        <a:xfrm>
          <a:off x="18656300" y="107823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76"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77"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78"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71137</xdr:rowOff>
    </xdr:from>
    <xdr:ext cx="469744" cy="259045"/>
    <xdr:sp macro="" textlink="">
      <xdr:nvSpPr>
        <xdr:cNvPr id="579" name="n_4aveValue【学校施設】&#10;一人当たり面積"/>
        <xdr:cNvSpPr txBox="1"/>
      </xdr:nvSpPr>
      <xdr:spPr>
        <a:xfrm>
          <a:off x="184214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580" name="n_1mainValue【学校施設】&#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581" name="n_2mainValue【学校施設】&#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54627</xdr:rowOff>
    </xdr:from>
    <xdr:ext cx="469744" cy="259045"/>
    <xdr:sp macro="" textlink="">
      <xdr:nvSpPr>
        <xdr:cNvPr id="582" name="n_3mainValue【学校施設】&#10;一人当たり面積"/>
        <xdr:cNvSpPr txBox="1"/>
      </xdr:nvSpPr>
      <xdr:spPr>
        <a:xfrm>
          <a:off x="19310427"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583" name="n_4mainValue【学校施設】&#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5" name="直線コネクタ 5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6" name="テキスト ボックス 59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7" name="直線コネクタ 5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8" name="テキスト ボックス 5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9" name="直線コネクタ 5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0" name="テキスト ボックス 5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1" name="直線コネクタ 6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2" name="テキスト ボックス 6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3" name="直線コネクタ 6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4" name="テキスト ボックス 6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5" name="直線コネクタ 6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6" name="テキスト ボックス 60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08" name="直線コネクタ 607"/>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0" name="直線コネクタ 60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11"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12" name="直線コネクタ 611"/>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13"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14" name="フローチャート: 判断 613"/>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15" name="フローチャート: 判断 614"/>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16" name="フローチャート: 判断 615"/>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17" name="フローチャート: 判断 616"/>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18" name="フローチャート: 判断 617"/>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624" name="楕円 623"/>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62882</xdr:rowOff>
    </xdr:from>
    <xdr:ext cx="405111" cy="259045"/>
    <xdr:sp macro="" textlink="">
      <xdr:nvSpPr>
        <xdr:cNvPr id="625" name="【児童館】&#10;有形固定資産減価償却率該当値テキスト"/>
        <xdr:cNvSpPr txBox="1"/>
      </xdr:nvSpPr>
      <xdr:spPr>
        <a:xfrm>
          <a:off x="16357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133986</xdr:rowOff>
    </xdr:from>
    <xdr:to>
      <xdr:col>81</xdr:col>
      <xdr:colOff>101600</xdr:colOff>
      <xdr:row>84</xdr:row>
      <xdr:rowOff>64136</xdr:rowOff>
    </xdr:to>
    <xdr:sp macro="" textlink="">
      <xdr:nvSpPr>
        <xdr:cNvPr id="626" name="楕円 625"/>
        <xdr:cNvSpPr/>
      </xdr:nvSpPr>
      <xdr:spPr>
        <a:xfrm>
          <a:off x="15430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84</xdr:row>
      <xdr:rowOff>13336</xdr:rowOff>
    </xdr:to>
    <xdr:cxnSp macro="">
      <xdr:nvCxnSpPr>
        <xdr:cNvPr id="627" name="直線コネクタ 626"/>
        <xdr:cNvCxnSpPr/>
      </xdr:nvCxnSpPr>
      <xdr:spPr>
        <a:xfrm flipV="1">
          <a:off x="15481300" y="14194155"/>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xdr:rowOff>
    </xdr:from>
    <xdr:to>
      <xdr:col>76</xdr:col>
      <xdr:colOff>165100</xdr:colOff>
      <xdr:row>83</xdr:row>
      <xdr:rowOff>106045</xdr:rowOff>
    </xdr:to>
    <xdr:sp macro="" textlink="">
      <xdr:nvSpPr>
        <xdr:cNvPr id="628" name="楕円 627"/>
        <xdr:cNvSpPr/>
      </xdr:nvSpPr>
      <xdr:spPr>
        <a:xfrm>
          <a:off x="14541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84</xdr:row>
      <xdr:rowOff>13336</xdr:rowOff>
    </xdr:to>
    <xdr:cxnSp macro="">
      <xdr:nvCxnSpPr>
        <xdr:cNvPr id="629" name="直線コネクタ 628"/>
        <xdr:cNvCxnSpPr/>
      </xdr:nvCxnSpPr>
      <xdr:spPr>
        <a:xfrm>
          <a:off x="14592300" y="14285595"/>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30" name="楕円 629"/>
        <xdr:cNvSpPr/>
      </xdr:nvSpPr>
      <xdr:spPr>
        <a:xfrm>
          <a:off x="13652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15239</xdr:rowOff>
    </xdr:from>
    <xdr:to>
      <xdr:col>76</xdr:col>
      <xdr:colOff>114300</xdr:colOff>
      <xdr:row>83</xdr:row>
      <xdr:rowOff>55245</xdr:rowOff>
    </xdr:to>
    <xdr:cxnSp macro="">
      <xdr:nvCxnSpPr>
        <xdr:cNvPr id="631" name="直線コネクタ 630"/>
        <xdr:cNvCxnSpPr/>
      </xdr:nvCxnSpPr>
      <xdr:spPr>
        <a:xfrm>
          <a:off x="13703300" y="142455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80645</xdr:rowOff>
    </xdr:from>
    <xdr:to>
      <xdr:col>67</xdr:col>
      <xdr:colOff>101600</xdr:colOff>
      <xdr:row>83</xdr:row>
      <xdr:rowOff>10795</xdr:rowOff>
    </xdr:to>
    <xdr:sp macro="" textlink="">
      <xdr:nvSpPr>
        <xdr:cNvPr id="632" name="楕円 631"/>
        <xdr:cNvSpPr/>
      </xdr:nvSpPr>
      <xdr:spPr>
        <a:xfrm>
          <a:off x="12763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131445</xdr:rowOff>
    </xdr:from>
    <xdr:to>
      <xdr:col>71</xdr:col>
      <xdr:colOff>177800</xdr:colOff>
      <xdr:row>83</xdr:row>
      <xdr:rowOff>15239</xdr:rowOff>
    </xdr:to>
    <xdr:cxnSp macro="">
      <xdr:nvCxnSpPr>
        <xdr:cNvPr id="633" name="直線コネクタ 632"/>
        <xdr:cNvCxnSpPr/>
      </xdr:nvCxnSpPr>
      <xdr:spPr>
        <a:xfrm>
          <a:off x="12814300" y="141903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34"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35"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36"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37" name="n_4aveValue【児童館】&#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55263</xdr:rowOff>
    </xdr:from>
    <xdr:ext cx="405111" cy="259045"/>
    <xdr:sp macro="" textlink="">
      <xdr:nvSpPr>
        <xdr:cNvPr id="638" name="n_1mainValue【児童館】&#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639" name="n_2mainValue【児童館】&#10;有形固定資産減価償却率"/>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40" name="n_3mainValue【児童館】&#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1922</xdr:rowOff>
    </xdr:from>
    <xdr:ext cx="405111" cy="259045"/>
    <xdr:sp macro="" textlink="">
      <xdr:nvSpPr>
        <xdr:cNvPr id="641" name="n_4mainValue【児童館】&#10;有形固定資産減価償却率"/>
        <xdr:cNvSpPr txBox="1"/>
      </xdr:nvSpPr>
      <xdr:spPr>
        <a:xfrm>
          <a:off x="12611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67" name="直線コネクタ 666"/>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6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69" name="直線コネクタ 66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70"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71" name="直線コネクタ 670"/>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72"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73" name="フローチャート: 判断 672"/>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74" name="フローチャート: 判断 673"/>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75" name="フローチャート: 判断 674"/>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76" name="フローチャート: 判断 675"/>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77" name="フローチャート: 判断 676"/>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93436</xdr:rowOff>
    </xdr:from>
    <xdr:to>
      <xdr:col>116</xdr:col>
      <xdr:colOff>114300</xdr:colOff>
      <xdr:row>82</xdr:row>
      <xdr:rowOff>23586</xdr:rowOff>
    </xdr:to>
    <xdr:sp macro="" textlink="">
      <xdr:nvSpPr>
        <xdr:cNvPr id="683" name="楕円 682"/>
        <xdr:cNvSpPr/>
      </xdr:nvSpPr>
      <xdr:spPr>
        <a:xfrm>
          <a:off x="22110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116313</xdr:rowOff>
    </xdr:from>
    <xdr:ext cx="469744" cy="259045"/>
    <xdr:sp macro="" textlink="">
      <xdr:nvSpPr>
        <xdr:cNvPr id="684" name="【児童館】&#10;一人当たり面積該当値テキスト"/>
        <xdr:cNvSpPr txBox="1"/>
      </xdr:nvSpPr>
      <xdr:spPr>
        <a:xfrm>
          <a:off x="22199600"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93436</xdr:rowOff>
    </xdr:from>
    <xdr:to>
      <xdr:col>112</xdr:col>
      <xdr:colOff>38100</xdr:colOff>
      <xdr:row>82</xdr:row>
      <xdr:rowOff>23586</xdr:rowOff>
    </xdr:to>
    <xdr:sp macro="" textlink="">
      <xdr:nvSpPr>
        <xdr:cNvPr id="685" name="楕円 684"/>
        <xdr:cNvSpPr/>
      </xdr:nvSpPr>
      <xdr:spPr>
        <a:xfrm>
          <a:off x="21272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144236</xdr:rowOff>
    </xdr:from>
    <xdr:to>
      <xdr:col>116</xdr:col>
      <xdr:colOff>63500</xdr:colOff>
      <xdr:row>81</xdr:row>
      <xdr:rowOff>144236</xdr:rowOff>
    </xdr:to>
    <xdr:cxnSp macro="">
      <xdr:nvCxnSpPr>
        <xdr:cNvPr id="686" name="直線コネクタ 685"/>
        <xdr:cNvCxnSpPr/>
      </xdr:nvCxnSpPr>
      <xdr:spPr>
        <a:xfrm>
          <a:off x="21323300" y="14031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60779</xdr:rowOff>
    </xdr:from>
    <xdr:to>
      <xdr:col>107</xdr:col>
      <xdr:colOff>101600</xdr:colOff>
      <xdr:row>81</xdr:row>
      <xdr:rowOff>162379</xdr:rowOff>
    </xdr:to>
    <xdr:sp macro="" textlink="">
      <xdr:nvSpPr>
        <xdr:cNvPr id="687" name="楕円 686"/>
        <xdr:cNvSpPr/>
      </xdr:nvSpPr>
      <xdr:spPr>
        <a:xfrm>
          <a:off x="20383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111579</xdr:rowOff>
    </xdr:from>
    <xdr:to>
      <xdr:col>111</xdr:col>
      <xdr:colOff>177800</xdr:colOff>
      <xdr:row>81</xdr:row>
      <xdr:rowOff>144236</xdr:rowOff>
    </xdr:to>
    <xdr:cxnSp macro="">
      <xdr:nvCxnSpPr>
        <xdr:cNvPr id="688" name="直線コネクタ 687"/>
        <xdr:cNvCxnSpPr/>
      </xdr:nvCxnSpPr>
      <xdr:spPr>
        <a:xfrm>
          <a:off x="20434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689" name="楕円 688"/>
        <xdr:cNvSpPr/>
      </xdr:nvSpPr>
      <xdr:spPr>
        <a:xfrm>
          <a:off x="19494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111579</xdr:rowOff>
    </xdr:from>
    <xdr:to>
      <xdr:col>107</xdr:col>
      <xdr:colOff>50800</xdr:colOff>
      <xdr:row>81</xdr:row>
      <xdr:rowOff>111579</xdr:rowOff>
    </xdr:to>
    <xdr:cxnSp macro="">
      <xdr:nvCxnSpPr>
        <xdr:cNvPr id="690" name="直線コネクタ 689"/>
        <xdr:cNvCxnSpPr/>
      </xdr:nvCxnSpPr>
      <xdr:spPr>
        <a:xfrm>
          <a:off x="19545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60779</xdr:rowOff>
    </xdr:from>
    <xdr:to>
      <xdr:col>98</xdr:col>
      <xdr:colOff>38100</xdr:colOff>
      <xdr:row>81</xdr:row>
      <xdr:rowOff>162379</xdr:rowOff>
    </xdr:to>
    <xdr:sp macro="" textlink="">
      <xdr:nvSpPr>
        <xdr:cNvPr id="691" name="楕円 690"/>
        <xdr:cNvSpPr/>
      </xdr:nvSpPr>
      <xdr:spPr>
        <a:xfrm>
          <a:off x="18605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111579</xdr:rowOff>
    </xdr:from>
    <xdr:to>
      <xdr:col>102</xdr:col>
      <xdr:colOff>114300</xdr:colOff>
      <xdr:row>81</xdr:row>
      <xdr:rowOff>111579</xdr:rowOff>
    </xdr:to>
    <xdr:cxnSp macro="">
      <xdr:nvCxnSpPr>
        <xdr:cNvPr id="692" name="直線コネクタ 691"/>
        <xdr:cNvCxnSpPr/>
      </xdr:nvCxnSpPr>
      <xdr:spPr>
        <a:xfrm>
          <a:off x="18656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693"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694"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695" name="n_3ave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696" name="n_4aveValue【児童館】&#10;一人当たり面積"/>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40113</xdr:rowOff>
    </xdr:from>
    <xdr:ext cx="469744" cy="259045"/>
    <xdr:sp macro="" textlink="">
      <xdr:nvSpPr>
        <xdr:cNvPr id="697" name="n_1main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7456</xdr:rowOff>
    </xdr:from>
    <xdr:ext cx="469744" cy="259045"/>
    <xdr:sp macro="" textlink="">
      <xdr:nvSpPr>
        <xdr:cNvPr id="698" name="n_2mainValue【児童館】&#10;一人当たり面積"/>
        <xdr:cNvSpPr txBox="1"/>
      </xdr:nvSpPr>
      <xdr:spPr>
        <a:xfrm>
          <a:off x="20199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7456</xdr:rowOff>
    </xdr:from>
    <xdr:ext cx="469744" cy="259045"/>
    <xdr:sp macro="" textlink="">
      <xdr:nvSpPr>
        <xdr:cNvPr id="699" name="n_3mainValue【児童館】&#10;一人当たり面積"/>
        <xdr:cNvSpPr txBox="1"/>
      </xdr:nvSpPr>
      <xdr:spPr>
        <a:xfrm>
          <a:off x="19310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7456</xdr:rowOff>
    </xdr:from>
    <xdr:ext cx="469744" cy="259045"/>
    <xdr:sp macro="" textlink="">
      <xdr:nvSpPr>
        <xdr:cNvPr id="700" name="n_4mainValue【児童館】&#10;一人当たり面積"/>
        <xdr:cNvSpPr txBox="1"/>
      </xdr:nvSpPr>
      <xdr:spPr>
        <a:xfrm>
          <a:off x="18421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26" name="直線コネクタ 725"/>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27"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28" name="直線コネクタ 727"/>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29"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30" name="直線コネクタ 729"/>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31"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32" name="フローチャート: 判断 731"/>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33" name="フローチャート: 判断 732"/>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34" name="フローチャート: 判断 733"/>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35" name="フローチャート: 判断 734"/>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36" name="フローチャート: 判断 735"/>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42" name="楕円 741"/>
        <xdr:cNvSpPr/>
      </xdr:nvSpPr>
      <xdr:spPr>
        <a:xfrm>
          <a:off x="16268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89098</xdr:rowOff>
    </xdr:from>
    <xdr:ext cx="405111" cy="259045"/>
    <xdr:sp macro="" textlink="">
      <xdr:nvSpPr>
        <xdr:cNvPr id="743" name="【公民館】&#10;有形固定資産減価償却率該当値テキスト"/>
        <xdr:cNvSpPr txBox="1"/>
      </xdr:nvSpPr>
      <xdr:spPr>
        <a:xfrm>
          <a:off x="16357600" y="175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xdr:rowOff>
    </xdr:from>
    <xdr:to>
      <xdr:col>81</xdr:col>
      <xdr:colOff>101600</xdr:colOff>
      <xdr:row>103</xdr:row>
      <xdr:rowOff>113937</xdr:rowOff>
    </xdr:to>
    <xdr:sp macro="" textlink="">
      <xdr:nvSpPr>
        <xdr:cNvPr id="744" name="楕円 743"/>
        <xdr:cNvSpPr/>
      </xdr:nvSpPr>
      <xdr:spPr>
        <a:xfrm>
          <a:off x="15430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63137</xdr:rowOff>
    </xdr:from>
    <xdr:to>
      <xdr:col>85</xdr:col>
      <xdr:colOff>127000</xdr:colOff>
      <xdr:row>103</xdr:row>
      <xdr:rowOff>117021</xdr:rowOff>
    </xdr:to>
    <xdr:cxnSp macro="">
      <xdr:nvCxnSpPr>
        <xdr:cNvPr id="745" name="直線コネクタ 744"/>
        <xdr:cNvCxnSpPr/>
      </xdr:nvCxnSpPr>
      <xdr:spPr>
        <a:xfrm>
          <a:off x="15481300" y="1772248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46" name="楕円 745"/>
        <xdr:cNvSpPr/>
      </xdr:nvSpPr>
      <xdr:spPr>
        <a:xfrm>
          <a:off x="14541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28848</xdr:rowOff>
    </xdr:from>
    <xdr:to>
      <xdr:col>81</xdr:col>
      <xdr:colOff>50800</xdr:colOff>
      <xdr:row>103</xdr:row>
      <xdr:rowOff>63137</xdr:rowOff>
    </xdr:to>
    <xdr:cxnSp macro="">
      <xdr:nvCxnSpPr>
        <xdr:cNvPr id="747" name="直線コネクタ 746"/>
        <xdr:cNvCxnSpPr/>
      </xdr:nvCxnSpPr>
      <xdr:spPr>
        <a:xfrm>
          <a:off x="14592300" y="176881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157662</xdr:rowOff>
    </xdr:from>
    <xdr:to>
      <xdr:col>72</xdr:col>
      <xdr:colOff>38100</xdr:colOff>
      <xdr:row>103</xdr:row>
      <xdr:rowOff>87812</xdr:rowOff>
    </xdr:to>
    <xdr:sp macro="" textlink="">
      <xdr:nvSpPr>
        <xdr:cNvPr id="748" name="楕円 747"/>
        <xdr:cNvSpPr/>
      </xdr:nvSpPr>
      <xdr:spPr>
        <a:xfrm>
          <a:off x="13652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28848</xdr:rowOff>
    </xdr:from>
    <xdr:to>
      <xdr:col>76</xdr:col>
      <xdr:colOff>114300</xdr:colOff>
      <xdr:row>103</xdr:row>
      <xdr:rowOff>37012</xdr:rowOff>
    </xdr:to>
    <xdr:cxnSp macro="">
      <xdr:nvCxnSpPr>
        <xdr:cNvPr id="749" name="直線コネクタ 748"/>
        <xdr:cNvCxnSpPr/>
      </xdr:nvCxnSpPr>
      <xdr:spPr>
        <a:xfrm flipV="1">
          <a:off x="13703300" y="176881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125005</xdr:rowOff>
    </xdr:from>
    <xdr:to>
      <xdr:col>67</xdr:col>
      <xdr:colOff>101600</xdr:colOff>
      <xdr:row>103</xdr:row>
      <xdr:rowOff>55155</xdr:rowOff>
    </xdr:to>
    <xdr:sp macro="" textlink="">
      <xdr:nvSpPr>
        <xdr:cNvPr id="750" name="楕円 749"/>
        <xdr:cNvSpPr/>
      </xdr:nvSpPr>
      <xdr:spPr>
        <a:xfrm>
          <a:off x="12763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4355</xdr:rowOff>
    </xdr:from>
    <xdr:to>
      <xdr:col>71</xdr:col>
      <xdr:colOff>177800</xdr:colOff>
      <xdr:row>103</xdr:row>
      <xdr:rowOff>37012</xdr:rowOff>
    </xdr:to>
    <xdr:cxnSp macro="">
      <xdr:nvCxnSpPr>
        <xdr:cNvPr id="751" name="直線コネクタ 750"/>
        <xdr:cNvCxnSpPr/>
      </xdr:nvCxnSpPr>
      <xdr:spPr>
        <a:xfrm>
          <a:off x="12814300" y="176637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752" name="n_1aveValue【公民館】&#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53"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54"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755" name="n_4aveValue【公民館】&#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130464</xdr:rowOff>
    </xdr:from>
    <xdr:ext cx="405111" cy="259045"/>
    <xdr:sp macro="" textlink="">
      <xdr:nvSpPr>
        <xdr:cNvPr id="756" name="n_1mainValue【公民館】&#10;有形固定資産減価償却率"/>
        <xdr:cNvSpPr txBox="1"/>
      </xdr:nvSpPr>
      <xdr:spPr>
        <a:xfrm>
          <a:off x="152660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57" name="n_2main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104339</xdr:rowOff>
    </xdr:from>
    <xdr:ext cx="405111" cy="259045"/>
    <xdr:sp macro="" textlink="">
      <xdr:nvSpPr>
        <xdr:cNvPr id="758" name="n_3mainValue【公民館】&#10;有形固定資産減価償却率"/>
        <xdr:cNvSpPr txBox="1"/>
      </xdr:nvSpPr>
      <xdr:spPr>
        <a:xfrm>
          <a:off x="13500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71682</xdr:rowOff>
    </xdr:from>
    <xdr:ext cx="405111" cy="259045"/>
    <xdr:sp macro="" textlink="">
      <xdr:nvSpPr>
        <xdr:cNvPr id="759" name="n_4mainValue【公民館】&#10;有形固定資産減価償却率"/>
        <xdr:cNvSpPr txBox="1"/>
      </xdr:nvSpPr>
      <xdr:spPr>
        <a:xfrm>
          <a:off x="12611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83" name="直線コネクタ 782"/>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84"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85" name="直線コネクタ 78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86"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87" name="直線コネクタ 786"/>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788"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89" name="フローチャート: 判断 788"/>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90" name="フローチャート: 判断 789"/>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91" name="フローチャート: 判断 790"/>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92" name="フローチャート: 判断 791"/>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793" name="フローチャート: 判断 792"/>
        <xdr:cNvSpPr/>
      </xdr:nvSpPr>
      <xdr:spPr>
        <a:xfrm>
          <a:off x="18605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99" name="楕円 798"/>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800" name="【公民館】&#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01" name="楕円 800"/>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167639</xdr:rowOff>
    </xdr:to>
    <xdr:cxnSp macro="">
      <xdr:nvCxnSpPr>
        <xdr:cNvPr id="802" name="直線コネクタ 801"/>
        <xdr:cNvCxnSpPr/>
      </xdr:nvCxnSpPr>
      <xdr:spPr>
        <a:xfrm>
          <a:off x="21323300" y="1799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803" name="楕円 802"/>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167639</xdr:rowOff>
    </xdr:to>
    <xdr:cxnSp macro="">
      <xdr:nvCxnSpPr>
        <xdr:cNvPr id="804" name="直線コネクタ 803"/>
        <xdr:cNvCxnSpPr/>
      </xdr:nvCxnSpPr>
      <xdr:spPr>
        <a:xfrm>
          <a:off x="20434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39370</xdr:rowOff>
    </xdr:to>
    <xdr:sp macro="" textlink="">
      <xdr:nvSpPr>
        <xdr:cNvPr id="805" name="楕円 804"/>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160020</xdr:rowOff>
    </xdr:from>
    <xdr:to>
      <xdr:col>107</xdr:col>
      <xdr:colOff>50800</xdr:colOff>
      <xdr:row>104</xdr:row>
      <xdr:rowOff>167639</xdr:rowOff>
    </xdr:to>
    <xdr:cxnSp macro="">
      <xdr:nvCxnSpPr>
        <xdr:cNvPr id="806" name="直線コネクタ 805"/>
        <xdr:cNvCxnSpPr/>
      </xdr:nvCxnSpPr>
      <xdr:spPr>
        <a:xfrm>
          <a:off x="19545300" y="17990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109220</xdr:rowOff>
    </xdr:from>
    <xdr:to>
      <xdr:col>98</xdr:col>
      <xdr:colOff>38100</xdr:colOff>
      <xdr:row>105</xdr:row>
      <xdr:rowOff>39370</xdr:rowOff>
    </xdr:to>
    <xdr:sp macro="" textlink="">
      <xdr:nvSpPr>
        <xdr:cNvPr id="807" name="楕円 806"/>
        <xdr:cNvSpPr/>
      </xdr:nvSpPr>
      <xdr:spPr>
        <a:xfrm>
          <a:off x="18605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160020</xdr:rowOff>
    </xdr:from>
    <xdr:to>
      <xdr:col>102</xdr:col>
      <xdr:colOff>114300</xdr:colOff>
      <xdr:row>104</xdr:row>
      <xdr:rowOff>160020</xdr:rowOff>
    </xdr:to>
    <xdr:cxnSp macro="">
      <xdr:nvCxnSpPr>
        <xdr:cNvPr id="808" name="直線コネクタ 807"/>
        <xdr:cNvCxnSpPr/>
      </xdr:nvCxnSpPr>
      <xdr:spPr>
        <a:xfrm>
          <a:off x="18656300" y="1799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09"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10"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11"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812" name="n_4aveValue【公民館】&#10;一人当たり面積"/>
        <xdr:cNvSpPr txBox="1"/>
      </xdr:nvSpPr>
      <xdr:spPr>
        <a:xfrm>
          <a:off x="18421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13" name="n_1main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814" name="n_2mainValue【公民館】&#10;一人当たり面積"/>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55897</xdr:rowOff>
    </xdr:from>
    <xdr:ext cx="469744" cy="259045"/>
    <xdr:sp macro="" textlink="">
      <xdr:nvSpPr>
        <xdr:cNvPr id="815" name="n_3mainValue【公民館】&#10;一人当たり面積"/>
        <xdr:cNvSpPr txBox="1"/>
      </xdr:nvSpPr>
      <xdr:spPr>
        <a:xfrm>
          <a:off x="19310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30497</xdr:rowOff>
    </xdr:from>
    <xdr:ext cx="469744" cy="259045"/>
    <xdr:sp macro="" textlink="">
      <xdr:nvSpPr>
        <xdr:cNvPr id="816" name="n_4mainValue【公民館】&#10;一人当たり面積"/>
        <xdr:cNvSpPr txBox="1"/>
      </xdr:nvSpPr>
      <xdr:spPr>
        <a:xfrm>
          <a:off x="18421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面積は児童館と公民館を除き全国平均を下回っている。また、有形固定資産減価償却率は、橋りょう・トンネル、保育所・児童館を除き全国平均を下回っている。今後も、計画的な改修・長寿命化を図っていくとともに、「多摩市公共施設の見直し方針と行動プログラム」の取り組みによる公共施設の総量の適正化を進めていく。</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道路、橋りょう・トンネルは基礎となる道路台帳が整備したため、令和元年度より登載した。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148,823
145,985
21.01
57,550,935
55,961,691
1,292,548
30,994,502
14,079,191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4" name="楕円 73"/>
        <xdr:cNvSpPr/>
      </xdr:nvSpPr>
      <xdr:spPr>
        <a:xfrm>
          <a:off x="4584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100166</xdr:rowOff>
    </xdr:from>
    <xdr:ext cx="405111" cy="259045"/>
    <xdr:sp macro="" textlink="">
      <xdr:nvSpPr>
        <xdr:cNvPr id="75" name="【図書館】&#10;有形固定資産減価償却率該当値テキスト"/>
        <xdr:cNvSpPr txBox="1"/>
      </xdr:nvSpPr>
      <xdr:spPr>
        <a:xfrm>
          <a:off x="4673600"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149497</xdr:rowOff>
    </xdr:from>
    <xdr:to>
      <xdr:col>20</xdr:col>
      <xdr:colOff>38100</xdr:colOff>
      <xdr:row>37</xdr:row>
      <xdr:rowOff>79647</xdr:rowOff>
    </xdr:to>
    <xdr:sp macro="" textlink="">
      <xdr:nvSpPr>
        <xdr:cNvPr id="76" name="楕円 75"/>
        <xdr:cNvSpPr/>
      </xdr:nvSpPr>
      <xdr:spPr>
        <a:xfrm>
          <a:off x="3746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28847</xdr:rowOff>
    </xdr:from>
    <xdr:to>
      <xdr:col>24</xdr:col>
      <xdr:colOff>63500</xdr:colOff>
      <xdr:row>38</xdr:row>
      <xdr:rowOff>1088</xdr:rowOff>
    </xdr:to>
    <xdr:cxnSp macro="">
      <xdr:nvCxnSpPr>
        <xdr:cNvPr id="77" name="直線コネクタ 76"/>
        <xdr:cNvCxnSpPr/>
      </xdr:nvCxnSpPr>
      <xdr:spPr>
        <a:xfrm>
          <a:off x="3797300" y="6372497"/>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8" name="楕円 77"/>
        <xdr:cNvSpPr/>
      </xdr:nvSpPr>
      <xdr:spPr>
        <a:xfrm>
          <a:off x="2857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37</xdr:row>
      <xdr:rowOff>28847</xdr:rowOff>
    </xdr:to>
    <xdr:cxnSp macro="">
      <xdr:nvCxnSpPr>
        <xdr:cNvPr id="79" name="直線コネクタ 78"/>
        <xdr:cNvCxnSpPr/>
      </xdr:nvCxnSpPr>
      <xdr:spPr>
        <a:xfrm>
          <a:off x="2908300" y="625493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154396</xdr:rowOff>
    </xdr:from>
    <xdr:to>
      <xdr:col>10</xdr:col>
      <xdr:colOff>165100</xdr:colOff>
      <xdr:row>36</xdr:row>
      <xdr:rowOff>84546</xdr:rowOff>
    </xdr:to>
    <xdr:sp macro="" textlink="">
      <xdr:nvSpPr>
        <xdr:cNvPr id="80" name="楕円 79"/>
        <xdr:cNvSpPr/>
      </xdr:nvSpPr>
      <xdr:spPr>
        <a:xfrm>
          <a:off x="1968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33746</xdr:rowOff>
    </xdr:from>
    <xdr:to>
      <xdr:col>15</xdr:col>
      <xdr:colOff>50800</xdr:colOff>
      <xdr:row>36</xdr:row>
      <xdr:rowOff>82731</xdr:rowOff>
    </xdr:to>
    <xdr:cxnSp macro="">
      <xdr:nvCxnSpPr>
        <xdr:cNvPr id="81" name="直線コネクタ 80"/>
        <xdr:cNvCxnSpPr/>
      </xdr:nvCxnSpPr>
      <xdr:spPr>
        <a:xfrm>
          <a:off x="2019300" y="62059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121739</xdr:rowOff>
    </xdr:from>
    <xdr:to>
      <xdr:col>6</xdr:col>
      <xdr:colOff>38100</xdr:colOff>
      <xdr:row>36</xdr:row>
      <xdr:rowOff>51889</xdr:rowOff>
    </xdr:to>
    <xdr:sp macro="" textlink="">
      <xdr:nvSpPr>
        <xdr:cNvPr id="82" name="楕円 81"/>
        <xdr:cNvSpPr/>
      </xdr:nvSpPr>
      <xdr:spPr>
        <a:xfrm>
          <a:off x="1079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1089</xdr:rowOff>
    </xdr:from>
    <xdr:to>
      <xdr:col>10</xdr:col>
      <xdr:colOff>114300</xdr:colOff>
      <xdr:row>36</xdr:row>
      <xdr:rowOff>33746</xdr:rowOff>
    </xdr:to>
    <xdr:cxnSp macro="">
      <xdr:nvCxnSpPr>
        <xdr:cNvPr id="83" name="直線コネクタ 82"/>
        <xdr:cNvCxnSpPr/>
      </xdr:nvCxnSpPr>
      <xdr:spPr>
        <a:xfrm>
          <a:off x="1130300" y="61732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4" name="n_1aveValue【図書館】&#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6"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105064</xdr:rowOff>
    </xdr:from>
    <xdr:ext cx="405111" cy="259045"/>
    <xdr:sp macro="" textlink="">
      <xdr:nvSpPr>
        <xdr:cNvPr id="87" name="n_4aveValue【図書館】&#10;有形固定資産減価償却率"/>
        <xdr:cNvSpPr txBox="1"/>
      </xdr:nvSpPr>
      <xdr:spPr>
        <a:xfrm>
          <a:off x="927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96174</xdr:rowOff>
    </xdr:from>
    <xdr:ext cx="405111" cy="259045"/>
    <xdr:sp macro="" textlink="">
      <xdr:nvSpPr>
        <xdr:cNvPr id="88" name="n_1mainValue【図書館】&#10;有形固定資産減価償却率"/>
        <xdr:cNvSpPr txBox="1"/>
      </xdr:nvSpPr>
      <xdr:spPr>
        <a:xfrm>
          <a:off x="35820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150058</xdr:rowOff>
    </xdr:from>
    <xdr:ext cx="405111" cy="259045"/>
    <xdr:sp macro="" textlink="">
      <xdr:nvSpPr>
        <xdr:cNvPr id="89" name="n_2mainValue【図書館】&#10;有形固定資産減価償却率"/>
        <xdr:cNvSpPr txBox="1"/>
      </xdr:nvSpPr>
      <xdr:spPr>
        <a:xfrm>
          <a:off x="2705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101073</xdr:rowOff>
    </xdr:from>
    <xdr:ext cx="405111" cy="259045"/>
    <xdr:sp macro="" textlink="">
      <xdr:nvSpPr>
        <xdr:cNvPr id="90" name="n_3mainValue【図書館】&#10;有形固定資産減価償却率"/>
        <xdr:cNvSpPr txBox="1"/>
      </xdr:nvSpPr>
      <xdr:spPr>
        <a:xfrm>
          <a:off x="1816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68416</xdr:rowOff>
    </xdr:from>
    <xdr:ext cx="405111" cy="259045"/>
    <xdr:sp macro="" textlink="">
      <xdr:nvSpPr>
        <xdr:cNvPr id="91" name="n_4mainValue【図書館】&#10;有形固定資産減価償却率"/>
        <xdr:cNvSpPr txBox="1"/>
      </xdr:nvSpPr>
      <xdr:spPr>
        <a:xfrm>
          <a:off x="927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20"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88900</xdr:rowOff>
    </xdr:from>
    <xdr:to>
      <xdr:col>36</xdr:col>
      <xdr:colOff>165100</xdr:colOff>
      <xdr:row>39</xdr:row>
      <xdr:rowOff>19050</xdr:rowOff>
    </xdr:to>
    <xdr:sp macro="" textlink="">
      <xdr:nvSpPr>
        <xdr:cNvPr id="125" name="フローチャート: 判断 124"/>
        <xdr:cNvSpPr/>
      </xdr:nvSpPr>
      <xdr:spPr>
        <a:xfrm>
          <a:off x="6921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131" name="楕円 130"/>
        <xdr:cNvSpPr/>
      </xdr:nvSpPr>
      <xdr:spPr>
        <a:xfrm>
          <a:off x="10426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143527</xdr:rowOff>
    </xdr:from>
    <xdr:ext cx="469744" cy="259045"/>
    <xdr:sp macro="" textlink="">
      <xdr:nvSpPr>
        <xdr:cNvPr id="132" name="【図書館】&#10;一人当たり面積該当値テキスト"/>
        <xdr:cNvSpPr txBox="1"/>
      </xdr:nvSpPr>
      <xdr:spPr>
        <a:xfrm>
          <a:off x="10515600"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50800</xdr:rowOff>
    </xdr:from>
    <xdr:to>
      <xdr:col>50</xdr:col>
      <xdr:colOff>165100</xdr:colOff>
      <xdr:row>36</xdr:row>
      <xdr:rowOff>152400</xdr:rowOff>
    </xdr:to>
    <xdr:sp macro="" textlink="">
      <xdr:nvSpPr>
        <xdr:cNvPr id="133" name="楕円 132"/>
        <xdr:cNvSpPr/>
      </xdr:nvSpPr>
      <xdr:spPr>
        <a:xfrm>
          <a:off x="958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0</xdr:rowOff>
    </xdr:from>
    <xdr:to>
      <xdr:col>55</xdr:col>
      <xdr:colOff>0</xdr:colOff>
      <xdr:row>36</xdr:row>
      <xdr:rowOff>101600</xdr:rowOff>
    </xdr:to>
    <xdr:cxnSp macro="">
      <xdr:nvCxnSpPr>
        <xdr:cNvPr id="134" name="直線コネクタ 133"/>
        <xdr:cNvCxnSpPr/>
      </xdr:nvCxnSpPr>
      <xdr:spPr>
        <a:xfrm flipV="1">
          <a:off x="9639300" y="6172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38100</xdr:rowOff>
    </xdr:from>
    <xdr:to>
      <xdr:col>46</xdr:col>
      <xdr:colOff>38100</xdr:colOff>
      <xdr:row>36</xdr:row>
      <xdr:rowOff>139700</xdr:rowOff>
    </xdr:to>
    <xdr:sp macro="" textlink="">
      <xdr:nvSpPr>
        <xdr:cNvPr id="135" name="楕円 134"/>
        <xdr:cNvSpPr/>
      </xdr:nvSpPr>
      <xdr:spPr>
        <a:xfrm>
          <a:off x="8699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88900</xdr:rowOff>
    </xdr:from>
    <xdr:to>
      <xdr:col>50</xdr:col>
      <xdr:colOff>114300</xdr:colOff>
      <xdr:row>36</xdr:row>
      <xdr:rowOff>101600</xdr:rowOff>
    </xdr:to>
    <xdr:cxnSp macro="">
      <xdr:nvCxnSpPr>
        <xdr:cNvPr id="136" name="直線コネクタ 135"/>
        <xdr:cNvCxnSpPr/>
      </xdr:nvCxnSpPr>
      <xdr:spPr>
        <a:xfrm>
          <a:off x="8750300" y="626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82550</xdr:rowOff>
    </xdr:from>
    <xdr:to>
      <xdr:col>41</xdr:col>
      <xdr:colOff>101600</xdr:colOff>
      <xdr:row>36</xdr:row>
      <xdr:rowOff>12700</xdr:rowOff>
    </xdr:to>
    <xdr:sp macro="" textlink="">
      <xdr:nvSpPr>
        <xdr:cNvPr id="137" name="楕円 136"/>
        <xdr:cNvSpPr/>
      </xdr:nvSpPr>
      <xdr:spPr>
        <a:xfrm>
          <a:off x="781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133350</xdr:rowOff>
    </xdr:from>
    <xdr:to>
      <xdr:col>45</xdr:col>
      <xdr:colOff>177800</xdr:colOff>
      <xdr:row>36</xdr:row>
      <xdr:rowOff>88900</xdr:rowOff>
    </xdr:to>
    <xdr:cxnSp macro="">
      <xdr:nvCxnSpPr>
        <xdr:cNvPr id="138" name="直線コネクタ 137"/>
        <xdr:cNvCxnSpPr/>
      </xdr:nvCxnSpPr>
      <xdr:spPr>
        <a:xfrm>
          <a:off x="7861300" y="613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82550</xdr:rowOff>
    </xdr:from>
    <xdr:to>
      <xdr:col>36</xdr:col>
      <xdr:colOff>165100</xdr:colOff>
      <xdr:row>36</xdr:row>
      <xdr:rowOff>12700</xdr:rowOff>
    </xdr:to>
    <xdr:sp macro="" textlink="">
      <xdr:nvSpPr>
        <xdr:cNvPr id="139" name="楕円 138"/>
        <xdr:cNvSpPr/>
      </xdr:nvSpPr>
      <xdr:spPr>
        <a:xfrm>
          <a:off x="692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133350</xdr:rowOff>
    </xdr:from>
    <xdr:to>
      <xdr:col>41</xdr:col>
      <xdr:colOff>50800</xdr:colOff>
      <xdr:row>35</xdr:row>
      <xdr:rowOff>133350</xdr:rowOff>
    </xdr:to>
    <xdr:cxnSp macro="">
      <xdr:nvCxnSpPr>
        <xdr:cNvPr id="140" name="直線コネクタ 139"/>
        <xdr:cNvCxnSpPr/>
      </xdr:nvCxnSpPr>
      <xdr:spPr>
        <a:xfrm>
          <a:off x="6972300" y="613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2" name="n_2ave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3"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4" name="n_4aveValue【図書館】&#10;一人当たり面積"/>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168927</xdr:rowOff>
    </xdr:from>
    <xdr:ext cx="469744" cy="259045"/>
    <xdr:sp macro="" textlink="">
      <xdr:nvSpPr>
        <xdr:cNvPr id="145" name="n_1mainValue【図書館】&#10;一人当たり面積"/>
        <xdr:cNvSpPr txBox="1"/>
      </xdr:nvSpPr>
      <xdr:spPr>
        <a:xfrm>
          <a:off x="9391727"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156227</xdr:rowOff>
    </xdr:from>
    <xdr:ext cx="469744" cy="259045"/>
    <xdr:sp macro="" textlink="">
      <xdr:nvSpPr>
        <xdr:cNvPr id="146" name="n_2mainValue【図書館】&#10;一人当たり面積"/>
        <xdr:cNvSpPr txBox="1"/>
      </xdr:nvSpPr>
      <xdr:spPr>
        <a:xfrm>
          <a:off x="8515427"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29227</xdr:rowOff>
    </xdr:from>
    <xdr:ext cx="469744" cy="259045"/>
    <xdr:sp macro="" textlink="">
      <xdr:nvSpPr>
        <xdr:cNvPr id="147" name="n_3mainValue【図書館】&#10;一人当たり面積"/>
        <xdr:cNvSpPr txBox="1"/>
      </xdr:nvSpPr>
      <xdr:spPr>
        <a:xfrm>
          <a:off x="7626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29227</xdr:rowOff>
    </xdr:from>
    <xdr:ext cx="469744" cy="259045"/>
    <xdr:sp macro="" textlink="">
      <xdr:nvSpPr>
        <xdr:cNvPr id="148" name="n_4mainValue【図書館】&#10;一人当たり面積"/>
        <xdr:cNvSpPr txBox="1"/>
      </xdr:nvSpPr>
      <xdr:spPr>
        <a:xfrm>
          <a:off x="6737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8" name="【体育館・プー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83" name="フローチャート: 判断 182"/>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189" name="楕円 188"/>
        <xdr:cNvSpPr/>
      </xdr:nvSpPr>
      <xdr:spPr>
        <a:xfrm>
          <a:off x="4584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48277</xdr:rowOff>
    </xdr:from>
    <xdr:ext cx="405111" cy="259045"/>
    <xdr:sp macro="" textlink="">
      <xdr:nvSpPr>
        <xdr:cNvPr id="190" name="【体育館・プール】&#10;有形固定資産減価償却率該当値テキスト"/>
        <xdr:cNvSpPr txBox="1"/>
      </xdr:nvSpPr>
      <xdr:spPr>
        <a:xfrm>
          <a:off x="4673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65405</xdr:rowOff>
    </xdr:from>
    <xdr:to>
      <xdr:col>20</xdr:col>
      <xdr:colOff>38100</xdr:colOff>
      <xdr:row>58</xdr:row>
      <xdr:rowOff>167005</xdr:rowOff>
    </xdr:to>
    <xdr:sp macro="" textlink="">
      <xdr:nvSpPr>
        <xdr:cNvPr id="191" name="楕円 190"/>
        <xdr:cNvSpPr/>
      </xdr:nvSpPr>
      <xdr:spPr>
        <a:xfrm>
          <a:off x="3746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76200</xdr:rowOff>
    </xdr:from>
    <xdr:to>
      <xdr:col>24</xdr:col>
      <xdr:colOff>63500</xdr:colOff>
      <xdr:row>58</xdr:row>
      <xdr:rowOff>116205</xdr:rowOff>
    </xdr:to>
    <xdr:cxnSp macro="">
      <xdr:nvCxnSpPr>
        <xdr:cNvPr id="192" name="直線コネクタ 191"/>
        <xdr:cNvCxnSpPr/>
      </xdr:nvCxnSpPr>
      <xdr:spPr>
        <a:xfrm flipV="1">
          <a:off x="3797300" y="100203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23495</xdr:rowOff>
    </xdr:from>
    <xdr:to>
      <xdr:col>15</xdr:col>
      <xdr:colOff>101600</xdr:colOff>
      <xdr:row>58</xdr:row>
      <xdr:rowOff>125095</xdr:rowOff>
    </xdr:to>
    <xdr:sp macro="" textlink="">
      <xdr:nvSpPr>
        <xdr:cNvPr id="193" name="楕円 192"/>
        <xdr:cNvSpPr/>
      </xdr:nvSpPr>
      <xdr:spPr>
        <a:xfrm>
          <a:off x="2857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74295</xdr:rowOff>
    </xdr:from>
    <xdr:to>
      <xdr:col>19</xdr:col>
      <xdr:colOff>177800</xdr:colOff>
      <xdr:row>58</xdr:row>
      <xdr:rowOff>116205</xdr:rowOff>
    </xdr:to>
    <xdr:cxnSp macro="">
      <xdr:nvCxnSpPr>
        <xdr:cNvPr id="194" name="直線コネクタ 193"/>
        <xdr:cNvCxnSpPr/>
      </xdr:nvCxnSpPr>
      <xdr:spPr>
        <a:xfrm>
          <a:off x="2908300" y="10018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162560</xdr:rowOff>
    </xdr:from>
    <xdr:to>
      <xdr:col>10</xdr:col>
      <xdr:colOff>165100</xdr:colOff>
      <xdr:row>58</xdr:row>
      <xdr:rowOff>92710</xdr:rowOff>
    </xdr:to>
    <xdr:sp macro="" textlink="">
      <xdr:nvSpPr>
        <xdr:cNvPr id="195" name="楕円 194"/>
        <xdr:cNvSpPr/>
      </xdr:nvSpPr>
      <xdr:spPr>
        <a:xfrm>
          <a:off x="1968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41910</xdr:rowOff>
    </xdr:from>
    <xdr:to>
      <xdr:col>15</xdr:col>
      <xdr:colOff>50800</xdr:colOff>
      <xdr:row>58</xdr:row>
      <xdr:rowOff>74295</xdr:rowOff>
    </xdr:to>
    <xdr:cxnSp macro="">
      <xdr:nvCxnSpPr>
        <xdr:cNvPr id="196" name="直線コネクタ 195"/>
        <xdr:cNvCxnSpPr/>
      </xdr:nvCxnSpPr>
      <xdr:spPr>
        <a:xfrm>
          <a:off x="2019300" y="99860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63500</xdr:rowOff>
    </xdr:from>
    <xdr:to>
      <xdr:col>6</xdr:col>
      <xdr:colOff>38100</xdr:colOff>
      <xdr:row>57</xdr:row>
      <xdr:rowOff>165100</xdr:rowOff>
    </xdr:to>
    <xdr:sp macro="" textlink="">
      <xdr:nvSpPr>
        <xdr:cNvPr id="197" name="楕円 196"/>
        <xdr:cNvSpPr/>
      </xdr:nvSpPr>
      <xdr:spPr>
        <a:xfrm>
          <a:off x="1079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114300</xdr:rowOff>
    </xdr:from>
    <xdr:to>
      <xdr:col>10</xdr:col>
      <xdr:colOff>114300</xdr:colOff>
      <xdr:row>58</xdr:row>
      <xdr:rowOff>41910</xdr:rowOff>
    </xdr:to>
    <xdr:cxnSp macro="">
      <xdr:nvCxnSpPr>
        <xdr:cNvPr id="198" name="直線コネクタ 197"/>
        <xdr:cNvCxnSpPr/>
      </xdr:nvCxnSpPr>
      <xdr:spPr>
        <a:xfrm>
          <a:off x="1130300" y="98869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9"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0"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1"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202" name="n_4aveValue【体育館・プール】&#10;有形固定資産減価償却率"/>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12082</xdr:rowOff>
    </xdr:from>
    <xdr:ext cx="405111" cy="259045"/>
    <xdr:sp macro="" textlink="">
      <xdr:nvSpPr>
        <xdr:cNvPr id="203" name="n_1mainValue【体育館・プール】&#10;有形固定資産減価償却率"/>
        <xdr:cNvSpPr txBox="1"/>
      </xdr:nvSpPr>
      <xdr:spPr>
        <a:xfrm>
          <a:off x="3582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141622</xdr:rowOff>
    </xdr:from>
    <xdr:ext cx="405111" cy="259045"/>
    <xdr:sp macro="" textlink="">
      <xdr:nvSpPr>
        <xdr:cNvPr id="204" name="n_2mainValue【体育館・プール】&#10;有形固定資産減価償却率"/>
        <xdr:cNvSpPr txBox="1"/>
      </xdr:nvSpPr>
      <xdr:spPr>
        <a:xfrm>
          <a:off x="2705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109237</xdr:rowOff>
    </xdr:from>
    <xdr:ext cx="405111" cy="259045"/>
    <xdr:sp macro="" textlink="">
      <xdr:nvSpPr>
        <xdr:cNvPr id="205" name="n_3mainValue【体育館・プール】&#10;有形固定資産減価償却率"/>
        <xdr:cNvSpPr txBox="1"/>
      </xdr:nvSpPr>
      <xdr:spPr>
        <a:xfrm>
          <a:off x="1816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10177</xdr:rowOff>
    </xdr:from>
    <xdr:ext cx="405111" cy="259045"/>
    <xdr:sp macro="" textlink="">
      <xdr:nvSpPr>
        <xdr:cNvPr id="206" name="n_4mainValue【体育館・プール】&#10;有形固定資産減価償却率"/>
        <xdr:cNvSpPr txBox="1"/>
      </xdr:nvSpPr>
      <xdr:spPr>
        <a:xfrm>
          <a:off x="927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5"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40" name="フローチャート: 判断 239"/>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246" name="楕円 245"/>
        <xdr:cNvSpPr/>
      </xdr:nvSpPr>
      <xdr:spPr>
        <a:xfrm>
          <a:off x="10426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166387</xdr:rowOff>
    </xdr:from>
    <xdr:ext cx="469744" cy="259045"/>
    <xdr:sp macro="" textlink="">
      <xdr:nvSpPr>
        <xdr:cNvPr id="247" name="【体育館・プール】&#10;一人当たり面積該当値テキスト"/>
        <xdr:cNvSpPr txBox="1"/>
      </xdr:nvSpPr>
      <xdr:spPr>
        <a:xfrm>
          <a:off x="10515600"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143510</xdr:rowOff>
    </xdr:from>
    <xdr:to>
      <xdr:col>50</xdr:col>
      <xdr:colOff>165100</xdr:colOff>
      <xdr:row>61</xdr:row>
      <xdr:rowOff>73660</xdr:rowOff>
    </xdr:to>
    <xdr:sp macro="" textlink="">
      <xdr:nvSpPr>
        <xdr:cNvPr id="248" name="楕円 247"/>
        <xdr:cNvSpPr/>
      </xdr:nvSpPr>
      <xdr:spPr>
        <a:xfrm>
          <a:off x="958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22860</xdr:rowOff>
    </xdr:to>
    <xdr:cxnSp macro="">
      <xdr:nvCxnSpPr>
        <xdr:cNvPr id="249" name="直線コネクタ 248"/>
        <xdr:cNvCxnSpPr/>
      </xdr:nvCxnSpPr>
      <xdr:spPr>
        <a:xfrm>
          <a:off x="9639300" y="10481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143510</xdr:rowOff>
    </xdr:from>
    <xdr:to>
      <xdr:col>46</xdr:col>
      <xdr:colOff>38100</xdr:colOff>
      <xdr:row>61</xdr:row>
      <xdr:rowOff>73660</xdr:rowOff>
    </xdr:to>
    <xdr:sp macro="" textlink="">
      <xdr:nvSpPr>
        <xdr:cNvPr id="250" name="楕円 249"/>
        <xdr:cNvSpPr/>
      </xdr:nvSpPr>
      <xdr:spPr>
        <a:xfrm>
          <a:off x="869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22860</xdr:rowOff>
    </xdr:to>
    <xdr:cxnSp macro="">
      <xdr:nvCxnSpPr>
        <xdr:cNvPr id="251" name="直線コネクタ 250"/>
        <xdr:cNvCxnSpPr/>
      </xdr:nvCxnSpPr>
      <xdr:spPr>
        <a:xfrm>
          <a:off x="87503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143510</xdr:rowOff>
    </xdr:from>
    <xdr:to>
      <xdr:col>41</xdr:col>
      <xdr:colOff>101600</xdr:colOff>
      <xdr:row>61</xdr:row>
      <xdr:rowOff>73660</xdr:rowOff>
    </xdr:to>
    <xdr:sp macro="" textlink="">
      <xdr:nvSpPr>
        <xdr:cNvPr id="252" name="楕円 251"/>
        <xdr:cNvSpPr/>
      </xdr:nvSpPr>
      <xdr:spPr>
        <a:xfrm>
          <a:off x="781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22860</xdr:rowOff>
    </xdr:to>
    <xdr:cxnSp macro="">
      <xdr:nvCxnSpPr>
        <xdr:cNvPr id="253" name="直線コネクタ 252"/>
        <xdr:cNvCxnSpPr/>
      </xdr:nvCxnSpPr>
      <xdr:spPr>
        <a:xfrm>
          <a:off x="78613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55880</xdr:rowOff>
    </xdr:from>
    <xdr:to>
      <xdr:col>36</xdr:col>
      <xdr:colOff>165100</xdr:colOff>
      <xdr:row>61</xdr:row>
      <xdr:rowOff>157480</xdr:rowOff>
    </xdr:to>
    <xdr:sp macro="" textlink="">
      <xdr:nvSpPr>
        <xdr:cNvPr id="254" name="楕円 253"/>
        <xdr:cNvSpPr/>
      </xdr:nvSpPr>
      <xdr:spPr>
        <a:xfrm>
          <a:off x="692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22860</xdr:rowOff>
    </xdr:from>
    <xdr:to>
      <xdr:col>41</xdr:col>
      <xdr:colOff>50800</xdr:colOff>
      <xdr:row>61</xdr:row>
      <xdr:rowOff>106680</xdr:rowOff>
    </xdr:to>
    <xdr:cxnSp macro="">
      <xdr:nvCxnSpPr>
        <xdr:cNvPr id="255" name="直線コネクタ 254"/>
        <xdr:cNvCxnSpPr/>
      </xdr:nvCxnSpPr>
      <xdr:spPr>
        <a:xfrm flipV="1">
          <a:off x="6972300" y="104813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6" name="n_1ave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57"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58"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109237</xdr:rowOff>
    </xdr:from>
    <xdr:ext cx="469744" cy="259045"/>
    <xdr:sp macro="" textlink="">
      <xdr:nvSpPr>
        <xdr:cNvPr id="259" name="n_4aveValue【体育館・プール】&#10;一人当たり面積"/>
        <xdr:cNvSpPr txBox="1"/>
      </xdr:nvSpPr>
      <xdr:spPr>
        <a:xfrm>
          <a:off x="6737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90187</xdr:rowOff>
    </xdr:from>
    <xdr:ext cx="469744" cy="259045"/>
    <xdr:sp macro="" textlink="">
      <xdr:nvSpPr>
        <xdr:cNvPr id="260" name="n_1mainValue【体育館・プール】&#10;一人当たり面積"/>
        <xdr:cNvSpPr txBox="1"/>
      </xdr:nvSpPr>
      <xdr:spPr>
        <a:xfrm>
          <a:off x="93917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90187</xdr:rowOff>
    </xdr:from>
    <xdr:ext cx="469744" cy="259045"/>
    <xdr:sp macro="" textlink="">
      <xdr:nvSpPr>
        <xdr:cNvPr id="261" name="n_2mainValue【体育館・プール】&#10;一人当たり面積"/>
        <xdr:cNvSpPr txBox="1"/>
      </xdr:nvSpPr>
      <xdr:spPr>
        <a:xfrm>
          <a:off x="8515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90187</xdr:rowOff>
    </xdr:from>
    <xdr:ext cx="469744" cy="259045"/>
    <xdr:sp macro="" textlink="">
      <xdr:nvSpPr>
        <xdr:cNvPr id="262" name="n_3mainValue【体育館・プール】&#10;一人当たり面積"/>
        <xdr:cNvSpPr txBox="1"/>
      </xdr:nvSpPr>
      <xdr:spPr>
        <a:xfrm>
          <a:off x="7626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148607</xdr:rowOff>
    </xdr:from>
    <xdr:ext cx="469744" cy="259045"/>
    <xdr:sp macro="" textlink="">
      <xdr:nvSpPr>
        <xdr:cNvPr id="263" name="n_4mainValue【体育館・プール】&#10;一人当たり面積"/>
        <xdr:cNvSpPr txBox="1"/>
      </xdr:nvSpPr>
      <xdr:spPr>
        <a:xfrm>
          <a:off x="673742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91"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161037</xdr:rowOff>
    </xdr:from>
    <xdr:to>
      <xdr:col>6</xdr:col>
      <xdr:colOff>38100</xdr:colOff>
      <xdr:row>79</xdr:row>
      <xdr:rowOff>91187</xdr:rowOff>
    </xdr:to>
    <xdr:sp macro="" textlink="">
      <xdr:nvSpPr>
        <xdr:cNvPr id="296" name="フローチャート: 判断 295"/>
        <xdr:cNvSpPr/>
      </xdr:nvSpPr>
      <xdr:spPr>
        <a:xfrm>
          <a:off x="107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7874</xdr:rowOff>
    </xdr:from>
    <xdr:to>
      <xdr:col>24</xdr:col>
      <xdr:colOff>114300</xdr:colOff>
      <xdr:row>79</xdr:row>
      <xdr:rowOff>109474</xdr:rowOff>
    </xdr:to>
    <xdr:sp macro="" textlink="">
      <xdr:nvSpPr>
        <xdr:cNvPr id="302" name="楕円 301"/>
        <xdr:cNvSpPr/>
      </xdr:nvSpPr>
      <xdr:spPr>
        <a:xfrm>
          <a:off x="45847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30751</xdr:rowOff>
    </xdr:from>
    <xdr:ext cx="405111" cy="259045"/>
    <xdr:sp macro="" textlink="">
      <xdr:nvSpPr>
        <xdr:cNvPr id="303" name="【福祉施設】&#10;有形固定資産減価償却率該当値テキスト"/>
        <xdr:cNvSpPr txBox="1"/>
      </xdr:nvSpPr>
      <xdr:spPr>
        <a:xfrm>
          <a:off x="4673600" y="134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19304</xdr:rowOff>
    </xdr:from>
    <xdr:to>
      <xdr:col>20</xdr:col>
      <xdr:colOff>38100</xdr:colOff>
      <xdr:row>79</xdr:row>
      <xdr:rowOff>120904</xdr:rowOff>
    </xdr:to>
    <xdr:sp macro="" textlink="">
      <xdr:nvSpPr>
        <xdr:cNvPr id="304" name="楕円 303"/>
        <xdr:cNvSpPr/>
      </xdr:nvSpPr>
      <xdr:spPr>
        <a:xfrm>
          <a:off x="3746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58674</xdr:rowOff>
    </xdr:from>
    <xdr:to>
      <xdr:col>24</xdr:col>
      <xdr:colOff>63500</xdr:colOff>
      <xdr:row>79</xdr:row>
      <xdr:rowOff>70104</xdr:rowOff>
    </xdr:to>
    <xdr:cxnSp macro="">
      <xdr:nvCxnSpPr>
        <xdr:cNvPr id="305" name="直線コネクタ 304"/>
        <xdr:cNvCxnSpPr/>
      </xdr:nvCxnSpPr>
      <xdr:spPr>
        <a:xfrm flipV="1">
          <a:off x="3797300" y="1360322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161037</xdr:rowOff>
    </xdr:from>
    <xdr:to>
      <xdr:col>15</xdr:col>
      <xdr:colOff>101600</xdr:colOff>
      <xdr:row>79</xdr:row>
      <xdr:rowOff>91187</xdr:rowOff>
    </xdr:to>
    <xdr:sp macro="" textlink="">
      <xdr:nvSpPr>
        <xdr:cNvPr id="306" name="楕円 305"/>
        <xdr:cNvSpPr/>
      </xdr:nvSpPr>
      <xdr:spPr>
        <a:xfrm>
          <a:off x="2857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40387</xdr:rowOff>
    </xdr:from>
    <xdr:to>
      <xdr:col>19</xdr:col>
      <xdr:colOff>177800</xdr:colOff>
      <xdr:row>79</xdr:row>
      <xdr:rowOff>70104</xdr:rowOff>
    </xdr:to>
    <xdr:cxnSp macro="">
      <xdr:nvCxnSpPr>
        <xdr:cNvPr id="307" name="直線コネクタ 306"/>
        <xdr:cNvCxnSpPr/>
      </xdr:nvCxnSpPr>
      <xdr:spPr>
        <a:xfrm>
          <a:off x="2908300" y="135849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1015</xdr:rowOff>
    </xdr:from>
    <xdr:to>
      <xdr:col>10</xdr:col>
      <xdr:colOff>165100</xdr:colOff>
      <xdr:row>79</xdr:row>
      <xdr:rowOff>102615</xdr:rowOff>
    </xdr:to>
    <xdr:sp macro="" textlink="">
      <xdr:nvSpPr>
        <xdr:cNvPr id="308" name="楕円 307"/>
        <xdr:cNvSpPr/>
      </xdr:nvSpPr>
      <xdr:spPr>
        <a:xfrm>
          <a:off x="1968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40387</xdr:rowOff>
    </xdr:from>
    <xdr:to>
      <xdr:col>15</xdr:col>
      <xdr:colOff>50800</xdr:colOff>
      <xdr:row>79</xdr:row>
      <xdr:rowOff>51815</xdr:rowOff>
    </xdr:to>
    <xdr:cxnSp macro="">
      <xdr:nvCxnSpPr>
        <xdr:cNvPr id="309" name="直線コネクタ 308"/>
        <xdr:cNvCxnSpPr/>
      </xdr:nvCxnSpPr>
      <xdr:spPr>
        <a:xfrm flipV="1">
          <a:off x="2019300" y="1358493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117602</xdr:rowOff>
    </xdr:from>
    <xdr:to>
      <xdr:col>6</xdr:col>
      <xdr:colOff>38100</xdr:colOff>
      <xdr:row>79</xdr:row>
      <xdr:rowOff>47752</xdr:rowOff>
    </xdr:to>
    <xdr:sp macro="" textlink="">
      <xdr:nvSpPr>
        <xdr:cNvPr id="310" name="楕円 309"/>
        <xdr:cNvSpPr/>
      </xdr:nvSpPr>
      <xdr:spPr>
        <a:xfrm>
          <a:off x="1079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168402</xdr:rowOff>
    </xdr:from>
    <xdr:to>
      <xdr:col>10</xdr:col>
      <xdr:colOff>114300</xdr:colOff>
      <xdr:row>79</xdr:row>
      <xdr:rowOff>51815</xdr:rowOff>
    </xdr:to>
    <xdr:cxnSp macro="">
      <xdr:nvCxnSpPr>
        <xdr:cNvPr id="311" name="直線コネクタ 310"/>
        <xdr:cNvCxnSpPr/>
      </xdr:nvCxnSpPr>
      <xdr:spPr>
        <a:xfrm>
          <a:off x="1130300" y="1354150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312" name="n_1aveValue【福祉施設】&#10;有形固定資産減価償却率"/>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313" name="n_2aveValue【福祉施設】&#10;有形固定資産減価償却率"/>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14"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82314</xdr:rowOff>
    </xdr:from>
    <xdr:ext cx="405111" cy="259045"/>
    <xdr:sp macro="" textlink="">
      <xdr:nvSpPr>
        <xdr:cNvPr id="315" name="n_4aveValue【福祉施設】&#10;有形固定資産減価償却率"/>
        <xdr:cNvSpPr txBox="1"/>
      </xdr:nvSpPr>
      <xdr:spPr>
        <a:xfrm>
          <a:off x="927744" y="136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137431</xdr:rowOff>
    </xdr:from>
    <xdr:ext cx="405111" cy="259045"/>
    <xdr:sp macro="" textlink="">
      <xdr:nvSpPr>
        <xdr:cNvPr id="316" name="n_1mainValue【福祉施設】&#10;有形固定資産減価償却率"/>
        <xdr:cNvSpPr txBox="1"/>
      </xdr:nvSpPr>
      <xdr:spPr>
        <a:xfrm>
          <a:off x="35820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107714</xdr:rowOff>
    </xdr:from>
    <xdr:ext cx="405111" cy="259045"/>
    <xdr:sp macro="" textlink="">
      <xdr:nvSpPr>
        <xdr:cNvPr id="317" name="n_2mainValue【福祉施設】&#10;有形固定資産減価償却率"/>
        <xdr:cNvSpPr txBox="1"/>
      </xdr:nvSpPr>
      <xdr:spPr>
        <a:xfrm>
          <a:off x="2705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119142</xdr:rowOff>
    </xdr:from>
    <xdr:ext cx="405111" cy="259045"/>
    <xdr:sp macro="" textlink="">
      <xdr:nvSpPr>
        <xdr:cNvPr id="318" name="n_3mainValue【福祉施設】&#10;有形固定資産減価償却率"/>
        <xdr:cNvSpPr txBox="1"/>
      </xdr:nvSpPr>
      <xdr:spPr>
        <a:xfrm>
          <a:off x="1816744"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64279</xdr:rowOff>
    </xdr:from>
    <xdr:ext cx="405111" cy="259045"/>
    <xdr:sp macro="" textlink="">
      <xdr:nvSpPr>
        <xdr:cNvPr id="319" name="n_4mainValue【福祉施設】&#10;有形固定資産減価償却率"/>
        <xdr:cNvSpPr txBox="1"/>
      </xdr:nvSpPr>
      <xdr:spPr>
        <a:xfrm>
          <a:off x="927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48"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107950</xdr:rowOff>
    </xdr:from>
    <xdr:to>
      <xdr:col>36</xdr:col>
      <xdr:colOff>165100</xdr:colOff>
      <xdr:row>82</xdr:row>
      <xdr:rowOff>38100</xdr:rowOff>
    </xdr:to>
    <xdr:sp macro="" textlink="">
      <xdr:nvSpPr>
        <xdr:cNvPr id="353" name="フローチャート: 判断 352"/>
        <xdr:cNvSpPr/>
      </xdr:nvSpPr>
      <xdr:spPr>
        <a:xfrm>
          <a:off x="6921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152400</xdr:rowOff>
    </xdr:from>
    <xdr:to>
      <xdr:col>55</xdr:col>
      <xdr:colOff>50800</xdr:colOff>
      <xdr:row>79</xdr:row>
      <xdr:rowOff>82550</xdr:rowOff>
    </xdr:to>
    <xdr:sp macro="" textlink="">
      <xdr:nvSpPr>
        <xdr:cNvPr id="359" name="楕円 358"/>
        <xdr:cNvSpPr/>
      </xdr:nvSpPr>
      <xdr:spPr>
        <a:xfrm>
          <a:off x="104267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3827</xdr:rowOff>
    </xdr:from>
    <xdr:ext cx="469744" cy="259045"/>
    <xdr:sp macro="" textlink="">
      <xdr:nvSpPr>
        <xdr:cNvPr id="360" name="【福祉施設】&#10;一人当たり面積該当値テキスト"/>
        <xdr:cNvSpPr txBox="1"/>
      </xdr:nvSpPr>
      <xdr:spPr>
        <a:xfrm>
          <a:off x="10515600"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139700</xdr:rowOff>
    </xdr:from>
    <xdr:to>
      <xdr:col>50</xdr:col>
      <xdr:colOff>165100</xdr:colOff>
      <xdr:row>79</xdr:row>
      <xdr:rowOff>69850</xdr:rowOff>
    </xdr:to>
    <xdr:sp macro="" textlink="">
      <xdr:nvSpPr>
        <xdr:cNvPr id="361" name="楕円 360"/>
        <xdr:cNvSpPr/>
      </xdr:nvSpPr>
      <xdr:spPr>
        <a:xfrm>
          <a:off x="9588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19050</xdr:rowOff>
    </xdr:from>
    <xdr:to>
      <xdr:col>55</xdr:col>
      <xdr:colOff>0</xdr:colOff>
      <xdr:row>79</xdr:row>
      <xdr:rowOff>31750</xdr:rowOff>
    </xdr:to>
    <xdr:cxnSp macro="">
      <xdr:nvCxnSpPr>
        <xdr:cNvPr id="362" name="直線コネクタ 361"/>
        <xdr:cNvCxnSpPr/>
      </xdr:nvCxnSpPr>
      <xdr:spPr>
        <a:xfrm>
          <a:off x="9639300" y="13563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127000</xdr:rowOff>
    </xdr:from>
    <xdr:to>
      <xdr:col>46</xdr:col>
      <xdr:colOff>38100</xdr:colOff>
      <xdr:row>79</xdr:row>
      <xdr:rowOff>57150</xdr:rowOff>
    </xdr:to>
    <xdr:sp macro="" textlink="">
      <xdr:nvSpPr>
        <xdr:cNvPr id="363" name="楕円 362"/>
        <xdr:cNvSpPr/>
      </xdr:nvSpPr>
      <xdr:spPr>
        <a:xfrm>
          <a:off x="8699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6350</xdr:rowOff>
    </xdr:from>
    <xdr:to>
      <xdr:col>50</xdr:col>
      <xdr:colOff>114300</xdr:colOff>
      <xdr:row>79</xdr:row>
      <xdr:rowOff>19050</xdr:rowOff>
    </xdr:to>
    <xdr:cxnSp macro="">
      <xdr:nvCxnSpPr>
        <xdr:cNvPr id="364" name="直線コネクタ 363"/>
        <xdr:cNvCxnSpPr/>
      </xdr:nvCxnSpPr>
      <xdr:spPr>
        <a:xfrm>
          <a:off x="8750300" y="1355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139700</xdr:rowOff>
    </xdr:from>
    <xdr:to>
      <xdr:col>41</xdr:col>
      <xdr:colOff>101600</xdr:colOff>
      <xdr:row>79</xdr:row>
      <xdr:rowOff>69850</xdr:rowOff>
    </xdr:to>
    <xdr:sp macro="" textlink="">
      <xdr:nvSpPr>
        <xdr:cNvPr id="365" name="楕円 364"/>
        <xdr:cNvSpPr/>
      </xdr:nvSpPr>
      <xdr:spPr>
        <a:xfrm>
          <a:off x="781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6350</xdr:rowOff>
    </xdr:from>
    <xdr:to>
      <xdr:col>45</xdr:col>
      <xdr:colOff>177800</xdr:colOff>
      <xdr:row>79</xdr:row>
      <xdr:rowOff>19050</xdr:rowOff>
    </xdr:to>
    <xdr:cxnSp macro="">
      <xdr:nvCxnSpPr>
        <xdr:cNvPr id="366" name="直線コネクタ 365"/>
        <xdr:cNvCxnSpPr/>
      </xdr:nvCxnSpPr>
      <xdr:spPr>
        <a:xfrm flipV="1">
          <a:off x="7861300" y="1355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114300</xdr:rowOff>
    </xdr:from>
    <xdr:to>
      <xdr:col>36</xdr:col>
      <xdr:colOff>165100</xdr:colOff>
      <xdr:row>79</xdr:row>
      <xdr:rowOff>44450</xdr:rowOff>
    </xdr:to>
    <xdr:sp macro="" textlink="">
      <xdr:nvSpPr>
        <xdr:cNvPr id="367" name="楕円 366"/>
        <xdr:cNvSpPr/>
      </xdr:nvSpPr>
      <xdr:spPr>
        <a:xfrm>
          <a:off x="6921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165100</xdr:rowOff>
    </xdr:from>
    <xdr:to>
      <xdr:col>41</xdr:col>
      <xdr:colOff>50800</xdr:colOff>
      <xdr:row>79</xdr:row>
      <xdr:rowOff>19050</xdr:rowOff>
    </xdr:to>
    <xdr:cxnSp macro="">
      <xdr:nvCxnSpPr>
        <xdr:cNvPr id="368" name="直線コネクタ 367"/>
        <xdr:cNvCxnSpPr/>
      </xdr:nvCxnSpPr>
      <xdr:spPr>
        <a:xfrm>
          <a:off x="6972300" y="1353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69"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70"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1" name="n_3ave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29227</xdr:rowOff>
    </xdr:from>
    <xdr:ext cx="469744" cy="259045"/>
    <xdr:sp macro="" textlink="">
      <xdr:nvSpPr>
        <xdr:cNvPr id="372" name="n_4aveValue【福祉施設】&#10;一人当たり面積"/>
        <xdr:cNvSpPr txBox="1"/>
      </xdr:nvSpPr>
      <xdr:spPr>
        <a:xfrm>
          <a:off x="6737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86377</xdr:rowOff>
    </xdr:from>
    <xdr:ext cx="469744" cy="259045"/>
    <xdr:sp macro="" textlink="">
      <xdr:nvSpPr>
        <xdr:cNvPr id="373" name="n_1mainValue【福祉施設】&#10;一人当たり面積"/>
        <xdr:cNvSpPr txBox="1"/>
      </xdr:nvSpPr>
      <xdr:spPr>
        <a:xfrm>
          <a:off x="9391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73677</xdr:rowOff>
    </xdr:from>
    <xdr:ext cx="469744" cy="259045"/>
    <xdr:sp macro="" textlink="">
      <xdr:nvSpPr>
        <xdr:cNvPr id="374" name="n_2mainValue【福祉施設】&#10;一人当たり面積"/>
        <xdr:cNvSpPr txBox="1"/>
      </xdr:nvSpPr>
      <xdr:spPr>
        <a:xfrm>
          <a:off x="85154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86377</xdr:rowOff>
    </xdr:from>
    <xdr:ext cx="469744" cy="259045"/>
    <xdr:sp macro="" textlink="">
      <xdr:nvSpPr>
        <xdr:cNvPr id="375" name="n_3mainValue【福祉施設】&#10;一人当たり面積"/>
        <xdr:cNvSpPr txBox="1"/>
      </xdr:nvSpPr>
      <xdr:spPr>
        <a:xfrm>
          <a:off x="7626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60977</xdr:rowOff>
    </xdr:from>
    <xdr:ext cx="469744" cy="259045"/>
    <xdr:sp macro="" textlink="">
      <xdr:nvSpPr>
        <xdr:cNvPr id="376" name="n_4mainValue【福祉施設】&#10;一人当たり面積"/>
        <xdr:cNvSpPr txBox="1"/>
      </xdr:nvSpPr>
      <xdr:spPr>
        <a:xfrm>
          <a:off x="67374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407" name="【市民会館】&#10;有形固定資産減価償却率平均値テキスト"/>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2" name="フローチャート: 判断 411"/>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418" name="楕円 417"/>
        <xdr:cNvSpPr/>
      </xdr:nvSpPr>
      <xdr:spPr>
        <a:xfrm>
          <a:off x="4584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165479</xdr:rowOff>
    </xdr:from>
    <xdr:ext cx="405111" cy="259045"/>
    <xdr:sp macro="" textlink="">
      <xdr:nvSpPr>
        <xdr:cNvPr id="419" name="【市民会館】&#10;有形固定資産減価償却率該当値テキスト"/>
        <xdr:cNvSpPr txBox="1"/>
      </xdr:nvSpPr>
      <xdr:spPr>
        <a:xfrm>
          <a:off x="4673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20" name="楕円 419"/>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66402</xdr:rowOff>
    </xdr:to>
    <xdr:cxnSp macro="">
      <xdr:nvCxnSpPr>
        <xdr:cNvPr id="421" name="直線コネクタ 420"/>
        <xdr:cNvCxnSpPr/>
      </xdr:nvCxnSpPr>
      <xdr:spPr>
        <a:xfrm>
          <a:off x="3797300" y="182041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422" name="楕円 421"/>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106</xdr:row>
      <xdr:rowOff>30480</xdr:rowOff>
    </xdr:to>
    <xdr:cxnSp macro="">
      <xdr:nvCxnSpPr>
        <xdr:cNvPr id="423" name="直線コネクタ 422"/>
        <xdr:cNvCxnSpPr/>
      </xdr:nvCxnSpPr>
      <xdr:spPr>
        <a:xfrm>
          <a:off x="2908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424" name="楕円 423"/>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166007</xdr:rowOff>
    </xdr:to>
    <xdr:cxnSp macro="">
      <xdr:nvCxnSpPr>
        <xdr:cNvPr id="425" name="直線コネクタ 424"/>
        <xdr:cNvCxnSpPr/>
      </xdr:nvCxnSpPr>
      <xdr:spPr>
        <a:xfrm>
          <a:off x="2019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26" name="楕円 425"/>
        <xdr:cNvSpPr/>
      </xdr:nvSpPr>
      <xdr:spPr>
        <a:xfrm>
          <a:off x="1079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25581</xdr:rowOff>
    </xdr:from>
    <xdr:to>
      <xdr:col>10</xdr:col>
      <xdr:colOff>114300</xdr:colOff>
      <xdr:row>105</xdr:row>
      <xdr:rowOff>130084</xdr:rowOff>
    </xdr:to>
    <xdr:cxnSp macro="">
      <xdr:nvCxnSpPr>
        <xdr:cNvPr id="427" name="直線コネクタ 426"/>
        <xdr:cNvCxnSpPr/>
      </xdr:nvCxnSpPr>
      <xdr:spPr>
        <a:xfrm>
          <a:off x="1130300" y="180278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28"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29"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30"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1" name="n_4aveValue【市民会館】&#10;有形固定資産減価償却率"/>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32" name="n_1mainValue【市民会館】&#10;有形固定資産減価償却率"/>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433" name="n_2mainValue【市民会館】&#10;有形固定資産減価償却率"/>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434" name="n_3mainValue【市民会館】&#10;有形固定資産減価償却率"/>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35" name="n_4mainValue【市民会館】&#10;有形固定資産減価償却率"/>
        <xdr:cNvSpPr txBox="1"/>
      </xdr:nvSpPr>
      <xdr:spPr>
        <a:xfrm>
          <a:off x="927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2"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144272</xdr:rowOff>
    </xdr:from>
    <xdr:to>
      <xdr:col>36</xdr:col>
      <xdr:colOff>165100</xdr:colOff>
      <xdr:row>105</xdr:row>
      <xdr:rowOff>74422</xdr:rowOff>
    </xdr:to>
    <xdr:sp macro="" textlink="">
      <xdr:nvSpPr>
        <xdr:cNvPr id="467" name="フローチャート: 判断 466"/>
        <xdr:cNvSpPr/>
      </xdr:nvSpPr>
      <xdr:spPr>
        <a:xfrm>
          <a:off x="6921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73" name="楕円 472"/>
        <xdr:cNvSpPr/>
      </xdr:nvSpPr>
      <xdr:spPr>
        <a:xfrm>
          <a:off x="104267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47262</xdr:rowOff>
    </xdr:from>
    <xdr:ext cx="469744" cy="259045"/>
    <xdr:sp macro="" textlink="">
      <xdr:nvSpPr>
        <xdr:cNvPr id="474" name="【市民会館】&#10;一人当たり面積該当値テキスト"/>
        <xdr:cNvSpPr txBox="1"/>
      </xdr:nvSpPr>
      <xdr:spPr>
        <a:xfrm>
          <a:off x="10515600"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68835</xdr:rowOff>
    </xdr:from>
    <xdr:to>
      <xdr:col>50</xdr:col>
      <xdr:colOff>165100</xdr:colOff>
      <xdr:row>105</xdr:row>
      <xdr:rowOff>170435</xdr:rowOff>
    </xdr:to>
    <xdr:sp macro="" textlink="">
      <xdr:nvSpPr>
        <xdr:cNvPr id="475" name="楕円 474"/>
        <xdr:cNvSpPr/>
      </xdr:nvSpPr>
      <xdr:spPr>
        <a:xfrm>
          <a:off x="9588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119635</xdr:rowOff>
    </xdr:from>
    <xdr:to>
      <xdr:col>55</xdr:col>
      <xdr:colOff>0</xdr:colOff>
      <xdr:row>105</xdr:row>
      <xdr:rowOff>119635</xdr:rowOff>
    </xdr:to>
    <xdr:cxnSp macro="">
      <xdr:nvCxnSpPr>
        <xdr:cNvPr id="476" name="直線コネクタ 475"/>
        <xdr:cNvCxnSpPr/>
      </xdr:nvCxnSpPr>
      <xdr:spPr>
        <a:xfrm>
          <a:off x="9639300" y="18121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477" name="楕円 476"/>
        <xdr:cNvSpPr/>
      </xdr:nvSpPr>
      <xdr:spPr>
        <a:xfrm>
          <a:off x="8699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119635</xdr:rowOff>
    </xdr:from>
    <xdr:to>
      <xdr:col>50</xdr:col>
      <xdr:colOff>114300</xdr:colOff>
      <xdr:row>105</xdr:row>
      <xdr:rowOff>119635</xdr:rowOff>
    </xdr:to>
    <xdr:cxnSp macro="">
      <xdr:nvCxnSpPr>
        <xdr:cNvPr id="478" name="直線コネクタ 477"/>
        <xdr:cNvCxnSpPr/>
      </xdr:nvCxnSpPr>
      <xdr:spPr>
        <a:xfrm>
          <a:off x="8750300" y="1812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68835</xdr:rowOff>
    </xdr:from>
    <xdr:to>
      <xdr:col>41</xdr:col>
      <xdr:colOff>101600</xdr:colOff>
      <xdr:row>105</xdr:row>
      <xdr:rowOff>170435</xdr:rowOff>
    </xdr:to>
    <xdr:sp macro="" textlink="">
      <xdr:nvSpPr>
        <xdr:cNvPr id="479" name="楕円 478"/>
        <xdr:cNvSpPr/>
      </xdr:nvSpPr>
      <xdr:spPr>
        <a:xfrm>
          <a:off x="7810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119635</xdr:rowOff>
    </xdr:from>
    <xdr:to>
      <xdr:col>45</xdr:col>
      <xdr:colOff>177800</xdr:colOff>
      <xdr:row>105</xdr:row>
      <xdr:rowOff>119635</xdr:rowOff>
    </xdr:to>
    <xdr:cxnSp macro="">
      <xdr:nvCxnSpPr>
        <xdr:cNvPr id="480" name="直線コネクタ 479"/>
        <xdr:cNvCxnSpPr/>
      </xdr:nvCxnSpPr>
      <xdr:spPr>
        <a:xfrm>
          <a:off x="7861300" y="1812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164846</xdr:rowOff>
    </xdr:from>
    <xdr:to>
      <xdr:col>36</xdr:col>
      <xdr:colOff>165100</xdr:colOff>
      <xdr:row>102</xdr:row>
      <xdr:rowOff>94996</xdr:rowOff>
    </xdr:to>
    <xdr:sp macro="" textlink="">
      <xdr:nvSpPr>
        <xdr:cNvPr id="481" name="楕円 480"/>
        <xdr:cNvSpPr/>
      </xdr:nvSpPr>
      <xdr:spPr>
        <a:xfrm>
          <a:off x="6921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44196</xdr:rowOff>
    </xdr:from>
    <xdr:to>
      <xdr:col>41</xdr:col>
      <xdr:colOff>50800</xdr:colOff>
      <xdr:row>105</xdr:row>
      <xdr:rowOff>119635</xdr:rowOff>
    </xdr:to>
    <xdr:cxnSp macro="">
      <xdr:nvCxnSpPr>
        <xdr:cNvPr id="482" name="直線コネクタ 481"/>
        <xdr:cNvCxnSpPr/>
      </xdr:nvCxnSpPr>
      <xdr:spPr>
        <a:xfrm>
          <a:off x="6972300" y="17532096"/>
          <a:ext cx="889000" cy="5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3"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4"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65549</xdr:rowOff>
    </xdr:from>
    <xdr:ext cx="469744" cy="259045"/>
    <xdr:sp macro="" textlink="">
      <xdr:nvSpPr>
        <xdr:cNvPr id="486" name="n_4aveValue【市民会館】&#10;一人当たり面積"/>
        <xdr:cNvSpPr txBox="1"/>
      </xdr:nvSpPr>
      <xdr:spPr>
        <a:xfrm>
          <a:off x="67374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161562</xdr:rowOff>
    </xdr:from>
    <xdr:ext cx="469744" cy="259045"/>
    <xdr:sp macro="" textlink="">
      <xdr:nvSpPr>
        <xdr:cNvPr id="487" name="n_1mainValue【市民会館】&#10;一人当たり面積"/>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161562</xdr:rowOff>
    </xdr:from>
    <xdr:ext cx="469744" cy="259045"/>
    <xdr:sp macro="" textlink="">
      <xdr:nvSpPr>
        <xdr:cNvPr id="488" name="n_2mainValue【市民会館】&#10;一人当たり面積"/>
        <xdr:cNvSpPr txBox="1"/>
      </xdr:nvSpPr>
      <xdr:spPr>
        <a:xfrm>
          <a:off x="8515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161562</xdr:rowOff>
    </xdr:from>
    <xdr:ext cx="469744" cy="259045"/>
    <xdr:sp macro="" textlink="">
      <xdr:nvSpPr>
        <xdr:cNvPr id="489" name="n_3mainValue【市民会館】&#10;一人当たり面積"/>
        <xdr:cNvSpPr txBox="1"/>
      </xdr:nvSpPr>
      <xdr:spPr>
        <a:xfrm>
          <a:off x="7626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111523</xdr:rowOff>
    </xdr:from>
    <xdr:ext cx="469744" cy="259045"/>
    <xdr:sp macro="" textlink="">
      <xdr:nvSpPr>
        <xdr:cNvPr id="490" name="n_4mainValue【市民会館】&#10;一人当たり面積"/>
        <xdr:cNvSpPr txBox="1"/>
      </xdr:nvSpPr>
      <xdr:spPr>
        <a:xfrm>
          <a:off x="6737427" y="172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521"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113574</xdr:rowOff>
    </xdr:from>
    <xdr:to>
      <xdr:col>67</xdr:col>
      <xdr:colOff>101600</xdr:colOff>
      <xdr:row>40</xdr:row>
      <xdr:rowOff>43724</xdr:rowOff>
    </xdr:to>
    <xdr:sp macro="" textlink="">
      <xdr:nvSpPr>
        <xdr:cNvPr id="526" name="フローチャート: 判断 525"/>
        <xdr:cNvSpPr/>
      </xdr:nvSpPr>
      <xdr:spPr>
        <a:xfrm>
          <a:off x="12763500" y="68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532" name="楕円 531"/>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533" name="【一般廃棄物処理施設】&#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27033</xdr:rowOff>
    </xdr:from>
    <xdr:to>
      <xdr:col>81</xdr:col>
      <xdr:colOff>101600</xdr:colOff>
      <xdr:row>37</xdr:row>
      <xdr:rowOff>128633</xdr:rowOff>
    </xdr:to>
    <xdr:sp macro="" textlink="">
      <xdr:nvSpPr>
        <xdr:cNvPr id="534" name="楕円 533"/>
        <xdr:cNvSpPr/>
      </xdr:nvSpPr>
      <xdr:spPr>
        <a:xfrm>
          <a:off x="15430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77833</xdr:rowOff>
    </xdr:to>
    <xdr:cxnSp macro="">
      <xdr:nvCxnSpPr>
        <xdr:cNvPr id="535" name="直線コネクタ 534"/>
        <xdr:cNvCxnSpPr/>
      </xdr:nvCxnSpPr>
      <xdr:spPr>
        <a:xfrm flipV="1">
          <a:off x="15481300" y="632841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133169</xdr:rowOff>
    </xdr:from>
    <xdr:to>
      <xdr:col>76</xdr:col>
      <xdr:colOff>165100</xdr:colOff>
      <xdr:row>40</xdr:row>
      <xdr:rowOff>63319</xdr:rowOff>
    </xdr:to>
    <xdr:sp macro="" textlink="">
      <xdr:nvSpPr>
        <xdr:cNvPr id="536" name="楕円 535"/>
        <xdr:cNvSpPr/>
      </xdr:nvSpPr>
      <xdr:spPr>
        <a:xfrm>
          <a:off x="14541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77833</xdr:rowOff>
    </xdr:from>
    <xdr:to>
      <xdr:col>81</xdr:col>
      <xdr:colOff>50800</xdr:colOff>
      <xdr:row>40</xdr:row>
      <xdr:rowOff>12519</xdr:rowOff>
    </xdr:to>
    <xdr:cxnSp macro="">
      <xdr:nvCxnSpPr>
        <xdr:cNvPr id="537" name="直線コネクタ 536"/>
        <xdr:cNvCxnSpPr/>
      </xdr:nvCxnSpPr>
      <xdr:spPr>
        <a:xfrm flipV="1">
          <a:off x="14592300" y="6421483"/>
          <a:ext cx="8890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102144</xdr:rowOff>
    </xdr:from>
    <xdr:to>
      <xdr:col>72</xdr:col>
      <xdr:colOff>38100</xdr:colOff>
      <xdr:row>40</xdr:row>
      <xdr:rowOff>32294</xdr:rowOff>
    </xdr:to>
    <xdr:sp macro="" textlink="">
      <xdr:nvSpPr>
        <xdr:cNvPr id="538" name="楕円 537"/>
        <xdr:cNvSpPr/>
      </xdr:nvSpPr>
      <xdr:spPr>
        <a:xfrm>
          <a:off x="1365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152944</xdr:rowOff>
    </xdr:from>
    <xdr:to>
      <xdr:col>76</xdr:col>
      <xdr:colOff>114300</xdr:colOff>
      <xdr:row>40</xdr:row>
      <xdr:rowOff>12519</xdr:rowOff>
    </xdr:to>
    <xdr:cxnSp macro="">
      <xdr:nvCxnSpPr>
        <xdr:cNvPr id="539" name="直線コネクタ 538"/>
        <xdr:cNvCxnSpPr/>
      </xdr:nvCxnSpPr>
      <xdr:spPr>
        <a:xfrm>
          <a:off x="13703300" y="68394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76019</xdr:rowOff>
    </xdr:from>
    <xdr:to>
      <xdr:col>67</xdr:col>
      <xdr:colOff>101600</xdr:colOff>
      <xdr:row>40</xdr:row>
      <xdr:rowOff>6169</xdr:rowOff>
    </xdr:to>
    <xdr:sp macro="" textlink="">
      <xdr:nvSpPr>
        <xdr:cNvPr id="540" name="楕円 539"/>
        <xdr:cNvSpPr/>
      </xdr:nvSpPr>
      <xdr:spPr>
        <a:xfrm>
          <a:off x="12763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126819</xdr:rowOff>
    </xdr:from>
    <xdr:to>
      <xdr:col>71</xdr:col>
      <xdr:colOff>177800</xdr:colOff>
      <xdr:row>39</xdr:row>
      <xdr:rowOff>152944</xdr:rowOff>
    </xdr:to>
    <xdr:cxnSp macro="">
      <xdr:nvCxnSpPr>
        <xdr:cNvPr id="541" name="直線コネクタ 540"/>
        <xdr:cNvCxnSpPr/>
      </xdr:nvCxnSpPr>
      <xdr:spPr>
        <a:xfrm>
          <a:off x="12814300" y="6813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42" name="n_1aveValue【一般廃棄物処理施設】&#10;有形固定資産減価償却率"/>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43"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44"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34851</xdr:rowOff>
    </xdr:from>
    <xdr:ext cx="405111" cy="259045"/>
    <xdr:sp macro="" textlink="">
      <xdr:nvSpPr>
        <xdr:cNvPr id="545" name="n_4aveValue【一般廃棄物処理施設】&#10;有形固定資産減価償却率"/>
        <xdr:cNvSpPr txBox="1"/>
      </xdr:nvSpPr>
      <xdr:spPr>
        <a:xfrm>
          <a:off x="12611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145160</xdr:rowOff>
    </xdr:from>
    <xdr:ext cx="405111" cy="259045"/>
    <xdr:sp macro="" textlink="">
      <xdr:nvSpPr>
        <xdr:cNvPr id="546" name="n_1main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54446</xdr:rowOff>
    </xdr:from>
    <xdr:ext cx="405111" cy="259045"/>
    <xdr:sp macro="" textlink="">
      <xdr:nvSpPr>
        <xdr:cNvPr id="547" name="n_2mainValue【一般廃棄物処理施設】&#10;有形固定資産減価償却率"/>
        <xdr:cNvSpPr txBox="1"/>
      </xdr:nvSpPr>
      <xdr:spPr>
        <a:xfrm>
          <a:off x="14389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23421</xdr:rowOff>
    </xdr:from>
    <xdr:ext cx="405111" cy="259045"/>
    <xdr:sp macro="" textlink="">
      <xdr:nvSpPr>
        <xdr:cNvPr id="548" name="n_3mainValue【一般廃棄物処理施設】&#10;有形固定資産減価償却率"/>
        <xdr:cNvSpPr txBox="1"/>
      </xdr:nvSpPr>
      <xdr:spPr>
        <a:xfrm>
          <a:off x="13500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22696</xdr:rowOff>
    </xdr:from>
    <xdr:ext cx="405111" cy="259045"/>
    <xdr:sp macro="" textlink="">
      <xdr:nvSpPr>
        <xdr:cNvPr id="549" name="n_4mainValue【一般廃棄物処理施設】&#10;有形固定資産減価償却率"/>
        <xdr:cNvSpPr txBox="1"/>
      </xdr:nvSpPr>
      <xdr:spPr>
        <a:xfrm>
          <a:off x="12611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1" name="直線コネクタ 570"/>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2"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3" name="直線コネクタ 572"/>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4"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5" name="直線コネクタ 574"/>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76"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7" name="フローチャート: 判断 576"/>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8" name="フローチャート: 判断 577"/>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9" name="フローチャート: 判断 578"/>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0" name="フローチャート: 判断 579"/>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31797</xdr:rowOff>
    </xdr:from>
    <xdr:to>
      <xdr:col>98</xdr:col>
      <xdr:colOff>38100</xdr:colOff>
      <xdr:row>39</xdr:row>
      <xdr:rowOff>133397</xdr:rowOff>
    </xdr:to>
    <xdr:sp macro="" textlink="">
      <xdr:nvSpPr>
        <xdr:cNvPr id="581" name="フローチャート: 判断 580"/>
        <xdr:cNvSpPr/>
      </xdr:nvSpPr>
      <xdr:spPr>
        <a:xfrm>
          <a:off x="18605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149919</xdr:rowOff>
    </xdr:from>
    <xdr:to>
      <xdr:col>116</xdr:col>
      <xdr:colOff>114300</xdr:colOff>
      <xdr:row>41</xdr:row>
      <xdr:rowOff>80069</xdr:rowOff>
    </xdr:to>
    <xdr:sp macro="" textlink="">
      <xdr:nvSpPr>
        <xdr:cNvPr id="587" name="楕円 586"/>
        <xdr:cNvSpPr/>
      </xdr:nvSpPr>
      <xdr:spPr>
        <a:xfrm>
          <a:off x="22110700" y="70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64846</xdr:rowOff>
    </xdr:from>
    <xdr:ext cx="534377" cy="259045"/>
    <xdr:sp macro="" textlink="">
      <xdr:nvSpPr>
        <xdr:cNvPr id="588" name="【一般廃棄物処理施設】&#10;一人当たり有形固定資産（償却資産）額該当値テキスト"/>
        <xdr:cNvSpPr txBox="1"/>
      </xdr:nvSpPr>
      <xdr:spPr>
        <a:xfrm>
          <a:off x="22199600" y="69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167475</xdr:rowOff>
    </xdr:from>
    <xdr:to>
      <xdr:col>112</xdr:col>
      <xdr:colOff>38100</xdr:colOff>
      <xdr:row>41</xdr:row>
      <xdr:rowOff>97625</xdr:rowOff>
    </xdr:to>
    <xdr:sp macro="" textlink="">
      <xdr:nvSpPr>
        <xdr:cNvPr id="589" name="楕円 588"/>
        <xdr:cNvSpPr/>
      </xdr:nvSpPr>
      <xdr:spPr>
        <a:xfrm>
          <a:off x="21272500" y="70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29269</xdr:rowOff>
    </xdr:from>
    <xdr:to>
      <xdr:col>116</xdr:col>
      <xdr:colOff>63500</xdr:colOff>
      <xdr:row>41</xdr:row>
      <xdr:rowOff>46825</xdr:rowOff>
    </xdr:to>
    <xdr:cxnSp macro="">
      <xdr:nvCxnSpPr>
        <xdr:cNvPr id="590" name="直線コネクタ 589"/>
        <xdr:cNvCxnSpPr/>
      </xdr:nvCxnSpPr>
      <xdr:spPr>
        <a:xfrm flipV="1">
          <a:off x="21323300" y="7058719"/>
          <a:ext cx="8382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98163</xdr:rowOff>
    </xdr:from>
    <xdr:to>
      <xdr:col>107</xdr:col>
      <xdr:colOff>101600</xdr:colOff>
      <xdr:row>38</xdr:row>
      <xdr:rowOff>28313</xdr:rowOff>
    </xdr:to>
    <xdr:sp macro="" textlink="">
      <xdr:nvSpPr>
        <xdr:cNvPr id="591" name="楕円 590"/>
        <xdr:cNvSpPr/>
      </xdr:nvSpPr>
      <xdr:spPr>
        <a:xfrm>
          <a:off x="20383500" y="64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148963</xdr:rowOff>
    </xdr:from>
    <xdr:to>
      <xdr:col>111</xdr:col>
      <xdr:colOff>177800</xdr:colOff>
      <xdr:row>41</xdr:row>
      <xdr:rowOff>46825</xdr:rowOff>
    </xdr:to>
    <xdr:cxnSp macro="">
      <xdr:nvCxnSpPr>
        <xdr:cNvPr id="592" name="直線コネクタ 591"/>
        <xdr:cNvCxnSpPr/>
      </xdr:nvCxnSpPr>
      <xdr:spPr>
        <a:xfrm>
          <a:off x="20434300" y="6492613"/>
          <a:ext cx="889000" cy="58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99270</xdr:rowOff>
    </xdr:from>
    <xdr:to>
      <xdr:col>102</xdr:col>
      <xdr:colOff>165100</xdr:colOff>
      <xdr:row>38</xdr:row>
      <xdr:rowOff>29420</xdr:rowOff>
    </xdr:to>
    <xdr:sp macro="" textlink="">
      <xdr:nvSpPr>
        <xdr:cNvPr id="593" name="楕円 592"/>
        <xdr:cNvSpPr/>
      </xdr:nvSpPr>
      <xdr:spPr>
        <a:xfrm>
          <a:off x="19494500" y="64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148963</xdr:rowOff>
    </xdr:from>
    <xdr:to>
      <xdr:col>107</xdr:col>
      <xdr:colOff>50800</xdr:colOff>
      <xdr:row>37</xdr:row>
      <xdr:rowOff>150070</xdr:rowOff>
    </xdr:to>
    <xdr:cxnSp macro="">
      <xdr:nvCxnSpPr>
        <xdr:cNvPr id="594" name="直線コネクタ 593"/>
        <xdr:cNvCxnSpPr/>
      </xdr:nvCxnSpPr>
      <xdr:spPr>
        <a:xfrm flipV="1">
          <a:off x="19545300" y="6492613"/>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99224</xdr:rowOff>
    </xdr:from>
    <xdr:to>
      <xdr:col>98</xdr:col>
      <xdr:colOff>38100</xdr:colOff>
      <xdr:row>38</xdr:row>
      <xdr:rowOff>29374</xdr:rowOff>
    </xdr:to>
    <xdr:sp macro="" textlink="">
      <xdr:nvSpPr>
        <xdr:cNvPr id="595" name="楕円 594"/>
        <xdr:cNvSpPr/>
      </xdr:nvSpPr>
      <xdr:spPr>
        <a:xfrm>
          <a:off x="18605500" y="64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150024</xdr:rowOff>
    </xdr:from>
    <xdr:to>
      <xdr:col>102</xdr:col>
      <xdr:colOff>114300</xdr:colOff>
      <xdr:row>37</xdr:row>
      <xdr:rowOff>150070</xdr:rowOff>
    </xdr:to>
    <xdr:cxnSp macro="">
      <xdr:nvCxnSpPr>
        <xdr:cNvPr id="596" name="直線コネクタ 595"/>
        <xdr:cNvCxnSpPr/>
      </xdr:nvCxnSpPr>
      <xdr:spPr>
        <a:xfrm>
          <a:off x="18656300" y="649367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97"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98" name="n_2aveValue【一般廃棄物処理施設】&#10;一人当たり有形固定資産（償却資産）額"/>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99" name="n_3aveValue【一般廃棄物処理施設】&#10;一人当たり有形固定資産（償却資産）額"/>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124524</xdr:rowOff>
    </xdr:from>
    <xdr:ext cx="534377" cy="259045"/>
    <xdr:sp macro="" textlink="">
      <xdr:nvSpPr>
        <xdr:cNvPr id="600" name="n_4aveValue【一般廃棄物処理施設】&#10;一人当たり有形固定資産（償却資産）額"/>
        <xdr:cNvSpPr txBox="1"/>
      </xdr:nvSpPr>
      <xdr:spPr>
        <a:xfrm>
          <a:off x="18389111" y="68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88752</xdr:rowOff>
    </xdr:from>
    <xdr:ext cx="534377" cy="259045"/>
    <xdr:sp macro="" textlink="">
      <xdr:nvSpPr>
        <xdr:cNvPr id="601" name="n_1mainValue【一般廃棄物処理施設】&#10;一人当たり有形固定資産（償却資産）額"/>
        <xdr:cNvSpPr txBox="1"/>
      </xdr:nvSpPr>
      <xdr:spPr>
        <a:xfrm>
          <a:off x="21043411" y="71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44840</xdr:rowOff>
    </xdr:from>
    <xdr:ext cx="599010" cy="259045"/>
    <xdr:sp macro="" textlink="">
      <xdr:nvSpPr>
        <xdr:cNvPr id="602" name="n_2mainValue【一般廃棄物処理施設】&#10;一人当たり有形固定資産（償却資産）額"/>
        <xdr:cNvSpPr txBox="1"/>
      </xdr:nvSpPr>
      <xdr:spPr>
        <a:xfrm>
          <a:off x="20134795" y="621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45947</xdr:rowOff>
    </xdr:from>
    <xdr:ext cx="599010" cy="259045"/>
    <xdr:sp macro="" textlink="">
      <xdr:nvSpPr>
        <xdr:cNvPr id="603" name="n_3mainValue【一般廃棄物処理施設】&#10;一人当たり有形固定資産（償却資産）額"/>
        <xdr:cNvSpPr txBox="1"/>
      </xdr:nvSpPr>
      <xdr:spPr>
        <a:xfrm>
          <a:off x="19245795" y="62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45901</xdr:rowOff>
    </xdr:from>
    <xdr:ext cx="599010" cy="259045"/>
    <xdr:sp macro="" textlink="">
      <xdr:nvSpPr>
        <xdr:cNvPr id="604" name="n_4mainValue【一般廃棄物処理施設】&#10;一人当たり有形固定資産（償却資産）額"/>
        <xdr:cNvSpPr txBox="1"/>
      </xdr:nvSpPr>
      <xdr:spPr>
        <a:xfrm>
          <a:off x="18356795" y="621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8" name="直線コネクタ 62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33"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638" name="フローチャート: 判断 637"/>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644" name="楕円 643"/>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645" name="【保健センター・保健所】&#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23495</xdr:rowOff>
    </xdr:from>
    <xdr:to>
      <xdr:col>81</xdr:col>
      <xdr:colOff>101600</xdr:colOff>
      <xdr:row>56</xdr:row>
      <xdr:rowOff>125095</xdr:rowOff>
    </xdr:to>
    <xdr:sp macro="" textlink="">
      <xdr:nvSpPr>
        <xdr:cNvPr id="646" name="楕円 645"/>
        <xdr:cNvSpPr/>
      </xdr:nvSpPr>
      <xdr:spPr>
        <a:xfrm>
          <a:off x="15430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74295</xdr:rowOff>
    </xdr:from>
    <xdr:to>
      <xdr:col>85</xdr:col>
      <xdr:colOff>127000</xdr:colOff>
      <xdr:row>61</xdr:row>
      <xdr:rowOff>45720</xdr:rowOff>
    </xdr:to>
    <xdr:cxnSp macro="">
      <xdr:nvCxnSpPr>
        <xdr:cNvPr id="647" name="直線コネクタ 646"/>
        <xdr:cNvCxnSpPr/>
      </xdr:nvCxnSpPr>
      <xdr:spPr>
        <a:xfrm>
          <a:off x="15481300" y="9675495"/>
          <a:ext cx="8382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97790</xdr:rowOff>
    </xdr:from>
    <xdr:to>
      <xdr:col>76</xdr:col>
      <xdr:colOff>165100</xdr:colOff>
      <xdr:row>56</xdr:row>
      <xdr:rowOff>27940</xdr:rowOff>
    </xdr:to>
    <xdr:sp macro="" textlink="">
      <xdr:nvSpPr>
        <xdr:cNvPr id="648" name="楕円 647"/>
        <xdr:cNvSpPr/>
      </xdr:nvSpPr>
      <xdr:spPr>
        <a:xfrm>
          <a:off x="14541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148590</xdr:rowOff>
    </xdr:from>
    <xdr:to>
      <xdr:col>81</xdr:col>
      <xdr:colOff>50800</xdr:colOff>
      <xdr:row>56</xdr:row>
      <xdr:rowOff>74295</xdr:rowOff>
    </xdr:to>
    <xdr:cxnSp macro="">
      <xdr:nvCxnSpPr>
        <xdr:cNvPr id="649" name="直線コネクタ 648"/>
        <xdr:cNvCxnSpPr/>
      </xdr:nvCxnSpPr>
      <xdr:spPr>
        <a:xfrm>
          <a:off x="14592300" y="95783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650" name="楕円 649"/>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148590</xdr:rowOff>
    </xdr:from>
    <xdr:to>
      <xdr:col>76</xdr:col>
      <xdr:colOff>114300</xdr:colOff>
      <xdr:row>62</xdr:row>
      <xdr:rowOff>0</xdr:rowOff>
    </xdr:to>
    <xdr:cxnSp macro="">
      <xdr:nvCxnSpPr>
        <xdr:cNvPr id="651" name="直線コネクタ 650"/>
        <xdr:cNvCxnSpPr/>
      </xdr:nvCxnSpPr>
      <xdr:spPr>
        <a:xfrm flipV="1">
          <a:off x="13703300" y="9578340"/>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82550</xdr:rowOff>
    </xdr:from>
    <xdr:to>
      <xdr:col>67</xdr:col>
      <xdr:colOff>101600</xdr:colOff>
      <xdr:row>62</xdr:row>
      <xdr:rowOff>12700</xdr:rowOff>
    </xdr:to>
    <xdr:sp macro="" textlink="">
      <xdr:nvSpPr>
        <xdr:cNvPr id="652" name="楕円 651"/>
        <xdr:cNvSpPr/>
      </xdr:nvSpPr>
      <xdr:spPr>
        <a:xfrm>
          <a:off x="1276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133350</xdr:rowOff>
    </xdr:from>
    <xdr:to>
      <xdr:col>71</xdr:col>
      <xdr:colOff>177800</xdr:colOff>
      <xdr:row>62</xdr:row>
      <xdr:rowOff>0</xdr:rowOff>
    </xdr:to>
    <xdr:cxnSp macro="">
      <xdr:nvCxnSpPr>
        <xdr:cNvPr id="653" name="直線コネクタ 652"/>
        <xdr:cNvCxnSpPr/>
      </xdr:nvCxnSpPr>
      <xdr:spPr>
        <a:xfrm>
          <a:off x="12814300" y="1059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54" name="n_1aveValue【保健センター・保健所】&#10;有形固定資産減価償却率"/>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55" name="n_2aveValue【保健センター・保健所】&#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56"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657" name="n_4aveValue【保健センター・保健所】&#10;有形固定資産減価償却率"/>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141622</xdr:rowOff>
    </xdr:from>
    <xdr:ext cx="340478" cy="259045"/>
    <xdr:sp macro="" textlink="">
      <xdr:nvSpPr>
        <xdr:cNvPr id="658" name="n_1mainValue【保健センター・保健所】&#10;有形固定資産減価償却率"/>
        <xdr:cNvSpPr txBox="1"/>
      </xdr:nvSpPr>
      <xdr:spPr>
        <a:xfrm>
          <a:off x="15298361" y="9399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44467</xdr:rowOff>
    </xdr:from>
    <xdr:ext cx="340478" cy="259045"/>
    <xdr:sp macro="" textlink="">
      <xdr:nvSpPr>
        <xdr:cNvPr id="659" name="n_2mainValue【保健センター・保健所】&#10;有形固定資産減価償却率"/>
        <xdr:cNvSpPr txBox="1"/>
      </xdr:nvSpPr>
      <xdr:spPr>
        <a:xfrm>
          <a:off x="14422061" y="930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660" name="n_3mainValue【保健センター・保健所】&#10;有形固定資産減価償却率"/>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3827</xdr:rowOff>
    </xdr:from>
    <xdr:ext cx="405111" cy="259045"/>
    <xdr:sp macro="" textlink="">
      <xdr:nvSpPr>
        <xdr:cNvPr id="661" name="n_4mainValue【保健センター・保健所】&#10;有形固定資産減価償却率"/>
        <xdr:cNvSpPr txBox="1"/>
      </xdr:nvSpPr>
      <xdr:spPr>
        <a:xfrm>
          <a:off x="12611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5" name="直線コネクタ 684"/>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7" name="直線コネクタ 68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8"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9" name="直線コネクタ 688"/>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2" name="フローチャート: 判断 691"/>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3" name="フローチャート: 判断 692"/>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4" name="フローチャート: 判断 693"/>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95" name="フローチャート: 判断 694"/>
        <xdr:cNvSpPr/>
      </xdr:nvSpPr>
      <xdr:spPr>
        <a:xfrm>
          <a:off x="18605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1" name="楕円 700"/>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02"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703" name="楕円 702"/>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704" name="直線コネクタ 703"/>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05" name="楕円 704"/>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706" name="直線コネクタ 705"/>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07" name="楕円 706"/>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38100</xdr:rowOff>
    </xdr:to>
    <xdr:cxnSp macro="">
      <xdr:nvCxnSpPr>
        <xdr:cNvPr id="708" name="直線コネクタ 707"/>
        <xdr:cNvCxnSpPr/>
      </xdr:nvCxnSpPr>
      <xdr:spPr>
        <a:xfrm flipV="1">
          <a:off x="19545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09" name="楕円 708"/>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710" name="直線コネクタ 709"/>
        <xdr:cNvCxnSpPr/>
      </xdr:nvCxnSpPr>
      <xdr:spPr>
        <a:xfrm>
          <a:off x="18656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711"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12"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3"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714" name="n_4aveValue【保健センター・保健所】&#10;一人当たり面積"/>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715"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6"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17" name="n_3main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18" name="n_4mainValue【保健センター・保健所】&#10;一人当たり面積"/>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43" name="直線コネクタ 742"/>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44"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45" name="直線コネクタ 744"/>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6"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7" name="直線コネクタ 746"/>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48"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9" name="フローチャート: 判断 748"/>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0" name="フローチャート: 判断 74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1" name="フローチャート: 判断 750"/>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2" name="フローチャート: 判断 751"/>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753" name="フローチャート: 判断 752"/>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31114</xdr:rowOff>
    </xdr:from>
    <xdr:to>
      <xdr:col>85</xdr:col>
      <xdr:colOff>177800</xdr:colOff>
      <xdr:row>77</xdr:row>
      <xdr:rowOff>132714</xdr:rowOff>
    </xdr:to>
    <xdr:sp macro="" textlink="">
      <xdr:nvSpPr>
        <xdr:cNvPr id="759" name="楕円 758"/>
        <xdr:cNvSpPr/>
      </xdr:nvSpPr>
      <xdr:spPr>
        <a:xfrm>
          <a:off x="16268700" y="132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155591</xdr:rowOff>
    </xdr:from>
    <xdr:ext cx="405111" cy="259045"/>
    <xdr:sp macro="" textlink="">
      <xdr:nvSpPr>
        <xdr:cNvPr id="760" name="【消防施設】&#10;有形固定資産減価償却率該当値テキスト"/>
        <xdr:cNvSpPr txBox="1"/>
      </xdr:nvSpPr>
      <xdr:spPr>
        <a:xfrm>
          <a:off x="16357600" y="1318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88264</xdr:rowOff>
    </xdr:from>
    <xdr:to>
      <xdr:col>81</xdr:col>
      <xdr:colOff>101600</xdr:colOff>
      <xdr:row>78</xdr:row>
      <xdr:rowOff>18414</xdr:rowOff>
    </xdr:to>
    <xdr:sp macro="" textlink="">
      <xdr:nvSpPr>
        <xdr:cNvPr id="761" name="楕円 760"/>
        <xdr:cNvSpPr/>
      </xdr:nvSpPr>
      <xdr:spPr>
        <a:xfrm>
          <a:off x="15430500"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81914</xdr:rowOff>
    </xdr:from>
    <xdr:to>
      <xdr:col>85</xdr:col>
      <xdr:colOff>127000</xdr:colOff>
      <xdr:row>77</xdr:row>
      <xdr:rowOff>139064</xdr:rowOff>
    </xdr:to>
    <xdr:cxnSp macro="">
      <xdr:nvCxnSpPr>
        <xdr:cNvPr id="762" name="直線コネクタ 761"/>
        <xdr:cNvCxnSpPr/>
      </xdr:nvCxnSpPr>
      <xdr:spPr>
        <a:xfrm flipV="1">
          <a:off x="15481300" y="132835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74930</xdr:rowOff>
    </xdr:from>
    <xdr:to>
      <xdr:col>76</xdr:col>
      <xdr:colOff>165100</xdr:colOff>
      <xdr:row>80</xdr:row>
      <xdr:rowOff>5080</xdr:rowOff>
    </xdr:to>
    <xdr:sp macro="" textlink="">
      <xdr:nvSpPr>
        <xdr:cNvPr id="763" name="楕円 762"/>
        <xdr:cNvSpPr/>
      </xdr:nvSpPr>
      <xdr:spPr>
        <a:xfrm>
          <a:off x="14541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139064</xdr:rowOff>
    </xdr:from>
    <xdr:to>
      <xdr:col>81</xdr:col>
      <xdr:colOff>50800</xdr:colOff>
      <xdr:row>79</xdr:row>
      <xdr:rowOff>125730</xdr:rowOff>
    </xdr:to>
    <xdr:cxnSp macro="">
      <xdr:nvCxnSpPr>
        <xdr:cNvPr id="764" name="直線コネクタ 763"/>
        <xdr:cNvCxnSpPr/>
      </xdr:nvCxnSpPr>
      <xdr:spPr>
        <a:xfrm flipV="1">
          <a:off x="14592300" y="13340714"/>
          <a:ext cx="889000" cy="3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5" name="楕円 764"/>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125730</xdr:rowOff>
    </xdr:from>
    <xdr:to>
      <xdr:col>76</xdr:col>
      <xdr:colOff>114300</xdr:colOff>
      <xdr:row>86</xdr:row>
      <xdr:rowOff>114300</xdr:rowOff>
    </xdr:to>
    <xdr:cxnSp macro="">
      <xdr:nvCxnSpPr>
        <xdr:cNvPr id="766" name="直線コネクタ 765"/>
        <xdr:cNvCxnSpPr/>
      </xdr:nvCxnSpPr>
      <xdr:spPr>
        <a:xfrm flipV="1">
          <a:off x="13703300" y="13670280"/>
          <a:ext cx="8890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71120</xdr:rowOff>
    </xdr:from>
    <xdr:to>
      <xdr:col>67</xdr:col>
      <xdr:colOff>101600</xdr:colOff>
      <xdr:row>86</xdr:row>
      <xdr:rowOff>1270</xdr:rowOff>
    </xdr:to>
    <xdr:sp macro="" textlink="">
      <xdr:nvSpPr>
        <xdr:cNvPr id="767" name="楕円 766"/>
        <xdr:cNvSpPr/>
      </xdr:nvSpPr>
      <xdr:spPr>
        <a:xfrm>
          <a:off x="12763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121920</xdr:rowOff>
    </xdr:from>
    <xdr:to>
      <xdr:col>71</xdr:col>
      <xdr:colOff>177800</xdr:colOff>
      <xdr:row>86</xdr:row>
      <xdr:rowOff>114300</xdr:rowOff>
    </xdr:to>
    <xdr:cxnSp macro="">
      <xdr:nvCxnSpPr>
        <xdr:cNvPr id="768" name="直線コネクタ 767"/>
        <xdr:cNvCxnSpPr/>
      </xdr:nvCxnSpPr>
      <xdr:spPr>
        <a:xfrm>
          <a:off x="12814300" y="146951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9"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70"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71"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40657</xdr:rowOff>
    </xdr:from>
    <xdr:ext cx="405111" cy="259045"/>
    <xdr:sp macro="" textlink="">
      <xdr:nvSpPr>
        <xdr:cNvPr id="772" name="n_4aveValue【消防施設】&#10;有形固定資産減価償却率"/>
        <xdr:cNvSpPr txBox="1"/>
      </xdr:nvSpPr>
      <xdr:spPr>
        <a:xfrm>
          <a:off x="12611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34941</xdr:rowOff>
    </xdr:from>
    <xdr:ext cx="405111" cy="259045"/>
    <xdr:sp macro="" textlink="">
      <xdr:nvSpPr>
        <xdr:cNvPr id="773" name="n_1mainValue【消防施設】&#10;有形固定資産減価償却率"/>
        <xdr:cNvSpPr txBox="1"/>
      </xdr:nvSpPr>
      <xdr:spPr>
        <a:xfrm>
          <a:off x="1526604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21607</xdr:rowOff>
    </xdr:from>
    <xdr:ext cx="405111" cy="259045"/>
    <xdr:sp macro="" textlink="">
      <xdr:nvSpPr>
        <xdr:cNvPr id="774" name="n_2mainValue【消防施設】&#10;有形固定資産減価償却率"/>
        <xdr:cNvSpPr txBox="1"/>
      </xdr:nvSpPr>
      <xdr:spPr>
        <a:xfrm>
          <a:off x="14389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5" name="n_3mainValue【消防施設】&#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163847</xdr:rowOff>
    </xdr:from>
    <xdr:ext cx="405111" cy="259045"/>
    <xdr:sp macro="" textlink="">
      <xdr:nvSpPr>
        <xdr:cNvPr id="776" name="n_4mainValue【消防施設】&#10;有形固定資産減価償却率"/>
        <xdr:cNvSpPr txBox="1"/>
      </xdr:nvSpPr>
      <xdr:spPr>
        <a:xfrm>
          <a:off x="12611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800" name="直線コネクタ 799"/>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1"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2" name="直線コネクタ 801"/>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3"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4" name="直線コネクタ 803"/>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805"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6" name="フローチャート: 判断 805"/>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7" name="フローチャート: 判断 806"/>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8" name="フローチャート: 判断 807"/>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9" name="フローチャート: 判断 808"/>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0" name="フローチャート: 判断 809"/>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816" name="楕円 815"/>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817" name="【消防施設】&#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818" name="楕円 817"/>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819" name="直線コネクタ 818"/>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820" name="楕円 819"/>
        <xdr:cNvSpPr/>
      </xdr:nvSpPr>
      <xdr:spPr>
        <a:xfrm>
          <a:off x="2038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99061</xdr:rowOff>
    </xdr:to>
    <xdr:cxnSp macro="">
      <xdr:nvCxnSpPr>
        <xdr:cNvPr id="821" name="直線コネクタ 820"/>
        <xdr:cNvCxnSpPr/>
      </xdr:nvCxnSpPr>
      <xdr:spPr>
        <a:xfrm flipV="1">
          <a:off x="20434300" y="14839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48261</xdr:rowOff>
    </xdr:from>
    <xdr:to>
      <xdr:col>102</xdr:col>
      <xdr:colOff>165100</xdr:colOff>
      <xdr:row>86</xdr:row>
      <xdr:rowOff>149861</xdr:rowOff>
    </xdr:to>
    <xdr:sp macro="" textlink="">
      <xdr:nvSpPr>
        <xdr:cNvPr id="822" name="楕円 821"/>
        <xdr:cNvSpPr/>
      </xdr:nvSpPr>
      <xdr:spPr>
        <a:xfrm>
          <a:off x="19494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99061</xdr:rowOff>
    </xdr:from>
    <xdr:to>
      <xdr:col>107</xdr:col>
      <xdr:colOff>50800</xdr:colOff>
      <xdr:row>86</xdr:row>
      <xdr:rowOff>99061</xdr:rowOff>
    </xdr:to>
    <xdr:cxnSp macro="">
      <xdr:nvCxnSpPr>
        <xdr:cNvPr id="823" name="直線コネクタ 822"/>
        <xdr:cNvCxnSpPr/>
      </xdr:nvCxnSpPr>
      <xdr:spPr>
        <a:xfrm>
          <a:off x="19545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33020</xdr:rowOff>
    </xdr:from>
    <xdr:to>
      <xdr:col>98</xdr:col>
      <xdr:colOff>38100</xdr:colOff>
      <xdr:row>86</xdr:row>
      <xdr:rowOff>134620</xdr:rowOff>
    </xdr:to>
    <xdr:sp macro="" textlink="">
      <xdr:nvSpPr>
        <xdr:cNvPr id="824" name="楕円 823"/>
        <xdr:cNvSpPr/>
      </xdr:nvSpPr>
      <xdr:spPr>
        <a:xfrm>
          <a:off x="18605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83820</xdr:rowOff>
    </xdr:from>
    <xdr:to>
      <xdr:col>102</xdr:col>
      <xdr:colOff>114300</xdr:colOff>
      <xdr:row>86</xdr:row>
      <xdr:rowOff>99061</xdr:rowOff>
    </xdr:to>
    <xdr:cxnSp macro="">
      <xdr:nvCxnSpPr>
        <xdr:cNvPr id="825" name="直線コネクタ 824"/>
        <xdr:cNvCxnSpPr/>
      </xdr:nvCxnSpPr>
      <xdr:spPr>
        <a:xfrm>
          <a:off x="18656300" y="14828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826"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27"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828"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29"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830" name="n_1mainValue【消防施設】&#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831" name="n_2mainValue【消防施設】&#10;一人当たり面積"/>
        <xdr:cNvSpPr txBox="1"/>
      </xdr:nvSpPr>
      <xdr:spPr>
        <a:xfrm>
          <a:off x="20199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140988</xdr:rowOff>
    </xdr:from>
    <xdr:ext cx="469744" cy="259045"/>
    <xdr:sp macro="" textlink="">
      <xdr:nvSpPr>
        <xdr:cNvPr id="832" name="n_3mainValue【消防施設】&#10;一人当たり面積"/>
        <xdr:cNvSpPr txBox="1"/>
      </xdr:nvSpPr>
      <xdr:spPr>
        <a:xfrm>
          <a:off x="19310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125747</xdr:rowOff>
    </xdr:from>
    <xdr:ext cx="469744" cy="259045"/>
    <xdr:sp macro="" textlink="">
      <xdr:nvSpPr>
        <xdr:cNvPr id="833" name="n_4mainValue【消防施設】&#10;一人当たり面積"/>
        <xdr:cNvSpPr txBox="1"/>
      </xdr:nvSpPr>
      <xdr:spPr>
        <a:xfrm>
          <a:off x="18421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59" name="直線コネクタ 858"/>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2"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3" name="直線コネクタ 862"/>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64"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65" name="フローチャート: 判断 864"/>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6" name="フローチャート: 判断 865"/>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7" name="フローチャート: 判断 866"/>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8" name="フローチャート: 判断 867"/>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869" name="フローチャート: 判断 868"/>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75" name="楕円 874"/>
        <xdr:cNvSpPr/>
      </xdr:nvSpPr>
      <xdr:spPr>
        <a:xfrm>
          <a:off x="16268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144253</xdr:rowOff>
    </xdr:from>
    <xdr:ext cx="405111" cy="259045"/>
    <xdr:sp macro="" textlink="">
      <xdr:nvSpPr>
        <xdr:cNvPr id="876" name="【庁舎】&#10;有形固定資産減価償却率該当値テキスト"/>
        <xdr:cNvSpPr txBox="1"/>
      </xdr:nvSpPr>
      <xdr:spPr>
        <a:xfrm>
          <a:off x="16357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877" name="楕円 876"/>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45176</xdr:rowOff>
    </xdr:from>
    <xdr:to>
      <xdr:col>85</xdr:col>
      <xdr:colOff>127000</xdr:colOff>
      <xdr:row>106</xdr:row>
      <xdr:rowOff>110489</xdr:rowOff>
    </xdr:to>
    <xdr:cxnSp macro="">
      <xdr:nvCxnSpPr>
        <xdr:cNvPr id="878" name="直線コネクタ 877"/>
        <xdr:cNvCxnSpPr/>
      </xdr:nvCxnSpPr>
      <xdr:spPr>
        <a:xfrm flipV="1">
          <a:off x="15481300" y="18218876"/>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33564</xdr:rowOff>
    </xdr:from>
    <xdr:to>
      <xdr:col>76</xdr:col>
      <xdr:colOff>165100</xdr:colOff>
      <xdr:row>106</xdr:row>
      <xdr:rowOff>135164</xdr:rowOff>
    </xdr:to>
    <xdr:sp macro="" textlink="">
      <xdr:nvSpPr>
        <xdr:cNvPr id="879" name="楕円 878"/>
        <xdr:cNvSpPr/>
      </xdr:nvSpPr>
      <xdr:spPr>
        <a:xfrm>
          <a:off x="14541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84364</xdr:rowOff>
    </xdr:from>
    <xdr:to>
      <xdr:col>81</xdr:col>
      <xdr:colOff>50800</xdr:colOff>
      <xdr:row>106</xdr:row>
      <xdr:rowOff>110489</xdr:rowOff>
    </xdr:to>
    <xdr:cxnSp macro="">
      <xdr:nvCxnSpPr>
        <xdr:cNvPr id="880" name="直線コネクタ 879"/>
        <xdr:cNvCxnSpPr/>
      </xdr:nvCxnSpPr>
      <xdr:spPr>
        <a:xfrm>
          <a:off x="14592300" y="182580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170724</xdr:rowOff>
    </xdr:from>
    <xdr:to>
      <xdr:col>72</xdr:col>
      <xdr:colOff>38100</xdr:colOff>
      <xdr:row>106</xdr:row>
      <xdr:rowOff>100874</xdr:rowOff>
    </xdr:to>
    <xdr:sp macro="" textlink="">
      <xdr:nvSpPr>
        <xdr:cNvPr id="881" name="楕円 880"/>
        <xdr:cNvSpPr/>
      </xdr:nvSpPr>
      <xdr:spPr>
        <a:xfrm>
          <a:off x="1365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84364</xdr:rowOff>
    </xdr:to>
    <xdr:cxnSp macro="">
      <xdr:nvCxnSpPr>
        <xdr:cNvPr id="882" name="直線コネクタ 881"/>
        <xdr:cNvCxnSpPr/>
      </xdr:nvCxnSpPr>
      <xdr:spPr>
        <a:xfrm>
          <a:off x="13703300" y="182237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142966</xdr:rowOff>
    </xdr:from>
    <xdr:to>
      <xdr:col>67</xdr:col>
      <xdr:colOff>101600</xdr:colOff>
      <xdr:row>106</xdr:row>
      <xdr:rowOff>73116</xdr:rowOff>
    </xdr:to>
    <xdr:sp macro="" textlink="">
      <xdr:nvSpPr>
        <xdr:cNvPr id="883" name="楕円 882"/>
        <xdr:cNvSpPr/>
      </xdr:nvSpPr>
      <xdr:spPr>
        <a:xfrm>
          <a:off x="12763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22316</xdr:rowOff>
    </xdr:from>
    <xdr:to>
      <xdr:col>71</xdr:col>
      <xdr:colOff>177800</xdr:colOff>
      <xdr:row>106</xdr:row>
      <xdr:rowOff>50074</xdr:rowOff>
    </xdr:to>
    <xdr:cxnSp macro="">
      <xdr:nvCxnSpPr>
        <xdr:cNvPr id="884" name="直線コネクタ 883"/>
        <xdr:cNvCxnSpPr/>
      </xdr:nvCxnSpPr>
      <xdr:spPr>
        <a:xfrm>
          <a:off x="12814300" y="181960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85"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86"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87"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888" name="n_4aveValue【庁舎】&#10;有形固定資産減価償却率"/>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889" name="n_1mainValue【庁舎】&#10;有形固定資産減価償却率"/>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126291</xdr:rowOff>
    </xdr:from>
    <xdr:ext cx="405111" cy="259045"/>
    <xdr:sp macro="" textlink="">
      <xdr:nvSpPr>
        <xdr:cNvPr id="890" name="n_2mainValue【庁舎】&#10;有形固定資産減価償却率"/>
        <xdr:cNvSpPr txBox="1"/>
      </xdr:nvSpPr>
      <xdr:spPr>
        <a:xfrm>
          <a:off x="14389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92001</xdr:rowOff>
    </xdr:from>
    <xdr:ext cx="405111" cy="259045"/>
    <xdr:sp macro="" textlink="">
      <xdr:nvSpPr>
        <xdr:cNvPr id="891" name="n_3mainValue【庁舎】&#10;有形固定資産減価償却率"/>
        <xdr:cNvSpPr txBox="1"/>
      </xdr:nvSpPr>
      <xdr:spPr>
        <a:xfrm>
          <a:off x="13500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64243</xdr:rowOff>
    </xdr:from>
    <xdr:ext cx="405111" cy="259045"/>
    <xdr:sp macro="" textlink="">
      <xdr:nvSpPr>
        <xdr:cNvPr id="892" name="n_4mainValue【庁舎】&#10;有形固定資産減価償却率"/>
        <xdr:cNvSpPr txBox="1"/>
      </xdr:nvSpPr>
      <xdr:spPr>
        <a:xfrm>
          <a:off x="12611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6" name="直線コネクタ 915"/>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7"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8" name="直線コネクタ 917"/>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19"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0" name="直線コネクタ 919"/>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921"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2" name="フローチャート: 判断 92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23" name="フローチャート: 判断 922"/>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24" name="フローチャート: 判断 923"/>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25" name="フローチャート: 判断 924"/>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926" name="フローチャート: 判断 925"/>
        <xdr:cNvSpPr/>
      </xdr:nvSpPr>
      <xdr:spPr>
        <a:xfrm>
          <a:off x="18605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932" name="楕円 931"/>
        <xdr:cNvSpPr/>
      </xdr:nvSpPr>
      <xdr:spPr>
        <a:xfrm>
          <a:off x="22110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87647</xdr:rowOff>
    </xdr:from>
    <xdr:ext cx="469744" cy="259045"/>
    <xdr:sp macro="" textlink="">
      <xdr:nvSpPr>
        <xdr:cNvPr id="933" name="【庁舎】&#10;一人当たり面積該当値テキスト"/>
        <xdr:cNvSpPr txBox="1"/>
      </xdr:nvSpPr>
      <xdr:spPr>
        <a:xfrm>
          <a:off x="22199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934" name="楕円 933"/>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160020</xdr:rowOff>
    </xdr:to>
    <xdr:cxnSp macro="">
      <xdr:nvCxnSpPr>
        <xdr:cNvPr id="935" name="直線コネクタ 934"/>
        <xdr:cNvCxnSpPr/>
      </xdr:nvCxnSpPr>
      <xdr:spPr>
        <a:xfrm>
          <a:off x="21323300" y="18329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936" name="楕円 935"/>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156211</xdr:rowOff>
    </xdr:to>
    <xdr:cxnSp macro="">
      <xdr:nvCxnSpPr>
        <xdr:cNvPr id="937" name="直線コネクタ 936"/>
        <xdr:cNvCxnSpPr/>
      </xdr:nvCxnSpPr>
      <xdr:spPr>
        <a:xfrm>
          <a:off x="20434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938" name="楕円 937"/>
        <xdr:cNvSpPr/>
      </xdr:nvSpPr>
      <xdr:spPr>
        <a:xfrm>
          <a:off x="19494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156211</xdr:rowOff>
    </xdr:to>
    <xdr:cxnSp macro="">
      <xdr:nvCxnSpPr>
        <xdr:cNvPr id="939" name="直線コネクタ 938"/>
        <xdr:cNvCxnSpPr/>
      </xdr:nvCxnSpPr>
      <xdr:spPr>
        <a:xfrm>
          <a:off x="19545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940" name="楕円 939"/>
        <xdr:cNvSpPr/>
      </xdr:nvSpPr>
      <xdr:spPr>
        <a:xfrm>
          <a:off x="18605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106</xdr:row>
      <xdr:rowOff>160020</xdr:rowOff>
    </xdr:to>
    <xdr:cxnSp macro="">
      <xdr:nvCxnSpPr>
        <xdr:cNvPr id="941" name="直線コネクタ 940"/>
        <xdr:cNvCxnSpPr/>
      </xdr:nvCxnSpPr>
      <xdr:spPr>
        <a:xfrm flipV="1">
          <a:off x="18656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942"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943"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944"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101616</xdr:rowOff>
    </xdr:from>
    <xdr:ext cx="469744" cy="259045"/>
    <xdr:sp macro="" textlink="">
      <xdr:nvSpPr>
        <xdr:cNvPr id="945" name="n_4aveValue【庁舎】&#10;一人当たり面積"/>
        <xdr:cNvSpPr txBox="1"/>
      </xdr:nvSpPr>
      <xdr:spPr>
        <a:xfrm>
          <a:off x="18421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946" name="n_1mainValue【庁舎】&#10;一人当たり面積"/>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947" name="n_2mainValue【庁舎】&#10;一人当たり面積"/>
        <xdr:cNvSpPr txBox="1"/>
      </xdr:nvSpPr>
      <xdr:spPr>
        <a:xfrm>
          <a:off x="20199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948" name="n_3mainValue【庁舎】&#10;一人当たり面積"/>
        <xdr:cNvSpPr txBox="1"/>
      </xdr:nvSpPr>
      <xdr:spPr>
        <a:xfrm>
          <a:off x="19310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949" name="n_4mainValue【庁舎】&#10;一人当たり面積"/>
        <xdr:cNvSpPr txBox="1"/>
      </xdr:nvSpPr>
      <xdr:spPr>
        <a:xfrm>
          <a:off x="18421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図書館、体育館・プール、福祉施設について一人当たり面積が全国平均を上回り、類似団体内順位でも図書館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位、福祉施設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位となった。有形減価償却費率に関しては、一般廃棄物処理施設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という結果となった。面積が大きいため、今後の改修経費の負担も大きくなることから、「多摩市公共施設の見直し方針と行動プログラム」の取り組みを進め、計画的な施設改修の実施及び公共施設の総量の適正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Q4" workbookViewId="0"/>
  </sheetViews>
  <sheetFormatPr defaultColWidth="0" defaultRowHeight="10.8" zeroHeight="1" x14ac:dyDescent="0.2"/>
  <cols>
    <col min="1" max="11" width="2.109375" style="184" customWidth="1"/>
    <col min="12" max="12" width="2.21875" style="184" customWidth="1"/>
    <col min="13" max="17" width="2.33203125" style="184" customWidth="1"/>
    <col min="18" max="119" width="2.109375" style="184" customWidth="1"/>
    <col min="120" max="16384" width="0" style="184" hidden="1"/>
  </cols>
  <sheetData>
    <row r="1" spans="1:119" ht="33" customHeight="1" x14ac:dyDescent="0.2">
      <c r="A1" s="182"/>
      <c r="B1" s="444" t="s">
        <v>80</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c r="CX1" s="444"/>
      <c r="CY1" s="444"/>
      <c r="CZ1" s="444"/>
      <c r="DA1" s="444"/>
      <c r="DB1" s="444"/>
      <c r="DC1" s="444"/>
      <c r="DD1" s="444"/>
      <c r="DE1" s="444"/>
      <c r="DF1" s="444"/>
      <c r="DG1" s="444"/>
      <c r="DH1" s="444"/>
      <c r="DI1" s="444"/>
      <c r="DJ1" s="183"/>
      <c r="DK1" s="183"/>
      <c r="DL1" s="183"/>
      <c r="DM1" s="183"/>
      <c r="DN1" s="183"/>
      <c r="DO1" s="183"/>
    </row>
    <row r="2" spans="1:119" ht="24" thickBot="1" x14ac:dyDescent="0.25">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5">
      <c r="A3" s="183"/>
      <c r="B3" s="445" t="s">
        <v>82</v>
      </c>
      <c r="C3" s="446"/>
      <c r="D3" s="446"/>
      <c r="E3" s="447"/>
      <c r="F3" s="447"/>
      <c r="G3" s="447"/>
      <c r="H3" s="447"/>
      <c r="I3" s="447"/>
      <c r="J3" s="447"/>
      <c r="K3" s="447"/>
      <c r="L3" s="447" t="s">
        <v>83</v>
      </c>
      <c r="M3" s="447"/>
      <c r="N3" s="447"/>
      <c r="O3" s="447"/>
      <c r="P3" s="447"/>
      <c r="Q3" s="447"/>
      <c r="R3" s="454"/>
      <c r="S3" s="454"/>
      <c r="T3" s="454"/>
      <c r="U3" s="454"/>
      <c r="V3" s="455"/>
      <c r="W3" s="429" t="s">
        <v>84</v>
      </c>
      <c r="X3" s="430"/>
      <c r="Y3" s="430"/>
      <c r="Z3" s="430"/>
      <c r="AA3" s="430"/>
      <c r="AB3" s="446"/>
      <c r="AC3" s="454" t="s">
        <v>85</v>
      </c>
      <c r="AD3" s="430"/>
      <c r="AE3" s="430"/>
      <c r="AF3" s="430"/>
      <c r="AG3" s="430"/>
      <c r="AH3" s="430"/>
      <c r="AI3" s="430"/>
      <c r="AJ3" s="430"/>
      <c r="AK3" s="430"/>
      <c r="AL3" s="431"/>
      <c r="AM3" s="429" t="s">
        <v>86</v>
      </c>
      <c r="AN3" s="430"/>
      <c r="AO3" s="430"/>
      <c r="AP3" s="430"/>
      <c r="AQ3" s="430"/>
      <c r="AR3" s="430"/>
      <c r="AS3" s="430"/>
      <c r="AT3" s="430"/>
      <c r="AU3" s="430"/>
      <c r="AV3" s="430"/>
      <c r="AW3" s="430"/>
      <c r="AX3" s="431"/>
      <c r="AY3" s="466" t="s">
        <v>1</v>
      </c>
      <c r="AZ3" s="467"/>
      <c r="BA3" s="467"/>
      <c r="BB3" s="467"/>
      <c r="BC3" s="467"/>
      <c r="BD3" s="467"/>
      <c r="BE3" s="467"/>
      <c r="BF3" s="467"/>
      <c r="BG3" s="467"/>
      <c r="BH3" s="467"/>
      <c r="BI3" s="467"/>
      <c r="BJ3" s="467"/>
      <c r="BK3" s="467"/>
      <c r="BL3" s="467"/>
      <c r="BM3" s="468"/>
      <c r="BN3" s="429" t="s">
        <v>87</v>
      </c>
      <c r="BO3" s="430"/>
      <c r="BP3" s="430"/>
      <c r="BQ3" s="430"/>
      <c r="BR3" s="430"/>
      <c r="BS3" s="430"/>
      <c r="BT3" s="430"/>
      <c r="BU3" s="431"/>
      <c r="BV3" s="429" t="s">
        <v>88</v>
      </c>
      <c r="BW3" s="430"/>
      <c r="BX3" s="430"/>
      <c r="BY3" s="430"/>
      <c r="BZ3" s="430"/>
      <c r="CA3" s="430"/>
      <c r="CB3" s="430"/>
      <c r="CC3" s="431"/>
      <c r="CD3" s="466" t="s">
        <v>1</v>
      </c>
      <c r="CE3" s="467"/>
      <c r="CF3" s="467"/>
      <c r="CG3" s="467"/>
      <c r="CH3" s="467"/>
      <c r="CI3" s="467"/>
      <c r="CJ3" s="467"/>
      <c r="CK3" s="467"/>
      <c r="CL3" s="467"/>
      <c r="CM3" s="467"/>
      <c r="CN3" s="467"/>
      <c r="CO3" s="467"/>
      <c r="CP3" s="467"/>
      <c r="CQ3" s="467"/>
      <c r="CR3" s="467"/>
      <c r="CS3" s="468"/>
      <c r="CT3" s="429" t="s">
        <v>89</v>
      </c>
      <c r="CU3" s="430"/>
      <c r="CV3" s="430"/>
      <c r="CW3" s="430"/>
      <c r="CX3" s="430"/>
      <c r="CY3" s="430"/>
      <c r="CZ3" s="430"/>
      <c r="DA3" s="431"/>
      <c r="DB3" s="429" t="s">
        <v>90</v>
      </c>
      <c r="DC3" s="430"/>
      <c r="DD3" s="430"/>
      <c r="DE3" s="430"/>
      <c r="DF3" s="430"/>
      <c r="DG3" s="430"/>
      <c r="DH3" s="430"/>
      <c r="DI3" s="431"/>
      <c r="DJ3" s="182"/>
      <c r="DK3" s="182"/>
      <c r="DL3" s="182"/>
      <c r="DM3" s="182"/>
      <c r="DN3" s="182"/>
      <c r="DO3" s="182"/>
    </row>
    <row r="4" spans="1:119" ht="18.75" customHeight="1" x14ac:dyDescent="0.2">
      <c r="A4" s="183"/>
      <c r="B4" s="448"/>
      <c r="C4" s="449"/>
      <c r="D4" s="449"/>
      <c r="E4" s="450"/>
      <c r="F4" s="450"/>
      <c r="G4" s="450"/>
      <c r="H4" s="450"/>
      <c r="I4" s="450"/>
      <c r="J4" s="450"/>
      <c r="K4" s="450"/>
      <c r="L4" s="450"/>
      <c r="M4" s="450"/>
      <c r="N4" s="450"/>
      <c r="O4" s="450"/>
      <c r="P4" s="450"/>
      <c r="Q4" s="450"/>
      <c r="R4" s="456"/>
      <c r="S4" s="456"/>
      <c r="T4" s="456"/>
      <c r="U4" s="456"/>
      <c r="V4" s="457"/>
      <c r="W4" s="460"/>
      <c r="X4" s="461"/>
      <c r="Y4" s="461"/>
      <c r="Z4" s="461"/>
      <c r="AA4" s="461"/>
      <c r="AB4" s="449"/>
      <c r="AC4" s="456"/>
      <c r="AD4" s="461"/>
      <c r="AE4" s="461"/>
      <c r="AF4" s="461"/>
      <c r="AG4" s="461"/>
      <c r="AH4" s="461"/>
      <c r="AI4" s="461"/>
      <c r="AJ4" s="461"/>
      <c r="AK4" s="461"/>
      <c r="AL4" s="464"/>
      <c r="AM4" s="462"/>
      <c r="AN4" s="463"/>
      <c r="AO4" s="463"/>
      <c r="AP4" s="463"/>
      <c r="AQ4" s="463"/>
      <c r="AR4" s="463"/>
      <c r="AS4" s="463"/>
      <c r="AT4" s="463"/>
      <c r="AU4" s="463"/>
      <c r="AV4" s="463"/>
      <c r="AW4" s="463"/>
      <c r="AX4" s="465"/>
      <c r="AY4" s="432" t="s">
        <v>91</v>
      </c>
      <c r="AZ4" s="433"/>
      <c r="BA4" s="433"/>
      <c r="BB4" s="433"/>
      <c r="BC4" s="433"/>
      <c r="BD4" s="433"/>
      <c r="BE4" s="433"/>
      <c r="BF4" s="433"/>
      <c r="BG4" s="433"/>
      <c r="BH4" s="433"/>
      <c r="BI4" s="433"/>
      <c r="BJ4" s="433"/>
      <c r="BK4" s="433"/>
      <c r="BL4" s="433"/>
      <c r="BM4" s="434"/>
      <c r="BN4" s="435">
        <v>57550935</v>
      </c>
      <c r="BO4" s="436"/>
      <c r="BP4" s="436"/>
      <c r="BQ4" s="436"/>
      <c r="BR4" s="436"/>
      <c r="BS4" s="436"/>
      <c r="BT4" s="436"/>
      <c r="BU4" s="437"/>
      <c r="BV4" s="435">
        <v>54929814</v>
      </c>
      <c r="BW4" s="436"/>
      <c r="BX4" s="436"/>
      <c r="BY4" s="436"/>
      <c r="BZ4" s="436"/>
      <c r="CA4" s="436"/>
      <c r="CB4" s="436"/>
      <c r="CC4" s="437"/>
      <c r="CD4" s="438" t="s">
        <v>92</v>
      </c>
      <c r="CE4" s="439"/>
      <c r="CF4" s="439"/>
      <c r="CG4" s="439"/>
      <c r="CH4" s="439"/>
      <c r="CI4" s="439"/>
      <c r="CJ4" s="439"/>
      <c r="CK4" s="439"/>
      <c r="CL4" s="439"/>
      <c r="CM4" s="439"/>
      <c r="CN4" s="439"/>
      <c r="CO4" s="439"/>
      <c r="CP4" s="439"/>
      <c r="CQ4" s="439"/>
      <c r="CR4" s="439"/>
      <c r="CS4" s="440"/>
      <c r="CT4" s="441">
        <v>4.2</v>
      </c>
      <c r="CU4" s="442"/>
      <c r="CV4" s="442"/>
      <c r="CW4" s="442"/>
      <c r="CX4" s="442"/>
      <c r="CY4" s="442"/>
      <c r="CZ4" s="442"/>
      <c r="DA4" s="443"/>
      <c r="DB4" s="441">
        <v>3.4</v>
      </c>
      <c r="DC4" s="442"/>
      <c r="DD4" s="442"/>
      <c r="DE4" s="442"/>
      <c r="DF4" s="442"/>
      <c r="DG4" s="442"/>
      <c r="DH4" s="442"/>
      <c r="DI4" s="443"/>
      <c r="DJ4" s="182"/>
      <c r="DK4" s="182"/>
      <c r="DL4" s="182"/>
      <c r="DM4" s="182"/>
      <c r="DN4" s="182"/>
      <c r="DO4" s="182"/>
    </row>
    <row r="5" spans="1:119" ht="18.75" customHeight="1" x14ac:dyDescent="0.2">
      <c r="A5" s="183"/>
      <c r="B5" s="451"/>
      <c r="C5" s="452"/>
      <c r="D5" s="452"/>
      <c r="E5" s="453"/>
      <c r="F5" s="453"/>
      <c r="G5" s="453"/>
      <c r="H5" s="453"/>
      <c r="I5" s="453"/>
      <c r="J5" s="453"/>
      <c r="K5" s="453"/>
      <c r="L5" s="453"/>
      <c r="M5" s="453"/>
      <c r="N5" s="453"/>
      <c r="O5" s="453"/>
      <c r="P5" s="453"/>
      <c r="Q5" s="453"/>
      <c r="R5" s="458"/>
      <c r="S5" s="458"/>
      <c r="T5" s="458"/>
      <c r="U5" s="458"/>
      <c r="V5" s="459"/>
      <c r="W5" s="462"/>
      <c r="X5" s="463"/>
      <c r="Y5" s="463"/>
      <c r="Z5" s="463"/>
      <c r="AA5" s="463"/>
      <c r="AB5" s="452"/>
      <c r="AC5" s="458"/>
      <c r="AD5" s="463"/>
      <c r="AE5" s="463"/>
      <c r="AF5" s="463"/>
      <c r="AG5" s="463"/>
      <c r="AH5" s="463"/>
      <c r="AI5" s="463"/>
      <c r="AJ5" s="463"/>
      <c r="AK5" s="463"/>
      <c r="AL5" s="465"/>
      <c r="AM5" s="501" t="s">
        <v>93</v>
      </c>
      <c r="AN5" s="502"/>
      <c r="AO5" s="502"/>
      <c r="AP5" s="502"/>
      <c r="AQ5" s="502"/>
      <c r="AR5" s="502"/>
      <c r="AS5" s="502"/>
      <c r="AT5" s="503"/>
      <c r="AU5" s="504" t="s">
        <v>94</v>
      </c>
      <c r="AV5" s="505"/>
      <c r="AW5" s="505"/>
      <c r="AX5" s="505"/>
      <c r="AY5" s="506" t="s">
        <v>95</v>
      </c>
      <c r="AZ5" s="507"/>
      <c r="BA5" s="507"/>
      <c r="BB5" s="507"/>
      <c r="BC5" s="507"/>
      <c r="BD5" s="507"/>
      <c r="BE5" s="507"/>
      <c r="BF5" s="507"/>
      <c r="BG5" s="507"/>
      <c r="BH5" s="507"/>
      <c r="BI5" s="507"/>
      <c r="BJ5" s="507"/>
      <c r="BK5" s="507"/>
      <c r="BL5" s="507"/>
      <c r="BM5" s="508"/>
      <c r="BN5" s="472">
        <v>55961691</v>
      </c>
      <c r="BO5" s="473"/>
      <c r="BP5" s="473"/>
      <c r="BQ5" s="473"/>
      <c r="BR5" s="473"/>
      <c r="BS5" s="473"/>
      <c r="BT5" s="473"/>
      <c r="BU5" s="474"/>
      <c r="BV5" s="472">
        <v>53584629</v>
      </c>
      <c r="BW5" s="473"/>
      <c r="BX5" s="473"/>
      <c r="BY5" s="473"/>
      <c r="BZ5" s="473"/>
      <c r="CA5" s="473"/>
      <c r="CB5" s="473"/>
      <c r="CC5" s="474"/>
      <c r="CD5" s="475" t="s">
        <v>96</v>
      </c>
      <c r="CE5" s="476"/>
      <c r="CF5" s="476"/>
      <c r="CG5" s="476"/>
      <c r="CH5" s="476"/>
      <c r="CI5" s="476"/>
      <c r="CJ5" s="476"/>
      <c r="CK5" s="476"/>
      <c r="CL5" s="476"/>
      <c r="CM5" s="476"/>
      <c r="CN5" s="476"/>
      <c r="CO5" s="476"/>
      <c r="CP5" s="476"/>
      <c r="CQ5" s="476"/>
      <c r="CR5" s="476"/>
      <c r="CS5" s="477"/>
      <c r="CT5" s="469">
        <v>90.6</v>
      </c>
      <c r="CU5" s="470"/>
      <c r="CV5" s="470"/>
      <c r="CW5" s="470"/>
      <c r="CX5" s="470"/>
      <c r="CY5" s="470"/>
      <c r="CZ5" s="470"/>
      <c r="DA5" s="471"/>
      <c r="DB5" s="469">
        <v>90.3</v>
      </c>
      <c r="DC5" s="470"/>
      <c r="DD5" s="470"/>
      <c r="DE5" s="470"/>
      <c r="DF5" s="470"/>
      <c r="DG5" s="470"/>
      <c r="DH5" s="470"/>
      <c r="DI5" s="471"/>
      <c r="DJ5" s="182"/>
      <c r="DK5" s="182"/>
      <c r="DL5" s="182"/>
      <c r="DM5" s="182"/>
      <c r="DN5" s="182"/>
      <c r="DO5" s="182"/>
    </row>
    <row r="6" spans="1:119" ht="18.75" customHeight="1" x14ac:dyDescent="0.2">
      <c r="A6" s="183"/>
      <c r="B6" s="478" t="s">
        <v>97</v>
      </c>
      <c r="C6" s="479"/>
      <c r="D6" s="479"/>
      <c r="E6" s="480"/>
      <c r="F6" s="480"/>
      <c r="G6" s="480"/>
      <c r="H6" s="480"/>
      <c r="I6" s="480"/>
      <c r="J6" s="480"/>
      <c r="K6" s="480"/>
      <c r="L6" s="480" t="s">
        <v>98</v>
      </c>
      <c r="M6" s="480"/>
      <c r="N6" s="480"/>
      <c r="O6" s="480"/>
      <c r="P6" s="480"/>
      <c r="Q6" s="480"/>
      <c r="R6" s="484"/>
      <c r="S6" s="484"/>
      <c r="T6" s="484"/>
      <c r="U6" s="484"/>
      <c r="V6" s="485"/>
      <c r="W6" s="488" t="s">
        <v>99</v>
      </c>
      <c r="X6" s="489"/>
      <c r="Y6" s="489"/>
      <c r="Z6" s="489"/>
      <c r="AA6" s="489"/>
      <c r="AB6" s="479"/>
      <c r="AC6" s="492" t="s">
        <v>100</v>
      </c>
      <c r="AD6" s="493"/>
      <c r="AE6" s="493"/>
      <c r="AF6" s="493"/>
      <c r="AG6" s="493"/>
      <c r="AH6" s="493"/>
      <c r="AI6" s="493"/>
      <c r="AJ6" s="493"/>
      <c r="AK6" s="493"/>
      <c r="AL6" s="494"/>
      <c r="AM6" s="501" t="s">
        <v>101</v>
      </c>
      <c r="AN6" s="502"/>
      <c r="AO6" s="502"/>
      <c r="AP6" s="502"/>
      <c r="AQ6" s="502"/>
      <c r="AR6" s="502"/>
      <c r="AS6" s="502"/>
      <c r="AT6" s="503"/>
      <c r="AU6" s="504" t="s">
        <v>102</v>
      </c>
      <c r="AV6" s="505"/>
      <c r="AW6" s="505"/>
      <c r="AX6" s="505"/>
      <c r="AY6" s="506" t="s">
        <v>103</v>
      </c>
      <c r="AZ6" s="507"/>
      <c r="BA6" s="507"/>
      <c r="BB6" s="507"/>
      <c r="BC6" s="507"/>
      <c r="BD6" s="507"/>
      <c r="BE6" s="507"/>
      <c r="BF6" s="507"/>
      <c r="BG6" s="507"/>
      <c r="BH6" s="507"/>
      <c r="BI6" s="507"/>
      <c r="BJ6" s="507"/>
      <c r="BK6" s="507"/>
      <c r="BL6" s="507"/>
      <c r="BM6" s="508"/>
      <c r="BN6" s="472">
        <v>1589244</v>
      </c>
      <c r="BO6" s="473"/>
      <c r="BP6" s="473"/>
      <c r="BQ6" s="473"/>
      <c r="BR6" s="473"/>
      <c r="BS6" s="473"/>
      <c r="BT6" s="473"/>
      <c r="BU6" s="474"/>
      <c r="BV6" s="472">
        <v>1345185</v>
      </c>
      <c r="BW6" s="473"/>
      <c r="BX6" s="473"/>
      <c r="BY6" s="473"/>
      <c r="BZ6" s="473"/>
      <c r="CA6" s="473"/>
      <c r="CB6" s="473"/>
      <c r="CC6" s="474"/>
      <c r="CD6" s="475" t="s">
        <v>104</v>
      </c>
      <c r="CE6" s="476"/>
      <c r="CF6" s="476"/>
      <c r="CG6" s="476"/>
      <c r="CH6" s="476"/>
      <c r="CI6" s="476"/>
      <c r="CJ6" s="476"/>
      <c r="CK6" s="476"/>
      <c r="CL6" s="476"/>
      <c r="CM6" s="476"/>
      <c r="CN6" s="476"/>
      <c r="CO6" s="476"/>
      <c r="CP6" s="476"/>
      <c r="CQ6" s="476"/>
      <c r="CR6" s="476"/>
      <c r="CS6" s="477"/>
      <c r="CT6" s="509">
        <v>90.6</v>
      </c>
      <c r="CU6" s="510"/>
      <c r="CV6" s="510"/>
      <c r="CW6" s="510"/>
      <c r="CX6" s="510"/>
      <c r="CY6" s="510"/>
      <c r="CZ6" s="510"/>
      <c r="DA6" s="511"/>
      <c r="DB6" s="509">
        <v>90.3</v>
      </c>
      <c r="DC6" s="510"/>
      <c r="DD6" s="510"/>
      <c r="DE6" s="510"/>
      <c r="DF6" s="510"/>
      <c r="DG6" s="510"/>
      <c r="DH6" s="510"/>
      <c r="DI6" s="511"/>
      <c r="DJ6" s="182"/>
      <c r="DK6" s="182"/>
      <c r="DL6" s="182"/>
      <c r="DM6" s="182"/>
      <c r="DN6" s="182"/>
      <c r="DO6" s="182"/>
    </row>
    <row r="7" spans="1:119" ht="18.75" customHeight="1" x14ac:dyDescent="0.2">
      <c r="A7" s="183"/>
      <c r="B7" s="448"/>
      <c r="C7" s="449"/>
      <c r="D7" s="449"/>
      <c r="E7" s="450"/>
      <c r="F7" s="450"/>
      <c r="G7" s="450"/>
      <c r="H7" s="450"/>
      <c r="I7" s="450"/>
      <c r="J7" s="450"/>
      <c r="K7" s="450"/>
      <c r="L7" s="450"/>
      <c r="M7" s="450"/>
      <c r="N7" s="450"/>
      <c r="O7" s="450"/>
      <c r="P7" s="450"/>
      <c r="Q7" s="450"/>
      <c r="R7" s="456"/>
      <c r="S7" s="456"/>
      <c r="T7" s="456"/>
      <c r="U7" s="456"/>
      <c r="V7" s="457"/>
      <c r="W7" s="460"/>
      <c r="X7" s="461"/>
      <c r="Y7" s="461"/>
      <c r="Z7" s="461"/>
      <c r="AA7" s="461"/>
      <c r="AB7" s="449"/>
      <c r="AC7" s="495"/>
      <c r="AD7" s="496"/>
      <c r="AE7" s="496"/>
      <c r="AF7" s="496"/>
      <c r="AG7" s="496"/>
      <c r="AH7" s="496"/>
      <c r="AI7" s="496"/>
      <c r="AJ7" s="496"/>
      <c r="AK7" s="496"/>
      <c r="AL7" s="497"/>
      <c r="AM7" s="501" t="s">
        <v>105</v>
      </c>
      <c r="AN7" s="502"/>
      <c r="AO7" s="502"/>
      <c r="AP7" s="502"/>
      <c r="AQ7" s="502"/>
      <c r="AR7" s="502"/>
      <c r="AS7" s="502"/>
      <c r="AT7" s="503"/>
      <c r="AU7" s="504" t="s">
        <v>102</v>
      </c>
      <c r="AV7" s="505"/>
      <c r="AW7" s="505"/>
      <c r="AX7" s="505"/>
      <c r="AY7" s="506" t="s">
        <v>106</v>
      </c>
      <c r="AZ7" s="507"/>
      <c r="BA7" s="507"/>
      <c r="BB7" s="507"/>
      <c r="BC7" s="507"/>
      <c r="BD7" s="507"/>
      <c r="BE7" s="507"/>
      <c r="BF7" s="507"/>
      <c r="BG7" s="507"/>
      <c r="BH7" s="507"/>
      <c r="BI7" s="507"/>
      <c r="BJ7" s="507"/>
      <c r="BK7" s="507"/>
      <c r="BL7" s="507"/>
      <c r="BM7" s="508"/>
      <c r="BN7" s="472">
        <v>296696</v>
      </c>
      <c r="BO7" s="473"/>
      <c r="BP7" s="473"/>
      <c r="BQ7" s="473"/>
      <c r="BR7" s="473"/>
      <c r="BS7" s="473"/>
      <c r="BT7" s="473"/>
      <c r="BU7" s="474"/>
      <c r="BV7" s="472">
        <v>323833</v>
      </c>
      <c r="BW7" s="473"/>
      <c r="BX7" s="473"/>
      <c r="BY7" s="473"/>
      <c r="BZ7" s="473"/>
      <c r="CA7" s="473"/>
      <c r="CB7" s="473"/>
      <c r="CC7" s="474"/>
      <c r="CD7" s="475" t="s">
        <v>107</v>
      </c>
      <c r="CE7" s="476"/>
      <c r="CF7" s="476"/>
      <c r="CG7" s="476"/>
      <c r="CH7" s="476"/>
      <c r="CI7" s="476"/>
      <c r="CJ7" s="476"/>
      <c r="CK7" s="476"/>
      <c r="CL7" s="476"/>
      <c r="CM7" s="476"/>
      <c r="CN7" s="476"/>
      <c r="CO7" s="476"/>
      <c r="CP7" s="476"/>
      <c r="CQ7" s="476"/>
      <c r="CR7" s="476"/>
      <c r="CS7" s="477"/>
      <c r="CT7" s="472">
        <v>30994502</v>
      </c>
      <c r="CU7" s="473"/>
      <c r="CV7" s="473"/>
      <c r="CW7" s="473"/>
      <c r="CX7" s="473"/>
      <c r="CY7" s="473"/>
      <c r="CZ7" s="473"/>
      <c r="DA7" s="474"/>
      <c r="DB7" s="472">
        <v>29837676</v>
      </c>
      <c r="DC7" s="473"/>
      <c r="DD7" s="473"/>
      <c r="DE7" s="473"/>
      <c r="DF7" s="473"/>
      <c r="DG7" s="473"/>
      <c r="DH7" s="473"/>
      <c r="DI7" s="474"/>
      <c r="DJ7" s="182"/>
      <c r="DK7" s="182"/>
      <c r="DL7" s="182"/>
      <c r="DM7" s="182"/>
      <c r="DN7" s="182"/>
      <c r="DO7" s="182"/>
    </row>
    <row r="8" spans="1:119" ht="18.75" customHeight="1" thickBot="1" x14ac:dyDescent="0.25">
      <c r="A8" s="183"/>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8"/>
      <c r="AD8" s="499"/>
      <c r="AE8" s="499"/>
      <c r="AF8" s="499"/>
      <c r="AG8" s="499"/>
      <c r="AH8" s="499"/>
      <c r="AI8" s="499"/>
      <c r="AJ8" s="499"/>
      <c r="AK8" s="499"/>
      <c r="AL8" s="500"/>
      <c r="AM8" s="501" t="s">
        <v>108</v>
      </c>
      <c r="AN8" s="502"/>
      <c r="AO8" s="502"/>
      <c r="AP8" s="502"/>
      <c r="AQ8" s="502"/>
      <c r="AR8" s="502"/>
      <c r="AS8" s="502"/>
      <c r="AT8" s="503"/>
      <c r="AU8" s="504" t="s">
        <v>109</v>
      </c>
      <c r="AV8" s="505"/>
      <c r="AW8" s="505"/>
      <c r="AX8" s="505"/>
      <c r="AY8" s="506" t="s">
        <v>110</v>
      </c>
      <c r="AZ8" s="507"/>
      <c r="BA8" s="507"/>
      <c r="BB8" s="507"/>
      <c r="BC8" s="507"/>
      <c r="BD8" s="507"/>
      <c r="BE8" s="507"/>
      <c r="BF8" s="507"/>
      <c r="BG8" s="507"/>
      <c r="BH8" s="507"/>
      <c r="BI8" s="507"/>
      <c r="BJ8" s="507"/>
      <c r="BK8" s="507"/>
      <c r="BL8" s="507"/>
      <c r="BM8" s="508"/>
      <c r="BN8" s="472">
        <v>1292548</v>
      </c>
      <c r="BO8" s="473"/>
      <c r="BP8" s="473"/>
      <c r="BQ8" s="473"/>
      <c r="BR8" s="473"/>
      <c r="BS8" s="473"/>
      <c r="BT8" s="473"/>
      <c r="BU8" s="474"/>
      <c r="BV8" s="472">
        <v>1021352</v>
      </c>
      <c r="BW8" s="473"/>
      <c r="BX8" s="473"/>
      <c r="BY8" s="473"/>
      <c r="BZ8" s="473"/>
      <c r="CA8" s="473"/>
      <c r="CB8" s="473"/>
      <c r="CC8" s="474"/>
      <c r="CD8" s="475" t="s">
        <v>111</v>
      </c>
      <c r="CE8" s="476"/>
      <c r="CF8" s="476"/>
      <c r="CG8" s="476"/>
      <c r="CH8" s="476"/>
      <c r="CI8" s="476"/>
      <c r="CJ8" s="476"/>
      <c r="CK8" s="476"/>
      <c r="CL8" s="476"/>
      <c r="CM8" s="476"/>
      <c r="CN8" s="476"/>
      <c r="CO8" s="476"/>
      <c r="CP8" s="476"/>
      <c r="CQ8" s="476"/>
      <c r="CR8" s="476"/>
      <c r="CS8" s="477"/>
      <c r="CT8" s="512">
        <v>1.1399999999999999</v>
      </c>
      <c r="CU8" s="513"/>
      <c r="CV8" s="513"/>
      <c r="CW8" s="513"/>
      <c r="CX8" s="513"/>
      <c r="CY8" s="513"/>
      <c r="CZ8" s="513"/>
      <c r="DA8" s="514"/>
      <c r="DB8" s="512">
        <v>1.1299999999999999</v>
      </c>
      <c r="DC8" s="513"/>
      <c r="DD8" s="513"/>
      <c r="DE8" s="513"/>
      <c r="DF8" s="513"/>
      <c r="DG8" s="513"/>
      <c r="DH8" s="513"/>
      <c r="DI8" s="514"/>
      <c r="DJ8" s="182"/>
      <c r="DK8" s="182"/>
      <c r="DL8" s="182"/>
      <c r="DM8" s="182"/>
      <c r="DN8" s="182"/>
      <c r="DO8" s="182"/>
    </row>
    <row r="9" spans="1:119" ht="18.75" customHeight="1" thickBot="1" x14ac:dyDescent="0.25">
      <c r="A9" s="183"/>
      <c r="B9" s="466" t="s">
        <v>112</v>
      </c>
      <c r="C9" s="467"/>
      <c r="D9" s="467"/>
      <c r="E9" s="467"/>
      <c r="F9" s="467"/>
      <c r="G9" s="467"/>
      <c r="H9" s="467"/>
      <c r="I9" s="467"/>
      <c r="J9" s="467"/>
      <c r="K9" s="515"/>
      <c r="L9" s="516" t="s">
        <v>113</v>
      </c>
      <c r="M9" s="517"/>
      <c r="N9" s="517"/>
      <c r="O9" s="517"/>
      <c r="P9" s="517"/>
      <c r="Q9" s="518"/>
      <c r="R9" s="519">
        <v>146631</v>
      </c>
      <c r="S9" s="520"/>
      <c r="T9" s="520"/>
      <c r="U9" s="520"/>
      <c r="V9" s="521"/>
      <c r="W9" s="429" t="s">
        <v>114</v>
      </c>
      <c r="X9" s="430"/>
      <c r="Y9" s="430"/>
      <c r="Z9" s="430"/>
      <c r="AA9" s="430"/>
      <c r="AB9" s="430"/>
      <c r="AC9" s="430"/>
      <c r="AD9" s="430"/>
      <c r="AE9" s="430"/>
      <c r="AF9" s="430"/>
      <c r="AG9" s="430"/>
      <c r="AH9" s="430"/>
      <c r="AI9" s="430"/>
      <c r="AJ9" s="430"/>
      <c r="AK9" s="430"/>
      <c r="AL9" s="431"/>
      <c r="AM9" s="501" t="s">
        <v>115</v>
      </c>
      <c r="AN9" s="502"/>
      <c r="AO9" s="502"/>
      <c r="AP9" s="502"/>
      <c r="AQ9" s="502"/>
      <c r="AR9" s="502"/>
      <c r="AS9" s="502"/>
      <c r="AT9" s="503"/>
      <c r="AU9" s="504" t="s">
        <v>109</v>
      </c>
      <c r="AV9" s="505"/>
      <c r="AW9" s="505"/>
      <c r="AX9" s="505"/>
      <c r="AY9" s="506" t="s">
        <v>116</v>
      </c>
      <c r="AZ9" s="507"/>
      <c r="BA9" s="507"/>
      <c r="BB9" s="507"/>
      <c r="BC9" s="507"/>
      <c r="BD9" s="507"/>
      <c r="BE9" s="507"/>
      <c r="BF9" s="507"/>
      <c r="BG9" s="507"/>
      <c r="BH9" s="507"/>
      <c r="BI9" s="507"/>
      <c r="BJ9" s="507"/>
      <c r="BK9" s="507"/>
      <c r="BL9" s="507"/>
      <c r="BM9" s="508"/>
      <c r="BN9" s="472">
        <v>271196</v>
      </c>
      <c r="BO9" s="473"/>
      <c r="BP9" s="473"/>
      <c r="BQ9" s="473"/>
      <c r="BR9" s="473"/>
      <c r="BS9" s="473"/>
      <c r="BT9" s="473"/>
      <c r="BU9" s="474"/>
      <c r="BV9" s="472">
        <v>-458494</v>
      </c>
      <c r="BW9" s="473"/>
      <c r="BX9" s="473"/>
      <c r="BY9" s="473"/>
      <c r="BZ9" s="473"/>
      <c r="CA9" s="473"/>
      <c r="CB9" s="473"/>
      <c r="CC9" s="474"/>
      <c r="CD9" s="475" t="s">
        <v>117</v>
      </c>
      <c r="CE9" s="476"/>
      <c r="CF9" s="476"/>
      <c r="CG9" s="476"/>
      <c r="CH9" s="476"/>
      <c r="CI9" s="476"/>
      <c r="CJ9" s="476"/>
      <c r="CK9" s="476"/>
      <c r="CL9" s="476"/>
      <c r="CM9" s="476"/>
      <c r="CN9" s="476"/>
      <c r="CO9" s="476"/>
      <c r="CP9" s="476"/>
      <c r="CQ9" s="476"/>
      <c r="CR9" s="476"/>
      <c r="CS9" s="477"/>
      <c r="CT9" s="469">
        <v>5.4</v>
      </c>
      <c r="CU9" s="470"/>
      <c r="CV9" s="470"/>
      <c r="CW9" s="470"/>
      <c r="CX9" s="470"/>
      <c r="CY9" s="470"/>
      <c r="CZ9" s="470"/>
      <c r="DA9" s="471"/>
      <c r="DB9" s="469">
        <v>5.0999999999999996</v>
      </c>
      <c r="DC9" s="470"/>
      <c r="DD9" s="470"/>
      <c r="DE9" s="470"/>
      <c r="DF9" s="470"/>
      <c r="DG9" s="470"/>
      <c r="DH9" s="470"/>
      <c r="DI9" s="471"/>
      <c r="DJ9" s="182"/>
      <c r="DK9" s="182"/>
      <c r="DL9" s="182"/>
      <c r="DM9" s="182"/>
      <c r="DN9" s="182"/>
      <c r="DO9" s="182"/>
    </row>
    <row r="10" spans="1:119" ht="18.75" customHeight="1" thickBot="1" x14ac:dyDescent="0.25">
      <c r="A10" s="183"/>
      <c r="B10" s="466"/>
      <c r="C10" s="467"/>
      <c r="D10" s="467"/>
      <c r="E10" s="467"/>
      <c r="F10" s="467"/>
      <c r="G10" s="467"/>
      <c r="H10" s="467"/>
      <c r="I10" s="467"/>
      <c r="J10" s="467"/>
      <c r="K10" s="515"/>
      <c r="L10" s="522" t="s">
        <v>118</v>
      </c>
      <c r="M10" s="502"/>
      <c r="N10" s="502"/>
      <c r="O10" s="502"/>
      <c r="P10" s="502"/>
      <c r="Q10" s="503"/>
      <c r="R10" s="523">
        <v>147648</v>
      </c>
      <c r="S10" s="524"/>
      <c r="T10" s="524"/>
      <c r="U10" s="524"/>
      <c r="V10" s="525"/>
      <c r="W10" s="460"/>
      <c r="X10" s="461"/>
      <c r="Y10" s="461"/>
      <c r="Z10" s="461"/>
      <c r="AA10" s="461"/>
      <c r="AB10" s="461"/>
      <c r="AC10" s="461"/>
      <c r="AD10" s="461"/>
      <c r="AE10" s="461"/>
      <c r="AF10" s="461"/>
      <c r="AG10" s="461"/>
      <c r="AH10" s="461"/>
      <c r="AI10" s="461"/>
      <c r="AJ10" s="461"/>
      <c r="AK10" s="461"/>
      <c r="AL10" s="464"/>
      <c r="AM10" s="501" t="s">
        <v>119</v>
      </c>
      <c r="AN10" s="502"/>
      <c r="AO10" s="502"/>
      <c r="AP10" s="502"/>
      <c r="AQ10" s="502"/>
      <c r="AR10" s="502"/>
      <c r="AS10" s="502"/>
      <c r="AT10" s="503"/>
      <c r="AU10" s="504" t="s">
        <v>120</v>
      </c>
      <c r="AV10" s="505"/>
      <c r="AW10" s="505"/>
      <c r="AX10" s="505"/>
      <c r="AY10" s="506" t="s">
        <v>121</v>
      </c>
      <c r="AZ10" s="507"/>
      <c r="BA10" s="507"/>
      <c r="BB10" s="507"/>
      <c r="BC10" s="507"/>
      <c r="BD10" s="507"/>
      <c r="BE10" s="507"/>
      <c r="BF10" s="507"/>
      <c r="BG10" s="507"/>
      <c r="BH10" s="507"/>
      <c r="BI10" s="507"/>
      <c r="BJ10" s="507"/>
      <c r="BK10" s="507"/>
      <c r="BL10" s="507"/>
      <c r="BM10" s="508"/>
      <c r="BN10" s="472">
        <v>1151126</v>
      </c>
      <c r="BO10" s="473"/>
      <c r="BP10" s="473"/>
      <c r="BQ10" s="473"/>
      <c r="BR10" s="473"/>
      <c r="BS10" s="473"/>
      <c r="BT10" s="473"/>
      <c r="BU10" s="474"/>
      <c r="BV10" s="472">
        <v>1270610</v>
      </c>
      <c r="BW10" s="473"/>
      <c r="BX10" s="473"/>
      <c r="BY10" s="473"/>
      <c r="BZ10" s="473"/>
      <c r="CA10" s="473"/>
      <c r="CB10" s="473"/>
      <c r="CC10" s="474"/>
      <c r="CD10" s="187" t="s">
        <v>122</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5">
      <c r="A11" s="183"/>
      <c r="B11" s="466"/>
      <c r="C11" s="467"/>
      <c r="D11" s="467"/>
      <c r="E11" s="467"/>
      <c r="F11" s="467"/>
      <c r="G11" s="467"/>
      <c r="H11" s="467"/>
      <c r="I11" s="467"/>
      <c r="J11" s="467"/>
      <c r="K11" s="515"/>
      <c r="L11" s="526" t="s">
        <v>123</v>
      </c>
      <c r="M11" s="527"/>
      <c r="N11" s="527"/>
      <c r="O11" s="527"/>
      <c r="P11" s="527"/>
      <c r="Q11" s="528"/>
      <c r="R11" s="529" t="s">
        <v>124</v>
      </c>
      <c r="S11" s="530"/>
      <c r="T11" s="530"/>
      <c r="U11" s="530"/>
      <c r="V11" s="531"/>
      <c r="W11" s="460"/>
      <c r="X11" s="461"/>
      <c r="Y11" s="461"/>
      <c r="Z11" s="461"/>
      <c r="AA11" s="461"/>
      <c r="AB11" s="461"/>
      <c r="AC11" s="461"/>
      <c r="AD11" s="461"/>
      <c r="AE11" s="461"/>
      <c r="AF11" s="461"/>
      <c r="AG11" s="461"/>
      <c r="AH11" s="461"/>
      <c r="AI11" s="461"/>
      <c r="AJ11" s="461"/>
      <c r="AK11" s="461"/>
      <c r="AL11" s="464"/>
      <c r="AM11" s="501" t="s">
        <v>125</v>
      </c>
      <c r="AN11" s="502"/>
      <c r="AO11" s="502"/>
      <c r="AP11" s="502"/>
      <c r="AQ11" s="502"/>
      <c r="AR11" s="502"/>
      <c r="AS11" s="502"/>
      <c r="AT11" s="503"/>
      <c r="AU11" s="504" t="s">
        <v>126</v>
      </c>
      <c r="AV11" s="505"/>
      <c r="AW11" s="505"/>
      <c r="AX11" s="505"/>
      <c r="AY11" s="506" t="s">
        <v>127</v>
      </c>
      <c r="AZ11" s="507"/>
      <c r="BA11" s="507"/>
      <c r="BB11" s="507"/>
      <c r="BC11" s="507"/>
      <c r="BD11" s="507"/>
      <c r="BE11" s="507"/>
      <c r="BF11" s="507"/>
      <c r="BG11" s="507"/>
      <c r="BH11" s="507"/>
      <c r="BI11" s="507"/>
      <c r="BJ11" s="507"/>
      <c r="BK11" s="507"/>
      <c r="BL11" s="507"/>
      <c r="BM11" s="508"/>
      <c r="BN11" s="472">
        <v>109955</v>
      </c>
      <c r="BO11" s="473"/>
      <c r="BP11" s="473"/>
      <c r="BQ11" s="473"/>
      <c r="BR11" s="473"/>
      <c r="BS11" s="473"/>
      <c r="BT11" s="473"/>
      <c r="BU11" s="474"/>
      <c r="BV11" s="472">
        <v>0</v>
      </c>
      <c r="BW11" s="473"/>
      <c r="BX11" s="473"/>
      <c r="BY11" s="473"/>
      <c r="BZ11" s="473"/>
      <c r="CA11" s="473"/>
      <c r="CB11" s="473"/>
      <c r="CC11" s="474"/>
      <c r="CD11" s="475" t="s">
        <v>128</v>
      </c>
      <c r="CE11" s="476"/>
      <c r="CF11" s="476"/>
      <c r="CG11" s="476"/>
      <c r="CH11" s="476"/>
      <c r="CI11" s="476"/>
      <c r="CJ11" s="476"/>
      <c r="CK11" s="476"/>
      <c r="CL11" s="476"/>
      <c r="CM11" s="476"/>
      <c r="CN11" s="476"/>
      <c r="CO11" s="476"/>
      <c r="CP11" s="476"/>
      <c r="CQ11" s="476"/>
      <c r="CR11" s="476"/>
      <c r="CS11" s="477"/>
      <c r="CT11" s="512" t="s">
        <v>129</v>
      </c>
      <c r="CU11" s="513"/>
      <c r="CV11" s="513"/>
      <c r="CW11" s="513"/>
      <c r="CX11" s="513"/>
      <c r="CY11" s="513"/>
      <c r="CZ11" s="513"/>
      <c r="DA11" s="514"/>
      <c r="DB11" s="512" t="s">
        <v>130</v>
      </c>
      <c r="DC11" s="513"/>
      <c r="DD11" s="513"/>
      <c r="DE11" s="513"/>
      <c r="DF11" s="513"/>
      <c r="DG11" s="513"/>
      <c r="DH11" s="513"/>
      <c r="DI11" s="514"/>
      <c r="DJ11" s="182"/>
      <c r="DK11" s="182"/>
      <c r="DL11" s="182"/>
      <c r="DM11" s="182"/>
      <c r="DN11" s="182"/>
      <c r="DO11" s="182"/>
    </row>
    <row r="12" spans="1:119" ht="18.75" customHeight="1" x14ac:dyDescent="0.2">
      <c r="A12" s="183"/>
      <c r="B12" s="532" t="s">
        <v>131</v>
      </c>
      <c r="C12" s="533"/>
      <c r="D12" s="533"/>
      <c r="E12" s="533"/>
      <c r="F12" s="533"/>
      <c r="G12" s="533"/>
      <c r="H12" s="533"/>
      <c r="I12" s="533"/>
      <c r="J12" s="533"/>
      <c r="K12" s="534"/>
      <c r="L12" s="541" t="s">
        <v>132</v>
      </c>
      <c r="M12" s="542"/>
      <c r="N12" s="542"/>
      <c r="O12" s="542"/>
      <c r="P12" s="542"/>
      <c r="Q12" s="543"/>
      <c r="R12" s="544">
        <v>148823</v>
      </c>
      <c r="S12" s="545"/>
      <c r="T12" s="545"/>
      <c r="U12" s="545"/>
      <c r="V12" s="546"/>
      <c r="W12" s="547" t="s">
        <v>1</v>
      </c>
      <c r="X12" s="505"/>
      <c r="Y12" s="505"/>
      <c r="Z12" s="505"/>
      <c r="AA12" s="505"/>
      <c r="AB12" s="548"/>
      <c r="AC12" s="549" t="s">
        <v>133</v>
      </c>
      <c r="AD12" s="550"/>
      <c r="AE12" s="550"/>
      <c r="AF12" s="550"/>
      <c r="AG12" s="551"/>
      <c r="AH12" s="549" t="s">
        <v>134</v>
      </c>
      <c r="AI12" s="550"/>
      <c r="AJ12" s="550"/>
      <c r="AK12" s="550"/>
      <c r="AL12" s="552"/>
      <c r="AM12" s="501" t="s">
        <v>135</v>
      </c>
      <c r="AN12" s="502"/>
      <c r="AO12" s="502"/>
      <c r="AP12" s="502"/>
      <c r="AQ12" s="502"/>
      <c r="AR12" s="502"/>
      <c r="AS12" s="502"/>
      <c r="AT12" s="503"/>
      <c r="AU12" s="504" t="s">
        <v>109</v>
      </c>
      <c r="AV12" s="505"/>
      <c r="AW12" s="505"/>
      <c r="AX12" s="505"/>
      <c r="AY12" s="506" t="s">
        <v>136</v>
      </c>
      <c r="AZ12" s="507"/>
      <c r="BA12" s="507"/>
      <c r="BB12" s="507"/>
      <c r="BC12" s="507"/>
      <c r="BD12" s="507"/>
      <c r="BE12" s="507"/>
      <c r="BF12" s="507"/>
      <c r="BG12" s="507"/>
      <c r="BH12" s="507"/>
      <c r="BI12" s="507"/>
      <c r="BJ12" s="507"/>
      <c r="BK12" s="507"/>
      <c r="BL12" s="507"/>
      <c r="BM12" s="508"/>
      <c r="BN12" s="472">
        <v>1597000</v>
      </c>
      <c r="BO12" s="473"/>
      <c r="BP12" s="473"/>
      <c r="BQ12" s="473"/>
      <c r="BR12" s="473"/>
      <c r="BS12" s="473"/>
      <c r="BT12" s="473"/>
      <c r="BU12" s="474"/>
      <c r="BV12" s="472">
        <v>830000</v>
      </c>
      <c r="BW12" s="473"/>
      <c r="BX12" s="473"/>
      <c r="BY12" s="473"/>
      <c r="BZ12" s="473"/>
      <c r="CA12" s="473"/>
      <c r="CB12" s="473"/>
      <c r="CC12" s="474"/>
      <c r="CD12" s="475" t="s">
        <v>137</v>
      </c>
      <c r="CE12" s="476"/>
      <c r="CF12" s="476"/>
      <c r="CG12" s="476"/>
      <c r="CH12" s="476"/>
      <c r="CI12" s="476"/>
      <c r="CJ12" s="476"/>
      <c r="CK12" s="476"/>
      <c r="CL12" s="476"/>
      <c r="CM12" s="476"/>
      <c r="CN12" s="476"/>
      <c r="CO12" s="476"/>
      <c r="CP12" s="476"/>
      <c r="CQ12" s="476"/>
      <c r="CR12" s="476"/>
      <c r="CS12" s="477"/>
      <c r="CT12" s="512" t="s">
        <v>138</v>
      </c>
      <c r="CU12" s="513"/>
      <c r="CV12" s="513"/>
      <c r="CW12" s="513"/>
      <c r="CX12" s="513"/>
      <c r="CY12" s="513"/>
      <c r="CZ12" s="513"/>
      <c r="DA12" s="514"/>
      <c r="DB12" s="512" t="s">
        <v>129</v>
      </c>
      <c r="DC12" s="513"/>
      <c r="DD12" s="513"/>
      <c r="DE12" s="513"/>
      <c r="DF12" s="513"/>
      <c r="DG12" s="513"/>
      <c r="DH12" s="513"/>
      <c r="DI12" s="514"/>
      <c r="DJ12" s="182"/>
      <c r="DK12" s="182"/>
      <c r="DL12" s="182"/>
      <c r="DM12" s="182"/>
      <c r="DN12" s="182"/>
      <c r="DO12" s="182"/>
    </row>
    <row r="13" spans="1:119" ht="18.75" customHeight="1" x14ac:dyDescent="0.2">
      <c r="A13" s="183"/>
      <c r="B13" s="535"/>
      <c r="C13" s="536"/>
      <c r="D13" s="536"/>
      <c r="E13" s="536"/>
      <c r="F13" s="536"/>
      <c r="G13" s="536"/>
      <c r="H13" s="536"/>
      <c r="I13" s="536"/>
      <c r="J13" s="536"/>
      <c r="K13" s="537"/>
      <c r="L13" s="193"/>
      <c r="M13" s="563" t="s">
        <v>139</v>
      </c>
      <c r="N13" s="564"/>
      <c r="O13" s="564"/>
      <c r="P13" s="564"/>
      <c r="Q13" s="565"/>
      <c r="R13" s="556">
        <v>145985</v>
      </c>
      <c r="S13" s="557"/>
      <c r="T13" s="557"/>
      <c r="U13" s="557"/>
      <c r="V13" s="558"/>
      <c r="W13" s="488" t="s">
        <v>140</v>
      </c>
      <c r="X13" s="489"/>
      <c r="Y13" s="489"/>
      <c r="Z13" s="489"/>
      <c r="AA13" s="489"/>
      <c r="AB13" s="479"/>
      <c r="AC13" s="523">
        <v>277</v>
      </c>
      <c r="AD13" s="524"/>
      <c r="AE13" s="524"/>
      <c r="AF13" s="524"/>
      <c r="AG13" s="566"/>
      <c r="AH13" s="523">
        <v>280</v>
      </c>
      <c r="AI13" s="524"/>
      <c r="AJ13" s="524"/>
      <c r="AK13" s="524"/>
      <c r="AL13" s="525"/>
      <c r="AM13" s="501" t="s">
        <v>141</v>
      </c>
      <c r="AN13" s="502"/>
      <c r="AO13" s="502"/>
      <c r="AP13" s="502"/>
      <c r="AQ13" s="502"/>
      <c r="AR13" s="502"/>
      <c r="AS13" s="502"/>
      <c r="AT13" s="503"/>
      <c r="AU13" s="504" t="s">
        <v>142</v>
      </c>
      <c r="AV13" s="505"/>
      <c r="AW13" s="505"/>
      <c r="AX13" s="505"/>
      <c r="AY13" s="506" t="s">
        <v>143</v>
      </c>
      <c r="AZ13" s="507"/>
      <c r="BA13" s="507"/>
      <c r="BB13" s="507"/>
      <c r="BC13" s="507"/>
      <c r="BD13" s="507"/>
      <c r="BE13" s="507"/>
      <c r="BF13" s="507"/>
      <c r="BG13" s="507"/>
      <c r="BH13" s="507"/>
      <c r="BI13" s="507"/>
      <c r="BJ13" s="507"/>
      <c r="BK13" s="507"/>
      <c r="BL13" s="507"/>
      <c r="BM13" s="508"/>
      <c r="BN13" s="472">
        <v>-64723</v>
      </c>
      <c r="BO13" s="473"/>
      <c r="BP13" s="473"/>
      <c r="BQ13" s="473"/>
      <c r="BR13" s="473"/>
      <c r="BS13" s="473"/>
      <c r="BT13" s="473"/>
      <c r="BU13" s="474"/>
      <c r="BV13" s="472">
        <v>-17884</v>
      </c>
      <c r="BW13" s="473"/>
      <c r="BX13" s="473"/>
      <c r="BY13" s="473"/>
      <c r="BZ13" s="473"/>
      <c r="CA13" s="473"/>
      <c r="CB13" s="473"/>
      <c r="CC13" s="474"/>
      <c r="CD13" s="475" t="s">
        <v>144</v>
      </c>
      <c r="CE13" s="476"/>
      <c r="CF13" s="476"/>
      <c r="CG13" s="476"/>
      <c r="CH13" s="476"/>
      <c r="CI13" s="476"/>
      <c r="CJ13" s="476"/>
      <c r="CK13" s="476"/>
      <c r="CL13" s="476"/>
      <c r="CM13" s="476"/>
      <c r="CN13" s="476"/>
      <c r="CO13" s="476"/>
      <c r="CP13" s="476"/>
      <c r="CQ13" s="476"/>
      <c r="CR13" s="476"/>
      <c r="CS13" s="477"/>
      <c r="CT13" s="469">
        <v>1.6</v>
      </c>
      <c r="CU13" s="470"/>
      <c r="CV13" s="470"/>
      <c r="CW13" s="470"/>
      <c r="CX13" s="470"/>
      <c r="CY13" s="470"/>
      <c r="CZ13" s="470"/>
      <c r="DA13" s="471"/>
      <c r="DB13" s="469">
        <v>0.6</v>
      </c>
      <c r="DC13" s="470"/>
      <c r="DD13" s="470"/>
      <c r="DE13" s="470"/>
      <c r="DF13" s="470"/>
      <c r="DG13" s="470"/>
      <c r="DH13" s="470"/>
      <c r="DI13" s="471"/>
      <c r="DJ13" s="182"/>
      <c r="DK13" s="182"/>
      <c r="DL13" s="182"/>
      <c r="DM13" s="182"/>
      <c r="DN13" s="182"/>
      <c r="DO13" s="182"/>
    </row>
    <row r="14" spans="1:119" ht="18.75" customHeight="1" thickBot="1" x14ac:dyDescent="0.25">
      <c r="A14" s="183"/>
      <c r="B14" s="535"/>
      <c r="C14" s="536"/>
      <c r="D14" s="536"/>
      <c r="E14" s="536"/>
      <c r="F14" s="536"/>
      <c r="G14" s="536"/>
      <c r="H14" s="536"/>
      <c r="I14" s="536"/>
      <c r="J14" s="536"/>
      <c r="K14" s="537"/>
      <c r="L14" s="553" t="s">
        <v>145</v>
      </c>
      <c r="M14" s="554"/>
      <c r="N14" s="554"/>
      <c r="O14" s="554"/>
      <c r="P14" s="554"/>
      <c r="Q14" s="555"/>
      <c r="R14" s="556">
        <v>148745</v>
      </c>
      <c r="S14" s="557"/>
      <c r="T14" s="557"/>
      <c r="U14" s="557"/>
      <c r="V14" s="558"/>
      <c r="W14" s="462"/>
      <c r="X14" s="463"/>
      <c r="Y14" s="463"/>
      <c r="Z14" s="463"/>
      <c r="AA14" s="463"/>
      <c r="AB14" s="452"/>
      <c r="AC14" s="559">
        <v>0.5</v>
      </c>
      <c r="AD14" s="560"/>
      <c r="AE14" s="560"/>
      <c r="AF14" s="560"/>
      <c r="AG14" s="561"/>
      <c r="AH14" s="559">
        <v>0.5</v>
      </c>
      <c r="AI14" s="560"/>
      <c r="AJ14" s="560"/>
      <c r="AK14" s="560"/>
      <c r="AL14" s="562"/>
      <c r="AM14" s="501"/>
      <c r="AN14" s="502"/>
      <c r="AO14" s="502"/>
      <c r="AP14" s="502"/>
      <c r="AQ14" s="502"/>
      <c r="AR14" s="502"/>
      <c r="AS14" s="502"/>
      <c r="AT14" s="503"/>
      <c r="AU14" s="504"/>
      <c r="AV14" s="505"/>
      <c r="AW14" s="505"/>
      <c r="AX14" s="505"/>
      <c r="AY14" s="506"/>
      <c r="AZ14" s="507"/>
      <c r="BA14" s="507"/>
      <c r="BB14" s="507"/>
      <c r="BC14" s="507"/>
      <c r="BD14" s="507"/>
      <c r="BE14" s="507"/>
      <c r="BF14" s="507"/>
      <c r="BG14" s="507"/>
      <c r="BH14" s="507"/>
      <c r="BI14" s="507"/>
      <c r="BJ14" s="507"/>
      <c r="BK14" s="507"/>
      <c r="BL14" s="507"/>
      <c r="BM14" s="508"/>
      <c r="BN14" s="472"/>
      <c r="BO14" s="473"/>
      <c r="BP14" s="473"/>
      <c r="BQ14" s="473"/>
      <c r="BR14" s="473"/>
      <c r="BS14" s="473"/>
      <c r="BT14" s="473"/>
      <c r="BU14" s="474"/>
      <c r="BV14" s="472"/>
      <c r="BW14" s="473"/>
      <c r="BX14" s="473"/>
      <c r="BY14" s="473"/>
      <c r="BZ14" s="473"/>
      <c r="CA14" s="473"/>
      <c r="CB14" s="473"/>
      <c r="CC14" s="474"/>
      <c r="CD14" s="567" t="s">
        <v>146</v>
      </c>
      <c r="CE14" s="568"/>
      <c r="CF14" s="568"/>
      <c r="CG14" s="568"/>
      <c r="CH14" s="568"/>
      <c r="CI14" s="568"/>
      <c r="CJ14" s="568"/>
      <c r="CK14" s="568"/>
      <c r="CL14" s="568"/>
      <c r="CM14" s="568"/>
      <c r="CN14" s="568"/>
      <c r="CO14" s="568"/>
      <c r="CP14" s="568"/>
      <c r="CQ14" s="568"/>
      <c r="CR14" s="568"/>
      <c r="CS14" s="569"/>
      <c r="CT14" s="570" t="s">
        <v>147</v>
      </c>
      <c r="CU14" s="571"/>
      <c r="CV14" s="571"/>
      <c r="CW14" s="571"/>
      <c r="CX14" s="571"/>
      <c r="CY14" s="571"/>
      <c r="CZ14" s="571"/>
      <c r="DA14" s="572"/>
      <c r="DB14" s="570" t="s">
        <v>138</v>
      </c>
      <c r="DC14" s="571"/>
      <c r="DD14" s="571"/>
      <c r="DE14" s="571"/>
      <c r="DF14" s="571"/>
      <c r="DG14" s="571"/>
      <c r="DH14" s="571"/>
      <c r="DI14" s="572"/>
      <c r="DJ14" s="182"/>
      <c r="DK14" s="182"/>
      <c r="DL14" s="182"/>
      <c r="DM14" s="182"/>
      <c r="DN14" s="182"/>
      <c r="DO14" s="182"/>
    </row>
    <row r="15" spans="1:119" ht="18.75" customHeight="1" x14ac:dyDescent="0.2">
      <c r="A15" s="183"/>
      <c r="B15" s="535"/>
      <c r="C15" s="536"/>
      <c r="D15" s="536"/>
      <c r="E15" s="536"/>
      <c r="F15" s="536"/>
      <c r="G15" s="536"/>
      <c r="H15" s="536"/>
      <c r="I15" s="536"/>
      <c r="J15" s="536"/>
      <c r="K15" s="537"/>
      <c r="L15" s="193"/>
      <c r="M15" s="563" t="s">
        <v>148</v>
      </c>
      <c r="N15" s="564"/>
      <c r="O15" s="564"/>
      <c r="P15" s="564"/>
      <c r="Q15" s="565"/>
      <c r="R15" s="556">
        <v>146097</v>
      </c>
      <c r="S15" s="557"/>
      <c r="T15" s="557"/>
      <c r="U15" s="557"/>
      <c r="V15" s="558"/>
      <c r="W15" s="488" t="s">
        <v>149</v>
      </c>
      <c r="X15" s="489"/>
      <c r="Y15" s="489"/>
      <c r="Z15" s="489"/>
      <c r="AA15" s="489"/>
      <c r="AB15" s="479"/>
      <c r="AC15" s="523">
        <v>8619</v>
      </c>
      <c r="AD15" s="524"/>
      <c r="AE15" s="524"/>
      <c r="AF15" s="524"/>
      <c r="AG15" s="566"/>
      <c r="AH15" s="523">
        <v>9102</v>
      </c>
      <c r="AI15" s="524"/>
      <c r="AJ15" s="524"/>
      <c r="AK15" s="524"/>
      <c r="AL15" s="525"/>
      <c r="AM15" s="501"/>
      <c r="AN15" s="502"/>
      <c r="AO15" s="502"/>
      <c r="AP15" s="502"/>
      <c r="AQ15" s="502"/>
      <c r="AR15" s="502"/>
      <c r="AS15" s="502"/>
      <c r="AT15" s="503"/>
      <c r="AU15" s="504"/>
      <c r="AV15" s="505"/>
      <c r="AW15" s="505"/>
      <c r="AX15" s="505"/>
      <c r="AY15" s="432" t="s">
        <v>150</v>
      </c>
      <c r="AZ15" s="433"/>
      <c r="BA15" s="433"/>
      <c r="BB15" s="433"/>
      <c r="BC15" s="433"/>
      <c r="BD15" s="433"/>
      <c r="BE15" s="433"/>
      <c r="BF15" s="433"/>
      <c r="BG15" s="433"/>
      <c r="BH15" s="433"/>
      <c r="BI15" s="433"/>
      <c r="BJ15" s="433"/>
      <c r="BK15" s="433"/>
      <c r="BL15" s="433"/>
      <c r="BM15" s="434"/>
      <c r="BN15" s="435">
        <v>23878697</v>
      </c>
      <c r="BO15" s="436"/>
      <c r="BP15" s="436"/>
      <c r="BQ15" s="436"/>
      <c r="BR15" s="436"/>
      <c r="BS15" s="436"/>
      <c r="BT15" s="436"/>
      <c r="BU15" s="437"/>
      <c r="BV15" s="435">
        <v>23045497</v>
      </c>
      <c r="BW15" s="436"/>
      <c r="BX15" s="436"/>
      <c r="BY15" s="436"/>
      <c r="BZ15" s="436"/>
      <c r="CA15" s="436"/>
      <c r="CB15" s="436"/>
      <c r="CC15" s="437"/>
      <c r="CD15" s="573" t="s">
        <v>151</v>
      </c>
      <c r="CE15" s="574"/>
      <c r="CF15" s="574"/>
      <c r="CG15" s="574"/>
      <c r="CH15" s="574"/>
      <c r="CI15" s="574"/>
      <c r="CJ15" s="574"/>
      <c r="CK15" s="574"/>
      <c r="CL15" s="574"/>
      <c r="CM15" s="574"/>
      <c r="CN15" s="574"/>
      <c r="CO15" s="574"/>
      <c r="CP15" s="574"/>
      <c r="CQ15" s="574"/>
      <c r="CR15" s="574"/>
      <c r="CS15" s="575"/>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2">
      <c r="A16" s="183"/>
      <c r="B16" s="535"/>
      <c r="C16" s="536"/>
      <c r="D16" s="536"/>
      <c r="E16" s="536"/>
      <c r="F16" s="536"/>
      <c r="G16" s="536"/>
      <c r="H16" s="536"/>
      <c r="I16" s="536"/>
      <c r="J16" s="536"/>
      <c r="K16" s="537"/>
      <c r="L16" s="553" t="s">
        <v>152</v>
      </c>
      <c r="M16" s="584"/>
      <c r="N16" s="584"/>
      <c r="O16" s="584"/>
      <c r="P16" s="584"/>
      <c r="Q16" s="585"/>
      <c r="R16" s="576" t="s">
        <v>153</v>
      </c>
      <c r="S16" s="577"/>
      <c r="T16" s="577"/>
      <c r="U16" s="577"/>
      <c r="V16" s="578"/>
      <c r="W16" s="462"/>
      <c r="X16" s="463"/>
      <c r="Y16" s="463"/>
      <c r="Z16" s="463"/>
      <c r="AA16" s="463"/>
      <c r="AB16" s="452"/>
      <c r="AC16" s="559">
        <v>15.2</v>
      </c>
      <c r="AD16" s="560"/>
      <c r="AE16" s="560"/>
      <c r="AF16" s="560"/>
      <c r="AG16" s="561"/>
      <c r="AH16" s="559">
        <v>15.5</v>
      </c>
      <c r="AI16" s="560"/>
      <c r="AJ16" s="560"/>
      <c r="AK16" s="560"/>
      <c r="AL16" s="562"/>
      <c r="AM16" s="501"/>
      <c r="AN16" s="502"/>
      <c r="AO16" s="502"/>
      <c r="AP16" s="502"/>
      <c r="AQ16" s="502"/>
      <c r="AR16" s="502"/>
      <c r="AS16" s="502"/>
      <c r="AT16" s="503"/>
      <c r="AU16" s="504"/>
      <c r="AV16" s="505"/>
      <c r="AW16" s="505"/>
      <c r="AX16" s="505"/>
      <c r="AY16" s="506" t="s">
        <v>154</v>
      </c>
      <c r="AZ16" s="507"/>
      <c r="BA16" s="507"/>
      <c r="BB16" s="507"/>
      <c r="BC16" s="507"/>
      <c r="BD16" s="507"/>
      <c r="BE16" s="507"/>
      <c r="BF16" s="507"/>
      <c r="BG16" s="507"/>
      <c r="BH16" s="507"/>
      <c r="BI16" s="507"/>
      <c r="BJ16" s="507"/>
      <c r="BK16" s="507"/>
      <c r="BL16" s="507"/>
      <c r="BM16" s="508"/>
      <c r="BN16" s="472">
        <v>20695800</v>
      </c>
      <c r="BO16" s="473"/>
      <c r="BP16" s="473"/>
      <c r="BQ16" s="473"/>
      <c r="BR16" s="473"/>
      <c r="BS16" s="473"/>
      <c r="BT16" s="473"/>
      <c r="BU16" s="474"/>
      <c r="BV16" s="472">
        <v>20793455</v>
      </c>
      <c r="BW16" s="473"/>
      <c r="BX16" s="473"/>
      <c r="BY16" s="473"/>
      <c r="BZ16" s="473"/>
      <c r="CA16" s="473"/>
      <c r="CB16" s="473"/>
      <c r="CC16" s="474"/>
      <c r="CD16" s="197"/>
      <c r="CE16" s="582"/>
      <c r="CF16" s="582"/>
      <c r="CG16" s="582"/>
      <c r="CH16" s="582"/>
      <c r="CI16" s="582"/>
      <c r="CJ16" s="582"/>
      <c r="CK16" s="582"/>
      <c r="CL16" s="582"/>
      <c r="CM16" s="582"/>
      <c r="CN16" s="582"/>
      <c r="CO16" s="582"/>
      <c r="CP16" s="582"/>
      <c r="CQ16" s="582"/>
      <c r="CR16" s="582"/>
      <c r="CS16" s="583"/>
      <c r="CT16" s="469"/>
      <c r="CU16" s="470"/>
      <c r="CV16" s="470"/>
      <c r="CW16" s="470"/>
      <c r="CX16" s="470"/>
      <c r="CY16" s="470"/>
      <c r="CZ16" s="470"/>
      <c r="DA16" s="471"/>
      <c r="DB16" s="469"/>
      <c r="DC16" s="470"/>
      <c r="DD16" s="470"/>
      <c r="DE16" s="470"/>
      <c r="DF16" s="470"/>
      <c r="DG16" s="470"/>
      <c r="DH16" s="470"/>
      <c r="DI16" s="471"/>
      <c r="DJ16" s="182"/>
      <c r="DK16" s="182"/>
      <c r="DL16" s="182"/>
      <c r="DM16" s="182"/>
      <c r="DN16" s="182"/>
      <c r="DO16" s="182"/>
    </row>
    <row r="17" spans="1:119" ht="18.75" customHeight="1" thickBot="1" x14ac:dyDescent="0.25">
      <c r="A17" s="183"/>
      <c r="B17" s="538"/>
      <c r="C17" s="539"/>
      <c r="D17" s="539"/>
      <c r="E17" s="539"/>
      <c r="F17" s="539"/>
      <c r="G17" s="539"/>
      <c r="H17" s="539"/>
      <c r="I17" s="539"/>
      <c r="J17" s="539"/>
      <c r="K17" s="540"/>
      <c r="L17" s="198"/>
      <c r="M17" s="579" t="s">
        <v>155</v>
      </c>
      <c r="N17" s="580"/>
      <c r="O17" s="580"/>
      <c r="P17" s="580"/>
      <c r="Q17" s="581"/>
      <c r="R17" s="576" t="s">
        <v>156</v>
      </c>
      <c r="S17" s="577"/>
      <c r="T17" s="577"/>
      <c r="U17" s="577"/>
      <c r="V17" s="578"/>
      <c r="W17" s="488" t="s">
        <v>157</v>
      </c>
      <c r="X17" s="489"/>
      <c r="Y17" s="489"/>
      <c r="Z17" s="489"/>
      <c r="AA17" s="489"/>
      <c r="AB17" s="479"/>
      <c r="AC17" s="523">
        <v>47656</v>
      </c>
      <c r="AD17" s="524"/>
      <c r="AE17" s="524"/>
      <c r="AF17" s="524"/>
      <c r="AG17" s="566"/>
      <c r="AH17" s="523">
        <v>49394</v>
      </c>
      <c r="AI17" s="524"/>
      <c r="AJ17" s="524"/>
      <c r="AK17" s="524"/>
      <c r="AL17" s="525"/>
      <c r="AM17" s="501"/>
      <c r="AN17" s="502"/>
      <c r="AO17" s="502"/>
      <c r="AP17" s="502"/>
      <c r="AQ17" s="502"/>
      <c r="AR17" s="502"/>
      <c r="AS17" s="502"/>
      <c r="AT17" s="503"/>
      <c r="AU17" s="504"/>
      <c r="AV17" s="505"/>
      <c r="AW17" s="505"/>
      <c r="AX17" s="505"/>
      <c r="AY17" s="506" t="s">
        <v>158</v>
      </c>
      <c r="AZ17" s="507"/>
      <c r="BA17" s="507"/>
      <c r="BB17" s="507"/>
      <c r="BC17" s="507"/>
      <c r="BD17" s="507"/>
      <c r="BE17" s="507"/>
      <c r="BF17" s="507"/>
      <c r="BG17" s="507"/>
      <c r="BH17" s="507"/>
      <c r="BI17" s="507"/>
      <c r="BJ17" s="507"/>
      <c r="BK17" s="507"/>
      <c r="BL17" s="507"/>
      <c r="BM17" s="508"/>
      <c r="BN17" s="472">
        <v>30994502</v>
      </c>
      <c r="BO17" s="473"/>
      <c r="BP17" s="473"/>
      <c r="BQ17" s="473"/>
      <c r="BR17" s="473"/>
      <c r="BS17" s="473"/>
      <c r="BT17" s="473"/>
      <c r="BU17" s="474"/>
      <c r="BV17" s="472">
        <v>29837676</v>
      </c>
      <c r="BW17" s="473"/>
      <c r="BX17" s="473"/>
      <c r="BY17" s="473"/>
      <c r="BZ17" s="473"/>
      <c r="CA17" s="473"/>
      <c r="CB17" s="473"/>
      <c r="CC17" s="474"/>
      <c r="CD17" s="197"/>
      <c r="CE17" s="582"/>
      <c r="CF17" s="582"/>
      <c r="CG17" s="582"/>
      <c r="CH17" s="582"/>
      <c r="CI17" s="582"/>
      <c r="CJ17" s="582"/>
      <c r="CK17" s="582"/>
      <c r="CL17" s="582"/>
      <c r="CM17" s="582"/>
      <c r="CN17" s="582"/>
      <c r="CO17" s="582"/>
      <c r="CP17" s="582"/>
      <c r="CQ17" s="582"/>
      <c r="CR17" s="582"/>
      <c r="CS17" s="583"/>
      <c r="CT17" s="469"/>
      <c r="CU17" s="470"/>
      <c r="CV17" s="470"/>
      <c r="CW17" s="470"/>
      <c r="CX17" s="470"/>
      <c r="CY17" s="470"/>
      <c r="CZ17" s="470"/>
      <c r="DA17" s="471"/>
      <c r="DB17" s="469"/>
      <c r="DC17" s="470"/>
      <c r="DD17" s="470"/>
      <c r="DE17" s="470"/>
      <c r="DF17" s="470"/>
      <c r="DG17" s="470"/>
      <c r="DH17" s="470"/>
      <c r="DI17" s="471"/>
      <c r="DJ17" s="182"/>
      <c r="DK17" s="182"/>
      <c r="DL17" s="182"/>
      <c r="DM17" s="182"/>
      <c r="DN17" s="182"/>
      <c r="DO17" s="182"/>
    </row>
    <row r="18" spans="1:119" ht="18.75" customHeight="1" thickBot="1" x14ac:dyDescent="0.25">
      <c r="A18" s="183"/>
      <c r="B18" s="586" t="s">
        <v>159</v>
      </c>
      <c r="C18" s="515"/>
      <c r="D18" s="515"/>
      <c r="E18" s="587"/>
      <c r="F18" s="587"/>
      <c r="G18" s="587"/>
      <c r="H18" s="587"/>
      <c r="I18" s="587"/>
      <c r="J18" s="587"/>
      <c r="K18" s="587"/>
      <c r="L18" s="588">
        <v>21.01</v>
      </c>
      <c r="M18" s="588"/>
      <c r="N18" s="588"/>
      <c r="O18" s="588"/>
      <c r="P18" s="588"/>
      <c r="Q18" s="588"/>
      <c r="R18" s="589"/>
      <c r="S18" s="589"/>
      <c r="T18" s="589"/>
      <c r="U18" s="589"/>
      <c r="V18" s="590"/>
      <c r="W18" s="490"/>
      <c r="X18" s="491"/>
      <c r="Y18" s="491"/>
      <c r="Z18" s="491"/>
      <c r="AA18" s="491"/>
      <c r="AB18" s="482"/>
      <c r="AC18" s="591">
        <v>84.3</v>
      </c>
      <c r="AD18" s="592"/>
      <c r="AE18" s="592"/>
      <c r="AF18" s="592"/>
      <c r="AG18" s="593"/>
      <c r="AH18" s="591">
        <v>84</v>
      </c>
      <c r="AI18" s="592"/>
      <c r="AJ18" s="592"/>
      <c r="AK18" s="592"/>
      <c r="AL18" s="594"/>
      <c r="AM18" s="501"/>
      <c r="AN18" s="502"/>
      <c r="AO18" s="502"/>
      <c r="AP18" s="502"/>
      <c r="AQ18" s="502"/>
      <c r="AR18" s="502"/>
      <c r="AS18" s="502"/>
      <c r="AT18" s="503"/>
      <c r="AU18" s="504"/>
      <c r="AV18" s="505"/>
      <c r="AW18" s="505"/>
      <c r="AX18" s="505"/>
      <c r="AY18" s="506" t="s">
        <v>160</v>
      </c>
      <c r="AZ18" s="507"/>
      <c r="BA18" s="507"/>
      <c r="BB18" s="507"/>
      <c r="BC18" s="507"/>
      <c r="BD18" s="507"/>
      <c r="BE18" s="507"/>
      <c r="BF18" s="507"/>
      <c r="BG18" s="507"/>
      <c r="BH18" s="507"/>
      <c r="BI18" s="507"/>
      <c r="BJ18" s="507"/>
      <c r="BK18" s="507"/>
      <c r="BL18" s="507"/>
      <c r="BM18" s="508"/>
      <c r="BN18" s="472">
        <v>28254957</v>
      </c>
      <c r="BO18" s="473"/>
      <c r="BP18" s="473"/>
      <c r="BQ18" s="473"/>
      <c r="BR18" s="473"/>
      <c r="BS18" s="473"/>
      <c r="BT18" s="473"/>
      <c r="BU18" s="474"/>
      <c r="BV18" s="472">
        <v>28229966</v>
      </c>
      <c r="BW18" s="473"/>
      <c r="BX18" s="473"/>
      <c r="BY18" s="473"/>
      <c r="BZ18" s="473"/>
      <c r="CA18" s="473"/>
      <c r="CB18" s="473"/>
      <c r="CC18" s="474"/>
      <c r="CD18" s="197"/>
      <c r="CE18" s="582"/>
      <c r="CF18" s="582"/>
      <c r="CG18" s="582"/>
      <c r="CH18" s="582"/>
      <c r="CI18" s="582"/>
      <c r="CJ18" s="582"/>
      <c r="CK18" s="582"/>
      <c r="CL18" s="582"/>
      <c r="CM18" s="582"/>
      <c r="CN18" s="582"/>
      <c r="CO18" s="582"/>
      <c r="CP18" s="582"/>
      <c r="CQ18" s="582"/>
      <c r="CR18" s="582"/>
      <c r="CS18" s="583"/>
      <c r="CT18" s="469"/>
      <c r="CU18" s="470"/>
      <c r="CV18" s="470"/>
      <c r="CW18" s="470"/>
      <c r="CX18" s="470"/>
      <c r="CY18" s="470"/>
      <c r="CZ18" s="470"/>
      <c r="DA18" s="471"/>
      <c r="DB18" s="469"/>
      <c r="DC18" s="470"/>
      <c r="DD18" s="470"/>
      <c r="DE18" s="470"/>
      <c r="DF18" s="470"/>
      <c r="DG18" s="470"/>
      <c r="DH18" s="470"/>
      <c r="DI18" s="471"/>
      <c r="DJ18" s="182"/>
      <c r="DK18" s="182"/>
      <c r="DL18" s="182"/>
      <c r="DM18" s="182"/>
      <c r="DN18" s="182"/>
      <c r="DO18" s="182"/>
    </row>
    <row r="19" spans="1:119" ht="18.75" customHeight="1" thickBot="1" x14ac:dyDescent="0.25">
      <c r="A19" s="183"/>
      <c r="B19" s="586" t="s">
        <v>161</v>
      </c>
      <c r="C19" s="515"/>
      <c r="D19" s="515"/>
      <c r="E19" s="587"/>
      <c r="F19" s="587"/>
      <c r="G19" s="587"/>
      <c r="H19" s="587"/>
      <c r="I19" s="587"/>
      <c r="J19" s="587"/>
      <c r="K19" s="587"/>
      <c r="L19" s="595">
        <v>6979</v>
      </c>
      <c r="M19" s="595"/>
      <c r="N19" s="595"/>
      <c r="O19" s="595"/>
      <c r="P19" s="595"/>
      <c r="Q19" s="595"/>
      <c r="R19" s="596"/>
      <c r="S19" s="596"/>
      <c r="T19" s="596"/>
      <c r="U19" s="596"/>
      <c r="V19" s="597"/>
      <c r="W19" s="429"/>
      <c r="X19" s="430"/>
      <c r="Y19" s="430"/>
      <c r="Z19" s="430"/>
      <c r="AA19" s="430"/>
      <c r="AB19" s="430"/>
      <c r="AC19" s="604"/>
      <c r="AD19" s="604"/>
      <c r="AE19" s="604"/>
      <c r="AF19" s="604"/>
      <c r="AG19" s="604"/>
      <c r="AH19" s="604"/>
      <c r="AI19" s="604"/>
      <c r="AJ19" s="604"/>
      <c r="AK19" s="604"/>
      <c r="AL19" s="605"/>
      <c r="AM19" s="501"/>
      <c r="AN19" s="502"/>
      <c r="AO19" s="502"/>
      <c r="AP19" s="502"/>
      <c r="AQ19" s="502"/>
      <c r="AR19" s="502"/>
      <c r="AS19" s="502"/>
      <c r="AT19" s="503"/>
      <c r="AU19" s="504"/>
      <c r="AV19" s="505"/>
      <c r="AW19" s="505"/>
      <c r="AX19" s="505"/>
      <c r="AY19" s="506" t="s">
        <v>162</v>
      </c>
      <c r="AZ19" s="507"/>
      <c r="BA19" s="507"/>
      <c r="BB19" s="507"/>
      <c r="BC19" s="507"/>
      <c r="BD19" s="507"/>
      <c r="BE19" s="507"/>
      <c r="BF19" s="507"/>
      <c r="BG19" s="507"/>
      <c r="BH19" s="507"/>
      <c r="BI19" s="507"/>
      <c r="BJ19" s="507"/>
      <c r="BK19" s="507"/>
      <c r="BL19" s="507"/>
      <c r="BM19" s="508"/>
      <c r="BN19" s="472">
        <v>36325552</v>
      </c>
      <c r="BO19" s="473"/>
      <c r="BP19" s="473"/>
      <c r="BQ19" s="473"/>
      <c r="BR19" s="473"/>
      <c r="BS19" s="473"/>
      <c r="BT19" s="473"/>
      <c r="BU19" s="474"/>
      <c r="BV19" s="472">
        <v>37026470</v>
      </c>
      <c r="BW19" s="473"/>
      <c r="BX19" s="473"/>
      <c r="BY19" s="473"/>
      <c r="BZ19" s="473"/>
      <c r="CA19" s="473"/>
      <c r="CB19" s="473"/>
      <c r="CC19" s="474"/>
      <c r="CD19" s="197"/>
      <c r="CE19" s="582"/>
      <c r="CF19" s="582"/>
      <c r="CG19" s="582"/>
      <c r="CH19" s="582"/>
      <c r="CI19" s="582"/>
      <c r="CJ19" s="582"/>
      <c r="CK19" s="582"/>
      <c r="CL19" s="582"/>
      <c r="CM19" s="582"/>
      <c r="CN19" s="582"/>
      <c r="CO19" s="582"/>
      <c r="CP19" s="582"/>
      <c r="CQ19" s="582"/>
      <c r="CR19" s="582"/>
      <c r="CS19" s="583"/>
      <c r="CT19" s="469"/>
      <c r="CU19" s="470"/>
      <c r="CV19" s="470"/>
      <c r="CW19" s="470"/>
      <c r="CX19" s="470"/>
      <c r="CY19" s="470"/>
      <c r="CZ19" s="470"/>
      <c r="DA19" s="471"/>
      <c r="DB19" s="469"/>
      <c r="DC19" s="470"/>
      <c r="DD19" s="470"/>
      <c r="DE19" s="470"/>
      <c r="DF19" s="470"/>
      <c r="DG19" s="470"/>
      <c r="DH19" s="470"/>
      <c r="DI19" s="471"/>
      <c r="DJ19" s="182"/>
      <c r="DK19" s="182"/>
      <c r="DL19" s="182"/>
      <c r="DM19" s="182"/>
      <c r="DN19" s="182"/>
      <c r="DO19" s="182"/>
    </row>
    <row r="20" spans="1:119" ht="18.75" customHeight="1" thickBot="1" x14ac:dyDescent="0.25">
      <c r="A20" s="183"/>
      <c r="B20" s="586" t="s">
        <v>163</v>
      </c>
      <c r="C20" s="515"/>
      <c r="D20" s="515"/>
      <c r="E20" s="587"/>
      <c r="F20" s="587"/>
      <c r="G20" s="587"/>
      <c r="H20" s="587"/>
      <c r="I20" s="587"/>
      <c r="J20" s="587"/>
      <c r="K20" s="587"/>
      <c r="L20" s="595">
        <v>65461</v>
      </c>
      <c r="M20" s="595"/>
      <c r="N20" s="595"/>
      <c r="O20" s="595"/>
      <c r="P20" s="595"/>
      <c r="Q20" s="595"/>
      <c r="R20" s="596"/>
      <c r="S20" s="596"/>
      <c r="T20" s="596"/>
      <c r="U20" s="596"/>
      <c r="V20" s="597"/>
      <c r="W20" s="490"/>
      <c r="X20" s="491"/>
      <c r="Y20" s="491"/>
      <c r="Z20" s="491"/>
      <c r="AA20" s="491"/>
      <c r="AB20" s="491"/>
      <c r="AC20" s="598"/>
      <c r="AD20" s="598"/>
      <c r="AE20" s="598"/>
      <c r="AF20" s="598"/>
      <c r="AG20" s="598"/>
      <c r="AH20" s="598"/>
      <c r="AI20" s="598"/>
      <c r="AJ20" s="598"/>
      <c r="AK20" s="598"/>
      <c r="AL20" s="599"/>
      <c r="AM20" s="600"/>
      <c r="AN20" s="527"/>
      <c r="AO20" s="527"/>
      <c r="AP20" s="527"/>
      <c r="AQ20" s="527"/>
      <c r="AR20" s="527"/>
      <c r="AS20" s="527"/>
      <c r="AT20" s="528"/>
      <c r="AU20" s="601"/>
      <c r="AV20" s="602"/>
      <c r="AW20" s="602"/>
      <c r="AX20" s="603"/>
      <c r="AY20" s="506"/>
      <c r="AZ20" s="507"/>
      <c r="BA20" s="507"/>
      <c r="BB20" s="507"/>
      <c r="BC20" s="507"/>
      <c r="BD20" s="507"/>
      <c r="BE20" s="507"/>
      <c r="BF20" s="507"/>
      <c r="BG20" s="507"/>
      <c r="BH20" s="507"/>
      <c r="BI20" s="507"/>
      <c r="BJ20" s="507"/>
      <c r="BK20" s="507"/>
      <c r="BL20" s="507"/>
      <c r="BM20" s="508"/>
      <c r="BN20" s="472"/>
      <c r="BO20" s="473"/>
      <c r="BP20" s="473"/>
      <c r="BQ20" s="473"/>
      <c r="BR20" s="473"/>
      <c r="BS20" s="473"/>
      <c r="BT20" s="473"/>
      <c r="BU20" s="474"/>
      <c r="BV20" s="472"/>
      <c r="BW20" s="473"/>
      <c r="BX20" s="473"/>
      <c r="BY20" s="473"/>
      <c r="BZ20" s="473"/>
      <c r="CA20" s="473"/>
      <c r="CB20" s="473"/>
      <c r="CC20" s="474"/>
      <c r="CD20" s="197"/>
      <c r="CE20" s="582"/>
      <c r="CF20" s="582"/>
      <c r="CG20" s="582"/>
      <c r="CH20" s="582"/>
      <c r="CI20" s="582"/>
      <c r="CJ20" s="582"/>
      <c r="CK20" s="582"/>
      <c r="CL20" s="582"/>
      <c r="CM20" s="582"/>
      <c r="CN20" s="582"/>
      <c r="CO20" s="582"/>
      <c r="CP20" s="582"/>
      <c r="CQ20" s="582"/>
      <c r="CR20" s="582"/>
      <c r="CS20" s="583"/>
      <c r="CT20" s="469"/>
      <c r="CU20" s="470"/>
      <c r="CV20" s="470"/>
      <c r="CW20" s="470"/>
      <c r="CX20" s="470"/>
      <c r="CY20" s="470"/>
      <c r="CZ20" s="470"/>
      <c r="DA20" s="471"/>
      <c r="DB20" s="469"/>
      <c r="DC20" s="470"/>
      <c r="DD20" s="470"/>
      <c r="DE20" s="470"/>
      <c r="DF20" s="470"/>
      <c r="DG20" s="470"/>
      <c r="DH20" s="470"/>
      <c r="DI20" s="471"/>
      <c r="DJ20" s="182"/>
      <c r="DK20" s="182"/>
      <c r="DL20" s="182"/>
      <c r="DM20" s="182"/>
      <c r="DN20" s="182"/>
      <c r="DO20" s="182"/>
    </row>
    <row r="21" spans="1:119" ht="18.75" customHeight="1" x14ac:dyDescent="0.2">
      <c r="A21" s="183"/>
      <c r="B21" s="606" t="s">
        <v>164</v>
      </c>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607"/>
      <c r="AS21" s="607"/>
      <c r="AT21" s="607"/>
      <c r="AU21" s="607"/>
      <c r="AV21" s="607"/>
      <c r="AW21" s="607"/>
      <c r="AX21" s="608"/>
      <c r="AY21" s="506"/>
      <c r="AZ21" s="507"/>
      <c r="BA21" s="507"/>
      <c r="BB21" s="507"/>
      <c r="BC21" s="507"/>
      <c r="BD21" s="507"/>
      <c r="BE21" s="507"/>
      <c r="BF21" s="507"/>
      <c r="BG21" s="507"/>
      <c r="BH21" s="507"/>
      <c r="BI21" s="507"/>
      <c r="BJ21" s="507"/>
      <c r="BK21" s="507"/>
      <c r="BL21" s="507"/>
      <c r="BM21" s="508"/>
      <c r="BN21" s="472"/>
      <c r="BO21" s="473"/>
      <c r="BP21" s="473"/>
      <c r="BQ21" s="473"/>
      <c r="BR21" s="473"/>
      <c r="BS21" s="473"/>
      <c r="BT21" s="473"/>
      <c r="BU21" s="474"/>
      <c r="BV21" s="472"/>
      <c r="BW21" s="473"/>
      <c r="BX21" s="473"/>
      <c r="BY21" s="473"/>
      <c r="BZ21" s="473"/>
      <c r="CA21" s="473"/>
      <c r="CB21" s="473"/>
      <c r="CC21" s="474"/>
      <c r="CD21" s="197"/>
      <c r="CE21" s="582"/>
      <c r="CF21" s="582"/>
      <c r="CG21" s="582"/>
      <c r="CH21" s="582"/>
      <c r="CI21" s="582"/>
      <c r="CJ21" s="582"/>
      <c r="CK21" s="582"/>
      <c r="CL21" s="582"/>
      <c r="CM21" s="582"/>
      <c r="CN21" s="582"/>
      <c r="CO21" s="582"/>
      <c r="CP21" s="582"/>
      <c r="CQ21" s="582"/>
      <c r="CR21" s="582"/>
      <c r="CS21" s="583"/>
      <c r="CT21" s="469"/>
      <c r="CU21" s="470"/>
      <c r="CV21" s="470"/>
      <c r="CW21" s="470"/>
      <c r="CX21" s="470"/>
      <c r="CY21" s="470"/>
      <c r="CZ21" s="470"/>
      <c r="DA21" s="471"/>
      <c r="DB21" s="469"/>
      <c r="DC21" s="470"/>
      <c r="DD21" s="470"/>
      <c r="DE21" s="470"/>
      <c r="DF21" s="470"/>
      <c r="DG21" s="470"/>
      <c r="DH21" s="470"/>
      <c r="DI21" s="471"/>
      <c r="DJ21" s="182"/>
      <c r="DK21" s="182"/>
      <c r="DL21" s="182"/>
      <c r="DM21" s="182"/>
      <c r="DN21" s="182"/>
      <c r="DO21" s="182"/>
    </row>
    <row r="22" spans="1:119" ht="18.75" customHeight="1" thickBot="1" x14ac:dyDescent="0.25">
      <c r="A22" s="183"/>
      <c r="B22" s="609" t="s">
        <v>165</v>
      </c>
      <c r="C22" s="610"/>
      <c r="D22" s="611"/>
      <c r="E22" s="484" t="s">
        <v>1</v>
      </c>
      <c r="F22" s="489"/>
      <c r="G22" s="489"/>
      <c r="H22" s="489"/>
      <c r="I22" s="489"/>
      <c r="J22" s="489"/>
      <c r="K22" s="479"/>
      <c r="L22" s="484" t="s">
        <v>166</v>
      </c>
      <c r="M22" s="489"/>
      <c r="N22" s="489"/>
      <c r="O22" s="489"/>
      <c r="P22" s="479"/>
      <c r="Q22" s="618" t="s">
        <v>167</v>
      </c>
      <c r="R22" s="619"/>
      <c r="S22" s="619"/>
      <c r="T22" s="619"/>
      <c r="U22" s="619"/>
      <c r="V22" s="620"/>
      <c r="W22" s="624" t="s">
        <v>168</v>
      </c>
      <c r="X22" s="610"/>
      <c r="Y22" s="611"/>
      <c r="Z22" s="484" t="s">
        <v>1</v>
      </c>
      <c r="AA22" s="489"/>
      <c r="AB22" s="489"/>
      <c r="AC22" s="489"/>
      <c r="AD22" s="489"/>
      <c r="AE22" s="489"/>
      <c r="AF22" s="489"/>
      <c r="AG22" s="479"/>
      <c r="AH22" s="637" t="s">
        <v>169</v>
      </c>
      <c r="AI22" s="489"/>
      <c r="AJ22" s="489"/>
      <c r="AK22" s="489"/>
      <c r="AL22" s="479"/>
      <c r="AM22" s="637" t="s">
        <v>170</v>
      </c>
      <c r="AN22" s="638"/>
      <c r="AO22" s="638"/>
      <c r="AP22" s="638"/>
      <c r="AQ22" s="638"/>
      <c r="AR22" s="639"/>
      <c r="AS22" s="618" t="s">
        <v>167</v>
      </c>
      <c r="AT22" s="619"/>
      <c r="AU22" s="619"/>
      <c r="AV22" s="619"/>
      <c r="AW22" s="619"/>
      <c r="AX22" s="643"/>
      <c r="AY22" s="645"/>
      <c r="AZ22" s="646"/>
      <c r="BA22" s="646"/>
      <c r="BB22" s="646"/>
      <c r="BC22" s="646"/>
      <c r="BD22" s="646"/>
      <c r="BE22" s="646"/>
      <c r="BF22" s="646"/>
      <c r="BG22" s="646"/>
      <c r="BH22" s="646"/>
      <c r="BI22" s="646"/>
      <c r="BJ22" s="646"/>
      <c r="BK22" s="646"/>
      <c r="BL22" s="646"/>
      <c r="BM22" s="647"/>
      <c r="BN22" s="648"/>
      <c r="BO22" s="649"/>
      <c r="BP22" s="649"/>
      <c r="BQ22" s="649"/>
      <c r="BR22" s="649"/>
      <c r="BS22" s="649"/>
      <c r="BT22" s="649"/>
      <c r="BU22" s="650"/>
      <c r="BV22" s="648"/>
      <c r="BW22" s="649"/>
      <c r="BX22" s="649"/>
      <c r="BY22" s="649"/>
      <c r="BZ22" s="649"/>
      <c r="CA22" s="649"/>
      <c r="CB22" s="649"/>
      <c r="CC22" s="650"/>
      <c r="CD22" s="197"/>
      <c r="CE22" s="582"/>
      <c r="CF22" s="582"/>
      <c r="CG22" s="582"/>
      <c r="CH22" s="582"/>
      <c r="CI22" s="582"/>
      <c r="CJ22" s="582"/>
      <c r="CK22" s="582"/>
      <c r="CL22" s="582"/>
      <c r="CM22" s="582"/>
      <c r="CN22" s="582"/>
      <c r="CO22" s="582"/>
      <c r="CP22" s="582"/>
      <c r="CQ22" s="582"/>
      <c r="CR22" s="582"/>
      <c r="CS22" s="583"/>
      <c r="CT22" s="469"/>
      <c r="CU22" s="470"/>
      <c r="CV22" s="470"/>
      <c r="CW22" s="470"/>
      <c r="CX22" s="470"/>
      <c r="CY22" s="470"/>
      <c r="CZ22" s="470"/>
      <c r="DA22" s="471"/>
      <c r="DB22" s="469"/>
      <c r="DC22" s="470"/>
      <c r="DD22" s="470"/>
      <c r="DE22" s="470"/>
      <c r="DF22" s="470"/>
      <c r="DG22" s="470"/>
      <c r="DH22" s="470"/>
      <c r="DI22" s="471"/>
      <c r="DJ22" s="182"/>
      <c r="DK22" s="182"/>
      <c r="DL22" s="182"/>
      <c r="DM22" s="182"/>
      <c r="DN22" s="182"/>
      <c r="DO22" s="182"/>
    </row>
    <row r="23" spans="1:119" ht="18.75" customHeight="1" x14ac:dyDescent="0.2">
      <c r="A23" s="183"/>
      <c r="B23" s="612"/>
      <c r="C23" s="613"/>
      <c r="D23" s="614"/>
      <c r="E23" s="458"/>
      <c r="F23" s="463"/>
      <c r="G23" s="463"/>
      <c r="H23" s="463"/>
      <c r="I23" s="463"/>
      <c r="J23" s="463"/>
      <c r="K23" s="452"/>
      <c r="L23" s="458"/>
      <c r="M23" s="463"/>
      <c r="N23" s="463"/>
      <c r="O23" s="463"/>
      <c r="P23" s="452"/>
      <c r="Q23" s="621"/>
      <c r="R23" s="622"/>
      <c r="S23" s="622"/>
      <c r="T23" s="622"/>
      <c r="U23" s="622"/>
      <c r="V23" s="623"/>
      <c r="W23" s="625"/>
      <c r="X23" s="613"/>
      <c r="Y23" s="614"/>
      <c r="Z23" s="458"/>
      <c r="AA23" s="463"/>
      <c r="AB23" s="463"/>
      <c r="AC23" s="463"/>
      <c r="AD23" s="463"/>
      <c r="AE23" s="463"/>
      <c r="AF23" s="463"/>
      <c r="AG23" s="452"/>
      <c r="AH23" s="458"/>
      <c r="AI23" s="463"/>
      <c r="AJ23" s="463"/>
      <c r="AK23" s="463"/>
      <c r="AL23" s="452"/>
      <c r="AM23" s="640"/>
      <c r="AN23" s="641"/>
      <c r="AO23" s="641"/>
      <c r="AP23" s="641"/>
      <c r="AQ23" s="641"/>
      <c r="AR23" s="642"/>
      <c r="AS23" s="621"/>
      <c r="AT23" s="622"/>
      <c r="AU23" s="622"/>
      <c r="AV23" s="622"/>
      <c r="AW23" s="622"/>
      <c r="AX23" s="644"/>
      <c r="AY23" s="432" t="s">
        <v>171</v>
      </c>
      <c r="AZ23" s="433"/>
      <c r="BA23" s="433"/>
      <c r="BB23" s="433"/>
      <c r="BC23" s="433"/>
      <c r="BD23" s="433"/>
      <c r="BE23" s="433"/>
      <c r="BF23" s="433"/>
      <c r="BG23" s="433"/>
      <c r="BH23" s="433"/>
      <c r="BI23" s="433"/>
      <c r="BJ23" s="433"/>
      <c r="BK23" s="433"/>
      <c r="BL23" s="433"/>
      <c r="BM23" s="434"/>
      <c r="BN23" s="472">
        <v>14079191</v>
      </c>
      <c r="BO23" s="473"/>
      <c r="BP23" s="473"/>
      <c r="BQ23" s="473"/>
      <c r="BR23" s="473"/>
      <c r="BS23" s="473"/>
      <c r="BT23" s="473"/>
      <c r="BU23" s="474"/>
      <c r="BV23" s="472">
        <v>14024838</v>
      </c>
      <c r="BW23" s="473"/>
      <c r="BX23" s="473"/>
      <c r="BY23" s="473"/>
      <c r="BZ23" s="473"/>
      <c r="CA23" s="473"/>
      <c r="CB23" s="473"/>
      <c r="CC23" s="474"/>
      <c r="CD23" s="197"/>
      <c r="CE23" s="582"/>
      <c r="CF23" s="582"/>
      <c r="CG23" s="582"/>
      <c r="CH23" s="582"/>
      <c r="CI23" s="582"/>
      <c r="CJ23" s="582"/>
      <c r="CK23" s="582"/>
      <c r="CL23" s="582"/>
      <c r="CM23" s="582"/>
      <c r="CN23" s="582"/>
      <c r="CO23" s="582"/>
      <c r="CP23" s="582"/>
      <c r="CQ23" s="582"/>
      <c r="CR23" s="582"/>
      <c r="CS23" s="583"/>
      <c r="CT23" s="469"/>
      <c r="CU23" s="470"/>
      <c r="CV23" s="470"/>
      <c r="CW23" s="470"/>
      <c r="CX23" s="470"/>
      <c r="CY23" s="470"/>
      <c r="CZ23" s="470"/>
      <c r="DA23" s="471"/>
      <c r="DB23" s="469"/>
      <c r="DC23" s="470"/>
      <c r="DD23" s="470"/>
      <c r="DE23" s="470"/>
      <c r="DF23" s="470"/>
      <c r="DG23" s="470"/>
      <c r="DH23" s="470"/>
      <c r="DI23" s="471"/>
      <c r="DJ23" s="182"/>
      <c r="DK23" s="182"/>
      <c r="DL23" s="182"/>
      <c r="DM23" s="182"/>
      <c r="DN23" s="182"/>
      <c r="DO23" s="182"/>
    </row>
    <row r="24" spans="1:119" ht="18.75" customHeight="1" thickBot="1" x14ac:dyDescent="0.25">
      <c r="A24" s="183"/>
      <c r="B24" s="612"/>
      <c r="C24" s="613"/>
      <c r="D24" s="614"/>
      <c r="E24" s="522" t="s">
        <v>172</v>
      </c>
      <c r="F24" s="502"/>
      <c r="G24" s="502"/>
      <c r="H24" s="502"/>
      <c r="I24" s="502"/>
      <c r="J24" s="502"/>
      <c r="K24" s="503"/>
      <c r="L24" s="523">
        <v>1</v>
      </c>
      <c r="M24" s="524"/>
      <c r="N24" s="524"/>
      <c r="O24" s="524"/>
      <c r="P24" s="566"/>
      <c r="Q24" s="523">
        <v>9554</v>
      </c>
      <c r="R24" s="524"/>
      <c r="S24" s="524"/>
      <c r="T24" s="524"/>
      <c r="U24" s="524"/>
      <c r="V24" s="566"/>
      <c r="W24" s="625"/>
      <c r="X24" s="613"/>
      <c r="Y24" s="614"/>
      <c r="Z24" s="522" t="s">
        <v>173</v>
      </c>
      <c r="AA24" s="502"/>
      <c r="AB24" s="502"/>
      <c r="AC24" s="502"/>
      <c r="AD24" s="502"/>
      <c r="AE24" s="502"/>
      <c r="AF24" s="502"/>
      <c r="AG24" s="503"/>
      <c r="AH24" s="523">
        <v>781</v>
      </c>
      <c r="AI24" s="524"/>
      <c r="AJ24" s="524"/>
      <c r="AK24" s="524"/>
      <c r="AL24" s="566"/>
      <c r="AM24" s="523">
        <v>2345343</v>
      </c>
      <c r="AN24" s="524"/>
      <c r="AO24" s="524"/>
      <c r="AP24" s="524"/>
      <c r="AQ24" s="524"/>
      <c r="AR24" s="566"/>
      <c r="AS24" s="523">
        <v>3003</v>
      </c>
      <c r="AT24" s="524"/>
      <c r="AU24" s="524"/>
      <c r="AV24" s="524"/>
      <c r="AW24" s="524"/>
      <c r="AX24" s="525"/>
      <c r="AY24" s="645" t="s">
        <v>174</v>
      </c>
      <c r="AZ24" s="646"/>
      <c r="BA24" s="646"/>
      <c r="BB24" s="646"/>
      <c r="BC24" s="646"/>
      <c r="BD24" s="646"/>
      <c r="BE24" s="646"/>
      <c r="BF24" s="646"/>
      <c r="BG24" s="646"/>
      <c r="BH24" s="646"/>
      <c r="BI24" s="646"/>
      <c r="BJ24" s="646"/>
      <c r="BK24" s="646"/>
      <c r="BL24" s="646"/>
      <c r="BM24" s="647"/>
      <c r="BN24" s="472">
        <v>8791172</v>
      </c>
      <c r="BO24" s="473"/>
      <c r="BP24" s="473"/>
      <c r="BQ24" s="473"/>
      <c r="BR24" s="473"/>
      <c r="BS24" s="473"/>
      <c r="BT24" s="473"/>
      <c r="BU24" s="474"/>
      <c r="BV24" s="472">
        <v>8580131</v>
      </c>
      <c r="BW24" s="473"/>
      <c r="BX24" s="473"/>
      <c r="BY24" s="473"/>
      <c r="BZ24" s="473"/>
      <c r="CA24" s="473"/>
      <c r="CB24" s="473"/>
      <c r="CC24" s="474"/>
      <c r="CD24" s="197"/>
      <c r="CE24" s="582"/>
      <c r="CF24" s="582"/>
      <c r="CG24" s="582"/>
      <c r="CH24" s="582"/>
      <c r="CI24" s="582"/>
      <c r="CJ24" s="582"/>
      <c r="CK24" s="582"/>
      <c r="CL24" s="582"/>
      <c r="CM24" s="582"/>
      <c r="CN24" s="582"/>
      <c r="CO24" s="582"/>
      <c r="CP24" s="582"/>
      <c r="CQ24" s="582"/>
      <c r="CR24" s="582"/>
      <c r="CS24" s="583"/>
      <c r="CT24" s="469"/>
      <c r="CU24" s="470"/>
      <c r="CV24" s="470"/>
      <c r="CW24" s="470"/>
      <c r="CX24" s="470"/>
      <c r="CY24" s="470"/>
      <c r="CZ24" s="470"/>
      <c r="DA24" s="471"/>
      <c r="DB24" s="469"/>
      <c r="DC24" s="470"/>
      <c r="DD24" s="470"/>
      <c r="DE24" s="470"/>
      <c r="DF24" s="470"/>
      <c r="DG24" s="470"/>
      <c r="DH24" s="470"/>
      <c r="DI24" s="471"/>
      <c r="DJ24" s="182"/>
      <c r="DK24" s="182"/>
      <c r="DL24" s="182"/>
      <c r="DM24" s="182"/>
      <c r="DN24" s="182"/>
      <c r="DO24" s="182"/>
    </row>
    <row r="25" spans="1:119" s="182" customFormat="1" ht="18.75" customHeight="1" x14ac:dyDescent="0.2">
      <c r="A25" s="183"/>
      <c r="B25" s="612"/>
      <c r="C25" s="613"/>
      <c r="D25" s="614"/>
      <c r="E25" s="522" t="s">
        <v>175</v>
      </c>
      <c r="F25" s="502"/>
      <c r="G25" s="502"/>
      <c r="H25" s="502"/>
      <c r="I25" s="502"/>
      <c r="J25" s="502"/>
      <c r="K25" s="503"/>
      <c r="L25" s="523">
        <v>2</v>
      </c>
      <c r="M25" s="524"/>
      <c r="N25" s="524"/>
      <c r="O25" s="524"/>
      <c r="P25" s="566"/>
      <c r="Q25" s="523">
        <v>8350</v>
      </c>
      <c r="R25" s="524"/>
      <c r="S25" s="524"/>
      <c r="T25" s="524"/>
      <c r="U25" s="524"/>
      <c r="V25" s="566"/>
      <c r="W25" s="625"/>
      <c r="X25" s="613"/>
      <c r="Y25" s="614"/>
      <c r="Z25" s="522" t="s">
        <v>176</v>
      </c>
      <c r="AA25" s="502"/>
      <c r="AB25" s="502"/>
      <c r="AC25" s="502"/>
      <c r="AD25" s="502"/>
      <c r="AE25" s="502"/>
      <c r="AF25" s="502"/>
      <c r="AG25" s="503"/>
      <c r="AH25" s="523" t="s">
        <v>147</v>
      </c>
      <c r="AI25" s="524"/>
      <c r="AJ25" s="524"/>
      <c r="AK25" s="524"/>
      <c r="AL25" s="566"/>
      <c r="AM25" s="523" t="s">
        <v>138</v>
      </c>
      <c r="AN25" s="524"/>
      <c r="AO25" s="524"/>
      <c r="AP25" s="524"/>
      <c r="AQ25" s="524"/>
      <c r="AR25" s="566"/>
      <c r="AS25" s="523" t="s">
        <v>147</v>
      </c>
      <c r="AT25" s="524"/>
      <c r="AU25" s="524"/>
      <c r="AV25" s="524"/>
      <c r="AW25" s="524"/>
      <c r="AX25" s="525"/>
      <c r="AY25" s="432" t="s">
        <v>177</v>
      </c>
      <c r="AZ25" s="433"/>
      <c r="BA25" s="433"/>
      <c r="BB25" s="433"/>
      <c r="BC25" s="433"/>
      <c r="BD25" s="433"/>
      <c r="BE25" s="433"/>
      <c r="BF25" s="433"/>
      <c r="BG25" s="433"/>
      <c r="BH25" s="433"/>
      <c r="BI25" s="433"/>
      <c r="BJ25" s="433"/>
      <c r="BK25" s="433"/>
      <c r="BL25" s="433"/>
      <c r="BM25" s="434"/>
      <c r="BN25" s="435">
        <v>10846366</v>
      </c>
      <c r="BO25" s="436"/>
      <c r="BP25" s="436"/>
      <c r="BQ25" s="436"/>
      <c r="BR25" s="436"/>
      <c r="BS25" s="436"/>
      <c r="BT25" s="436"/>
      <c r="BU25" s="437"/>
      <c r="BV25" s="435">
        <v>12197145</v>
      </c>
      <c r="BW25" s="436"/>
      <c r="BX25" s="436"/>
      <c r="BY25" s="436"/>
      <c r="BZ25" s="436"/>
      <c r="CA25" s="436"/>
      <c r="CB25" s="436"/>
      <c r="CC25" s="437"/>
      <c r="CD25" s="197"/>
      <c r="CE25" s="582"/>
      <c r="CF25" s="582"/>
      <c r="CG25" s="582"/>
      <c r="CH25" s="582"/>
      <c r="CI25" s="582"/>
      <c r="CJ25" s="582"/>
      <c r="CK25" s="582"/>
      <c r="CL25" s="582"/>
      <c r="CM25" s="582"/>
      <c r="CN25" s="582"/>
      <c r="CO25" s="582"/>
      <c r="CP25" s="582"/>
      <c r="CQ25" s="582"/>
      <c r="CR25" s="582"/>
      <c r="CS25" s="583"/>
      <c r="CT25" s="469"/>
      <c r="CU25" s="470"/>
      <c r="CV25" s="470"/>
      <c r="CW25" s="470"/>
      <c r="CX25" s="470"/>
      <c r="CY25" s="470"/>
      <c r="CZ25" s="470"/>
      <c r="DA25" s="471"/>
      <c r="DB25" s="469"/>
      <c r="DC25" s="470"/>
      <c r="DD25" s="470"/>
      <c r="DE25" s="470"/>
      <c r="DF25" s="470"/>
      <c r="DG25" s="470"/>
      <c r="DH25" s="470"/>
      <c r="DI25" s="471"/>
    </row>
    <row r="26" spans="1:119" s="182" customFormat="1" ht="18.75" customHeight="1" x14ac:dyDescent="0.2">
      <c r="A26" s="183"/>
      <c r="B26" s="612"/>
      <c r="C26" s="613"/>
      <c r="D26" s="614"/>
      <c r="E26" s="522" t="s">
        <v>178</v>
      </c>
      <c r="F26" s="502"/>
      <c r="G26" s="502"/>
      <c r="H26" s="502"/>
      <c r="I26" s="502"/>
      <c r="J26" s="502"/>
      <c r="K26" s="503"/>
      <c r="L26" s="523">
        <v>1</v>
      </c>
      <c r="M26" s="524"/>
      <c r="N26" s="524"/>
      <c r="O26" s="524"/>
      <c r="P26" s="566"/>
      <c r="Q26" s="523">
        <v>7932</v>
      </c>
      <c r="R26" s="524"/>
      <c r="S26" s="524"/>
      <c r="T26" s="524"/>
      <c r="U26" s="524"/>
      <c r="V26" s="566"/>
      <c r="W26" s="625"/>
      <c r="X26" s="613"/>
      <c r="Y26" s="614"/>
      <c r="Z26" s="522" t="s">
        <v>179</v>
      </c>
      <c r="AA26" s="635"/>
      <c r="AB26" s="635"/>
      <c r="AC26" s="635"/>
      <c r="AD26" s="635"/>
      <c r="AE26" s="635"/>
      <c r="AF26" s="635"/>
      <c r="AG26" s="636"/>
      <c r="AH26" s="523">
        <v>32</v>
      </c>
      <c r="AI26" s="524"/>
      <c r="AJ26" s="524"/>
      <c r="AK26" s="524"/>
      <c r="AL26" s="566"/>
      <c r="AM26" s="523">
        <v>102624</v>
      </c>
      <c r="AN26" s="524"/>
      <c r="AO26" s="524"/>
      <c r="AP26" s="524"/>
      <c r="AQ26" s="524"/>
      <c r="AR26" s="566"/>
      <c r="AS26" s="523">
        <v>3207</v>
      </c>
      <c r="AT26" s="524"/>
      <c r="AU26" s="524"/>
      <c r="AV26" s="524"/>
      <c r="AW26" s="524"/>
      <c r="AX26" s="525"/>
      <c r="AY26" s="475" t="s">
        <v>180</v>
      </c>
      <c r="AZ26" s="476"/>
      <c r="BA26" s="476"/>
      <c r="BB26" s="476"/>
      <c r="BC26" s="476"/>
      <c r="BD26" s="476"/>
      <c r="BE26" s="476"/>
      <c r="BF26" s="476"/>
      <c r="BG26" s="476"/>
      <c r="BH26" s="476"/>
      <c r="BI26" s="476"/>
      <c r="BJ26" s="476"/>
      <c r="BK26" s="476"/>
      <c r="BL26" s="476"/>
      <c r="BM26" s="477"/>
      <c r="BN26" s="472">
        <v>20000</v>
      </c>
      <c r="BO26" s="473"/>
      <c r="BP26" s="473"/>
      <c r="BQ26" s="473"/>
      <c r="BR26" s="473"/>
      <c r="BS26" s="473"/>
      <c r="BT26" s="473"/>
      <c r="BU26" s="474"/>
      <c r="BV26" s="472">
        <v>20000</v>
      </c>
      <c r="BW26" s="473"/>
      <c r="BX26" s="473"/>
      <c r="BY26" s="473"/>
      <c r="BZ26" s="473"/>
      <c r="CA26" s="473"/>
      <c r="CB26" s="473"/>
      <c r="CC26" s="474"/>
      <c r="CD26" s="197"/>
      <c r="CE26" s="582"/>
      <c r="CF26" s="582"/>
      <c r="CG26" s="582"/>
      <c r="CH26" s="582"/>
      <c r="CI26" s="582"/>
      <c r="CJ26" s="582"/>
      <c r="CK26" s="582"/>
      <c r="CL26" s="582"/>
      <c r="CM26" s="582"/>
      <c r="CN26" s="582"/>
      <c r="CO26" s="582"/>
      <c r="CP26" s="582"/>
      <c r="CQ26" s="582"/>
      <c r="CR26" s="582"/>
      <c r="CS26" s="583"/>
      <c r="CT26" s="469"/>
      <c r="CU26" s="470"/>
      <c r="CV26" s="470"/>
      <c r="CW26" s="470"/>
      <c r="CX26" s="470"/>
      <c r="CY26" s="470"/>
      <c r="CZ26" s="470"/>
      <c r="DA26" s="471"/>
      <c r="DB26" s="469"/>
      <c r="DC26" s="470"/>
      <c r="DD26" s="470"/>
      <c r="DE26" s="470"/>
      <c r="DF26" s="470"/>
      <c r="DG26" s="470"/>
      <c r="DH26" s="470"/>
      <c r="DI26" s="471"/>
    </row>
    <row r="27" spans="1:119" ht="18.75" customHeight="1" thickBot="1" x14ac:dyDescent="0.25">
      <c r="A27" s="183"/>
      <c r="B27" s="612"/>
      <c r="C27" s="613"/>
      <c r="D27" s="614"/>
      <c r="E27" s="522" t="s">
        <v>181</v>
      </c>
      <c r="F27" s="502"/>
      <c r="G27" s="502"/>
      <c r="H27" s="502"/>
      <c r="I27" s="502"/>
      <c r="J27" s="502"/>
      <c r="K27" s="503"/>
      <c r="L27" s="523">
        <v>1</v>
      </c>
      <c r="M27" s="524"/>
      <c r="N27" s="524"/>
      <c r="O27" s="524"/>
      <c r="P27" s="566"/>
      <c r="Q27" s="523">
        <v>5825</v>
      </c>
      <c r="R27" s="524"/>
      <c r="S27" s="524"/>
      <c r="T27" s="524"/>
      <c r="U27" s="524"/>
      <c r="V27" s="566"/>
      <c r="W27" s="625"/>
      <c r="X27" s="613"/>
      <c r="Y27" s="614"/>
      <c r="Z27" s="522" t="s">
        <v>182</v>
      </c>
      <c r="AA27" s="502"/>
      <c r="AB27" s="502"/>
      <c r="AC27" s="502"/>
      <c r="AD27" s="502"/>
      <c r="AE27" s="502"/>
      <c r="AF27" s="502"/>
      <c r="AG27" s="503"/>
      <c r="AH27" s="523">
        <v>3</v>
      </c>
      <c r="AI27" s="524"/>
      <c r="AJ27" s="524"/>
      <c r="AK27" s="524"/>
      <c r="AL27" s="566"/>
      <c r="AM27" s="523">
        <v>12696</v>
      </c>
      <c r="AN27" s="524"/>
      <c r="AO27" s="524"/>
      <c r="AP27" s="524"/>
      <c r="AQ27" s="524"/>
      <c r="AR27" s="566"/>
      <c r="AS27" s="523">
        <v>4232</v>
      </c>
      <c r="AT27" s="524"/>
      <c r="AU27" s="524"/>
      <c r="AV27" s="524"/>
      <c r="AW27" s="524"/>
      <c r="AX27" s="525"/>
      <c r="AY27" s="567" t="s">
        <v>183</v>
      </c>
      <c r="AZ27" s="568"/>
      <c r="BA27" s="568"/>
      <c r="BB27" s="568"/>
      <c r="BC27" s="568"/>
      <c r="BD27" s="568"/>
      <c r="BE27" s="568"/>
      <c r="BF27" s="568"/>
      <c r="BG27" s="568"/>
      <c r="BH27" s="568"/>
      <c r="BI27" s="568"/>
      <c r="BJ27" s="568"/>
      <c r="BK27" s="568"/>
      <c r="BL27" s="568"/>
      <c r="BM27" s="569"/>
      <c r="BN27" s="648" t="s">
        <v>184</v>
      </c>
      <c r="BO27" s="649"/>
      <c r="BP27" s="649"/>
      <c r="BQ27" s="649"/>
      <c r="BR27" s="649"/>
      <c r="BS27" s="649"/>
      <c r="BT27" s="649"/>
      <c r="BU27" s="650"/>
      <c r="BV27" s="648" t="s">
        <v>184</v>
      </c>
      <c r="BW27" s="649"/>
      <c r="BX27" s="649"/>
      <c r="BY27" s="649"/>
      <c r="BZ27" s="649"/>
      <c r="CA27" s="649"/>
      <c r="CB27" s="649"/>
      <c r="CC27" s="650"/>
      <c r="CD27" s="199"/>
      <c r="CE27" s="582"/>
      <c r="CF27" s="582"/>
      <c r="CG27" s="582"/>
      <c r="CH27" s="582"/>
      <c r="CI27" s="582"/>
      <c r="CJ27" s="582"/>
      <c r="CK27" s="582"/>
      <c r="CL27" s="582"/>
      <c r="CM27" s="582"/>
      <c r="CN27" s="582"/>
      <c r="CO27" s="582"/>
      <c r="CP27" s="582"/>
      <c r="CQ27" s="582"/>
      <c r="CR27" s="582"/>
      <c r="CS27" s="583"/>
      <c r="CT27" s="469"/>
      <c r="CU27" s="470"/>
      <c r="CV27" s="470"/>
      <c r="CW27" s="470"/>
      <c r="CX27" s="470"/>
      <c r="CY27" s="470"/>
      <c r="CZ27" s="470"/>
      <c r="DA27" s="471"/>
      <c r="DB27" s="469"/>
      <c r="DC27" s="470"/>
      <c r="DD27" s="470"/>
      <c r="DE27" s="470"/>
      <c r="DF27" s="470"/>
      <c r="DG27" s="470"/>
      <c r="DH27" s="470"/>
      <c r="DI27" s="471"/>
      <c r="DJ27" s="182"/>
      <c r="DK27" s="182"/>
      <c r="DL27" s="182"/>
      <c r="DM27" s="182"/>
      <c r="DN27" s="182"/>
      <c r="DO27" s="182"/>
    </row>
    <row r="28" spans="1:119" ht="18.75" customHeight="1" x14ac:dyDescent="0.2">
      <c r="A28" s="183"/>
      <c r="B28" s="612"/>
      <c r="C28" s="613"/>
      <c r="D28" s="614"/>
      <c r="E28" s="522" t="s">
        <v>185</v>
      </c>
      <c r="F28" s="502"/>
      <c r="G28" s="502"/>
      <c r="H28" s="502"/>
      <c r="I28" s="502"/>
      <c r="J28" s="502"/>
      <c r="K28" s="503"/>
      <c r="L28" s="523">
        <v>1</v>
      </c>
      <c r="M28" s="524"/>
      <c r="N28" s="524"/>
      <c r="O28" s="524"/>
      <c r="P28" s="566"/>
      <c r="Q28" s="523">
        <v>5317</v>
      </c>
      <c r="R28" s="524"/>
      <c r="S28" s="524"/>
      <c r="T28" s="524"/>
      <c r="U28" s="524"/>
      <c r="V28" s="566"/>
      <c r="W28" s="625"/>
      <c r="X28" s="613"/>
      <c r="Y28" s="614"/>
      <c r="Z28" s="522" t="s">
        <v>186</v>
      </c>
      <c r="AA28" s="502"/>
      <c r="AB28" s="502"/>
      <c r="AC28" s="502"/>
      <c r="AD28" s="502"/>
      <c r="AE28" s="502"/>
      <c r="AF28" s="502"/>
      <c r="AG28" s="503"/>
      <c r="AH28" s="523" t="s">
        <v>129</v>
      </c>
      <c r="AI28" s="524"/>
      <c r="AJ28" s="524"/>
      <c r="AK28" s="524"/>
      <c r="AL28" s="566"/>
      <c r="AM28" s="523" t="s">
        <v>184</v>
      </c>
      <c r="AN28" s="524"/>
      <c r="AO28" s="524"/>
      <c r="AP28" s="524"/>
      <c r="AQ28" s="524"/>
      <c r="AR28" s="566"/>
      <c r="AS28" s="523" t="s">
        <v>147</v>
      </c>
      <c r="AT28" s="524"/>
      <c r="AU28" s="524"/>
      <c r="AV28" s="524"/>
      <c r="AW28" s="524"/>
      <c r="AX28" s="525"/>
      <c r="AY28" s="651" t="s">
        <v>187</v>
      </c>
      <c r="AZ28" s="652"/>
      <c r="BA28" s="652"/>
      <c r="BB28" s="653"/>
      <c r="BC28" s="432" t="s">
        <v>48</v>
      </c>
      <c r="BD28" s="433"/>
      <c r="BE28" s="433"/>
      <c r="BF28" s="433"/>
      <c r="BG28" s="433"/>
      <c r="BH28" s="433"/>
      <c r="BI28" s="433"/>
      <c r="BJ28" s="433"/>
      <c r="BK28" s="433"/>
      <c r="BL28" s="433"/>
      <c r="BM28" s="434"/>
      <c r="BN28" s="435">
        <v>3557195</v>
      </c>
      <c r="BO28" s="436"/>
      <c r="BP28" s="436"/>
      <c r="BQ28" s="436"/>
      <c r="BR28" s="436"/>
      <c r="BS28" s="436"/>
      <c r="BT28" s="436"/>
      <c r="BU28" s="437"/>
      <c r="BV28" s="435">
        <v>4003069</v>
      </c>
      <c r="BW28" s="436"/>
      <c r="BX28" s="436"/>
      <c r="BY28" s="436"/>
      <c r="BZ28" s="436"/>
      <c r="CA28" s="436"/>
      <c r="CB28" s="436"/>
      <c r="CC28" s="437"/>
      <c r="CD28" s="197"/>
      <c r="CE28" s="582"/>
      <c r="CF28" s="582"/>
      <c r="CG28" s="582"/>
      <c r="CH28" s="582"/>
      <c r="CI28" s="582"/>
      <c r="CJ28" s="582"/>
      <c r="CK28" s="582"/>
      <c r="CL28" s="582"/>
      <c r="CM28" s="582"/>
      <c r="CN28" s="582"/>
      <c r="CO28" s="582"/>
      <c r="CP28" s="582"/>
      <c r="CQ28" s="582"/>
      <c r="CR28" s="582"/>
      <c r="CS28" s="583"/>
      <c r="CT28" s="469"/>
      <c r="CU28" s="470"/>
      <c r="CV28" s="470"/>
      <c r="CW28" s="470"/>
      <c r="CX28" s="470"/>
      <c r="CY28" s="470"/>
      <c r="CZ28" s="470"/>
      <c r="DA28" s="471"/>
      <c r="DB28" s="469"/>
      <c r="DC28" s="470"/>
      <c r="DD28" s="470"/>
      <c r="DE28" s="470"/>
      <c r="DF28" s="470"/>
      <c r="DG28" s="470"/>
      <c r="DH28" s="470"/>
      <c r="DI28" s="471"/>
      <c r="DJ28" s="182"/>
      <c r="DK28" s="182"/>
      <c r="DL28" s="182"/>
      <c r="DM28" s="182"/>
      <c r="DN28" s="182"/>
      <c r="DO28" s="182"/>
    </row>
    <row r="29" spans="1:119" ht="18.75" customHeight="1" x14ac:dyDescent="0.2">
      <c r="A29" s="183"/>
      <c r="B29" s="612"/>
      <c r="C29" s="613"/>
      <c r="D29" s="614"/>
      <c r="E29" s="522" t="s">
        <v>188</v>
      </c>
      <c r="F29" s="502"/>
      <c r="G29" s="502"/>
      <c r="H29" s="502"/>
      <c r="I29" s="502"/>
      <c r="J29" s="502"/>
      <c r="K29" s="503"/>
      <c r="L29" s="523">
        <v>24</v>
      </c>
      <c r="M29" s="524"/>
      <c r="N29" s="524"/>
      <c r="O29" s="524"/>
      <c r="P29" s="566"/>
      <c r="Q29" s="523">
        <v>4970</v>
      </c>
      <c r="R29" s="524"/>
      <c r="S29" s="524"/>
      <c r="T29" s="524"/>
      <c r="U29" s="524"/>
      <c r="V29" s="566"/>
      <c r="W29" s="626"/>
      <c r="X29" s="627"/>
      <c r="Y29" s="628"/>
      <c r="Z29" s="522" t="s">
        <v>189</v>
      </c>
      <c r="AA29" s="502"/>
      <c r="AB29" s="502"/>
      <c r="AC29" s="502"/>
      <c r="AD29" s="502"/>
      <c r="AE29" s="502"/>
      <c r="AF29" s="502"/>
      <c r="AG29" s="503"/>
      <c r="AH29" s="523">
        <v>784</v>
      </c>
      <c r="AI29" s="524"/>
      <c r="AJ29" s="524"/>
      <c r="AK29" s="524"/>
      <c r="AL29" s="566"/>
      <c r="AM29" s="523">
        <v>2358039</v>
      </c>
      <c r="AN29" s="524"/>
      <c r="AO29" s="524"/>
      <c r="AP29" s="524"/>
      <c r="AQ29" s="524"/>
      <c r="AR29" s="566"/>
      <c r="AS29" s="523">
        <v>3008</v>
      </c>
      <c r="AT29" s="524"/>
      <c r="AU29" s="524"/>
      <c r="AV29" s="524"/>
      <c r="AW29" s="524"/>
      <c r="AX29" s="525"/>
      <c r="AY29" s="654"/>
      <c r="AZ29" s="655"/>
      <c r="BA29" s="655"/>
      <c r="BB29" s="656"/>
      <c r="BC29" s="506" t="s">
        <v>190</v>
      </c>
      <c r="BD29" s="507"/>
      <c r="BE29" s="507"/>
      <c r="BF29" s="507"/>
      <c r="BG29" s="507"/>
      <c r="BH29" s="507"/>
      <c r="BI29" s="507"/>
      <c r="BJ29" s="507"/>
      <c r="BK29" s="507"/>
      <c r="BL29" s="507"/>
      <c r="BM29" s="508"/>
      <c r="BN29" s="472" t="s">
        <v>147</v>
      </c>
      <c r="BO29" s="473"/>
      <c r="BP29" s="473"/>
      <c r="BQ29" s="473"/>
      <c r="BR29" s="473"/>
      <c r="BS29" s="473"/>
      <c r="BT29" s="473"/>
      <c r="BU29" s="474"/>
      <c r="BV29" s="472" t="s">
        <v>147</v>
      </c>
      <c r="BW29" s="473"/>
      <c r="BX29" s="473"/>
      <c r="BY29" s="473"/>
      <c r="BZ29" s="473"/>
      <c r="CA29" s="473"/>
      <c r="CB29" s="473"/>
      <c r="CC29" s="474"/>
      <c r="CD29" s="199"/>
      <c r="CE29" s="582"/>
      <c r="CF29" s="582"/>
      <c r="CG29" s="582"/>
      <c r="CH29" s="582"/>
      <c r="CI29" s="582"/>
      <c r="CJ29" s="582"/>
      <c r="CK29" s="582"/>
      <c r="CL29" s="582"/>
      <c r="CM29" s="582"/>
      <c r="CN29" s="582"/>
      <c r="CO29" s="582"/>
      <c r="CP29" s="582"/>
      <c r="CQ29" s="582"/>
      <c r="CR29" s="582"/>
      <c r="CS29" s="583"/>
      <c r="CT29" s="469"/>
      <c r="CU29" s="470"/>
      <c r="CV29" s="470"/>
      <c r="CW29" s="470"/>
      <c r="CX29" s="470"/>
      <c r="CY29" s="470"/>
      <c r="CZ29" s="470"/>
      <c r="DA29" s="471"/>
      <c r="DB29" s="469"/>
      <c r="DC29" s="470"/>
      <c r="DD29" s="470"/>
      <c r="DE29" s="470"/>
      <c r="DF29" s="470"/>
      <c r="DG29" s="470"/>
      <c r="DH29" s="470"/>
      <c r="DI29" s="471"/>
      <c r="DJ29" s="182"/>
      <c r="DK29" s="182"/>
      <c r="DL29" s="182"/>
      <c r="DM29" s="182"/>
      <c r="DN29" s="182"/>
      <c r="DO29" s="182"/>
    </row>
    <row r="30" spans="1:119" ht="18.75" customHeight="1" thickBot="1" x14ac:dyDescent="0.25">
      <c r="A30" s="183"/>
      <c r="B30" s="615"/>
      <c r="C30" s="616"/>
      <c r="D30" s="617"/>
      <c r="E30" s="526"/>
      <c r="F30" s="527"/>
      <c r="G30" s="527"/>
      <c r="H30" s="527"/>
      <c r="I30" s="527"/>
      <c r="J30" s="527"/>
      <c r="K30" s="528"/>
      <c r="L30" s="629"/>
      <c r="M30" s="630"/>
      <c r="N30" s="630"/>
      <c r="O30" s="630"/>
      <c r="P30" s="631"/>
      <c r="Q30" s="629"/>
      <c r="R30" s="630"/>
      <c r="S30" s="630"/>
      <c r="T30" s="630"/>
      <c r="U30" s="630"/>
      <c r="V30" s="631"/>
      <c r="W30" s="632" t="s">
        <v>191</v>
      </c>
      <c r="X30" s="633"/>
      <c r="Y30" s="633"/>
      <c r="Z30" s="633"/>
      <c r="AA30" s="633"/>
      <c r="AB30" s="633"/>
      <c r="AC30" s="633"/>
      <c r="AD30" s="633"/>
      <c r="AE30" s="633"/>
      <c r="AF30" s="633"/>
      <c r="AG30" s="634"/>
      <c r="AH30" s="591">
        <v>100</v>
      </c>
      <c r="AI30" s="592"/>
      <c r="AJ30" s="592"/>
      <c r="AK30" s="592"/>
      <c r="AL30" s="592"/>
      <c r="AM30" s="592"/>
      <c r="AN30" s="592"/>
      <c r="AO30" s="592"/>
      <c r="AP30" s="592"/>
      <c r="AQ30" s="592"/>
      <c r="AR30" s="592"/>
      <c r="AS30" s="592"/>
      <c r="AT30" s="592"/>
      <c r="AU30" s="592"/>
      <c r="AV30" s="592"/>
      <c r="AW30" s="592"/>
      <c r="AX30" s="594"/>
      <c r="AY30" s="657"/>
      <c r="AZ30" s="658"/>
      <c r="BA30" s="658"/>
      <c r="BB30" s="659"/>
      <c r="BC30" s="645" t="s">
        <v>50</v>
      </c>
      <c r="BD30" s="646"/>
      <c r="BE30" s="646"/>
      <c r="BF30" s="646"/>
      <c r="BG30" s="646"/>
      <c r="BH30" s="646"/>
      <c r="BI30" s="646"/>
      <c r="BJ30" s="646"/>
      <c r="BK30" s="646"/>
      <c r="BL30" s="646"/>
      <c r="BM30" s="647"/>
      <c r="BN30" s="648">
        <v>15140354</v>
      </c>
      <c r="BO30" s="649"/>
      <c r="BP30" s="649"/>
      <c r="BQ30" s="649"/>
      <c r="BR30" s="649"/>
      <c r="BS30" s="649"/>
      <c r="BT30" s="649"/>
      <c r="BU30" s="650"/>
      <c r="BV30" s="648">
        <v>15143796</v>
      </c>
      <c r="BW30" s="649"/>
      <c r="BX30" s="649"/>
      <c r="BY30" s="649"/>
      <c r="BZ30" s="649"/>
      <c r="CA30" s="649"/>
      <c r="CB30" s="649"/>
      <c r="CC30" s="650"/>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2">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2">
      <c r="A32" s="183"/>
      <c r="B32" s="209"/>
      <c r="C32" s="210" t="s">
        <v>192</v>
      </c>
      <c r="D32" s="210"/>
      <c r="E32" s="210"/>
      <c r="F32" s="207"/>
      <c r="G32" s="207"/>
      <c r="H32" s="207"/>
      <c r="I32" s="207"/>
      <c r="J32" s="207"/>
      <c r="K32" s="207"/>
      <c r="L32" s="207"/>
      <c r="M32" s="207"/>
      <c r="N32" s="207"/>
      <c r="O32" s="207"/>
      <c r="P32" s="207"/>
      <c r="Q32" s="207"/>
      <c r="R32" s="207"/>
      <c r="S32" s="207"/>
      <c r="T32" s="207"/>
      <c r="U32" s="207" t="s">
        <v>193</v>
      </c>
      <c r="V32" s="207"/>
      <c r="W32" s="207"/>
      <c r="X32" s="207"/>
      <c r="Y32" s="207"/>
      <c r="Z32" s="207"/>
      <c r="AA32" s="207"/>
      <c r="AB32" s="207"/>
      <c r="AC32" s="207"/>
      <c r="AD32" s="207"/>
      <c r="AE32" s="207"/>
      <c r="AF32" s="207"/>
      <c r="AG32" s="207"/>
      <c r="AH32" s="207"/>
      <c r="AI32" s="207"/>
      <c r="AJ32" s="207"/>
      <c r="AK32" s="207"/>
      <c r="AL32" s="207"/>
      <c r="AM32" s="211" t="s">
        <v>194</v>
      </c>
      <c r="AN32" s="207"/>
      <c r="AO32" s="207"/>
      <c r="AP32" s="207"/>
      <c r="AQ32" s="207"/>
      <c r="AR32" s="207"/>
      <c r="AS32" s="211"/>
      <c r="AT32" s="211"/>
      <c r="AU32" s="211"/>
      <c r="AV32" s="211"/>
      <c r="AW32" s="211"/>
      <c r="AX32" s="211"/>
      <c r="AY32" s="211"/>
      <c r="AZ32" s="211"/>
      <c r="BA32" s="211"/>
      <c r="BB32" s="207"/>
      <c r="BC32" s="211"/>
      <c r="BD32" s="207"/>
      <c r="BE32" s="211" t="s">
        <v>195</v>
      </c>
      <c r="BF32" s="207"/>
      <c r="BG32" s="207"/>
      <c r="BH32" s="207"/>
      <c r="BI32" s="207"/>
      <c r="BJ32" s="211"/>
      <c r="BK32" s="211"/>
      <c r="BL32" s="211"/>
      <c r="BM32" s="211"/>
      <c r="BN32" s="211"/>
      <c r="BO32" s="211"/>
      <c r="BP32" s="211"/>
      <c r="BQ32" s="211"/>
      <c r="BR32" s="207"/>
      <c r="BS32" s="207"/>
      <c r="BT32" s="207"/>
      <c r="BU32" s="207"/>
      <c r="BV32" s="207"/>
      <c r="BW32" s="207" t="s">
        <v>196</v>
      </c>
      <c r="BX32" s="207"/>
      <c r="BY32" s="207"/>
      <c r="BZ32" s="207"/>
      <c r="CA32" s="207"/>
      <c r="CB32" s="211"/>
      <c r="CC32" s="211"/>
      <c r="CD32" s="211"/>
      <c r="CE32" s="211"/>
      <c r="CF32" s="211"/>
      <c r="CG32" s="211"/>
      <c r="CH32" s="211"/>
      <c r="CI32" s="211"/>
      <c r="CJ32" s="211"/>
      <c r="CK32" s="211"/>
      <c r="CL32" s="211"/>
      <c r="CM32" s="211"/>
      <c r="CN32" s="211"/>
      <c r="CO32" s="211" t="s">
        <v>197</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2">
      <c r="A33" s="183"/>
      <c r="B33" s="209"/>
      <c r="C33" s="496" t="s">
        <v>198</v>
      </c>
      <c r="D33" s="496"/>
      <c r="E33" s="461" t="s">
        <v>199</v>
      </c>
      <c r="F33" s="461"/>
      <c r="G33" s="461"/>
      <c r="H33" s="461"/>
      <c r="I33" s="461"/>
      <c r="J33" s="461"/>
      <c r="K33" s="461"/>
      <c r="L33" s="461"/>
      <c r="M33" s="461"/>
      <c r="N33" s="461"/>
      <c r="O33" s="461"/>
      <c r="P33" s="461"/>
      <c r="Q33" s="461"/>
      <c r="R33" s="461"/>
      <c r="S33" s="461"/>
      <c r="T33" s="212"/>
      <c r="U33" s="496" t="s">
        <v>200</v>
      </c>
      <c r="V33" s="496"/>
      <c r="W33" s="461" t="s">
        <v>201</v>
      </c>
      <c r="X33" s="461"/>
      <c r="Y33" s="461"/>
      <c r="Z33" s="461"/>
      <c r="AA33" s="461"/>
      <c r="AB33" s="461"/>
      <c r="AC33" s="461"/>
      <c r="AD33" s="461"/>
      <c r="AE33" s="461"/>
      <c r="AF33" s="461"/>
      <c r="AG33" s="461"/>
      <c r="AH33" s="461"/>
      <c r="AI33" s="461"/>
      <c r="AJ33" s="461"/>
      <c r="AK33" s="461"/>
      <c r="AL33" s="212"/>
      <c r="AM33" s="496" t="s">
        <v>202</v>
      </c>
      <c r="AN33" s="496"/>
      <c r="AO33" s="461" t="s">
        <v>203</v>
      </c>
      <c r="AP33" s="461"/>
      <c r="AQ33" s="461"/>
      <c r="AR33" s="461"/>
      <c r="AS33" s="461"/>
      <c r="AT33" s="461"/>
      <c r="AU33" s="461"/>
      <c r="AV33" s="461"/>
      <c r="AW33" s="461"/>
      <c r="AX33" s="461"/>
      <c r="AY33" s="461"/>
      <c r="AZ33" s="461"/>
      <c r="BA33" s="461"/>
      <c r="BB33" s="461"/>
      <c r="BC33" s="461"/>
      <c r="BD33" s="213"/>
      <c r="BE33" s="461" t="s">
        <v>204</v>
      </c>
      <c r="BF33" s="461"/>
      <c r="BG33" s="461" t="s">
        <v>205</v>
      </c>
      <c r="BH33" s="461"/>
      <c r="BI33" s="461"/>
      <c r="BJ33" s="461"/>
      <c r="BK33" s="461"/>
      <c r="BL33" s="461"/>
      <c r="BM33" s="461"/>
      <c r="BN33" s="461"/>
      <c r="BO33" s="461"/>
      <c r="BP33" s="461"/>
      <c r="BQ33" s="461"/>
      <c r="BR33" s="461"/>
      <c r="BS33" s="461"/>
      <c r="BT33" s="461"/>
      <c r="BU33" s="461"/>
      <c r="BV33" s="213"/>
      <c r="BW33" s="496" t="s">
        <v>204</v>
      </c>
      <c r="BX33" s="496"/>
      <c r="BY33" s="461" t="s">
        <v>206</v>
      </c>
      <c r="BZ33" s="461"/>
      <c r="CA33" s="461"/>
      <c r="CB33" s="461"/>
      <c r="CC33" s="461"/>
      <c r="CD33" s="461"/>
      <c r="CE33" s="461"/>
      <c r="CF33" s="461"/>
      <c r="CG33" s="461"/>
      <c r="CH33" s="461"/>
      <c r="CI33" s="461"/>
      <c r="CJ33" s="461"/>
      <c r="CK33" s="461"/>
      <c r="CL33" s="461"/>
      <c r="CM33" s="461"/>
      <c r="CN33" s="212"/>
      <c r="CO33" s="496" t="s">
        <v>200</v>
      </c>
      <c r="CP33" s="496"/>
      <c r="CQ33" s="461" t="s">
        <v>207</v>
      </c>
      <c r="CR33" s="461"/>
      <c r="CS33" s="461"/>
      <c r="CT33" s="461"/>
      <c r="CU33" s="461"/>
      <c r="CV33" s="461"/>
      <c r="CW33" s="461"/>
      <c r="CX33" s="461"/>
      <c r="CY33" s="461"/>
      <c r="CZ33" s="461"/>
      <c r="DA33" s="461"/>
      <c r="DB33" s="461"/>
      <c r="DC33" s="461"/>
      <c r="DD33" s="461"/>
      <c r="DE33" s="461"/>
      <c r="DF33" s="212"/>
      <c r="DG33" s="660" t="s">
        <v>208</v>
      </c>
      <c r="DH33" s="660"/>
      <c r="DI33" s="214"/>
      <c r="DJ33" s="182"/>
      <c r="DK33" s="182"/>
      <c r="DL33" s="182"/>
      <c r="DM33" s="182"/>
      <c r="DN33" s="182"/>
      <c r="DO33" s="182"/>
    </row>
    <row r="34" spans="1:119" ht="32.25" customHeight="1" x14ac:dyDescent="0.2">
      <c r="A34" s="183"/>
      <c r="B34" s="209"/>
      <c r="C34" s="661">
        <f>IF(E34="","",1)</f>
        <v>1</v>
      </c>
      <c r="D34" s="661"/>
      <c r="E34" s="662" t="str">
        <f>IF('各会計、関係団体の財政状況及び健全化判断比率'!B7="","",'各会計、関係団体の財政状況及び健全化判断比率'!B7)</f>
        <v>一般会計</v>
      </c>
      <c r="F34" s="662"/>
      <c r="G34" s="662"/>
      <c r="H34" s="662"/>
      <c r="I34" s="662"/>
      <c r="J34" s="662"/>
      <c r="K34" s="662"/>
      <c r="L34" s="662"/>
      <c r="M34" s="662"/>
      <c r="N34" s="662"/>
      <c r="O34" s="662"/>
      <c r="P34" s="662"/>
      <c r="Q34" s="662"/>
      <c r="R34" s="662"/>
      <c r="S34" s="662"/>
      <c r="T34" s="210"/>
      <c r="U34" s="661">
        <f>IF(W34="","",MAX(C34:D43)+1)</f>
        <v>2</v>
      </c>
      <c r="V34" s="661"/>
      <c r="W34" s="662" t="str">
        <f>IF('各会計、関係団体の財政状況及び健全化判断比率'!B28="","",'各会計、関係団体の財政状況及び健全化判断比率'!B28)</f>
        <v>国民健康保険特別会計</v>
      </c>
      <c r="X34" s="662"/>
      <c r="Y34" s="662"/>
      <c r="Z34" s="662"/>
      <c r="AA34" s="662"/>
      <c r="AB34" s="662"/>
      <c r="AC34" s="662"/>
      <c r="AD34" s="662"/>
      <c r="AE34" s="662"/>
      <c r="AF34" s="662"/>
      <c r="AG34" s="662"/>
      <c r="AH34" s="662"/>
      <c r="AI34" s="662"/>
      <c r="AJ34" s="662"/>
      <c r="AK34" s="662"/>
      <c r="AL34" s="210"/>
      <c r="AM34" s="661">
        <f>IF(AO34="","",MAX(C34:D43,U34:V43)+1)</f>
        <v>5</v>
      </c>
      <c r="AN34" s="661"/>
      <c r="AO34" s="662" t="str">
        <f>IF('各会計、関係団体の財政状況及び健全化判断比率'!B31="","",'各会計、関係団体の財政状況及び健全化判断比率'!B31)</f>
        <v>下水道事業会計</v>
      </c>
      <c r="AP34" s="662"/>
      <c r="AQ34" s="662"/>
      <c r="AR34" s="662"/>
      <c r="AS34" s="662"/>
      <c r="AT34" s="662"/>
      <c r="AU34" s="662"/>
      <c r="AV34" s="662"/>
      <c r="AW34" s="662"/>
      <c r="AX34" s="662"/>
      <c r="AY34" s="662"/>
      <c r="AZ34" s="662"/>
      <c r="BA34" s="662"/>
      <c r="BB34" s="662"/>
      <c r="BC34" s="662"/>
      <c r="BD34" s="210"/>
      <c r="BE34" s="661" t="str">
        <f>IF(BG34="","",MAX(C34:D43,U34:V43,AM34:AN43)+1)</f>
        <v/>
      </c>
      <c r="BF34" s="661"/>
      <c r="BG34" s="662"/>
      <c r="BH34" s="662"/>
      <c r="BI34" s="662"/>
      <c r="BJ34" s="662"/>
      <c r="BK34" s="662"/>
      <c r="BL34" s="662"/>
      <c r="BM34" s="662"/>
      <c r="BN34" s="662"/>
      <c r="BO34" s="662"/>
      <c r="BP34" s="662"/>
      <c r="BQ34" s="662"/>
      <c r="BR34" s="662"/>
      <c r="BS34" s="662"/>
      <c r="BT34" s="662"/>
      <c r="BU34" s="662"/>
      <c r="BV34" s="210"/>
      <c r="BW34" s="661">
        <f>IF(BY34="","",MAX(C34:D43,U34:V43,AM34:AN43,BE34:BF43)+1)</f>
        <v>6</v>
      </c>
      <c r="BX34" s="661"/>
      <c r="BY34" s="662" t="str">
        <f>IF('各会計、関係団体の財政状況及び健全化判断比率'!B68="","",'各会計、関係団体の財政状況及び健全化判断比率'!B68)</f>
        <v>東京都後期高齢者医療広域連合（一般会計）</v>
      </c>
      <c r="BZ34" s="662"/>
      <c r="CA34" s="662"/>
      <c r="CB34" s="662"/>
      <c r="CC34" s="662"/>
      <c r="CD34" s="662"/>
      <c r="CE34" s="662"/>
      <c r="CF34" s="662"/>
      <c r="CG34" s="662"/>
      <c r="CH34" s="662"/>
      <c r="CI34" s="662"/>
      <c r="CJ34" s="662"/>
      <c r="CK34" s="662"/>
      <c r="CL34" s="662"/>
      <c r="CM34" s="662"/>
      <c r="CN34" s="210"/>
      <c r="CO34" s="661">
        <f>IF(CQ34="","",MAX(C34:D43,U34:V43,AM34:AN43,BE34:BF43,BW34:BX43)+1)</f>
        <v>16</v>
      </c>
      <c r="CP34" s="661"/>
      <c r="CQ34" s="662" t="str">
        <f>IF('各会計、関係団体の財政状況及び健全化判断比率'!BS7="","",'各会計、関係団体の財政状況及び健全化判断比率'!BS7)</f>
        <v>多摩市土地開発公社</v>
      </c>
      <c r="CR34" s="662"/>
      <c r="CS34" s="662"/>
      <c r="CT34" s="662"/>
      <c r="CU34" s="662"/>
      <c r="CV34" s="662"/>
      <c r="CW34" s="662"/>
      <c r="CX34" s="662"/>
      <c r="CY34" s="662"/>
      <c r="CZ34" s="662"/>
      <c r="DA34" s="662"/>
      <c r="DB34" s="662"/>
      <c r="DC34" s="662"/>
      <c r="DD34" s="662"/>
      <c r="DE34" s="662"/>
      <c r="DF34" s="207"/>
      <c r="DG34" s="663" t="str">
        <f>IF('各会計、関係団体の財政状況及び健全化判断比率'!BR7="","",'各会計、関係団体の財政状況及び健全化判断比率'!BR7)</f>
        <v>〇</v>
      </c>
      <c r="DH34" s="663"/>
      <c r="DI34" s="214"/>
      <c r="DJ34" s="182"/>
      <c r="DK34" s="182"/>
      <c r="DL34" s="182"/>
      <c r="DM34" s="182"/>
      <c r="DN34" s="182"/>
      <c r="DO34" s="182"/>
    </row>
    <row r="35" spans="1:119" ht="32.25" customHeight="1" x14ac:dyDescent="0.2">
      <c r="A35" s="183"/>
      <c r="B35" s="209"/>
      <c r="C35" s="661" t="str">
        <f>IF(E35="","",C34+1)</f>
        <v/>
      </c>
      <c r="D35" s="661"/>
      <c r="E35" s="662" t="str">
        <f>IF('各会計、関係団体の財政状況及び健全化判断比率'!B8="","",'各会計、関係団体の財政状況及び健全化判断比率'!B8)</f>
        <v/>
      </c>
      <c r="F35" s="662"/>
      <c r="G35" s="662"/>
      <c r="H35" s="662"/>
      <c r="I35" s="662"/>
      <c r="J35" s="662"/>
      <c r="K35" s="662"/>
      <c r="L35" s="662"/>
      <c r="M35" s="662"/>
      <c r="N35" s="662"/>
      <c r="O35" s="662"/>
      <c r="P35" s="662"/>
      <c r="Q35" s="662"/>
      <c r="R35" s="662"/>
      <c r="S35" s="662"/>
      <c r="T35" s="210"/>
      <c r="U35" s="661">
        <f>IF(W35="","",U34+1)</f>
        <v>3</v>
      </c>
      <c r="V35" s="661"/>
      <c r="W35" s="662" t="str">
        <f>IF('各会計、関係団体の財政状況及び健全化判断比率'!B29="","",'各会計、関係団体の財政状況及び健全化判断比率'!B29)</f>
        <v>介護保険特別会計</v>
      </c>
      <c r="X35" s="662"/>
      <c r="Y35" s="662"/>
      <c r="Z35" s="662"/>
      <c r="AA35" s="662"/>
      <c r="AB35" s="662"/>
      <c r="AC35" s="662"/>
      <c r="AD35" s="662"/>
      <c r="AE35" s="662"/>
      <c r="AF35" s="662"/>
      <c r="AG35" s="662"/>
      <c r="AH35" s="662"/>
      <c r="AI35" s="662"/>
      <c r="AJ35" s="662"/>
      <c r="AK35" s="662"/>
      <c r="AL35" s="210"/>
      <c r="AM35" s="661" t="str">
        <f t="shared" ref="AM35:AM43" si="0">IF(AO35="","",AM34+1)</f>
        <v/>
      </c>
      <c r="AN35" s="661"/>
      <c r="AO35" s="662"/>
      <c r="AP35" s="662"/>
      <c r="AQ35" s="662"/>
      <c r="AR35" s="662"/>
      <c r="AS35" s="662"/>
      <c r="AT35" s="662"/>
      <c r="AU35" s="662"/>
      <c r="AV35" s="662"/>
      <c r="AW35" s="662"/>
      <c r="AX35" s="662"/>
      <c r="AY35" s="662"/>
      <c r="AZ35" s="662"/>
      <c r="BA35" s="662"/>
      <c r="BB35" s="662"/>
      <c r="BC35" s="662"/>
      <c r="BD35" s="210"/>
      <c r="BE35" s="661" t="str">
        <f t="shared" ref="BE35:BE43" si="1">IF(BG35="","",BE34+1)</f>
        <v/>
      </c>
      <c r="BF35" s="661"/>
      <c r="BG35" s="662"/>
      <c r="BH35" s="662"/>
      <c r="BI35" s="662"/>
      <c r="BJ35" s="662"/>
      <c r="BK35" s="662"/>
      <c r="BL35" s="662"/>
      <c r="BM35" s="662"/>
      <c r="BN35" s="662"/>
      <c r="BO35" s="662"/>
      <c r="BP35" s="662"/>
      <c r="BQ35" s="662"/>
      <c r="BR35" s="662"/>
      <c r="BS35" s="662"/>
      <c r="BT35" s="662"/>
      <c r="BU35" s="662"/>
      <c r="BV35" s="210"/>
      <c r="BW35" s="661">
        <f t="shared" ref="BW35:BW43" si="2">IF(BY35="","",BW34+1)</f>
        <v>7</v>
      </c>
      <c r="BX35" s="661"/>
      <c r="BY35" s="662" t="str">
        <f>IF('各会計、関係団体の財政状況及び健全化判断比率'!B69="","",'各会計、関係団体の財政状況及び健全化判断比率'!B69)</f>
        <v>東京都後期高齢者医療広域連合
（後期高齢者医療特別会計）</v>
      </c>
      <c r="BZ35" s="662"/>
      <c r="CA35" s="662"/>
      <c r="CB35" s="662"/>
      <c r="CC35" s="662"/>
      <c r="CD35" s="662"/>
      <c r="CE35" s="662"/>
      <c r="CF35" s="662"/>
      <c r="CG35" s="662"/>
      <c r="CH35" s="662"/>
      <c r="CI35" s="662"/>
      <c r="CJ35" s="662"/>
      <c r="CK35" s="662"/>
      <c r="CL35" s="662"/>
      <c r="CM35" s="662"/>
      <c r="CN35" s="210"/>
      <c r="CO35" s="661">
        <f t="shared" ref="CO35:CO43" si="3">IF(CQ35="","",CO34+1)</f>
        <v>17</v>
      </c>
      <c r="CP35" s="661"/>
      <c r="CQ35" s="662" t="str">
        <f>IF('各会計、関係団体の財政状況及び健全化判断比率'!BS8="","",'各会計、関係団体の財政状況及び健全化判断比率'!BS8)</f>
        <v>公益財団法人多摩市文化振興財団</v>
      </c>
      <c r="CR35" s="662"/>
      <c r="CS35" s="662"/>
      <c r="CT35" s="662"/>
      <c r="CU35" s="662"/>
      <c r="CV35" s="662"/>
      <c r="CW35" s="662"/>
      <c r="CX35" s="662"/>
      <c r="CY35" s="662"/>
      <c r="CZ35" s="662"/>
      <c r="DA35" s="662"/>
      <c r="DB35" s="662"/>
      <c r="DC35" s="662"/>
      <c r="DD35" s="662"/>
      <c r="DE35" s="662"/>
      <c r="DF35" s="207"/>
      <c r="DG35" s="663" t="str">
        <f>IF('各会計、関係団体の財政状況及び健全化判断比率'!BR8="","",'各会計、関係団体の財政状況及び健全化判断比率'!BR8)</f>
        <v/>
      </c>
      <c r="DH35" s="663"/>
      <c r="DI35" s="214"/>
      <c r="DJ35" s="182"/>
      <c r="DK35" s="182"/>
      <c r="DL35" s="182"/>
      <c r="DM35" s="182"/>
      <c r="DN35" s="182"/>
      <c r="DO35" s="182"/>
    </row>
    <row r="36" spans="1:119" ht="32.25" customHeight="1" x14ac:dyDescent="0.2">
      <c r="A36" s="183"/>
      <c r="B36" s="209"/>
      <c r="C36" s="661" t="str">
        <f>IF(E36="","",C35+1)</f>
        <v/>
      </c>
      <c r="D36" s="661"/>
      <c r="E36" s="662" t="str">
        <f>IF('各会計、関係団体の財政状況及び健全化判断比率'!B9="","",'各会計、関係団体の財政状況及び健全化判断比率'!B9)</f>
        <v/>
      </c>
      <c r="F36" s="662"/>
      <c r="G36" s="662"/>
      <c r="H36" s="662"/>
      <c r="I36" s="662"/>
      <c r="J36" s="662"/>
      <c r="K36" s="662"/>
      <c r="L36" s="662"/>
      <c r="M36" s="662"/>
      <c r="N36" s="662"/>
      <c r="O36" s="662"/>
      <c r="P36" s="662"/>
      <c r="Q36" s="662"/>
      <c r="R36" s="662"/>
      <c r="S36" s="662"/>
      <c r="T36" s="210"/>
      <c r="U36" s="661">
        <f t="shared" ref="U36:U43" si="4">IF(W36="","",U35+1)</f>
        <v>4</v>
      </c>
      <c r="V36" s="661"/>
      <c r="W36" s="662" t="str">
        <f>IF('各会計、関係団体の財政状況及び健全化判断比率'!B30="","",'各会計、関係団体の財政状況及び健全化判断比率'!B30)</f>
        <v>後期高齢者医療特別会計</v>
      </c>
      <c r="X36" s="662"/>
      <c r="Y36" s="662"/>
      <c r="Z36" s="662"/>
      <c r="AA36" s="662"/>
      <c r="AB36" s="662"/>
      <c r="AC36" s="662"/>
      <c r="AD36" s="662"/>
      <c r="AE36" s="662"/>
      <c r="AF36" s="662"/>
      <c r="AG36" s="662"/>
      <c r="AH36" s="662"/>
      <c r="AI36" s="662"/>
      <c r="AJ36" s="662"/>
      <c r="AK36" s="662"/>
      <c r="AL36" s="210"/>
      <c r="AM36" s="661" t="str">
        <f t="shared" si="0"/>
        <v/>
      </c>
      <c r="AN36" s="661"/>
      <c r="AO36" s="662"/>
      <c r="AP36" s="662"/>
      <c r="AQ36" s="662"/>
      <c r="AR36" s="662"/>
      <c r="AS36" s="662"/>
      <c r="AT36" s="662"/>
      <c r="AU36" s="662"/>
      <c r="AV36" s="662"/>
      <c r="AW36" s="662"/>
      <c r="AX36" s="662"/>
      <c r="AY36" s="662"/>
      <c r="AZ36" s="662"/>
      <c r="BA36" s="662"/>
      <c r="BB36" s="662"/>
      <c r="BC36" s="662"/>
      <c r="BD36" s="210"/>
      <c r="BE36" s="661" t="str">
        <f t="shared" si="1"/>
        <v/>
      </c>
      <c r="BF36" s="661"/>
      <c r="BG36" s="662"/>
      <c r="BH36" s="662"/>
      <c r="BI36" s="662"/>
      <c r="BJ36" s="662"/>
      <c r="BK36" s="662"/>
      <c r="BL36" s="662"/>
      <c r="BM36" s="662"/>
      <c r="BN36" s="662"/>
      <c r="BO36" s="662"/>
      <c r="BP36" s="662"/>
      <c r="BQ36" s="662"/>
      <c r="BR36" s="662"/>
      <c r="BS36" s="662"/>
      <c r="BT36" s="662"/>
      <c r="BU36" s="662"/>
      <c r="BV36" s="210"/>
      <c r="BW36" s="661">
        <f t="shared" si="2"/>
        <v>8</v>
      </c>
      <c r="BX36" s="661"/>
      <c r="BY36" s="662" t="str">
        <f>IF('各会計、関係団体の財政状況及び健全化判断比率'!B70="","",'各会計、関係団体の財政状況及び健全化判断比率'!B70)</f>
        <v>東京都市町村職員退職手当組合</v>
      </c>
      <c r="BZ36" s="662"/>
      <c r="CA36" s="662"/>
      <c r="CB36" s="662"/>
      <c r="CC36" s="662"/>
      <c r="CD36" s="662"/>
      <c r="CE36" s="662"/>
      <c r="CF36" s="662"/>
      <c r="CG36" s="662"/>
      <c r="CH36" s="662"/>
      <c r="CI36" s="662"/>
      <c r="CJ36" s="662"/>
      <c r="CK36" s="662"/>
      <c r="CL36" s="662"/>
      <c r="CM36" s="662"/>
      <c r="CN36" s="210"/>
      <c r="CO36" s="661">
        <f t="shared" si="3"/>
        <v>18</v>
      </c>
      <c r="CP36" s="661"/>
      <c r="CQ36" s="662" t="str">
        <f>IF('各会計、関係団体の財政状況及び健全化判断比率'!BS9="","",'各会計、関係団体の財政状況及び健全化判断比率'!BS9)</f>
        <v>多摩都市モノレール株式会社</v>
      </c>
      <c r="CR36" s="662"/>
      <c r="CS36" s="662"/>
      <c r="CT36" s="662"/>
      <c r="CU36" s="662"/>
      <c r="CV36" s="662"/>
      <c r="CW36" s="662"/>
      <c r="CX36" s="662"/>
      <c r="CY36" s="662"/>
      <c r="CZ36" s="662"/>
      <c r="DA36" s="662"/>
      <c r="DB36" s="662"/>
      <c r="DC36" s="662"/>
      <c r="DD36" s="662"/>
      <c r="DE36" s="662"/>
      <c r="DF36" s="207"/>
      <c r="DG36" s="663" t="str">
        <f>IF('各会計、関係団体の財政状況及び健全化判断比率'!BR9="","",'各会計、関係団体の財政状況及び健全化判断比率'!BR9)</f>
        <v/>
      </c>
      <c r="DH36" s="663"/>
      <c r="DI36" s="214"/>
      <c r="DJ36" s="182"/>
      <c r="DK36" s="182"/>
      <c r="DL36" s="182"/>
      <c r="DM36" s="182"/>
      <c r="DN36" s="182"/>
      <c r="DO36" s="182"/>
    </row>
    <row r="37" spans="1:119" ht="32.25" customHeight="1" x14ac:dyDescent="0.2">
      <c r="A37" s="183"/>
      <c r="B37" s="209"/>
      <c r="C37" s="661" t="str">
        <f>IF(E37="","",C36+1)</f>
        <v/>
      </c>
      <c r="D37" s="661"/>
      <c r="E37" s="662" t="str">
        <f>IF('各会計、関係団体の財政状況及び健全化判断比率'!B10="","",'各会計、関係団体の財政状況及び健全化判断比率'!B10)</f>
        <v/>
      </c>
      <c r="F37" s="662"/>
      <c r="G37" s="662"/>
      <c r="H37" s="662"/>
      <c r="I37" s="662"/>
      <c r="J37" s="662"/>
      <c r="K37" s="662"/>
      <c r="L37" s="662"/>
      <c r="M37" s="662"/>
      <c r="N37" s="662"/>
      <c r="O37" s="662"/>
      <c r="P37" s="662"/>
      <c r="Q37" s="662"/>
      <c r="R37" s="662"/>
      <c r="S37" s="662"/>
      <c r="T37" s="210"/>
      <c r="U37" s="661" t="str">
        <f t="shared" si="4"/>
        <v/>
      </c>
      <c r="V37" s="661"/>
      <c r="W37" s="662"/>
      <c r="X37" s="662"/>
      <c r="Y37" s="662"/>
      <c r="Z37" s="662"/>
      <c r="AA37" s="662"/>
      <c r="AB37" s="662"/>
      <c r="AC37" s="662"/>
      <c r="AD37" s="662"/>
      <c r="AE37" s="662"/>
      <c r="AF37" s="662"/>
      <c r="AG37" s="662"/>
      <c r="AH37" s="662"/>
      <c r="AI37" s="662"/>
      <c r="AJ37" s="662"/>
      <c r="AK37" s="662"/>
      <c r="AL37" s="210"/>
      <c r="AM37" s="661" t="str">
        <f t="shared" si="0"/>
        <v/>
      </c>
      <c r="AN37" s="661"/>
      <c r="AO37" s="662"/>
      <c r="AP37" s="662"/>
      <c r="AQ37" s="662"/>
      <c r="AR37" s="662"/>
      <c r="AS37" s="662"/>
      <c r="AT37" s="662"/>
      <c r="AU37" s="662"/>
      <c r="AV37" s="662"/>
      <c r="AW37" s="662"/>
      <c r="AX37" s="662"/>
      <c r="AY37" s="662"/>
      <c r="AZ37" s="662"/>
      <c r="BA37" s="662"/>
      <c r="BB37" s="662"/>
      <c r="BC37" s="662"/>
      <c r="BD37" s="210"/>
      <c r="BE37" s="661" t="str">
        <f t="shared" si="1"/>
        <v/>
      </c>
      <c r="BF37" s="661"/>
      <c r="BG37" s="662"/>
      <c r="BH37" s="662"/>
      <c r="BI37" s="662"/>
      <c r="BJ37" s="662"/>
      <c r="BK37" s="662"/>
      <c r="BL37" s="662"/>
      <c r="BM37" s="662"/>
      <c r="BN37" s="662"/>
      <c r="BO37" s="662"/>
      <c r="BP37" s="662"/>
      <c r="BQ37" s="662"/>
      <c r="BR37" s="662"/>
      <c r="BS37" s="662"/>
      <c r="BT37" s="662"/>
      <c r="BU37" s="662"/>
      <c r="BV37" s="210"/>
      <c r="BW37" s="661">
        <f t="shared" si="2"/>
        <v>9</v>
      </c>
      <c r="BX37" s="661"/>
      <c r="BY37" s="662" t="str">
        <f>IF('各会計、関係団体の財政状況及び健全化判断比率'!B71="","",'各会計、関係団体の財政状況及び健全化判断比率'!B71)</f>
        <v>東京都市町村議会議員公務災害補償等組合</v>
      </c>
      <c r="BZ37" s="662"/>
      <c r="CA37" s="662"/>
      <c r="CB37" s="662"/>
      <c r="CC37" s="662"/>
      <c r="CD37" s="662"/>
      <c r="CE37" s="662"/>
      <c r="CF37" s="662"/>
      <c r="CG37" s="662"/>
      <c r="CH37" s="662"/>
      <c r="CI37" s="662"/>
      <c r="CJ37" s="662"/>
      <c r="CK37" s="662"/>
      <c r="CL37" s="662"/>
      <c r="CM37" s="662"/>
      <c r="CN37" s="210"/>
      <c r="CO37" s="661" t="str">
        <f t="shared" si="3"/>
        <v/>
      </c>
      <c r="CP37" s="661"/>
      <c r="CQ37" s="662" t="str">
        <f>IF('各会計、関係団体の財政状況及び健全化判断比率'!BS10="","",'各会計、関係団体の財政状況及び健全化判断比率'!BS10)</f>
        <v/>
      </c>
      <c r="CR37" s="662"/>
      <c r="CS37" s="662"/>
      <c r="CT37" s="662"/>
      <c r="CU37" s="662"/>
      <c r="CV37" s="662"/>
      <c r="CW37" s="662"/>
      <c r="CX37" s="662"/>
      <c r="CY37" s="662"/>
      <c r="CZ37" s="662"/>
      <c r="DA37" s="662"/>
      <c r="DB37" s="662"/>
      <c r="DC37" s="662"/>
      <c r="DD37" s="662"/>
      <c r="DE37" s="662"/>
      <c r="DF37" s="207"/>
      <c r="DG37" s="663" t="str">
        <f>IF('各会計、関係団体の財政状況及び健全化判断比率'!BR10="","",'各会計、関係団体の財政状況及び健全化判断比率'!BR10)</f>
        <v/>
      </c>
      <c r="DH37" s="663"/>
      <c r="DI37" s="214"/>
      <c r="DJ37" s="182"/>
      <c r="DK37" s="182"/>
      <c r="DL37" s="182"/>
      <c r="DM37" s="182"/>
      <c r="DN37" s="182"/>
      <c r="DO37" s="182"/>
    </row>
    <row r="38" spans="1:119" ht="32.25" customHeight="1" x14ac:dyDescent="0.2">
      <c r="A38" s="183"/>
      <c r="B38" s="209"/>
      <c r="C38" s="661" t="str">
        <f t="shared" ref="C38:C43" si="5">IF(E38="","",C37+1)</f>
        <v/>
      </c>
      <c r="D38" s="661"/>
      <c r="E38" s="662" t="str">
        <f>IF('各会計、関係団体の財政状況及び健全化判断比率'!B11="","",'各会計、関係団体の財政状況及び健全化判断比率'!B11)</f>
        <v/>
      </c>
      <c r="F38" s="662"/>
      <c r="G38" s="662"/>
      <c r="H38" s="662"/>
      <c r="I38" s="662"/>
      <c r="J38" s="662"/>
      <c r="K38" s="662"/>
      <c r="L38" s="662"/>
      <c r="M38" s="662"/>
      <c r="N38" s="662"/>
      <c r="O38" s="662"/>
      <c r="P38" s="662"/>
      <c r="Q38" s="662"/>
      <c r="R38" s="662"/>
      <c r="S38" s="662"/>
      <c r="T38" s="210"/>
      <c r="U38" s="661" t="str">
        <f t="shared" si="4"/>
        <v/>
      </c>
      <c r="V38" s="661"/>
      <c r="W38" s="662"/>
      <c r="X38" s="662"/>
      <c r="Y38" s="662"/>
      <c r="Z38" s="662"/>
      <c r="AA38" s="662"/>
      <c r="AB38" s="662"/>
      <c r="AC38" s="662"/>
      <c r="AD38" s="662"/>
      <c r="AE38" s="662"/>
      <c r="AF38" s="662"/>
      <c r="AG38" s="662"/>
      <c r="AH38" s="662"/>
      <c r="AI38" s="662"/>
      <c r="AJ38" s="662"/>
      <c r="AK38" s="662"/>
      <c r="AL38" s="210"/>
      <c r="AM38" s="661" t="str">
        <f t="shared" si="0"/>
        <v/>
      </c>
      <c r="AN38" s="661"/>
      <c r="AO38" s="662"/>
      <c r="AP38" s="662"/>
      <c r="AQ38" s="662"/>
      <c r="AR38" s="662"/>
      <c r="AS38" s="662"/>
      <c r="AT38" s="662"/>
      <c r="AU38" s="662"/>
      <c r="AV38" s="662"/>
      <c r="AW38" s="662"/>
      <c r="AX38" s="662"/>
      <c r="AY38" s="662"/>
      <c r="AZ38" s="662"/>
      <c r="BA38" s="662"/>
      <c r="BB38" s="662"/>
      <c r="BC38" s="662"/>
      <c r="BD38" s="210"/>
      <c r="BE38" s="661" t="str">
        <f t="shared" si="1"/>
        <v/>
      </c>
      <c r="BF38" s="661"/>
      <c r="BG38" s="662"/>
      <c r="BH38" s="662"/>
      <c r="BI38" s="662"/>
      <c r="BJ38" s="662"/>
      <c r="BK38" s="662"/>
      <c r="BL38" s="662"/>
      <c r="BM38" s="662"/>
      <c r="BN38" s="662"/>
      <c r="BO38" s="662"/>
      <c r="BP38" s="662"/>
      <c r="BQ38" s="662"/>
      <c r="BR38" s="662"/>
      <c r="BS38" s="662"/>
      <c r="BT38" s="662"/>
      <c r="BU38" s="662"/>
      <c r="BV38" s="210"/>
      <c r="BW38" s="661">
        <f t="shared" si="2"/>
        <v>10</v>
      </c>
      <c r="BX38" s="661"/>
      <c r="BY38" s="662" t="str">
        <f>IF('各会計、関係団体の財政状況及び健全化判断比率'!B72="","",'各会計、関係団体の財政状況及び健全化判断比率'!B72)</f>
        <v>南多摩斎場組合</v>
      </c>
      <c r="BZ38" s="662"/>
      <c r="CA38" s="662"/>
      <c r="CB38" s="662"/>
      <c r="CC38" s="662"/>
      <c r="CD38" s="662"/>
      <c r="CE38" s="662"/>
      <c r="CF38" s="662"/>
      <c r="CG38" s="662"/>
      <c r="CH38" s="662"/>
      <c r="CI38" s="662"/>
      <c r="CJ38" s="662"/>
      <c r="CK38" s="662"/>
      <c r="CL38" s="662"/>
      <c r="CM38" s="662"/>
      <c r="CN38" s="210"/>
      <c r="CO38" s="661" t="str">
        <f t="shared" si="3"/>
        <v/>
      </c>
      <c r="CP38" s="661"/>
      <c r="CQ38" s="662" t="str">
        <f>IF('各会計、関係団体の財政状況及び健全化判断比率'!BS11="","",'各会計、関係団体の財政状況及び健全化判断比率'!BS11)</f>
        <v/>
      </c>
      <c r="CR38" s="662"/>
      <c r="CS38" s="662"/>
      <c r="CT38" s="662"/>
      <c r="CU38" s="662"/>
      <c r="CV38" s="662"/>
      <c r="CW38" s="662"/>
      <c r="CX38" s="662"/>
      <c r="CY38" s="662"/>
      <c r="CZ38" s="662"/>
      <c r="DA38" s="662"/>
      <c r="DB38" s="662"/>
      <c r="DC38" s="662"/>
      <c r="DD38" s="662"/>
      <c r="DE38" s="662"/>
      <c r="DF38" s="207"/>
      <c r="DG38" s="663" t="str">
        <f>IF('各会計、関係団体の財政状況及び健全化判断比率'!BR11="","",'各会計、関係団体の財政状況及び健全化判断比率'!BR11)</f>
        <v/>
      </c>
      <c r="DH38" s="663"/>
      <c r="DI38" s="214"/>
      <c r="DJ38" s="182"/>
      <c r="DK38" s="182"/>
      <c r="DL38" s="182"/>
      <c r="DM38" s="182"/>
      <c r="DN38" s="182"/>
      <c r="DO38" s="182"/>
    </row>
    <row r="39" spans="1:119" ht="32.25" customHeight="1" x14ac:dyDescent="0.2">
      <c r="A39" s="183"/>
      <c r="B39" s="209"/>
      <c r="C39" s="661" t="str">
        <f t="shared" si="5"/>
        <v/>
      </c>
      <c r="D39" s="661"/>
      <c r="E39" s="662" t="str">
        <f>IF('各会計、関係団体の財政状況及び健全化判断比率'!B12="","",'各会計、関係団体の財政状況及び健全化判断比率'!B12)</f>
        <v/>
      </c>
      <c r="F39" s="662"/>
      <c r="G39" s="662"/>
      <c r="H39" s="662"/>
      <c r="I39" s="662"/>
      <c r="J39" s="662"/>
      <c r="K39" s="662"/>
      <c r="L39" s="662"/>
      <c r="M39" s="662"/>
      <c r="N39" s="662"/>
      <c r="O39" s="662"/>
      <c r="P39" s="662"/>
      <c r="Q39" s="662"/>
      <c r="R39" s="662"/>
      <c r="S39" s="662"/>
      <c r="T39" s="210"/>
      <c r="U39" s="661" t="str">
        <f t="shared" si="4"/>
        <v/>
      </c>
      <c r="V39" s="661"/>
      <c r="W39" s="662"/>
      <c r="X39" s="662"/>
      <c r="Y39" s="662"/>
      <c r="Z39" s="662"/>
      <c r="AA39" s="662"/>
      <c r="AB39" s="662"/>
      <c r="AC39" s="662"/>
      <c r="AD39" s="662"/>
      <c r="AE39" s="662"/>
      <c r="AF39" s="662"/>
      <c r="AG39" s="662"/>
      <c r="AH39" s="662"/>
      <c r="AI39" s="662"/>
      <c r="AJ39" s="662"/>
      <c r="AK39" s="662"/>
      <c r="AL39" s="210"/>
      <c r="AM39" s="661" t="str">
        <f t="shared" si="0"/>
        <v/>
      </c>
      <c r="AN39" s="661"/>
      <c r="AO39" s="662"/>
      <c r="AP39" s="662"/>
      <c r="AQ39" s="662"/>
      <c r="AR39" s="662"/>
      <c r="AS39" s="662"/>
      <c r="AT39" s="662"/>
      <c r="AU39" s="662"/>
      <c r="AV39" s="662"/>
      <c r="AW39" s="662"/>
      <c r="AX39" s="662"/>
      <c r="AY39" s="662"/>
      <c r="AZ39" s="662"/>
      <c r="BA39" s="662"/>
      <c r="BB39" s="662"/>
      <c r="BC39" s="662"/>
      <c r="BD39" s="210"/>
      <c r="BE39" s="661" t="str">
        <f t="shared" si="1"/>
        <v/>
      </c>
      <c r="BF39" s="661"/>
      <c r="BG39" s="662"/>
      <c r="BH39" s="662"/>
      <c r="BI39" s="662"/>
      <c r="BJ39" s="662"/>
      <c r="BK39" s="662"/>
      <c r="BL39" s="662"/>
      <c r="BM39" s="662"/>
      <c r="BN39" s="662"/>
      <c r="BO39" s="662"/>
      <c r="BP39" s="662"/>
      <c r="BQ39" s="662"/>
      <c r="BR39" s="662"/>
      <c r="BS39" s="662"/>
      <c r="BT39" s="662"/>
      <c r="BU39" s="662"/>
      <c r="BV39" s="210"/>
      <c r="BW39" s="661">
        <f t="shared" si="2"/>
        <v>11</v>
      </c>
      <c r="BX39" s="661"/>
      <c r="BY39" s="662" t="str">
        <f>IF('各会計、関係団体の財政状況及び健全化判断比率'!B73="","",'各会計、関係団体の財政状況及び健全化判断比率'!B73)</f>
        <v>東京たま広域資源循環組合</v>
      </c>
      <c r="BZ39" s="662"/>
      <c r="CA39" s="662"/>
      <c r="CB39" s="662"/>
      <c r="CC39" s="662"/>
      <c r="CD39" s="662"/>
      <c r="CE39" s="662"/>
      <c r="CF39" s="662"/>
      <c r="CG39" s="662"/>
      <c r="CH39" s="662"/>
      <c r="CI39" s="662"/>
      <c r="CJ39" s="662"/>
      <c r="CK39" s="662"/>
      <c r="CL39" s="662"/>
      <c r="CM39" s="662"/>
      <c r="CN39" s="210"/>
      <c r="CO39" s="661" t="str">
        <f t="shared" si="3"/>
        <v/>
      </c>
      <c r="CP39" s="661"/>
      <c r="CQ39" s="662" t="str">
        <f>IF('各会計、関係団体の財政状況及び健全化判断比率'!BS12="","",'各会計、関係団体の財政状況及び健全化判断比率'!BS12)</f>
        <v/>
      </c>
      <c r="CR39" s="662"/>
      <c r="CS39" s="662"/>
      <c r="CT39" s="662"/>
      <c r="CU39" s="662"/>
      <c r="CV39" s="662"/>
      <c r="CW39" s="662"/>
      <c r="CX39" s="662"/>
      <c r="CY39" s="662"/>
      <c r="CZ39" s="662"/>
      <c r="DA39" s="662"/>
      <c r="DB39" s="662"/>
      <c r="DC39" s="662"/>
      <c r="DD39" s="662"/>
      <c r="DE39" s="662"/>
      <c r="DF39" s="207"/>
      <c r="DG39" s="663" t="str">
        <f>IF('各会計、関係団体の財政状況及び健全化判断比率'!BR12="","",'各会計、関係団体の財政状況及び健全化判断比率'!BR12)</f>
        <v/>
      </c>
      <c r="DH39" s="663"/>
      <c r="DI39" s="214"/>
      <c r="DJ39" s="182"/>
      <c r="DK39" s="182"/>
      <c r="DL39" s="182"/>
      <c r="DM39" s="182"/>
      <c r="DN39" s="182"/>
      <c r="DO39" s="182"/>
    </row>
    <row r="40" spans="1:119" ht="32.25" customHeight="1" x14ac:dyDescent="0.2">
      <c r="A40" s="183"/>
      <c r="B40" s="209"/>
      <c r="C40" s="661" t="str">
        <f t="shared" si="5"/>
        <v/>
      </c>
      <c r="D40" s="661"/>
      <c r="E40" s="662" t="str">
        <f>IF('各会計、関係団体の財政状況及び健全化判断比率'!B13="","",'各会計、関係団体の財政状況及び健全化判断比率'!B13)</f>
        <v/>
      </c>
      <c r="F40" s="662"/>
      <c r="G40" s="662"/>
      <c r="H40" s="662"/>
      <c r="I40" s="662"/>
      <c r="J40" s="662"/>
      <c r="K40" s="662"/>
      <c r="L40" s="662"/>
      <c r="M40" s="662"/>
      <c r="N40" s="662"/>
      <c r="O40" s="662"/>
      <c r="P40" s="662"/>
      <c r="Q40" s="662"/>
      <c r="R40" s="662"/>
      <c r="S40" s="662"/>
      <c r="T40" s="210"/>
      <c r="U40" s="661" t="str">
        <f t="shared" si="4"/>
        <v/>
      </c>
      <c r="V40" s="661"/>
      <c r="W40" s="662"/>
      <c r="X40" s="662"/>
      <c r="Y40" s="662"/>
      <c r="Z40" s="662"/>
      <c r="AA40" s="662"/>
      <c r="AB40" s="662"/>
      <c r="AC40" s="662"/>
      <c r="AD40" s="662"/>
      <c r="AE40" s="662"/>
      <c r="AF40" s="662"/>
      <c r="AG40" s="662"/>
      <c r="AH40" s="662"/>
      <c r="AI40" s="662"/>
      <c r="AJ40" s="662"/>
      <c r="AK40" s="662"/>
      <c r="AL40" s="210"/>
      <c r="AM40" s="661" t="str">
        <f t="shared" si="0"/>
        <v/>
      </c>
      <c r="AN40" s="661"/>
      <c r="AO40" s="662"/>
      <c r="AP40" s="662"/>
      <c r="AQ40" s="662"/>
      <c r="AR40" s="662"/>
      <c r="AS40" s="662"/>
      <c r="AT40" s="662"/>
      <c r="AU40" s="662"/>
      <c r="AV40" s="662"/>
      <c r="AW40" s="662"/>
      <c r="AX40" s="662"/>
      <c r="AY40" s="662"/>
      <c r="AZ40" s="662"/>
      <c r="BA40" s="662"/>
      <c r="BB40" s="662"/>
      <c r="BC40" s="662"/>
      <c r="BD40" s="210"/>
      <c r="BE40" s="661" t="str">
        <f t="shared" si="1"/>
        <v/>
      </c>
      <c r="BF40" s="661"/>
      <c r="BG40" s="662"/>
      <c r="BH40" s="662"/>
      <c r="BI40" s="662"/>
      <c r="BJ40" s="662"/>
      <c r="BK40" s="662"/>
      <c r="BL40" s="662"/>
      <c r="BM40" s="662"/>
      <c r="BN40" s="662"/>
      <c r="BO40" s="662"/>
      <c r="BP40" s="662"/>
      <c r="BQ40" s="662"/>
      <c r="BR40" s="662"/>
      <c r="BS40" s="662"/>
      <c r="BT40" s="662"/>
      <c r="BU40" s="662"/>
      <c r="BV40" s="210"/>
      <c r="BW40" s="661">
        <f t="shared" si="2"/>
        <v>12</v>
      </c>
      <c r="BX40" s="661"/>
      <c r="BY40" s="662" t="str">
        <f>IF('各会計、関係団体の財政状況及び健全化判断比率'!B74="","",'各会計、関係団体の財政状況及び健全化判断比率'!B74)</f>
        <v>東京市町村総合事務組合（一般会計）</v>
      </c>
      <c r="BZ40" s="662"/>
      <c r="CA40" s="662"/>
      <c r="CB40" s="662"/>
      <c r="CC40" s="662"/>
      <c r="CD40" s="662"/>
      <c r="CE40" s="662"/>
      <c r="CF40" s="662"/>
      <c r="CG40" s="662"/>
      <c r="CH40" s="662"/>
      <c r="CI40" s="662"/>
      <c r="CJ40" s="662"/>
      <c r="CK40" s="662"/>
      <c r="CL40" s="662"/>
      <c r="CM40" s="662"/>
      <c r="CN40" s="210"/>
      <c r="CO40" s="661" t="str">
        <f t="shared" si="3"/>
        <v/>
      </c>
      <c r="CP40" s="661"/>
      <c r="CQ40" s="662" t="str">
        <f>IF('各会計、関係団体の財政状況及び健全化判断比率'!BS13="","",'各会計、関係団体の財政状況及び健全化判断比率'!BS13)</f>
        <v/>
      </c>
      <c r="CR40" s="662"/>
      <c r="CS40" s="662"/>
      <c r="CT40" s="662"/>
      <c r="CU40" s="662"/>
      <c r="CV40" s="662"/>
      <c r="CW40" s="662"/>
      <c r="CX40" s="662"/>
      <c r="CY40" s="662"/>
      <c r="CZ40" s="662"/>
      <c r="DA40" s="662"/>
      <c r="DB40" s="662"/>
      <c r="DC40" s="662"/>
      <c r="DD40" s="662"/>
      <c r="DE40" s="662"/>
      <c r="DF40" s="207"/>
      <c r="DG40" s="663" t="str">
        <f>IF('各会計、関係団体の財政状況及び健全化判断比率'!BR13="","",'各会計、関係団体の財政状況及び健全化判断比率'!BR13)</f>
        <v/>
      </c>
      <c r="DH40" s="663"/>
      <c r="DI40" s="214"/>
      <c r="DJ40" s="182"/>
      <c r="DK40" s="182"/>
      <c r="DL40" s="182"/>
      <c r="DM40" s="182"/>
      <c r="DN40" s="182"/>
      <c r="DO40" s="182"/>
    </row>
    <row r="41" spans="1:119" ht="32.25" customHeight="1" x14ac:dyDescent="0.2">
      <c r="A41" s="183"/>
      <c r="B41" s="209"/>
      <c r="C41" s="661" t="str">
        <f t="shared" si="5"/>
        <v/>
      </c>
      <c r="D41" s="661"/>
      <c r="E41" s="662" t="str">
        <f>IF('各会計、関係団体の財政状況及び健全化判断比率'!B14="","",'各会計、関係団体の財政状況及び健全化判断比率'!B14)</f>
        <v/>
      </c>
      <c r="F41" s="662"/>
      <c r="G41" s="662"/>
      <c r="H41" s="662"/>
      <c r="I41" s="662"/>
      <c r="J41" s="662"/>
      <c r="K41" s="662"/>
      <c r="L41" s="662"/>
      <c r="M41" s="662"/>
      <c r="N41" s="662"/>
      <c r="O41" s="662"/>
      <c r="P41" s="662"/>
      <c r="Q41" s="662"/>
      <c r="R41" s="662"/>
      <c r="S41" s="662"/>
      <c r="T41" s="210"/>
      <c r="U41" s="661" t="str">
        <f t="shared" si="4"/>
        <v/>
      </c>
      <c r="V41" s="661"/>
      <c r="W41" s="662"/>
      <c r="X41" s="662"/>
      <c r="Y41" s="662"/>
      <c r="Z41" s="662"/>
      <c r="AA41" s="662"/>
      <c r="AB41" s="662"/>
      <c r="AC41" s="662"/>
      <c r="AD41" s="662"/>
      <c r="AE41" s="662"/>
      <c r="AF41" s="662"/>
      <c r="AG41" s="662"/>
      <c r="AH41" s="662"/>
      <c r="AI41" s="662"/>
      <c r="AJ41" s="662"/>
      <c r="AK41" s="662"/>
      <c r="AL41" s="210"/>
      <c r="AM41" s="661" t="str">
        <f t="shared" si="0"/>
        <v/>
      </c>
      <c r="AN41" s="661"/>
      <c r="AO41" s="662"/>
      <c r="AP41" s="662"/>
      <c r="AQ41" s="662"/>
      <c r="AR41" s="662"/>
      <c r="AS41" s="662"/>
      <c r="AT41" s="662"/>
      <c r="AU41" s="662"/>
      <c r="AV41" s="662"/>
      <c r="AW41" s="662"/>
      <c r="AX41" s="662"/>
      <c r="AY41" s="662"/>
      <c r="AZ41" s="662"/>
      <c r="BA41" s="662"/>
      <c r="BB41" s="662"/>
      <c r="BC41" s="662"/>
      <c r="BD41" s="210"/>
      <c r="BE41" s="661" t="str">
        <f t="shared" si="1"/>
        <v/>
      </c>
      <c r="BF41" s="661"/>
      <c r="BG41" s="662"/>
      <c r="BH41" s="662"/>
      <c r="BI41" s="662"/>
      <c r="BJ41" s="662"/>
      <c r="BK41" s="662"/>
      <c r="BL41" s="662"/>
      <c r="BM41" s="662"/>
      <c r="BN41" s="662"/>
      <c r="BO41" s="662"/>
      <c r="BP41" s="662"/>
      <c r="BQ41" s="662"/>
      <c r="BR41" s="662"/>
      <c r="BS41" s="662"/>
      <c r="BT41" s="662"/>
      <c r="BU41" s="662"/>
      <c r="BV41" s="210"/>
      <c r="BW41" s="661">
        <f t="shared" si="2"/>
        <v>13</v>
      </c>
      <c r="BX41" s="661"/>
      <c r="BY41" s="662" t="str">
        <f>IF('各会計、関係団体の財政状況及び健全化判断比率'!B75="","",'各会計、関係団体の財政状況及び健全化判断比率'!B75)</f>
        <v>東京市町村総合事務組合（交通災害共済事業特別会計）</v>
      </c>
      <c r="BZ41" s="662"/>
      <c r="CA41" s="662"/>
      <c r="CB41" s="662"/>
      <c r="CC41" s="662"/>
      <c r="CD41" s="662"/>
      <c r="CE41" s="662"/>
      <c r="CF41" s="662"/>
      <c r="CG41" s="662"/>
      <c r="CH41" s="662"/>
      <c r="CI41" s="662"/>
      <c r="CJ41" s="662"/>
      <c r="CK41" s="662"/>
      <c r="CL41" s="662"/>
      <c r="CM41" s="662"/>
      <c r="CN41" s="210"/>
      <c r="CO41" s="661" t="str">
        <f t="shared" si="3"/>
        <v/>
      </c>
      <c r="CP41" s="661"/>
      <c r="CQ41" s="662" t="str">
        <f>IF('各会計、関係団体の財政状況及び健全化判断比率'!BS14="","",'各会計、関係団体の財政状況及び健全化判断比率'!BS14)</f>
        <v/>
      </c>
      <c r="CR41" s="662"/>
      <c r="CS41" s="662"/>
      <c r="CT41" s="662"/>
      <c r="CU41" s="662"/>
      <c r="CV41" s="662"/>
      <c r="CW41" s="662"/>
      <c r="CX41" s="662"/>
      <c r="CY41" s="662"/>
      <c r="CZ41" s="662"/>
      <c r="DA41" s="662"/>
      <c r="DB41" s="662"/>
      <c r="DC41" s="662"/>
      <c r="DD41" s="662"/>
      <c r="DE41" s="662"/>
      <c r="DF41" s="207"/>
      <c r="DG41" s="663" t="str">
        <f>IF('各会計、関係団体の財政状況及び健全化判断比率'!BR14="","",'各会計、関係団体の財政状況及び健全化判断比率'!BR14)</f>
        <v/>
      </c>
      <c r="DH41" s="663"/>
      <c r="DI41" s="214"/>
      <c r="DJ41" s="182"/>
      <c r="DK41" s="182"/>
      <c r="DL41" s="182"/>
      <c r="DM41" s="182"/>
      <c r="DN41" s="182"/>
      <c r="DO41" s="182"/>
    </row>
    <row r="42" spans="1:119" ht="32.25" customHeight="1" x14ac:dyDescent="0.2">
      <c r="A42" s="182"/>
      <c r="B42" s="209"/>
      <c r="C42" s="661" t="str">
        <f t="shared" si="5"/>
        <v/>
      </c>
      <c r="D42" s="661"/>
      <c r="E42" s="662" t="str">
        <f>IF('各会計、関係団体の財政状況及び健全化判断比率'!B15="","",'各会計、関係団体の財政状況及び健全化判断比率'!B15)</f>
        <v/>
      </c>
      <c r="F42" s="662"/>
      <c r="G42" s="662"/>
      <c r="H42" s="662"/>
      <c r="I42" s="662"/>
      <c r="J42" s="662"/>
      <c r="K42" s="662"/>
      <c r="L42" s="662"/>
      <c r="M42" s="662"/>
      <c r="N42" s="662"/>
      <c r="O42" s="662"/>
      <c r="P42" s="662"/>
      <c r="Q42" s="662"/>
      <c r="R42" s="662"/>
      <c r="S42" s="662"/>
      <c r="T42" s="210"/>
      <c r="U42" s="661" t="str">
        <f t="shared" si="4"/>
        <v/>
      </c>
      <c r="V42" s="661"/>
      <c r="W42" s="662"/>
      <c r="X42" s="662"/>
      <c r="Y42" s="662"/>
      <c r="Z42" s="662"/>
      <c r="AA42" s="662"/>
      <c r="AB42" s="662"/>
      <c r="AC42" s="662"/>
      <c r="AD42" s="662"/>
      <c r="AE42" s="662"/>
      <c r="AF42" s="662"/>
      <c r="AG42" s="662"/>
      <c r="AH42" s="662"/>
      <c r="AI42" s="662"/>
      <c r="AJ42" s="662"/>
      <c r="AK42" s="662"/>
      <c r="AL42" s="210"/>
      <c r="AM42" s="661" t="str">
        <f t="shared" si="0"/>
        <v/>
      </c>
      <c r="AN42" s="661"/>
      <c r="AO42" s="662"/>
      <c r="AP42" s="662"/>
      <c r="AQ42" s="662"/>
      <c r="AR42" s="662"/>
      <c r="AS42" s="662"/>
      <c r="AT42" s="662"/>
      <c r="AU42" s="662"/>
      <c r="AV42" s="662"/>
      <c r="AW42" s="662"/>
      <c r="AX42" s="662"/>
      <c r="AY42" s="662"/>
      <c r="AZ42" s="662"/>
      <c r="BA42" s="662"/>
      <c r="BB42" s="662"/>
      <c r="BC42" s="662"/>
      <c r="BD42" s="210"/>
      <c r="BE42" s="661" t="str">
        <f t="shared" si="1"/>
        <v/>
      </c>
      <c r="BF42" s="661"/>
      <c r="BG42" s="662"/>
      <c r="BH42" s="662"/>
      <c r="BI42" s="662"/>
      <c r="BJ42" s="662"/>
      <c r="BK42" s="662"/>
      <c r="BL42" s="662"/>
      <c r="BM42" s="662"/>
      <c r="BN42" s="662"/>
      <c r="BO42" s="662"/>
      <c r="BP42" s="662"/>
      <c r="BQ42" s="662"/>
      <c r="BR42" s="662"/>
      <c r="BS42" s="662"/>
      <c r="BT42" s="662"/>
      <c r="BU42" s="662"/>
      <c r="BV42" s="210"/>
      <c r="BW42" s="661">
        <f t="shared" si="2"/>
        <v>14</v>
      </c>
      <c r="BX42" s="661"/>
      <c r="BY42" s="662" t="str">
        <f>IF('各会計、関係団体の財政状況及び健全化判断比率'!B76="","",'各会計、関係団体の財政状況及び健全化判断比率'!B76)</f>
        <v>多摩ニュータウン環境組合</v>
      </c>
      <c r="BZ42" s="662"/>
      <c r="CA42" s="662"/>
      <c r="CB42" s="662"/>
      <c r="CC42" s="662"/>
      <c r="CD42" s="662"/>
      <c r="CE42" s="662"/>
      <c r="CF42" s="662"/>
      <c r="CG42" s="662"/>
      <c r="CH42" s="662"/>
      <c r="CI42" s="662"/>
      <c r="CJ42" s="662"/>
      <c r="CK42" s="662"/>
      <c r="CL42" s="662"/>
      <c r="CM42" s="662"/>
      <c r="CN42" s="210"/>
      <c r="CO42" s="661" t="str">
        <f t="shared" si="3"/>
        <v/>
      </c>
      <c r="CP42" s="661"/>
      <c r="CQ42" s="662" t="str">
        <f>IF('各会計、関係団体の財政状況及び健全化判断比率'!BS15="","",'各会計、関係団体の財政状況及び健全化判断比率'!BS15)</f>
        <v/>
      </c>
      <c r="CR42" s="662"/>
      <c r="CS42" s="662"/>
      <c r="CT42" s="662"/>
      <c r="CU42" s="662"/>
      <c r="CV42" s="662"/>
      <c r="CW42" s="662"/>
      <c r="CX42" s="662"/>
      <c r="CY42" s="662"/>
      <c r="CZ42" s="662"/>
      <c r="DA42" s="662"/>
      <c r="DB42" s="662"/>
      <c r="DC42" s="662"/>
      <c r="DD42" s="662"/>
      <c r="DE42" s="662"/>
      <c r="DF42" s="207"/>
      <c r="DG42" s="663" t="str">
        <f>IF('各会計、関係団体の財政状況及び健全化判断比率'!BR15="","",'各会計、関係団体の財政状況及び健全化判断比率'!BR15)</f>
        <v/>
      </c>
      <c r="DH42" s="663"/>
      <c r="DI42" s="214"/>
      <c r="DJ42" s="182"/>
      <c r="DK42" s="182"/>
      <c r="DL42" s="182"/>
      <c r="DM42" s="182"/>
      <c r="DN42" s="182"/>
      <c r="DO42" s="182"/>
    </row>
    <row r="43" spans="1:119" ht="32.25" customHeight="1" x14ac:dyDescent="0.2">
      <c r="A43" s="182"/>
      <c r="B43" s="209"/>
      <c r="C43" s="661" t="str">
        <f t="shared" si="5"/>
        <v/>
      </c>
      <c r="D43" s="661"/>
      <c r="E43" s="662" t="str">
        <f>IF('各会計、関係団体の財政状況及び健全化判断比率'!B16="","",'各会計、関係団体の財政状況及び健全化判断比率'!B16)</f>
        <v/>
      </c>
      <c r="F43" s="662"/>
      <c r="G43" s="662"/>
      <c r="H43" s="662"/>
      <c r="I43" s="662"/>
      <c r="J43" s="662"/>
      <c r="K43" s="662"/>
      <c r="L43" s="662"/>
      <c r="M43" s="662"/>
      <c r="N43" s="662"/>
      <c r="O43" s="662"/>
      <c r="P43" s="662"/>
      <c r="Q43" s="662"/>
      <c r="R43" s="662"/>
      <c r="S43" s="662"/>
      <c r="T43" s="210"/>
      <c r="U43" s="661" t="str">
        <f t="shared" si="4"/>
        <v/>
      </c>
      <c r="V43" s="661"/>
      <c r="W43" s="662"/>
      <c r="X43" s="662"/>
      <c r="Y43" s="662"/>
      <c r="Z43" s="662"/>
      <c r="AA43" s="662"/>
      <c r="AB43" s="662"/>
      <c r="AC43" s="662"/>
      <c r="AD43" s="662"/>
      <c r="AE43" s="662"/>
      <c r="AF43" s="662"/>
      <c r="AG43" s="662"/>
      <c r="AH43" s="662"/>
      <c r="AI43" s="662"/>
      <c r="AJ43" s="662"/>
      <c r="AK43" s="662"/>
      <c r="AL43" s="210"/>
      <c r="AM43" s="661" t="str">
        <f t="shared" si="0"/>
        <v/>
      </c>
      <c r="AN43" s="661"/>
      <c r="AO43" s="662"/>
      <c r="AP43" s="662"/>
      <c r="AQ43" s="662"/>
      <c r="AR43" s="662"/>
      <c r="AS43" s="662"/>
      <c r="AT43" s="662"/>
      <c r="AU43" s="662"/>
      <c r="AV43" s="662"/>
      <c r="AW43" s="662"/>
      <c r="AX43" s="662"/>
      <c r="AY43" s="662"/>
      <c r="AZ43" s="662"/>
      <c r="BA43" s="662"/>
      <c r="BB43" s="662"/>
      <c r="BC43" s="662"/>
      <c r="BD43" s="210"/>
      <c r="BE43" s="661" t="str">
        <f t="shared" si="1"/>
        <v/>
      </c>
      <c r="BF43" s="661"/>
      <c r="BG43" s="662"/>
      <c r="BH43" s="662"/>
      <c r="BI43" s="662"/>
      <c r="BJ43" s="662"/>
      <c r="BK43" s="662"/>
      <c r="BL43" s="662"/>
      <c r="BM43" s="662"/>
      <c r="BN43" s="662"/>
      <c r="BO43" s="662"/>
      <c r="BP43" s="662"/>
      <c r="BQ43" s="662"/>
      <c r="BR43" s="662"/>
      <c r="BS43" s="662"/>
      <c r="BT43" s="662"/>
      <c r="BU43" s="662"/>
      <c r="BV43" s="210"/>
      <c r="BW43" s="661">
        <f t="shared" si="2"/>
        <v>15</v>
      </c>
      <c r="BX43" s="661"/>
      <c r="BY43" s="662" t="str">
        <f>IF('各会計、関係団体の財政状況及び健全化判断比率'!B77="","",'各会計、関係団体の財政状況及び健全化判断比率'!B77)</f>
        <v>東京都三市収益事業組合</v>
      </c>
      <c r="BZ43" s="662"/>
      <c r="CA43" s="662"/>
      <c r="CB43" s="662"/>
      <c r="CC43" s="662"/>
      <c r="CD43" s="662"/>
      <c r="CE43" s="662"/>
      <c r="CF43" s="662"/>
      <c r="CG43" s="662"/>
      <c r="CH43" s="662"/>
      <c r="CI43" s="662"/>
      <c r="CJ43" s="662"/>
      <c r="CK43" s="662"/>
      <c r="CL43" s="662"/>
      <c r="CM43" s="662"/>
      <c r="CN43" s="210"/>
      <c r="CO43" s="661" t="str">
        <f t="shared" si="3"/>
        <v/>
      </c>
      <c r="CP43" s="661"/>
      <c r="CQ43" s="662" t="str">
        <f>IF('各会計、関係団体の財政状況及び健全化判断比率'!BS16="","",'各会計、関係団体の財政状況及び健全化判断比率'!BS16)</f>
        <v/>
      </c>
      <c r="CR43" s="662"/>
      <c r="CS43" s="662"/>
      <c r="CT43" s="662"/>
      <c r="CU43" s="662"/>
      <c r="CV43" s="662"/>
      <c r="CW43" s="662"/>
      <c r="CX43" s="662"/>
      <c r="CY43" s="662"/>
      <c r="CZ43" s="662"/>
      <c r="DA43" s="662"/>
      <c r="DB43" s="662"/>
      <c r="DC43" s="662"/>
      <c r="DD43" s="662"/>
      <c r="DE43" s="662"/>
      <c r="DF43" s="207"/>
      <c r="DG43" s="663" t="str">
        <f>IF('各会計、関係団体の財政状況及び健全化判断比率'!BR16="","",'各会計、関係団体の財政状況及び健全化判断比率'!BR16)</f>
        <v/>
      </c>
      <c r="DH43" s="663"/>
      <c r="DI43" s="214"/>
      <c r="DJ43" s="182"/>
      <c r="DK43" s="182"/>
      <c r="DL43" s="182"/>
      <c r="DM43" s="182"/>
      <c r="DN43" s="182"/>
      <c r="DO43" s="182"/>
    </row>
    <row r="44" spans="1:119" ht="13.5" customHeight="1" thickBot="1" x14ac:dyDescent="0.25">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2">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2">
      <c r="B46" s="182" t="s">
        <v>209</v>
      </c>
      <c r="C46" s="182"/>
      <c r="D46" s="182"/>
      <c r="E46" s="182" t="s">
        <v>210</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2">
      <c r="B47" s="182"/>
      <c r="C47" s="182"/>
      <c r="D47" s="182"/>
      <c r="E47" s="182" t="s">
        <v>211</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2">
      <c r="B48" s="182"/>
      <c r="C48" s="182"/>
      <c r="D48" s="182"/>
      <c r="E48" s="182" t="s">
        <v>212</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2">
      <c r="E49" s="218" t="s">
        <v>213</v>
      </c>
    </row>
    <row r="50" spans="5:5" x14ac:dyDescent="0.2">
      <c r="E50" s="184" t="s">
        <v>214</v>
      </c>
    </row>
    <row r="51" spans="5:5" x14ac:dyDescent="0.2">
      <c r="E51" s="184" t="s">
        <v>215</v>
      </c>
    </row>
    <row r="52" spans="5:5" x14ac:dyDescent="0.2">
      <c r="E52" s="184" t="s">
        <v>216</v>
      </c>
    </row>
    <row r="53" spans="5:5" x14ac:dyDescent="0.2"/>
    <row r="54" spans="5:5" x14ac:dyDescent="0.2"/>
    <row r="55" spans="5:5" x14ac:dyDescent="0.2"/>
    <row r="56" spans="5:5" x14ac:dyDescent="0.2"/>
  </sheetData>
  <sheetProtection algorithmName="SHA-512" hashValue="YW7nXYGn64v4O2X6yG0QktY8PpM7MopIpY7x3mQGDKT6LHbW+9sKEFKeORM7f5q6jCnHc3BhR7qKqtGpntWmEQ==" saltValue="j7Y6mB6jg8EZksQ2deJI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4"/>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2" customWidth="1"/>
    <col min="96" max="133" width="1.6640625" style="238" customWidth="1"/>
    <col min="134" max="143" width="1.6640625" style="222" customWidth="1"/>
    <col min="144" max="16384" width="0" style="222" hidden="1"/>
  </cols>
  <sheetData>
    <row r="1" spans="2:143" ht="22.5" customHeight="1" thickBot="1" x14ac:dyDescent="0.25">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64" t="s">
        <v>
217</v>
      </c>
      <c r="DI1" s="665"/>
      <c r="DJ1" s="665"/>
      <c r="DK1" s="665"/>
      <c r="DL1" s="665"/>
      <c r="DM1" s="665"/>
      <c r="DN1" s="666"/>
      <c r="DO1" s="222"/>
      <c r="DP1" s="664" t="s">
        <v>
218</v>
      </c>
      <c r="DQ1" s="665"/>
      <c r="DR1" s="665"/>
      <c r="DS1" s="665"/>
      <c r="DT1" s="665"/>
      <c r="DU1" s="665"/>
      <c r="DV1" s="665"/>
      <c r="DW1" s="665"/>
      <c r="DX1" s="665"/>
      <c r="DY1" s="665"/>
      <c r="DZ1" s="665"/>
      <c r="EA1" s="665"/>
      <c r="EB1" s="665"/>
      <c r="EC1" s="666"/>
      <c r="ED1" s="220"/>
      <c r="EE1" s="220"/>
      <c r="EF1" s="220"/>
      <c r="EG1" s="220"/>
      <c r="EH1" s="220"/>
      <c r="EI1" s="220"/>
      <c r="EJ1" s="220"/>
      <c r="EK1" s="220"/>
      <c r="EL1" s="220"/>
      <c r="EM1" s="220"/>
    </row>
    <row r="2" spans="2:143" ht="22.5" customHeight="1" x14ac:dyDescent="0.2">
      <c r="B2" s="223" t="s">
        <v>
219</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2">
      <c r="B3" s="667" t="s">
        <v>
220</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
221</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9"/>
      <c r="CD3" s="670" t="s">
        <v>
222</v>
      </c>
      <c r="CE3" s="671"/>
      <c r="CF3" s="671"/>
      <c r="CG3" s="671"/>
      <c r="CH3" s="671"/>
      <c r="CI3" s="671"/>
      <c r="CJ3" s="671"/>
      <c r="CK3" s="671"/>
      <c r="CL3" s="671"/>
      <c r="CM3" s="671"/>
      <c r="CN3" s="671"/>
      <c r="CO3" s="671"/>
      <c r="CP3" s="671"/>
      <c r="CQ3" s="671"/>
      <c r="CR3" s="671"/>
      <c r="CS3" s="671"/>
      <c r="CT3" s="671"/>
      <c r="CU3" s="671"/>
      <c r="CV3" s="671"/>
      <c r="CW3" s="671"/>
      <c r="CX3" s="671"/>
      <c r="CY3" s="671"/>
      <c r="CZ3" s="671"/>
      <c r="DA3" s="671"/>
      <c r="DB3" s="671"/>
      <c r="DC3" s="671"/>
      <c r="DD3" s="671"/>
      <c r="DE3" s="671"/>
      <c r="DF3" s="671"/>
      <c r="DG3" s="671"/>
      <c r="DH3" s="671"/>
      <c r="DI3" s="671"/>
      <c r="DJ3" s="671"/>
      <c r="DK3" s="671"/>
      <c r="DL3" s="671"/>
      <c r="DM3" s="671"/>
      <c r="DN3" s="671"/>
      <c r="DO3" s="671"/>
      <c r="DP3" s="671"/>
      <c r="DQ3" s="671"/>
      <c r="DR3" s="671"/>
      <c r="DS3" s="671"/>
      <c r="DT3" s="671"/>
      <c r="DU3" s="671"/>
      <c r="DV3" s="671"/>
      <c r="DW3" s="671"/>
      <c r="DX3" s="671"/>
      <c r="DY3" s="671"/>
      <c r="DZ3" s="671"/>
      <c r="EA3" s="671"/>
      <c r="EB3" s="671"/>
      <c r="EC3" s="672"/>
    </row>
    <row r="4" spans="2:143" ht="11.25" customHeight="1" x14ac:dyDescent="0.2">
      <c r="B4" s="667" t="s">
        <v>
1</v>
      </c>
      <c r="C4" s="668"/>
      <c r="D4" s="668"/>
      <c r="E4" s="668"/>
      <c r="F4" s="668"/>
      <c r="G4" s="668"/>
      <c r="H4" s="668"/>
      <c r="I4" s="668"/>
      <c r="J4" s="668"/>
      <c r="K4" s="668"/>
      <c r="L4" s="668"/>
      <c r="M4" s="668"/>
      <c r="N4" s="668"/>
      <c r="O4" s="668"/>
      <c r="P4" s="668"/>
      <c r="Q4" s="669"/>
      <c r="R4" s="667" t="s">
        <v>
223</v>
      </c>
      <c r="S4" s="668"/>
      <c r="T4" s="668"/>
      <c r="U4" s="668"/>
      <c r="V4" s="668"/>
      <c r="W4" s="668"/>
      <c r="X4" s="668"/>
      <c r="Y4" s="669"/>
      <c r="Z4" s="667" t="s">
        <v>
224</v>
      </c>
      <c r="AA4" s="668"/>
      <c r="AB4" s="668"/>
      <c r="AC4" s="669"/>
      <c r="AD4" s="667" t="s">
        <v>
225</v>
      </c>
      <c r="AE4" s="668"/>
      <c r="AF4" s="668"/>
      <c r="AG4" s="668"/>
      <c r="AH4" s="668"/>
      <c r="AI4" s="668"/>
      <c r="AJ4" s="668"/>
      <c r="AK4" s="669"/>
      <c r="AL4" s="667" t="s">
        <v>
224</v>
      </c>
      <c r="AM4" s="668"/>
      <c r="AN4" s="668"/>
      <c r="AO4" s="669"/>
      <c r="AP4" s="673" t="s">
        <v>
226</v>
      </c>
      <c r="AQ4" s="673"/>
      <c r="AR4" s="673"/>
      <c r="AS4" s="673"/>
      <c r="AT4" s="673"/>
      <c r="AU4" s="673"/>
      <c r="AV4" s="673"/>
      <c r="AW4" s="673"/>
      <c r="AX4" s="673"/>
      <c r="AY4" s="673"/>
      <c r="AZ4" s="673"/>
      <c r="BA4" s="673"/>
      <c r="BB4" s="673"/>
      <c r="BC4" s="673"/>
      <c r="BD4" s="673"/>
      <c r="BE4" s="673"/>
      <c r="BF4" s="673"/>
      <c r="BG4" s="673" t="s">
        <v>
227</v>
      </c>
      <c r="BH4" s="673"/>
      <c r="BI4" s="673"/>
      <c r="BJ4" s="673"/>
      <c r="BK4" s="673"/>
      <c r="BL4" s="673"/>
      <c r="BM4" s="673"/>
      <c r="BN4" s="673"/>
      <c r="BO4" s="673" t="s">
        <v>
224</v>
      </c>
      <c r="BP4" s="673"/>
      <c r="BQ4" s="673"/>
      <c r="BR4" s="673"/>
      <c r="BS4" s="673" t="s">
        <v>
228</v>
      </c>
      <c r="BT4" s="673"/>
      <c r="BU4" s="673"/>
      <c r="BV4" s="673"/>
      <c r="BW4" s="673"/>
      <c r="BX4" s="673"/>
      <c r="BY4" s="673"/>
      <c r="BZ4" s="673"/>
      <c r="CA4" s="673"/>
      <c r="CB4" s="673"/>
      <c r="CD4" s="670" t="s">
        <v>
229</v>
      </c>
      <c r="CE4" s="671"/>
      <c r="CF4" s="671"/>
      <c r="CG4" s="671"/>
      <c r="CH4" s="671"/>
      <c r="CI4" s="671"/>
      <c r="CJ4" s="671"/>
      <c r="CK4" s="671"/>
      <c r="CL4" s="671"/>
      <c r="CM4" s="671"/>
      <c r="CN4" s="671"/>
      <c r="CO4" s="671"/>
      <c r="CP4" s="671"/>
      <c r="CQ4" s="671"/>
      <c r="CR4" s="671"/>
      <c r="CS4" s="671"/>
      <c r="CT4" s="671"/>
      <c r="CU4" s="671"/>
      <c r="CV4" s="671"/>
      <c r="CW4" s="671"/>
      <c r="CX4" s="671"/>
      <c r="CY4" s="671"/>
      <c r="CZ4" s="671"/>
      <c r="DA4" s="671"/>
      <c r="DB4" s="671"/>
      <c r="DC4" s="671"/>
      <c r="DD4" s="671"/>
      <c r="DE4" s="671"/>
      <c r="DF4" s="671"/>
      <c r="DG4" s="671"/>
      <c r="DH4" s="671"/>
      <c r="DI4" s="671"/>
      <c r="DJ4" s="671"/>
      <c r="DK4" s="671"/>
      <c r="DL4" s="671"/>
      <c r="DM4" s="671"/>
      <c r="DN4" s="671"/>
      <c r="DO4" s="671"/>
      <c r="DP4" s="671"/>
      <c r="DQ4" s="671"/>
      <c r="DR4" s="671"/>
      <c r="DS4" s="671"/>
      <c r="DT4" s="671"/>
      <c r="DU4" s="671"/>
      <c r="DV4" s="671"/>
      <c r="DW4" s="671"/>
      <c r="DX4" s="671"/>
      <c r="DY4" s="671"/>
      <c r="DZ4" s="671"/>
      <c r="EA4" s="671"/>
      <c r="EB4" s="671"/>
      <c r="EC4" s="672"/>
    </row>
    <row r="5" spans="2:143" s="226" customFormat="1" ht="11.25" customHeight="1" x14ac:dyDescent="0.2">
      <c r="B5" s="674" t="s">
        <v>
230</v>
      </c>
      <c r="C5" s="675"/>
      <c r="D5" s="675"/>
      <c r="E5" s="675"/>
      <c r="F5" s="675"/>
      <c r="G5" s="675"/>
      <c r="H5" s="675"/>
      <c r="I5" s="675"/>
      <c r="J5" s="675"/>
      <c r="K5" s="675"/>
      <c r="L5" s="675"/>
      <c r="M5" s="675"/>
      <c r="N5" s="675"/>
      <c r="O5" s="675"/>
      <c r="P5" s="675"/>
      <c r="Q5" s="676"/>
      <c r="R5" s="677">
        <v>
29148873</v>
      </c>
      <c r="S5" s="678"/>
      <c r="T5" s="678"/>
      <c r="U5" s="678"/>
      <c r="V5" s="678"/>
      <c r="W5" s="678"/>
      <c r="X5" s="678"/>
      <c r="Y5" s="679"/>
      <c r="Z5" s="680">
        <v>
50.6</v>
      </c>
      <c r="AA5" s="680"/>
      <c r="AB5" s="680"/>
      <c r="AC5" s="680"/>
      <c r="AD5" s="681">
        <v>
27412493</v>
      </c>
      <c r="AE5" s="681"/>
      <c r="AF5" s="681"/>
      <c r="AG5" s="681"/>
      <c r="AH5" s="681"/>
      <c r="AI5" s="681"/>
      <c r="AJ5" s="681"/>
      <c r="AK5" s="681"/>
      <c r="AL5" s="682">
        <v>
87.9</v>
      </c>
      <c r="AM5" s="683"/>
      <c r="AN5" s="683"/>
      <c r="AO5" s="684"/>
      <c r="AP5" s="674" t="s">
        <v>
231</v>
      </c>
      <c r="AQ5" s="675"/>
      <c r="AR5" s="675"/>
      <c r="AS5" s="675"/>
      <c r="AT5" s="675"/>
      <c r="AU5" s="675"/>
      <c r="AV5" s="675"/>
      <c r="AW5" s="675"/>
      <c r="AX5" s="675"/>
      <c r="AY5" s="675"/>
      <c r="AZ5" s="675"/>
      <c r="BA5" s="675"/>
      <c r="BB5" s="675"/>
      <c r="BC5" s="675"/>
      <c r="BD5" s="675"/>
      <c r="BE5" s="675"/>
      <c r="BF5" s="676"/>
      <c r="BG5" s="688">
        <v>
27412493</v>
      </c>
      <c r="BH5" s="689"/>
      <c r="BI5" s="689"/>
      <c r="BJ5" s="689"/>
      <c r="BK5" s="689"/>
      <c r="BL5" s="689"/>
      <c r="BM5" s="689"/>
      <c r="BN5" s="690"/>
      <c r="BO5" s="691">
        <v>
94</v>
      </c>
      <c r="BP5" s="691"/>
      <c r="BQ5" s="691"/>
      <c r="BR5" s="691"/>
      <c r="BS5" s="692">
        <v>
169303</v>
      </c>
      <c r="BT5" s="692"/>
      <c r="BU5" s="692"/>
      <c r="BV5" s="692"/>
      <c r="BW5" s="692"/>
      <c r="BX5" s="692"/>
      <c r="BY5" s="692"/>
      <c r="BZ5" s="692"/>
      <c r="CA5" s="692"/>
      <c r="CB5" s="696"/>
      <c r="CD5" s="670" t="s">
        <v>
226</v>
      </c>
      <c r="CE5" s="671"/>
      <c r="CF5" s="671"/>
      <c r="CG5" s="671"/>
      <c r="CH5" s="671"/>
      <c r="CI5" s="671"/>
      <c r="CJ5" s="671"/>
      <c r="CK5" s="671"/>
      <c r="CL5" s="671"/>
      <c r="CM5" s="671"/>
      <c r="CN5" s="671"/>
      <c r="CO5" s="671"/>
      <c r="CP5" s="671"/>
      <c r="CQ5" s="672"/>
      <c r="CR5" s="670" t="s">
        <v>
232</v>
      </c>
      <c r="CS5" s="671"/>
      <c r="CT5" s="671"/>
      <c r="CU5" s="671"/>
      <c r="CV5" s="671"/>
      <c r="CW5" s="671"/>
      <c r="CX5" s="671"/>
      <c r="CY5" s="672"/>
      <c r="CZ5" s="670" t="s">
        <v>
224</v>
      </c>
      <c r="DA5" s="671"/>
      <c r="DB5" s="671"/>
      <c r="DC5" s="672"/>
      <c r="DD5" s="670" t="s">
        <v>
233</v>
      </c>
      <c r="DE5" s="671"/>
      <c r="DF5" s="671"/>
      <c r="DG5" s="671"/>
      <c r="DH5" s="671"/>
      <c r="DI5" s="671"/>
      <c r="DJ5" s="671"/>
      <c r="DK5" s="671"/>
      <c r="DL5" s="671"/>
      <c r="DM5" s="671"/>
      <c r="DN5" s="671"/>
      <c r="DO5" s="671"/>
      <c r="DP5" s="672"/>
      <c r="DQ5" s="670" t="s">
        <v>
234</v>
      </c>
      <c r="DR5" s="671"/>
      <c r="DS5" s="671"/>
      <c r="DT5" s="671"/>
      <c r="DU5" s="671"/>
      <c r="DV5" s="671"/>
      <c r="DW5" s="671"/>
      <c r="DX5" s="671"/>
      <c r="DY5" s="671"/>
      <c r="DZ5" s="671"/>
      <c r="EA5" s="671"/>
      <c r="EB5" s="671"/>
      <c r="EC5" s="672"/>
    </row>
    <row r="6" spans="2:143" ht="11.25" customHeight="1" x14ac:dyDescent="0.2">
      <c r="B6" s="685" t="s">
        <v>
235</v>
      </c>
      <c r="C6" s="686"/>
      <c r="D6" s="686"/>
      <c r="E6" s="686"/>
      <c r="F6" s="686"/>
      <c r="G6" s="686"/>
      <c r="H6" s="686"/>
      <c r="I6" s="686"/>
      <c r="J6" s="686"/>
      <c r="K6" s="686"/>
      <c r="L6" s="686"/>
      <c r="M6" s="686"/>
      <c r="N6" s="686"/>
      <c r="O6" s="686"/>
      <c r="P6" s="686"/>
      <c r="Q6" s="687"/>
      <c r="R6" s="688">
        <v>
254287</v>
      </c>
      <c r="S6" s="689"/>
      <c r="T6" s="689"/>
      <c r="U6" s="689"/>
      <c r="V6" s="689"/>
      <c r="W6" s="689"/>
      <c r="X6" s="689"/>
      <c r="Y6" s="690"/>
      <c r="Z6" s="691">
        <v>
0.4</v>
      </c>
      <c r="AA6" s="691"/>
      <c r="AB6" s="691"/>
      <c r="AC6" s="691"/>
      <c r="AD6" s="692">
        <v>
254287</v>
      </c>
      <c r="AE6" s="692"/>
      <c r="AF6" s="692"/>
      <c r="AG6" s="692"/>
      <c r="AH6" s="692"/>
      <c r="AI6" s="692"/>
      <c r="AJ6" s="692"/>
      <c r="AK6" s="692"/>
      <c r="AL6" s="693">
        <v>
0.8</v>
      </c>
      <c r="AM6" s="694"/>
      <c r="AN6" s="694"/>
      <c r="AO6" s="695"/>
      <c r="AP6" s="685" t="s">
        <v>
236</v>
      </c>
      <c r="AQ6" s="686"/>
      <c r="AR6" s="686"/>
      <c r="AS6" s="686"/>
      <c r="AT6" s="686"/>
      <c r="AU6" s="686"/>
      <c r="AV6" s="686"/>
      <c r="AW6" s="686"/>
      <c r="AX6" s="686"/>
      <c r="AY6" s="686"/>
      <c r="AZ6" s="686"/>
      <c r="BA6" s="686"/>
      <c r="BB6" s="686"/>
      <c r="BC6" s="686"/>
      <c r="BD6" s="686"/>
      <c r="BE6" s="686"/>
      <c r="BF6" s="687"/>
      <c r="BG6" s="688">
        <v>
27412493</v>
      </c>
      <c r="BH6" s="689"/>
      <c r="BI6" s="689"/>
      <c r="BJ6" s="689"/>
      <c r="BK6" s="689"/>
      <c r="BL6" s="689"/>
      <c r="BM6" s="689"/>
      <c r="BN6" s="690"/>
      <c r="BO6" s="691">
        <v>
94</v>
      </c>
      <c r="BP6" s="691"/>
      <c r="BQ6" s="691"/>
      <c r="BR6" s="691"/>
      <c r="BS6" s="692">
        <v>
169303</v>
      </c>
      <c r="BT6" s="692"/>
      <c r="BU6" s="692"/>
      <c r="BV6" s="692"/>
      <c r="BW6" s="692"/>
      <c r="BX6" s="692"/>
      <c r="BY6" s="692"/>
      <c r="BZ6" s="692"/>
      <c r="CA6" s="692"/>
      <c r="CB6" s="696"/>
      <c r="CD6" s="699" t="s">
        <v>
237</v>
      </c>
      <c r="CE6" s="700"/>
      <c r="CF6" s="700"/>
      <c r="CG6" s="700"/>
      <c r="CH6" s="700"/>
      <c r="CI6" s="700"/>
      <c r="CJ6" s="700"/>
      <c r="CK6" s="700"/>
      <c r="CL6" s="700"/>
      <c r="CM6" s="700"/>
      <c r="CN6" s="700"/>
      <c r="CO6" s="700"/>
      <c r="CP6" s="700"/>
      <c r="CQ6" s="701"/>
      <c r="CR6" s="688">
        <v>
383350</v>
      </c>
      <c r="CS6" s="689"/>
      <c r="CT6" s="689"/>
      <c r="CU6" s="689"/>
      <c r="CV6" s="689"/>
      <c r="CW6" s="689"/>
      <c r="CX6" s="689"/>
      <c r="CY6" s="690"/>
      <c r="CZ6" s="682">
        <v>
0.7</v>
      </c>
      <c r="DA6" s="683"/>
      <c r="DB6" s="683"/>
      <c r="DC6" s="702"/>
      <c r="DD6" s="697" t="s">
        <v>
129</v>
      </c>
      <c r="DE6" s="689"/>
      <c r="DF6" s="689"/>
      <c r="DG6" s="689"/>
      <c r="DH6" s="689"/>
      <c r="DI6" s="689"/>
      <c r="DJ6" s="689"/>
      <c r="DK6" s="689"/>
      <c r="DL6" s="689"/>
      <c r="DM6" s="689"/>
      <c r="DN6" s="689"/>
      <c r="DO6" s="689"/>
      <c r="DP6" s="690"/>
      <c r="DQ6" s="697">
        <v>
382810</v>
      </c>
      <c r="DR6" s="689"/>
      <c r="DS6" s="689"/>
      <c r="DT6" s="689"/>
      <c r="DU6" s="689"/>
      <c r="DV6" s="689"/>
      <c r="DW6" s="689"/>
      <c r="DX6" s="689"/>
      <c r="DY6" s="689"/>
      <c r="DZ6" s="689"/>
      <c r="EA6" s="689"/>
      <c r="EB6" s="689"/>
      <c r="EC6" s="698"/>
    </row>
    <row r="7" spans="2:143" ht="11.25" customHeight="1" x14ac:dyDescent="0.2">
      <c r="B7" s="685" t="s">
        <v>
238</v>
      </c>
      <c r="C7" s="686"/>
      <c r="D7" s="686"/>
      <c r="E7" s="686"/>
      <c r="F7" s="686"/>
      <c r="G7" s="686"/>
      <c r="H7" s="686"/>
      <c r="I7" s="686"/>
      <c r="J7" s="686"/>
      <c r="K7" s="686"/>
      <c r="L7" s="686"/>
      <c r="M7" s="686"/>
      <c r="N7" s="686"/>
      <c r="O7" s="686"/>
      <c r="P7" s="686"/>
      <c r="Q7" s="687"/>
      <c r="R7" s="688">
        <v>
35450</v>
      </c>
      <c r="S7" s="689"/>
      <c r="T7" s="689"/>
      <c r="U7" s="689"/>
      <c r="V7" s="689"/>
      <c r="W7" s="689"/>
      <c r="X7" s="689"/>
      <c r="Y7" s="690"/>
      <c r="Z7" s="691">
        <v>
0.1</v>
      </c>
      <c r="AA7" s="691"/>
      <c r="AB7" s="691"/>
      <c r="AC7" s="691"/>
      <c r="AD7" s="692">
        <v>
35450</v>
      </c>
      <c r="AE7" s="692"/>
      <c r="AF7" s="692"/>
      <c r="AG7" s="692"/>
      <c r="AH7" s="692"/>
      <c r="AI7" s="692"/>
      <c r="AJ7" s="692"/>
      <c r="AK7" s="692"/>
      <c r="AL7" s="693">
        <v>
0.1</v>
      </c>
      <c r="AM7" s="694"/>
      <c r="AN7" s="694"/>
      <c r="AO7" s="695"/>
      <c r="AP7" s="685" t="s">
        <v>
239</v>
      </c>
      <c r="AQ7" s="686"/>
      <c r="AR7" s="686"/>
      <c r="AS7" s="686"/>
      <c r="AT7" s="686"/>
      <c r="AU7" s="686"/>
      <c r="AV7" s="686"/>
      <c r="AW7" s="686"/>
      <c r="AX7" s="686"/>
      <c r="AY7" s="686"/>
      <c r="AZ7" s="686"/>
      <c r="BA7" s="686"/>
      <c r="BB7" s="686"/>
      <c r="BC7" s="686"/>
      <c r="BD7" s="686"/>
      <c r="BE7" s="686"/>
      <c r="BF7" s="687"/>
      <c r="BG7" s="688">
        <v>
12421780</v>
      </c>
      <c r="BH7" s="689"/>
      <c r="BI7" s="689"/>
      <c r="BJ7" s="689"/>
      <c r="BK7" s="689"/>
      <c r="BL7" s="689"/>
      <c r="BM7" s="689"/>
      <c r="BN7" s="690"/>
      <c r="BO7" s="691">
        <v>
42.6</v>
      </c>
      <c r="BP7" s="691"/>
      <c r="BQ7" s="691"/>
      <c r="BR7" s="691"/>
      <c r="BS7" s="692">
        <v>
169303</v>
      </c>
      <c r="BT7" s="692"/>
      <c r="BU7" s="692"/>
      <c r="BV7" s="692"/>
      <c r="BW7" s="692"/>
      <c r="BX7" s="692"/>
      <c r="BY7" s="692"/>
      <c r="BZ7" s="692"/>
      <c r="CA7" s="692"/>
      <c r="CB7" s="696"/>
      <c r="CD7" s="703" t="s">
        <v>
240</v>
      </c>
      <c r="CE7" s="704"/>
      <c r="CF7" s="704"/>
      <c r="CG7" s="704"/>
      <c r="CH7" s="704"/>
      <c r="CI7" s="704"/>
      <c r="CJ7" s="704"/>
      <c r="CK7" s="704"/>
      <c r="CL7" s="704"/>
      <c r="CM7" s="704"/>
      <c r="CN7" s="704"/>
      <c r="CO7" s="704"/>
      <c r="CP7" s="704"/>
      <c r="CQ7" s="705"/>
      <c r="CR7" s="688">
        <v>
7011530</v>
      </c>
      <c r="CS7" s="689"/>
      <c r="CT7" s="689"/>
      <c r="CU7" s="689"/>
      <c r="CV7" s="689"/>
      <c r="CW7" s="689"/>
      <c r="CX7" s="689"/>
      <c r="CY7" s="690"/>
      <c r="CZ7" s="691">
        <v>
12.5</v>
      </c>
      <c r="DA7" s="691"/>
      <c r="DB7" s="691"/>
      <c r="DC7" s="691"/>
      <c r="DD7" s="697">
        <v>
248473</v>
      </c>
      <c r="DE7" s="689"/>
      <c r="DF7" s="689"/>
      <c r="DG7" s="689"/>
      <c r="DH7" s="689"/>
      <c r="DI7" s="689"/>
      <c r="DJ7" s="689"/>
      <c r="DK7" s="689"/>
      <c r="DL7" s="689"/>
      <c r="DM7" s="689"/>
      <c r="DN7" s="689"/>
      <c r="DO7" s="689"/>
      <c r="DP7" s="690"/>
      <c r="DQ7" s="697">
        <v>
6420324</v>
      </c>
      <c r="DR7" s="689"/>
      <c r="DS7" s="689"/>
      <c r="DT7" s="689"/>
      <c r="DU7" s="689"/>
      <c r="DV7" s="689"/>
      <c r="DW7" s="689"/>
      <c r="DX7" s="689"/>
      <c r="DY7" s="689"/>
      <c r="DZ7" s="689"/>
      <c r="EA7" s="689"/>
      <c r="EB7" s="689"/>
      <c r="EC7" s="698"/>
    </row>
    <row r="8" spans="2:143" ht="11.25" customHeight="1" x14ac:dyDescent="0.2">
      <c r="B8" s="685" t="s">
        <v>
241</v>
      </c>
      <c r="C8" s="686"/>
      <c r="D8" s="686"/>
      <c r="E8" s="686"/>
      <c r="F8" s="686"/>
      <c r="G8" s="686"/>
      <c r="H8" s="686"/>
      <c r="I8" s="686"/>
      <c r="J8" s="686"/>
      <c r="K8" s="686"/>
      <c r="L8" s="686"/>
      <c r="M8" s="686"/>
      <c r="N8" s="686"/>
      <c r="O8" s="686"/>
      <c r="P8" s="686"/>
      <c r="Q8" s="687"/>
      <c r="R8" s="688">
        <v>
175699</v>
      </c>
      <c r="S8" s="689"/>
      <c r="T8" s="689"/>
      <c r="U8" s="689"/>
      <c r="V8" s="689"/>
      <c r="W8" s="689"/>
      <c r="X8" s="689"/>
      <c r="Y8" s="690"/>
      <c r="Z8" s="691">
        <v>
0.3</v>
      </c>
      <c r="AA8" s="691"/>
      <c r="AB8" s="691"/>
      <c r="AC8" s="691"/>
      <c r="AD8" s="692">
        <v>
175699</v>
      </c>
      <c r="AE8" s="692"/>
      <c r="AF8" s="692"/>
      <c r="AG8" s="692"/>
      <c r="AH8" s="692"/>
      <c r="AI8" s="692"/>
      <c r="AJ8" s="692"/>
      <c r="AK8" s="692"/>
      <c r="AL8" s="693">
        <v>
0.6</v>
      </c>
      <c r="AM8" s="694"/>
      <c r="AN8" s="694"/>
      <c r="AO8" s="695"/>
      <c r="AP8" s="685" t="s">
        <v>
242</v>
      </c>
      <c r="AQ8" s="686"/>
      <c r="AR8" s="686"/>
      <c r="AS8" s="686"/>
      <c r="AT8" s="686"/>
      <c r="AU8" s="686"/>
      <c r="AV8" s="686"/>
      <c r="AW8" s="686"/>
      <c r="AX8" s="686"/>
      <c r="AY8" s="686"/>
      <c r="AZ8" s="686"/>
      <c r="BA8" s="686"/>
      <c r="BB8" s="686"/>
      <c r="BC8" s="686"/>
      <c r="BD8" s="686"/>
      <c r="BE8" s="686"/>
      <c r="BF8" s="687"/>
      <c r="BG8" s="688">
        <v>
270242</v>
      </c>
      <c r="BH8" s="689"/>
      <c r="BI8" s="689"/>
      <c r="BJ8" s="689"/>
      <c r="BK8" s="689"/>
      <c r="BL8" s="689"/>
      <c r="BM8" s="689"/>
      <c r="BN8" s="690"/>
      <c r="BO8" s="691">
        <v>
0.9</v>
      </c>
      <c r="BP8" s="691"/>
      <c r="BQ8" s="691"/>
      <c r="BR8" s="691"/>
      <c r="BS8" s="697" t="s">
        <v>
243</v>
      </c>
      <c r="BT8" s="689"/>
      <c r="BU8" s="689"/>
      <c r="BV8" s="689"/>
      <c r="BW8" s="689"/>
      <c r="BX8" s="689"/>
      <c r="BY8" s="689"/>
      <c r="BZ8" s="689"/>
      <c r="CA8" s="689"/>
      <c r="CB8" s="698"/>
      <c r="CD8" s="703" t="s">
        <v>
244</v>
      </c>
      <c r="CE8" s="704"/>
      <c r="CF8" s="704"/>
      <c r="CG8" s="704"/>
      <c r="CH8" s="704"/>
      <c r="CI8" s="704"/>
      <c r="CJ8" s="704"/>
      <c r="CK8" s="704"/>
      <c r="CL8" s="704"/>
      <c r="CM8" s="704"/>
      <c r="CN8" s="704"/>
      <c r="CO8" s="704"/>
      <c r="CP8" s="704"/>
      <c r="CQ8" s="705"/>
      <c r="CR8" s="688">
        <v>
26816425</v>
      </c>
      <c r="CS8" s="689"/>
      <c r="CT8" s="689"/>
      <c r="CU8" s="689"/>
      <c r="CV8" s="689"/>
      <c r="CW8" s="689"/>
      <c r="CX8" s="689"/>
      <c r="CY8" s="690"/>
      <c r="CZ8" s="691">
        <v>
47.9</v>
      </c>
      <c r="DA8" s="691"/>
      <c r="DB8" s="691"/>
      <c r="DC8" s="691"/>
      <c r="DD8" s="697">
        <v>
483837</v>
      </c>
      <c r="DE8" s="689"/>
      <c r="DF8" s="689"/>
      <c r="DG8" s="689"/>
      <c r="DH8" s="689"/>
      <c r="DI8" s="689"/>
      <c r="DJ8" s="689"/>
      <c r="DK8" s="689"/>
      <c r="DL8" s="689"/>
      <c r="DM8" s="689"/>
      <c r="DN8" s="689"/>
      <c r="DO8" s="689"/>
      <c r="DP8" s="690"/>
      <c r="DQ8" s="697">
        <v>
12298521</v>
      </c>
      <c r="DR8" s="689"/>
      <c r="DS8" s="689"/>
      <c r="DT8" s="689"/>
      <c r="DU8" s="689"/>
      <c r="DV8" s="689"/>
      <c r="DW8" s="689"/>
      <c r="DX8" s="689"/>
      <c r="DY8" s="689"/>
      <c r="DZ8" s="689"/>
      <c r="EA8" s="689"/>
      <c r="EB8" s="689"/>
      <c r="EC8" s="698"/>
    </row>
    <row r="9" spans="2:143" ht="11.25" customHeight="1" x14ac:dyDescent="0.2">
      <c r="B9" s="685" t="s">
        <v>
245</v>
      </c>
      <c r="C9" s="686"/>
      <c r="D9" s="686"/>
      <c r="E9" s="686"/>
      <c r="F9" s="686"/>
      <c r="G9" s="686"/>
      <c r="H9" s="686"/>
      <c r="I9" s="686"/>
      <c r="J9" s="686"/>
      <c r="K9" s="686"/>
      <c r="L9" s="686"/>
      <c r="M9" s="686"/>
      <c r="N9" s="686"/>
      <c r="O9" s="686"/>
      <c r="P9" s="686"/>
      <c r="Q9" s="687"/>
      <c r="R9" s="688">
        <v>
107788</v>
      </c>
      <c r="S9" s="689"/>
      <c r="T9" s="689"/>
      <c r="U9" s="689"/>
      <c r="V9" s="689"/>
      <c r="W9" s="689"/>
      <c r="X9" s="689"/>
      <c r="Y9" s="690"/>
      <c r="Z9" s="691">
        <v>
0.2</v>
      </c>
      <c r="AA9" s="691"/>
      <c r="AB9" s="691"/>
      <c r="AC9" s="691"/>
      <c r="AD9" s="692">
        <v>
107788</v>
      </c>
      <c r="AE9" s="692"/>
      <c r="AF9" s="692"/>
      <c r="AG9" s="692"/>
      <c r="AH9" s="692"/>
      <c r="AI9" s="692"/>
      <c r="AJ9" s="692"/>
      <c r="AK9" s="692"/>
      <c r="AL9" s="693">
        <v>
0.3</v>
      </c>
      <c r="AM9" s="694"/>
      <c r="AN9" s="694"/>
      <c r="AO9" s="695"/>
      <c r="AP9" s="685" t="s">
        <v>
246</v>
      </c>
      <c r="AQ9" s="686"/>
      <c r="AR9" s="686"/>
      <c r="AS9" s="686"/>
      <c r="AT9" s="686"/>
      <c r="AU9" s="686"/>
      <c r="AV9" s="686"/>
      <c r="AW9" s="686"/>
      <c r="AX9" s="686"/>
      <c r="AY9" s="686"/>
      <c r="AZ9" s="686"/>
      <c r="BA9" s="686"/>
      <c r="BB9" s="686"/>
      <c r="BC9" s="686"/>
      <c r="BD9" s="686"/>
      <c r="BE9" s="686"/>
      <c r="BF9" s="687"/>
      <c r="BG9" s="688">
        <v>
10449994</v>
      </c>
      <c r="BH9" s="689"/>
      <c r="BI9" s="689"/>
      <c r="BJ9" s="689"/>
      <c r="BK9" s="689"/>
      <c r="BL9" s="689"/>
      <c r="BM9" s="689"/>
      <c r="BN9" s="690"/>
      <c r="BO9" s="691">
        <v>
35.9</v>
      </c>
      <c r="BP9" s="691"/>
      <c r="BQ9" s="691"/>
      <c r="BR9" s="691"/>
      <c r="BS9" s="697" t="s">
        <v>
129</v>
      </c>
      <c r="BT9" s="689"/>
      <c r="BU9" s="689"/>
      <c r="BV9" s="689"/>
      <c r="BW9" s="689"/>
      <c r="BX9" s="689"/>
      <c r="BY9" s="689"/>
      <c r="BZ9" s="689"/>
      <c r="CA9" s="689"/>
      <c r="CB9" s="698"/>
      <c r="CD9" s="703" t="s">
        <v>
247</v>
      </c>
      <c r="CE9" s="704"/>
      <c r="CF9" s="704"/>
      <c r="CG9" s="704"/>
      <c r="CH9" s="704"/>
      <c r="CI9" s="704"/>
      <c r="CJ9" s="704"/>
      <c r="CK9" s="704"/>
      <c r="CL9" s="704"/>
      <c r="CM9" s="704"/>
      <c r="CN9" s="704"/>
      <c r="CO9" s="704"/>
      <c r="CP9" s="704"/>
      <c r="CQ9" s="705"/>
      <c r="CR9" s="688">
        <v>
4298778</v>
      </c>
      <c r="CS9" s="689"/>
      <c r="CT9" s="689"/>
      <c r="CU9" s="689"/>
      <c r="CV9" s="689"/>
      <c r="CW9" s="689"/>
      <c r="CX9" s="689"/>
      <c r="CY9" s="690"/>
      <c r="CZ9" s="691">
        <v>
7.7</v>
      </c>
      <c r="DA9" s="691"/>
      <c r="DB9" s="691"/>
      <c r="DC9" s="691"/>
      <c r="DD9" s="697">
        <v>
732829</v>
      </c>
      <c r="DE9" s="689"/>
      <c r="DF9" s="689"/>
      <c r="DG9" s="689"/>
      <c r="DH9" s="689"/>
      <c r="DI9" s="689"/>
      <c r="DJ9" s="689"/>
      <c r="DK9" s="689"/>
      <c r="DL9" s="689"/>
      <c r="DM9" s="689"/>
      <c r="DN9" s="689"/>
      <c r="DO9" s="689"/>
      <c r="DP9" s="690"/>
      <c r="DQ9" s="697">
        <v>
2930948</v>
      </c>
      <c r="DR9" s="689"/>
      <c r="DS9" s="689"/>
      <c r="DT9" s="689"/>
      <c r="DU9" s="689"/>
      <c r="DV9" s="689"/>
      <c r="DW9" s="689"/>
      <c r="DX9" s="689"/>
      <c r="DY9" s="689"/>
      <c r="DZ9" s="689"/>
      <c r="EA9" s="689"/>
      <c r="EB9" s="689"/>
      <c r="EC9" s="698"/>
    </row>
    <row r="10" spans="2:143" ht="11.25" customHeight="1" x14ac:dyDescent="0.2">
      <c r="B10" s="685" t="s">
        <v>
248</v>
      </c>
      <c r="C10" s="686"/>
      <c r="D10" s="686"/>
      <c r="E10" s="686"/>
      <c r="F10" s="686"/>
      <c r="G10" s="686"/>
      <c r="H10" s="686"/>
      <c r="I10" s="686"/>
      <c r="J10" s="686"/>
      <c r="K10" s="686"/>
      <c r="L10" s="686"/>
      <c r="M10" s="686"/>
      <c r="N10" s="686"/>
      <c r="O10" s="686"/>
      <c r="P10" s="686"/>
      <c r="Q10" s="687"/>
      <c r="R10" s="688" t="s">
        <v>
129</v>
      </c>
      <c r="S10" s="689"/>
      <c r="T10" s="689"/>
      <c r="U10" s="689"/>
      <c r="V10" s="689"/>
      <c r="W10" s="689"/>
      <c r="X10" s="689"/>
      <c r="Y10" s="690"/>
      <c r="Z10" s="691" t="s">
        <v>
249</v>
      </c>
      <c r="AA10" s="691"/>
      <c r="AB10" s="691"/>
      <c r="AC10" s="691"/>
      <c r="AD10" s="692" t="s">
        <v>
129</v>
      </c>
      <c r="AE10" s="692"/>
      <c r="AF10" s="692"/>
      <c r="AG10" s="692"/>
      <c r="AH10" s="692"/>
      <c r="AI10" s="692"/>
      <c r="AJ10" s="692"/>
      <c r="AK10" s="692"/>
      <c r="AL10" s="693" t="s">
        <v>
129</v>
      </c>
      <c r="AM10" s="694"/>
      <c r="AN10" s="694"/>
      <c r="AO10" s="695"/>
      <c r="AP10" s="685" t="s">
        <v>
250</v>
      </c>
      <c r="AQ10" s="686"/>
      <c r="AR10" s="686"/>
      <c r="AS10" s="686"/>
      <c r="AT10" s="686"/>
      <c r="AU10" s="686"/>
      <c r="AV10" s="686"/>
      <c r="AW10" s="686"/>
      <c r="AX10" s="686"/>
      <c r="AY10" s="686"/>
      <c r="AZ10" s="686"/>
      <c r="BA10" s="686"/>
      <c r="BB10" s="686"/>
      <c r="BC10" s="686"/>
      <c r="BD10" s="686"/>
      <c r="BE10" s="686"/>
      <c r="BF10" s="687"/>
      <c r="BG10" s="688">
        <v>
431611</v>
      </c>
      <c r="BH10" s="689"/>
      <c r="BI10" s="689"/>
      <c r="BJ10" s="689"/>
      <c r="BK10" s="689"/>
      <c r="BL10" s="689"/>
      <c r="BM10" s="689"/>
      <c r="BN10" s="690"/>
      <c r="BO10" s="691">
        <v>
1.5</v>
      </c>
      <c r="BP10" s="691"/>
      <c r="BQ10" s="691"/>
      <c r="BR10" s="691"/>
      <c r="BS10" s="697" t="s">
        <v>
249</v>
      </c>
      <c r="BT10" s="689"/>
      <c r="BU10" s="689"/>
      <c r="BV10" s="689"/>
      <c r="BW10" s="689"/>
      <c r="BX10" s="689"/>
      <c r="BY10" s="689"/>
      <c r="BZ10" s="689"/>
      <c r="CA10" s="689"/>
      <c r="CB10" s="698"/>
      <c r="CD10" s="703" t="s">
        <v>
251</v>
      </c>
      <c r="CE10" s="704"/>
      <c r="CF10" s="704"/>
      <c r="CG10" s="704"/>
      <c r="CH10" s="704"/>
      <c r="CI10" s="704"/>
      <c r="CJ10" s="704"/>
      <c r="CK10" s="704"/>
      <c r="CL10" s="704"/>
      <c r="CM10" s="704"/>
      <c r="CN10" s="704"/>
      <c r="CO10" s="704"/>
      <c r="CP10" s="704"/>
      <c r="CQ10" s="705"/>
      <c r="CR10" s="688">
        <v>
298888</v>
      </c>
      <c r="CS10" s="689"/>
      <c r="CT10" s="689"/>
      <c r="CU10" s="689"/>
      <c r="CV10" s="689"/>
      <c r="CW10" s="689"/>
      <c r="CX10" s="689"/>
      <c r="CY10" s="690"/>
      <c r="CZ10" s="691">
        <v>
0.5</v>
      </c>
      <c r="DA10" s="691"/>
      <c r="DB10" s="691"/>
      <c r="DC10" s="691"/>
      <c r="DD10" s="697">
        <v>
2266</v>
      </c>
      <c r="DE10" s="689"/>
      <c r="DF10" s="689"/>
      <c r="DG10" s="689"/>
      <c r="DH10" s="689"/>
      <c r="DI10" s="689"/>
      <c r="DJ10" s="689"/>
      <c r="DK10" s="689"/>
      <c r="DL10" s="689"/>
      <c r="DM10" s="689"/>
      <c r="DN10" s="689"/>
      <c r="DO10" s="689"/>
      <c r="DP10" s="690"/>
      <c r="DQ10" s="697">
        <v>
275743</v>
      </c>
      <c r="DR10" s="689"/>
      <c r="DS10" s="689"/>
      <c r="DT10" s="689"/>
      <c r="DU10" s="689"/>
      <c r="DV10" s="689"/>
      <c r="DW10" s="689"/>
      <c r="DX10" s="689"/>
      <c r="DY10" s="689"/>
      <c r="DZ10" s="689"/>
      <c r="EA10" s="689"/>
      <c r="EB10" s="689"/>
      <c r="EC10" s="698"/>
    </row>
    <row r="11" spans="2:143" ht="11.25" customHeight="1" x14ac:dyDescent="0.2">
      <c r="B11" s="685" t="s">
        <v>
252</v>
      </c>
      <c r="C11" s="686"/>
      <c r="D11" s="686"/>
      <c r="E11" s="686"/>
      <c r="F11" s="686"/>
      <c r="G11" s="686"/>
      <c r="H11" s="686"/>
      <c r="I11" s="686"/>
      <c r="J11" s="686"/>
      <c r="K11" s="686"/>
      <c r="L11" s="686"/>
      <c r="M11" s="686"/>
      <c r="N11" s="686"/>
      <c r="O11" s="686"/>
      <c r="P11" s="686"/>
      <c r="Q11" s="687"/>
      <c r="R11" s="688">
        <v>
2553107</v>
      </c>
      <c r="S11" s="689"/>
      <c r="T11" s="689"/>
      <c r="U11" s="689"/>
      <c r="V11" s="689"/>
      <c r="W11" s="689"/>
      <c r="X11" s="689"/>
      <c r="Y11" s="690"/>
      <c r="Z11" s="693">
        <v>
4.4000000000000004</v>
      </c>
      <c r="AA11" s="694"/>
      <c r="AB11" s="694"/>
      <c r="AC11" s="706"/>
      <c r="AD11" s="697">
        <v>
2553107</v>
      </c>
      <c r="AE11" s="689"/>
      <c r="AF11" s="689"/>
      <c r="AG11" s="689"/>
      <c r="AH11" s="689"/>
      <c r="AI11" s="689"/>
      <c r="AJ11" s="689"/>
      <c r="AK11" s="690"/>
      <c r="AL11" s="693">
        <v>
8.1999999999999993</v>
      </c>
      <c r="AM11" s="694"/>
      <c r="AN11" s="694"/>
      <c r="AO11" s="695"/>
      <c r="AP11" s="685" t="s">
        <v>
253</v>
      </c>
      <c r="AQ11" s="686"/>
      <c r="AR11" s="686"/>
      <c r="AS11" s="686"/>
      <c r="AT11" s="686"/>
      <c r="AU11" s="686"/>
      <c r="AV11" s="686"/>
      <c r="AW11" s="686"/>
      <c r="AX11" s="686"/>
      <c r="AY11" s="686"/>
      <c r="AZ11" s="686"/>
      <c r="BA11" s="686"/>
      <c r="BB11" s="686"/>
      <c r="BC11" s="686"/>
      <c r="BD11" s="686"/>
      <c r="BE11" s="686"/>
      <c r="BF11" s="687"/>
      <c r="BG11" s="688">
        <v>
1269933</v>
      </c>
      <c r="BH11" s="689"/>
      <c r="BI11" s="689"/>
      <c r="BJ11" s="689"/>
      <c r="BK11" s="689"/>
      <c r="BL11" s="689"/>
      <c r="BM11" s="689"/>
      <c r="BN11" s="690"/>
      <c r="BO11" s="691">
        <v>
4.4000000000000004</v>
      </c>
      <c r="BP11" s="691"/>
      <c r="BQ11" s="691"/>
      <c r="BR11" s="691"/>
      <c r="BS11" s="697">
        <v>
169303</v>
      </c>
      <c r="BT11" s="689"/>
      <c r="BU11" s="689"/>
      <c r="BV11" s="689"/>
      <c r="BW11" s="689"/>
      <c r="BX11" s="689"/>
      <c r="BY11" s="689"/>
      <c r="BZ11" s="689"/>
      <c r="CA11" s="689"/>
      <c r="CB11" s="698"/>
      <c r="CD11" s="703" t="s">
        <v>
254</v>
      </c>
      <c r="CE11" s="704"/>
      <c r="CF11" s="704"/>
      <c r="CG11" s="704"/>
      <c r="CH11" s="704"/>
      <c r="CI11" s="704"/>
      <c r="CJ11" s="704"/>
      <c r="CK11" s="704"/>
      <c r="CL11" s="704"/>
      <c r="CM11" s="704"/>
      <c r="CN11" s="704"/>
      <c r="CO11" s="704"/>
      <c r="CP11" s="704"/>
      <c r="CQ11" s="705"/>
      <c r="CR11" s="688">
        <v>
60371</v>
      </c>
      <c r="CS11" s="689"/>
      <c r="CT11" s="689"/>
      <c r="CU11" s="689"/>
      <c r="CV11" s="689"/>
      <c r="CW11" s="689"/>
      <c r="CX11" s="689"/>
      <c r="CY11" s="690"/>
      <c r="CZ11" s="691">
        <v>
0.1</v>
      </c>
      <c r="DA11" s="691"/>
      <c r="DB11" s="691"/>
      <c r="DC11" s="691"/>
      <c r="DD11" s="697" t="s">
        <v>
129</v>
      </c>
      <c r="DE11" s="689"/>
      <c r="DF11" s="689"/>
      <c r="DG11" s="689"/>
      <c r="DH11" s="689"/>
      <c r="DI11" s="689"/>
      <c r="DJ11" s="689"/>
      <c r="DK11" s="689"/>
      <c r="DL11" s="689"/>
      <c r="DM11" s="689"/>
      <c r="DN11" s="689"/>
      <c r="DO11" s="689"/>
      <c r="DP11" s="690"/>
      <c r="DQ11" s="697">
        <v>
56880</v>
      </c>
      <c r="DR11" s="689"/>
      <c r="DS11" s="689"/>
      <c r="DT11" s="689"/>
      <c r="DU11" s="689"/>
      <c r="DV11" s="689"/>
      <c r="DW11" s="689"/>
      <c r="DX11" s="689"/>
      <c r="DY11" s="689"/>
      <c r="DZ11" s="689"/>
      <c r="EA11" s="689"/>
      <c r="EB11" s="689"/>
      <c r="EC11" s="698"/>
    </row>
    <row r="12" spans="2:143" ht="11.25" customHeight="1" x14ac:dyDescent="0.2">
      <c r="B12" s="685" t="s">
        <v>
255</v>
      </c>
      <c r="C12" s="686"/>
      <c r="D12" s="686"/>
      <c r="E12" s="686"/>
      <c r="F12" s="686"/>
      <c r="G12" s="686"/>
      <c r="H12" s="686"/>
      <c r="I12" s="686"/>
      <c r="J12" s="686"/>
      <c r="K12" s="686"/>
      <c r="L12" s="686"/>
      <c r="M12" s="686"/>
      <c r="N12" s="686"/>
      <c r="O12" s="686"/>
      <c r="P12" s="686"/>
      <c r="Q12" s="687"/>
      <c r="R12" s="688">
        <v>
33811</v>
      </c>
      <c r="S12" s="689"/>
      <c r="T12" s="689"/>
      <c r="U12" s="689"/>
      <c r="V12" s="689"/>
      <c r="W12" s="689"/>
      <c r="X12" s="689"/>
      <c r="Y12" s="690"/>
      <c r="Z12" s="691">
        <v>
0.1</v>
      </c>
      <c r="AA12" s="691"/>
      <c r="AB12" s="691"/>
      <c r="AC12" s="691"/>
      <c r="AD12" s="692">
        <v>
33811</v>
      </c>
      <c r="AE12" s="692"/>
      <c r="AF12" s="692"/>
      <c r="AG12" s="692"/>
      <c r="AH12" s="692"/>
      <c r="AI12" s="692"/>
      <c r="AJ12" s="692"/>
      <c r="AK12" s="692"/>
      <c r="AL12" s="693">
        <v>
0.1</v>
      </c>
      <c r="AM12" s="694"/>
      <c r="AN12" s="694"/>
      <c r="AO12" s="695"/>
      <c r="AP12" s="685" t="s">
        <v>
256</v>
      </c>
      <c r="AQ12" s="686"/>
      <c r="AR12" s="686"/>
      <c r="AS12" s="686"/>
      <c r="AT12" s="686"/>
      <c r="AU12" s="686"/>
      <c r="AV12" s="686"/>
      <c r="AW12" s="686"/>
      <c r="AX12" s="686"/>
      <c r="AY12" s="686"/>
      <c r="AZ12" s="686"/>
      <c r="BA12" s="686"/>
      <c r="BB12" s="686"/>
      <c r="BC12" s="686"/>
      <c r="BD12" s="686"/>
      <c r="BE12" s="686"/>
      <c r="BF12" s="687"/>
      <c r="BG12" s="688">
        <v>
14094808</v>
      </c>
      <c r="BH12" s="689"/>
      <c r="BI12" s="689"/>
      <c r="BJ12" s="689"/>
      <c r="BK12" s="689"/>
      <c r="BL12" s="689"/>
      <c r="BM12" s="689"/>
      <c r="BN12" s="690"/>
      <c r="BO12" s="691">
        <v>
48.4</v>
      </c>
      <c r="BP12" s="691"/>
      <c r="BQ12" s="691"/>
      <c r="BR12" s="691"/>
      <c r="BS12" s="697" t="s">
        <v>
249</v>
      </c>
      <c r="BT12" s="689"/>
      <c r="BU12" s="689"/>
      <c r="BV12" s="689"/>
      <c r="BW12" s="689"/>
      <c r="BX12" s="689"/>
      <c r="BY12" s="689"/>
      <c r="BZ12" s="689"/>
      <c r="CA12" s="689"/>
      <c r="CB12" s="698"/>
      <c r="CD12" s="703" t="s">
        <v>
257</v>
      </c>
      <c r="CE12" s="704"/>
      <c r="CF12" s="704"/>
      <c r="CG12" s="704"/>
      <c r="CH12" s="704"/>
      <c r="CI12" s="704"/>
      <c r="CJ12" s="704"/>
      <c r="CK12" s="704"/>
      <c r="CL12" s="704"/>
      <c r="CM12" s="704"/>
      <c r="CN12" s="704"/>
      <c r="CO12" s="704"/>
      <c r="CP12" s="704"/>
      <c r="CQ12" s="705"/>
      <c r="CR12" s="688">
        <v>
321868</v>
      </c>
      <c r="CS12" s="689"/>
      <c r="CT12" s="689"/>
      <c r="CU12" s="689"/>
      <c r="CV12" s="689"/>
      <c r="CW12" s="689"/>
      <c r="CX12" s="689"/>
      <c r="CY12" s="690"/>
      <c r="CZ12" s="691">
        <v>
0.6</v>
      </c>
      <c r="DA12" s="691"/>
      <c r="DB12" s="691"/>
      <c r="DC12" s="691"/>
      <c r="DD12" s="697">
        <v>
1242</v>
      </c>
      <c r="DE12" s="689"/>
      <c r="DF12" s="689"/>
      <c r="DG12" s="689"/>
      <c r="DH12" s="689"/>
      <c r="DI12" s="689"/>
      <c r="DJ12" s="689"/>
      <c r="DK12" s="689"/>
      <c r="DL12" s="689"/>
      <c r="DM12" s="689"/>
      <c r="DN12" s="689"/>
      <c r="DO12" s="689"/>
      <c r="DP12" s="690"/>
      <c r="DQ12" s="697">
        <v>
195924</v>
      </c>
      <c r="DR12" s="689"/>
      <c r="DS12" s="689"/>
      <c r="DT12" s="689"/>
      <c r="DU12" s="689"/>
      <c r="DV12" s="689"/>
      <c r="DW12" s="689"/>
      <c r="DX12" s="689"/>
      <c r="DY12" s="689"/>
      <c r="DZ12" s="689"/>
      <c r="EA12" s="689"/>
      <c r="EB12" s="689"/>
      <c r="EC12" s="698"/>
    </row>
    <row r="13" spans="2:143" ht="11.25" customHeight="1" x14ac:dyDescent="0.2">
      <c r="B13" s="685" t="s">
        <v>
258</v>
      </c>
      <c r="C13" s="686"/>
      <c r="D13" s="686"/>
      <c r="E13" s="686"/>
      <c r="F13" s="686"/>
      <c r="G13" s="686"/>
      <c r="H13" s="686"/>
      <c r="I13" s="686"/>
      <c r="J13" s="686"/>
      <c r="K13" s="686"/>
      <c r="L13" s="686"/>
      <c r="M13" s="686"/>
      <c r="N13" s="686"/>
      <c r="O13" s="686"/>
      <c r="P13" s="686"/>
      <c r="Q13" s="687"/>
      <c r="R13" s="688" t="s">
        <v>
129</v>
      </c>
      <c r="S13" s="689"/>
      <c r="T13" s="689"/>
      <c r="U13" s="689"/>
      <c r="V13" s="689"/>
      <c r="W13" s="689"/>
      <c r="X13" s="689"/>
      <c r="Y13" s="690"/>
      <c r="Z13" s="691" t="s">
        <v>
249</v>
      </c>
      <c r="AA13" s="691"/>
      <c r="AB13" s="691"/>
      <c r="AC13" s="691"/>
      <c r="AD13" s="692" t="s">
        <v>
129</v>
      </c>
      <c r="AE13" s="692"/>
      <c r="AF13" s="692"/>
      <c r="AG13" s="692"/>
      <c r="AH13" s="692"/>
      <c r="AI13" s="692"/>
      <c r="AJ13" s="692"/>
      <c r="AK13" s="692"/>
      <c r="AL13" s="693" t="s">
        <v>
249</v>
      </c>
      <c r="AM13" s="694"/>
      <c r="AN13" s="694"/>
      <c r="AO13" s="695"/>
      <c r="AP13" s="685" t="s">
        <v>
259</v>
      </c>
      <c r="AQ13" s="686"/>
      <c r="AR13" s="686"/>
      <c r="AS13" s="686"/>
      <c r="AT13" s="686"/>
      <c r="AU13" s="686"/>
      <c r="AV13" s="686"/>
      <c r="AW13" s="686"/>
      <c r="AX13" s="686"/>
      <c r="AY13" s="686"/>
      <c r="AZ13" s="686"/>
      <c r="BA13" s="686"/>
      <c r="BB13" s="686"/>
      <c r="BC13" s="686"/>
      <c r="BD13" s="686"/>
      <c r="BE13" s="686"/>
      <c r="BF13" s="687"/>
      <c r="BG13" s="688">
        <v>
13891408</v>
      </c>
      <c r="BH13" s="689"/>
      <c r="BI13" s="689"/>
      <c r="BJ13" s="689"/>
      <c r="BK13" s="689"/>
      <c r="BL13" s="689"/>
      <c r="BM13" s="689"/>
      <c r="BN13" s="690"/>
      <c r="BO13" s="691">
        <v>
47.7</v>
      </c>
      <c r="BP13" s="691"/>
      <c r="BQ13" s="691"/>
      <c r="BR13" s="691"/>
      <c r="BS13" s="697" t="s">
        <v>
129</v>
      </c>
      <c r="BT13" s="689"/>
      <c r="BU13" s="689"/>
      <c r="BV13" s="689"/>
      <c r="BW13" s="689"/>
      <c r="BX13" s="689"/>
      <c r="BY13" s="689"/>
      <c r="BZ13" s="689"/>
      <c r="CA13" s="689"/>
      <c r="CB13" s="698"/>
      <c r="CD13" s="703" t="s">
        <v>
260</v>
      </c>
      <c r="CE13" s="704"/>
      <c r="CF13" s="704"/>
      <c r="CG13" s="704"/>
      <c r="CH13" s="704"/>
      <c r="CI13" s="704"/>
      <c r="CJ13" s="704"/>
      <c r="CK13" s="704"/>
      <c r="CL13" s="704"/>
      <c r="CM13" s="704"/>
      <c r="CN13" s="704"/>
      <c r="CO13" s="704"/>
      <c r="CP13" s="704"/>
      <c r="CQ13" s="705"/>
      <c r="CR13" s="688">
        <v>
3440717</v>
      </c>
      <c r="CS13" s="689"/>
      <c r="CT13" s="689"/>
      <c r="CU13" s="689"/>
      <c r="CV13" s="689"/>
      <c r="CW13" s="689"/>
      <c r="CX13" s="689"/>
      <c r="CY13" s="690"/>
      <c r="CZ13" s="691">
        <v>
6.1</v>
      </c>
      <c r="DA13" s="691"/>
      <c r="DB13" s="691"/>
      <c r="DC13" s="691"/>
      <c r="DD13" s="697">
        <v>
1035918</v>
      </c>
      <c r="DE13" s="689"/>
      <c r="DF13" s="689"/>
      <c r="DG13" s="689"/>
      <c r="DH13" s="689"/>
      <c r="DI13" s="689"/>
      <c r="DJ13" s="689"/>
      <c r="DK13" s="689"/>
      <c r="DL13" s="689"/>
      <c r="DM13" s="689"/>
      <c r="DN13" s="689"/>
      <c r="DO13" s="689"/>
      <c r="DP13" s="690"/>
      <c r="DQ13" s="697">
        <v>
2846178</v>
      </c>
      <c r="DR13" s="689"/>
      <c r="DS13" s="689"/>
      <c r="DT13" s="689"/>
      <c r="DU13" s="689"/>
      <c r="DV13" s="689"/>
      <c r="DW13" s="689"/>
      <c r="DX13" s="689"/>
      <c r="DY13" s="689"/>
      <c r="DZ13" s="689"/>
      <c r="EA13" s="689"/>
      <c r="EB13" s="689"/>
      <c r="EC13" s="698"/>
    </row>
    <row r="14" spans="2:143" ht="11.25" customHeight="1" x14ac:dyDescent="0.2">
      <c r="B14" s="685" t="s">
        <v>
261</v>
      </c>
      <c r="C14" s="686"/>
      <c r="D14" s="686"/>
      <c r="E14" s="686"/>
      <c r="F14" s="686"/>
      <c r="G14" s="686"/>
      <c r="H14" s="686"/>
      <c r="I14" s="686"/>
      <c r="J14" s="686"/>
      <c r="K14" s="686"/>
      <c r="L14" s="686"/>
      <c r="M14" s="686"/>
      <c r="N14" s="686"/>
      <c r="O14" s="686"/>
      <c r="P14" s="686"/>
      <c r="Q14" s="687"/>
      <c r="R14" s="688">
        <v>
75469</v>
      </c>
      <c r="S14" s="689"/>
      <c r="T14" s="689"/>
      <c r="U14" s="689"/>
      <c r="V14" s="689"/>
      <c r="W14" s="689"/>
      <c r="X14" s="689"/>
      <c r="Y14" s="690"/>
      <c r="Z14" s="691">
        <v>
0.1</v>
      </c>
      <c r="AA14" s="691"/>
      <c r="AB14" s="691"/>
      <c r="AC14" s="691"/>
      <c r="AD14" s="692">
        <v>
75469</v>
      </c>
      <c r="AE14" s="692"/>
      <c r="AF14" s="692"/>
      <c r="AG14" s="692"/>
      <c r="AH14" s="692"/>
      <c r="AI14" s="692"/>
      <c r="AJ14" s="692"/>
      <c r="AK14" s="692"/>
      <c r="AL14" s="693">
        <v>
0.2</v>
      </c>
      <c r="AM14" s="694"/>
      <c r="AN14" s="694"/>
      <c r="AO14" s="695"/>
      <c r="AP14" s="685" t="s">
        <v>
262</v>
      </c>
      <c r="AQ14" s="686"/>
      <c r="AR14" s="686"/>
      <c r="AS14" s="686"/>
      <c r="AT14" s="686"/>
      <c r="AU14" s="686"/>
      <c r="AV14" s="686"/>
      <c r="AW14" s="686"/>
      <c r="AX14" s="686"/>
      <c r="AY14" s="686"/>
      <c r="AZ14" s="686"/>
      <c r="BA14" s="686"/>
      <c r="BB14" s="686"/>
      <c r="BC14" s="686"/>
      <c r="BD14" s="686"/>
      <c r="BE14" s="686"/>
      <c r="BF14" s="687"/>
      <c r="BG14" s="688">
        <v>
119613</v>
      </c>
      <c r="BH14" s="689"/>
      <c r="BI14" s="689"/>
      <c r="BJ14" s="689"/>
      <c r="BK14" s="689"/>
      <c r="BL14" s="689"/>
      <c r="BM14" s="689"/>
      <c r="BN14" s="690"/>
      <c r="BO14" s="691">
        <v>
0.4</v>
      </c>
      <c r="BP14" s="691"/>
      <c r="BQ14" s="691"/>
      <c r="BR14" s="691"/>
      <c r="BS14" s="697" t="s">
        <v>
249</v>
      </c>
      <c r="BT14" s="689"/>
      <c r="BU14" s="689"/>
      <c r="BV14" s="689"/>
      <c r="BW14" s="689"/>
      <c r="BX14" s="689"/>
      <c r="BY14" s="689"/>
      <c r="BZ14" s="689"/>
      <c r="CA14" s="689"/>
      <c r="CB14" s="698"/>
      <c r="CD14" s="703" t="s">
        <v>
263</v>
      </c>
      <c r="CE14" s="704"/>
      <c r="CF14" s="704"/>
      <c r="CG14" s="704"/>
      <c r="CH14" s="704"/>
      <c r="CI14" s="704"/>
      <c r="CJ14" s="704"/>
      <c r="CK14" s="704"/>
      <c r="CL14" s="704"/>
      <c r="CM14" s="704"/>
      <c r="CN14" s="704"/>
      <c r="CO14" s="704"/>
      <c r="CP14" s="704"/>
      <c r="CQ14" s="705"/>
      <c r="CR14" s="688">
        <v>
2041673</v>
      </c>
      <c r="CS14" s="689"/>
      <c r="CT14" s="689"/>
      <c r="CU14" s="689"/>
      <c r="CV14" s="689"/>
      <c r="CW14" s="689"/>
      <c r="CX14" s="689"/>
      <c r="CY14" s="690"/>
      <c r="CZ14" s="691">
        <v>
3.6</v>
      </c>
      <c r="DA14" s="691"/>
      <c r="DB14" s="691"/>
      <c r="DC14" s="691"/>
      <c r="DD14" s="697">
        <v>
287465</v>
      </c>
      <c r="DE14" s="689"/>
      <c r="DF14" s="689"/>
      <c r="DG14" s="689"/>
      <c r="DH14" s="689"/>
      <c r="DI14" s="689"/>
      <c r="DJ14" s="689"/>
      <c r="DK14" s="689"/>
      <c r="DL14" s="689"/>
      <c r="DM14" s="689"/>
      <c r="DN14" s="689"/>
      <c r="DO14" s="689"/>
      <c r="DP14" s="690"/>
      <c r="DQ14" s="697">
        <v>
1440979</v>
      </c>
      <c r="DR14" s="689"/>
      <c r="DS14" s="689"/>
      <c r="DT14" s="689"/>
      <c r="DU14" s="689"/>
      <c r="DV14" s="689"/>
      <c r="DW14" s="689"/>
      <c r="DX14" s="689"/>
      <c r="DY14" s="689"/>
      <c r="DZ14" s="689"/>
      <c r="EA14" s="689"/>
      <c r="EB14" s="689"/>
      <c r="EC14" s="698"/>
    </row>
    <row r="15" spans="2:143" ht="11.25" customHeight="1" x14ac:dyDescent="0.2">
      <c r="B15" s="685" t="s">
        <v>
264</v>
      </c>
      <c r="C15" s="686"/>
      <c r="D15" s="686"/>
      <c r="E15" s="686"/>
      <c r="F15" s="686"/>
      <c r="G15" s="686"/>
      <c r="H15" s="686"/>
      <c r="I15" s="686"/>
      <c r="J15" s="686"/>
      <c r="K15" s="686"/>
      <c r="L15" s="686"/>
      <c r="M15" s="686"/>
      <c r="N15" s="686"/>
      <c r="O15" s="686"/>
      <c r="P15" s="686"/>
      <c r="Q15" s="687"/>
      <c r="R15" s="688" t="s">
        <v>
129</v>
      </c>
      <c r="S15" s="689"/>
      <c r="T15" s="689"/>
      <c r="U15" s="689"/>
      <c r="V15" s="689"/>
      <c r="W15" s="689"/>
      <c r="X15" s="689"/>
      <c r="Y15" s="690"/>
      <c r="Z15" s="691" t="s">
        <v>
243</v>
      </c>
      <c r="AA15" s="691"/>
      <c r="AB15" s="691"/>
      <c r="AC15" s="691"/>
      <c r="AD15" s="692" t="s">
        <v>
129</v>
      </c>
      <c r="AE15" s="692"/>
      <c r="AF15" s="692"/>
      <c r="AG15" s="692"/>
      <c r="AH15" s="692"/>
      <c r="AI15" s="692"/>
      <c r="AJ15" s="692"/>
      <c r="AK15" s="692"/>
      <c r="AL15" s="693" t="s">
        <v>
129</v>
      </c>
      <c r="AM15" s="694"/>
      <c r="AN15" s="694"/>
      <c r="AO15" s="695"/>
      <c r="AP15" s="685" t="s">
        <v>
265</v>
      </c>
      <c r="AQ15" s="686"/>
      <c r="AR15" s="686"/>
      <c r="AS15" s="686"/>
      <c r="AT15" s="686"/>
      <c r="AU15" s="686"/>
      <c r="AV15" s="686"/>
      <c r="AW15" s="686"/>
      <c r="AX15" s="686"/>
      <c r="AY15" s="686"/>
      <c r="AZ15" s="686"/>
      <c r="BA15" s="686"/>
      <c r="BB15" s="686"/>
      <c r="BC15" s="686"/>
      <c r="BD15" s="686"/>
      <c r="BE15" s="686"/>
      <c r="BF15" s="687"/>
      <c r="BG15" s="688">
        <v>
776292</v>
      </c>
      <c r="BH15" s="689"/>
      <c r="BI15" s="689"/>
      <c r="BJ15" s="689"/>
      <c r="BK15" s="689"/>
      <c r="BL15" s="689"/>
      <c r="BM15" s="689"/>
      <c r="BN15" s="690"/>
      <c r="BO15" s="691">
        <v>
2.7</v>
      </c>
      <c r="BP15" s="691"/>
      <c r="BQ15" s="691"/>
      <c r="BR15" s="691"/>
      <c r="BS15" s="697" t="s">
        <v>
243</v>
      </c>
      <c r="BT15" s="689"/>
      <c r="BU15" s="689"/>
      <c r="BV15" s="689"/>
      <c r="BW15" s="689"/>
      <c r="BX15" s="689"/>
      <c r="BY15" s="689"/>
      <c r="BZ15" s="689"/>
      <c r="CA15" s="689"/>
      <c r="CB15" s="698"/>
      <c r="CD15" s="703" t="s">
        <v>
266</v>
      </c>
      <c r="CE15" s="704"/>
      <c r="CF15" s="704"/>
      <c r="CG15" s="704"/>
      <c r="CH15" s="704"/>
      <c r="CI15" s="704"/>
      <c r="CJ15" s="704"/>
      <c r="CK15" s="704"/>
      <c r="CL15" s="704"/>
      <c r="CM15" s="704"/>
      <c r="CN15" s="704"/>
      <c r="CO15" s="704"/>
      <c r="CP15" s="704"/>
      <c r="CQ15" s="705"/>
      <c r="CR15" s="688">
        <v>
9202669</v>
      </c>
      <c r="CS15" s="689"/>
      <c r="CT15" s="689"/>
      <c r="CU15" s="689"/>
      <c r="CV15" s="689"/>
      <c r="CW15" s="689"/>
      <c r="CX15" s="689"/>
      <c r="CY15" s="690"/>
      <c r="CZ15" s="691">
        <v>
16.399999999999999</v>
      </c>
      <c r="DA15" s="691"/>
      <c r="DB15" s="691"/>
      <c r="DC15" s="691"/>
      <c r="DD15" s="697">
        <v>
3665139</v>
      </c>
      <c r="DE15" s="689"/>
      <c r="DF15" s="689"/>
      <c r="DG15" s="689"/>
      <c r="DH15" s="689"/>
      <c r="DI15" s="689"/>
      <c r="DJ15" s="689"/>
      <c r="DK15" s="689"/>
      <c r="DL15" s="689"/>
      <c r="DM15" s="689"/>
      <c r="DN15" s="689"/>
      <c r="DO15" s="689"/>
      <c r="DP15" s="690"/>
      <c r="DQ15" s="697">
        <v>
5921005</v>
      </c>
      <c r="DR15" s="689"/>
      <c r="DS15" s="689"/>
      <c r="DT15" s="689"/>
      <c r="DU15" s="689"/>
      <c r="DV15" s="689"/>
      <c r="DW15" s="689"/>
      <c r="DX15" s="689"/>
      <c r="DY15" s="689"/>
      <c r="DZ15" s="689"/>
      <c r="EA15" s="689"/>
      <c r="EB15" s="689"/>
      <c r="EC15" s="698"/>
    </row>
    <row r="16" spans="2:143" ht="11.25" customHeight="1" x14ac:dyDescent="0.2">
      <c r="B16" s="685" t="s">
        <v>
267</v>
      </c>
      <c r="C16" s="686"/>
      <c r="D16" s="686"/>
      <c r="E16" s="686"/>
      <c r="F16" s="686"/>
      <c r="G16" s="686"/>
      <c r="H16" s="686"/>
      <c r="I16" s="686"/>
      <c r="J16" s="686"/>
      <c r="K16" s="686"/>
      <c r="L16" s="686"/>
      <c r="M16" s="686"/>
      <c r="N16" s="686"/>
      <c r="O16" s="686"/>
      <c r="P16" s="686"/>
      <c r="Q16" s="687"/>
      <c r="R16" s="688">
        <v>
26668</v>
      </c>
      <c r="S16" s="689"/>
      <c r="T16" s="689"/>
      <c r="U16" s="689"/>
      <c r="V16" s="689"/>
      <c r="W16" s="689"/>
      <c r="X16" s="689"/>
      <c r="Y16" s="690"/>
      <c r="Z16" s="691">
        <v>
0</v>
      </c>
      <c r="AA16" s="691"/>
      <c r="AB16" s="691"/>
      <c r="AC16" s="691"/>
      <c r="AD16" s="692">
        <v>
26668</v>
      </c>
      <c r="AE16" s="692"/>
      <c r="AF16" s="692"/>
      <c r="AG16" s="692"/>
      <c r="AH16" s="692"/>
      <c r="AI16" s="692"/>
      <c r="AJ16" s="692"/>
      <c r="AK16" s="692"/>
      <c r="AL16" s="693">
        <v>
0.1</v>
      </c>
      <c r="AM16" s="694"/>
      <c r="AN16" s="694"/>
      <c r="AO16" s="695"/>
      <c r="AP16" s="685" t="s">
        <v>
268</v>
      </c>
      <c r="AQ16" s="686"/>
      <c r="AR16" s="686"/>
      <c r="AS16" s="686"/>
      <c r="AT16" s="686"/>
      <c r="AU16" s="686"/>
      <c r="AV16" s="686"/>
      <c r="AW16" s="686"/>
      <c r="AX16" s="686"/>
      <c r="AY16" s="686"/>
      <c r="AZ16" s="686"/>
      <c r="BA16" s="686"/>
      <c r="BB16" s="686"/>
      <c r="BC16" s="686"/>
      <c r="BD16" s="686"/>
      <c r="BE16" s="686"/>
      <c r="BF16" s="687"/>
      <c r="BG16" s="688" t="s">
        <v>
129</v>
      </c>
      <c r="BH16" s="689"/>
      <c r="BI16" s="689"/>
      <c r="BJ16" s="689"/>
      <c r="BK16" s="689"/>
      <c r="BL16" s="689"/>
      <c r="BM16" s="689"/>
      <c r="BN16" s="690"/>
      <c r="BO16" s="691" t="s">
        <v>
129</v>
      </c>
      <c r="BP16" s="691"/>
      <c r="BQ16" s="691"/>
      <c r="BR16" s="691"/>
      <c r="BS16" s="697" t="s">
        <v>
249</v>
      </c>
      <c r="BT16" s="689"/>
      <c r="BU16" s="689"/>
      <c r="BV16" s="689"/>
      <c r="BW16" s="689"/>
      <c r="BX16" s="689"/>
      <c r="BY16" s="689"/>
      <c r="BZ16" s="689"/>
      <c r="CA16" s="689"/>
      <c r="CB16" s="698"/>
      <c r="CD16" s="703" t="s">
        <v>
269</v>
      </c>
      <c r="CE16" s="704"/>
      <c r="CF16" s="704"/>
      <c r="CG16" s="704"/>
      <c r="CH16" s="704"/>
      <c r="CI16" s="704"/>
      <c r="CJ16" s="704"/>
      <c r="CK16" s="704"/>
      <c r="CL16" s="704"/>
      <c r="CM16" s="704"/>
      <c r="CN16" s="704"/>
      <c r="CO16" s="704"/>
      <c r="CP16" s="704"/>
      <c r="CQ16" s="705"/>
      <c r="CR16" s="688">
        <v>
35286</v>
      </c>
      <c r="CS16" s="689"/>
      <c r="CT16" s="689"/>
      <c r="CU16" s="689"/>
      <c r="CV16" s="689"/>
      <c r="CW16" s="689"/>
      <c r="CX16" s="689"/>
      <c r="CY16" s="690"/>
      <c r="CZ16" s="691">
        <v>
0.1</v>
      </c>
      <c r="DA16" s="691"/>
      <c r="DB16" s="691"/>
      <c r="DC16" s="691"/>
      <c r="DD16" s="697" t="s">
        <v>
249</v>
      </c>
      <c r="DE16" s="689"/>
      <c r="DF16" s="689"/>
      <c r="DG16" s="689"/>
      <c r="DH16" s="689"/>
      <c r="DI16" s="689"/>
      <c r="DJ16" s="689"/>
      <c r="DK16" s="689"/>
      <c r="DL16" s="689"/>
      <c r="DM16" s="689"/>
      <c r="DN16" s="689"/>
      <c r="DO16" s="689"/>
      <c r="DP16" s="690"/>
      <c r="DQ16" s="697">
        <v>
21549</v>
      </c>
      <c r="DR16" s="689"/>
      <c r="DS16" s="689"/>
      <c r="DT16" s="689"/>
      <c r="DU16" s="689"/>
      <c r="DV16" s="689"/>
      <c r="DW16" s="689"/>
      <c r="DX16" s="689"/>
      <c r="DY16" s="689"/>
      <c r="DZ16" s="689"/>
      <c r="EA16" s="689"/>
      <c r="EB16" s="689"/>
      <c r="EC16" s="698"/>
    </row>
    <row r="17" spans="2:133" ht="11.25" customHeight="1" x14ac:dyDescent="0.2">
      <c r="B17" s="685" t="s">
        <v>
270</v>
      </c>
      <c r="C17" s="686"/>
      <c r="D17" s="686"/>
      <c r="E17" s="686"/>
      <c r="F17" s="686"/>
      <c r="G17" s="686"/>
      <c r="H17" s="686"/>
      <c r="I17" s="686"/>
      <c r="J17" s="686"/>
      <c r="K17" s="686"/>
      <c r="L17" s="686"/>
      <c r="M17" s="686"/>
      <c r="N17" s="686"/>
      <c r="O17" s="686"/>
      <c r="P17" s="686"/>
      <c r="Q17" s="687"/>
      <c r="R17" s="688">
        <v>
298986</v>
      </c>
      <c r="S17" s="689"/>
      <c r="T17" s="689"/>
      <c r="U17" s="689"/>
      <c r="V17" s="689"/>
      <c r="W17" s="689"/>
      <c r="X17" s="689"/>
      <c r="Y17" s="690"/>
      <c r="Z17" s="691">
        <v>
0.5</v>
      </c>
      <c r="AA17" s="691"/>
      <c r="AB17" s="691"/>
      <c r="AC17" s="691"/>
      <c r="AD17" s="692">
        <v>
298986</v>
      </c>
      <c r="AE17" s="692"/>
      <c r="AF17" s="692"/>
      <c r="AG17" s="692"/>
      <c r="AH17" s="692"/>
      <c r="AI17" s="692"/>
      <c r="AJ17" s="692"/>
      <c r="AK17" s="692"/>
      <c r="AL17" s="693">
        <v>
1</v>
      </c>
      <c r="AM17" s="694"/>
      <c r="AN17" s="694"/>
      <c r="AO17" s="695"/>
      <c r="AP17" s="685" t="s">
        <v>
271</v>
      </c>
      <c r="AQ17" s="686"/>
      <c r="AR17" s="686"/>
      <c r="AS17" s="686"/>
      <c r="AT17" s="686"/>
      <c r="AU17" s="686"/>
      <c r="AV17" s="686"/>
      <c r="AW17" s="686"/>
      <c r="AX17" s="686"/>
      <c r="AY17" s="686"/>
      <c r="AZ17" s="686"/>
      <c r="BA17" s="686"/>
      <c r="BB17" s="686"/>
      <c r="BC17" s="686"/>
      <c r="BD17" s="686"/>
      <c r="BE17" s="686"/>
      <c r="BF17" s="687"/>
      <c r="BG17" s="688" t="s">
        <v>
243</v>
      </c>
      <c r="BH17" s="689"/>
      <c r="BI17" s="689"/>
      <c r="BJ17" s="689"/>
      <c r="BK17" s="689"/>
      <c r="BL17" s="689"/>
      <c r="BM17" s="689"/>
      <c r="BN17" s="690"/>
      <c r="BO17" s="691" t="s">
        <v>
129</v>
      </c>
      <c r="BP17" s="691"/>
      <c r="BQ17" s="691"/>
      <c r="BR17" s="691"/>
      <c r="BS17" s="697" t="s">
        <v>
129</v>
      </c>
      <c r="BT17" s="689"/>
      <c r="BU17" s="689"/>
      <c r="BV17" s="689"/>
      <c r="BW17" s="689"/>
      <c r="BX17" s="689"/>
      <c r="BY17" s="689"/>
      <c r="BZ17" s="689"/>
      <c r="CA17" s="689"/>
      <c r="CB17" s="698"/>
      <c r="CD17" s="703" t="s">
        <v>
272</v>
      </c>
      <c r="CE17" s="704"/>
      <c r="CF17" s="704"/>
      <c r="CG17" s="704"/>
      <c r="CH17" s="704"/>
      <c r="CI17" s="704"/>
      <c r="CJ17" s="704"/>
      <c r="CK17" s="704"/>
      <c r="CL17" s="704"/>
      <c r="CM17" s="704"/>
      <c r="CN17" s="704"/>
      <c r="CO17" s="704"/>
      <c r="CP17" s="704"/>
      <c r="CQ17" s="705"/>
      <c r="CR17" s="688">
        <v>
2050136</v>
      </c>
      <c r="CS17" s="689"/>
      <c r="CT17" s="689"/>
      <c r="CU17" s="689"/>
      <c r="CV17" s="689"/>
      <c r="CW17" s="689"/>
      <c r="CX17" s="689"/>
      <c r="CY17" s="690"/>
      <c r="CZ17" s="691">
        <v>
3.7</v>
      </c>
      <c r="DA17" s="691"/>
      <c r="DB17" s="691"/>
      <c r="DC17" s="691"/>
      <c r="DD17" s="697" t="s">
        <v>
249</v>
      </c>
      <c r="DE17" s="689"/>
      <c r="DF17" s="689"/>
      <c r="DG17" s="689"/>
      <c r="DH17" s="689"/>
      <c r="DI17" s="689"/>
      <c r="DJ17" s="689"/>
      <c r="DK17" s="689"/>
      <c r="DL17" s="689"/>
      <c r="DM17" s="689"/>
      <c r="DN17" s="689"/>
      <c r="DO17" s="689"/>
      <c r="DP17" s="690"/>
      <c r="DQ17" s="697">
        <v>
1945447</v>
      </c>
      <c r="DR17" s="689"/>
      <c r="DS17" s="689"/>
      <c r="DT17" s="689"/>
      <c r="DU17" s="689"/>
      <c r="DV17" s="689"/>
      <c r="DW17" s="689"/>
      <c r="DX17" s="689"/>
      <c r="DY17" s="689"/>
      <c r="DZ17" s="689"/>
      <c r="EA17" s="689"/>
      <c r="EB17" s="689"/>
      <c r="EC17" s="698"/>
    </row>
    <row r="18" spans="2:133" ht="11.25" customHeight="1" x14ac:dyDescent="0.2">
      <c r="B18" s="685" t="s">
        <v>
273</v>
      </c>
      <c r="C18" s="686"/>
      <c r="D18" s="686"/>
      <c r="E18" s="686"/>
      <c r="F18" s="686"/>
      <c r="G18" s="686"/>
      <c r="H18" s="686"/>
      <c r="I18" s="686"/>
      <c r="J18" s="686"/>
      <c r="K18" s="686"/>
      <c r="L18" s="686"/>
      <c r="M18" s="686"/>
      <c r="N18" s="686"/>
      <c r="O18" s="686"/>
      <c r="P18" s="686"/>
      <c r="Q18" s="687"/>
      <c r="R18" s="688">
        <v>
130602</v>
      </c>
      <c r="S18" s="689"/>
      <c r="T18" s="689"/>
      <c r="U18" s="689"/>
      <c r="V18" s="689"/>
      <c r="W18" s="689"/>
      <c r="X18" s="689"/>
      <c r="Y18" s="690"/>
      <c r="Z18" s="691">
        <v>
0.2</v>
      </c>
      <c r="AA18" s="691"/>
      <c r="AB18" s="691"/>
      <c r="AC18" s="691"/>
      <c r="AD18" s="692">
        <v>
130602</v>
      </c>
      <c r="AE18" s="692"/>
      <c r="AF18" s="692"/>
      <c r="AG18" s="692"/>
      <c r="AH18" s="692"/>
      <c r="AI18" s="692"/>
      <c r="AJ18" s="692"/>
      <c r="AK18" s="692"/>
      <c r="AL18" s="693">
        <v>
0.4</v>
      </c>
      <c r="AM18" s="694"/>
      <c r="AN18" s="694"/>
      <c r="AO18" s="695"/>
      <c r="AP18" s="685" t="s">
        <v>
274</v>
      </c>
      <c r="AQ18" s="686"/>
      <c r="AR18" s="686"/>
      <c r="AS18" s="686"/>
      <c r="AT18" s="686"/>
      <c r="AU18" s="686"/>
      <c r="AV18" s="686"/>
      <c r="AW18" s="686"/>
      <c r="AX18" s="686"/>
      <c r="AY18" s="686"/>
      <c r="AZ18" s="686"/>
      <c r="BA18" s="686"/>
      <c r="BB18" s="686"/>
      <c r="BC18" s="686"/>
      <c r="BD18" s="686"/>
      <c r="BE18" s="686"/>
      <c r="BF18" s="687"/>
      <c r="BG18" s="688" t="s">
        <v>
129</v>
      </c>
      <c r="BH18" s="689"/>
      <c r="BI18" s="689"/>
      <c r="BJ18" s="689"/>
      <c r="BK18" s="689"/>
      <c r="BL18" s="689"/>
      <c r="BM18" s="689"/>
      <c r="BN18" s="690"/>
      <c r="BO18" s="691" t="s">
        <v>
129</v>
      </c>
      <c r="BP18" s="691"/>
      <c r="BQ18" s="691"/>
      <c r="BR18" s="691"/>
      <c r="BS18" s="697" t="s">
        <v>
129</v>
      </c>
      <c r="BT18" s="689"/>
      <c r="BU18" s="689"/>
      <c r="BV18" s="689"/>
      <c r="BW18" s="689"/>
      <c r="BX18" s="689"/>
      <c r="BY18" s="689"/>
      <c r="BZ18" s="689"/>
      <c r="CA18" s="689"/>
      <c r="CB18" s="698"/>
      <c r="CD18" s="703" t="s">
        <v>
275</v>
      </c>
      <c r="CE18" s="704"/>
      <c r="CF18" s="704"/>
      <c r="CG18" s="704"/>
      <c r="CH18" s="704"/>
      <c r="CI18" s="704"/>
      <c r="CJ18" s="704"/>
      <c r="CK18" s="704"/>
      <c r="CL18" s="704"/>
      <c r="CM18" s="704"/>
      <c r="CN18" s="704"/>
      <c r="CO18" s="704"/>
      <c r="CP18" s="704"/>
      <c r="CQ18" s="705"/>
      <c r="CR18" s="688" t="s">
        <v>
249</v>
      </c>
      <c r="CS18" s="689"/>
      <c r="CT18" s="689"/>
      <c r="CU18" s="689"/>
      <c r="CV18" s="689"/>
      <c r="CW18" s="689"/>
      <c r="CX18" s="689"/>
      <c r="CY18" s="690"/>
      <c r="CZ18" s="691" t="s">
        <v>
129</v>
      </c>
      <c r="DA18" s="691"/>
      <c r="DB18" s="691"/>
      <c r="DC18" s="691"/>
      <c r="DD18" s="697" t="s">
        <v>
129</v>
      </c>
      <c r="DE18" s="689"/>
      <c r="DF18" s="689"/>
      <c r="DG18" s="689"/>
      <c r="DH18" s="689"/>
      <c r="DI18" s="689"/>
      <c r="DJ18" s="689"/>
      <c r="DK18" s="689"/>
      <c r="DL18" s="689"/>
      <c r="DM18" s="689"/>
      <c r="DN18" s="689"/>
      <c r="DO18" s="689"/>
      <c r="DP18" s="690"/>
      <c r="DQ18" s="697" t="s">
        <v>
129</v>
      </c>
      <c r="DR18" s="689"/>
      <c r="DS18" s="689"/>
      <c r="DT18" s="689"/>
      <c r="DU18" s="689"/>
      <c r="DV18" s="689"/>
      <c r="DW18" s="689"/>
      <c r="DX18" s="689"/>
      <c r="DY18" s="689"/>
      <c r="DZ18" s="689"/>
      <c r="EA18" s="689"/>
      <c r="EB18" s="689"/>
      <c r="EC18" s="698"/>
    </row>
    <row r="19" spans="2:133" ht="11.25" customHeight="1" x14ac:dyDescent="0.2">
      <c r="B19" s="685" t="s">
        <v>
276</v>
      </c>
      <c r="C19" s="686"/>
      <c r="D19" s="686"/>
      <c r="E19" s="686"/>
      <c r="F19" s="686"/>
      <c r="G19" s="686"/>
      <c r="H19" s="686"/>
      <c r="I19" s="686"/>
      <c r="J19" s="686"/>
      <c r="K19" s="686"/>
      <c r="L19" s="686"/>
      <c r="M19" s="686"/>
      <c r="N19" s="686"/>
      <c r="O19" s="686"/>
      <c r="P19" s="686"/>
      <c r="Q19" s="687"/>
      <c r="R19" s="688">
        <v>
12825</v>
      </c>
      <c r="S19" s="689"/>
      <c r="T19" s="689"/>
      <c r="U19" s="689"/>
      <c r="V19" s="689"/>
      <c r="W19" s="689"/>
      <c r="X19" s="689"/>
      <c r="Y19" s="690"/>
      <c r="Z19" s="691">
        <v>
0</v>
      </c>
      <c r="AA19" s="691"/>
      <c r="AB19" s="691"/>
      <c r="AC19" s="691"/>
      <c r="AD19" s="692">
        <v>
12825</v>
      </c>
      <c r="AE19" s="692"/>
      <c r="AF19" s="692"/>
      <c r="AG19" s="692"/>
      <c r="AH19" s="692"/>
      <c r="AI19" s="692"/>
      <c r="AJ19" s="692"/>
      <c r="AK19" s="692"/>
      <c r="AL19" s="693">
        <v>
0</v>
      </c>
      <c r="AM19" s="694"/>
      <c r="AN19" s="694"/>
      <c r="AO19" s="695"/>
      <c r="AP19" s="685" t="s">
        <v>
277</v>
      </c>
      <c r="AQ19" s="686"/>
      <c r="AR19" s="686"/>
      <c r="AS19" s="686"/>
      <c r="AT19" s="686"/>
      <c r="AU19" s="686"/>
      <c r="AV19" s="686"/>
      <c r="AW19" s="686"/>
      <c r="AX19" s="686"/>
      <c r="AY19" s="686"/>
      <c r="AZ19" s="686"/>
      <c r="BA19" s="686"/>
      <c r="BB19" s="686"/>
      <c r="BC19" s="686"/>
      <c r="BD19" s="686"/>
      <c r="BE19" s="686"/>
      <c r="BF19" s="687"/>
      <c r="BG19" s="688">
        <v>
1736380</v>
      </c>
      <c r="BH19" s="689"/>
      <c r="BI19" s="689"/>
      <c r="BJ19" s="689"/>
      <c r="BK19" s="689"/>
      <c r="BL19" s="689"/>
      <c r="BM19" s="689"/>
      <c r="BN19" s="690"/>
      <c r="BO19" s="691">
        <v>
6</v>
      </c>
      <c r="BP19" s="691"/>
      <c r="BQ19" s="691"/>
      <c r="BR19" s="691"/>
      <c r="BS19" s="697" t="s">
        <v>
249</v>
      </c>
      <c r="BT19" s="689"/>
      <c r="BU19" s="689"/>
      <c r="BV19" s="689"/>
      <c r="BW19" s="689"/>
      <c r="BX19" s="689"/>
      <c r="BY19" s="689"/>
      <c r="BZ19" s="689"/>
      <c r="CA19" s="689"/>
      <c r="CB19" s="698"/>
      <c r="CD19" s="703" t="s">
        <v>
278</v>
      </c>
      <c r="CE19" s="704"/>
      <c r="CF19" s="704"/>
      <c r="CG19" s="704"/>
      <c r="CH19" s="704"/>
      <c r="CI19" s="704"/>
      <c r="CJ19" s="704"/>
      <c r="CK19" s="704"/>
      <c r="CL19" s="704"/>
      <c r="CM19" s="704"/>
      <c r="CN19" s="704"/>
      <c r="CO19" s="704"/>
      <c r="CP19" s="704"/>
      <c r="CQ19" s="705"/>
      <c r="CR19" s="688" t="s">
        <v>
129</v>
      </c>
      <c r="CS19" s="689"/>
      <c r="CT19" s="689"/>
      <c r="CU19" s="689"/>
      <c r="CV19" s="689"/>
      <c r="CW19" s="689"/>
      <c r="CX19" s="689"/>
      <c r="CY19" s="690"/>
      <c r="CZ19" s="691" t="s">
        <v>
129</v>
      </c>
      <c r="DA19" s="691"/>
      <c r="DB19" s="691"/>
      <c r="DC19" s="691"/>
      <c r="DD19" s="697" t="s">
        <v>
129</v>
      </c>
      <c r="DE19" s="689"/>
      <c r="DF19" s="689"/>
      <c r="DG19" s="689"/>
      <c r="DH19" s="689"/>
      <c r="DI19" s="689"/>
      <c r="DJ19" s="689"/>
      <c r="DK19" s="689"/>
      <c r="DL19" s="689"/>
      <c r="DM19" s="689"/>
      <c r="DN19" s="689"/>
      <c r="DO19" s="689"/>
      <c r="DP19" s="690"/>
      <c r="DQ19" s="697" t="s">
        <v>
249</v>
      </c>
      <c r="DR19" s="689"/>
      <c r="DS19" s="689"/>
      <c r="DT19" s="689"/>
      <c r="DU19" s="689"/>
      <c r="DV19" s="689"/>
      <c r="DW19" s="689"/>
      <c r="DX19" s="689"/>
      <c r="DY19" s="689"/>
      <c r="DZ19" s="689"/>
      <c r="EA19" s="689"/>
      <c r="EB19" s="689"/>
      <c r="EC19" s="698"/>
    </row>
    <row r="20" spans="2:133" ht="11.25" customHeight="1" x14ac:dyDescent="0.2">
      <c r="B20" s="685" t="s">
        <v>
279</v>
      </c>
      <c r="C20" s="686"/>
      <c r="D20" s="686"/>
      <c r="E20" s="686"/>
      <c r="F20" s="686"/>
      <c r="G20" s="686"/>
      <c r="H20" s="686"/>
      <c r="I20" s="686"/>
      <c r="J20" s="686"/>
      <c r="K20" s="686"/>
      <c r="L20" s="686"/>
      <c r="M20" s="686"/>
      <c r="N20" s="686"/>
      <c r="O20" s="686"/>
      <c r="P20" s="686"/>
      <c r="Q20" s="687"/>
      <c r="R20" s="688">
        <v>
1862</v>
      </c>
      <c r="S20" s="689"/>
      <c r="T20" s="689"/>
      <c r="U20" s="689"/>
      <c r="V20" s="689"/>
      <c r="W20" s="689"/>
      <c r="X20" s="689"/>
      <c r="Y20" s="690"/>
      <c r="Z20" s="691">
        <v>
0</v>
      </c>
      <c r="AA20" s="691"/>
      <c r="AB20" s="691"/>
      <c r="AC20" s="691"/>
      <c r="AD20" s="692">
        <v>
1862</v>
      </c>
      <c r="AE20" s="692"/>
      <c r="AF20" s="692"/>
      <c r="AG20" s="692"/>
      <c r="AH20" s="692"/>
      <c r="AI20" s="692"/>
      <c r="AJ20" s="692"/>
      <c r="AK20" s="692"/>
      <c r="AL20" s="693">
        <v>
0</v>
      </c>
      <c r="AM20" s="694"/>
      <c r="AN20" s="694"/>
      <c r="AO20" s="695"/>
      <c r="AP20" s="685" t="s">
        <v>
280</v>
      </c>
      <c r="AQ20" s="686"/>
      <c r="AR20" s="686"/>
      <c r="AS20" s="686"/>
      <c r="AT20" s="686"/>
      <c r="AU20" s="686"/>
      <c r="AV20" s="686"/>
      <c r="AW20" s="686"/>
      <c r="AX20" s="686"/>
      <c r="AY20" s="686"/>
      <c r="AZ20" s="686"/>
      <c r="BA20" s="686"/>
      <c r="BB20" s="686"/>
      <c r="BC20" s="686"/>
      <c r="BD20" s="686"/>
      <c r="BE20" s="686"/>
      <c r="BF20" s="687"/>
      <c r="BG20" s="688">
        <v>
1736380</v>
      </c>
      <c r="BH20" s="689"/>
      <c r="BI20" s="689"/>
      <c r="BJ20" s="689"/>
      <c r="BK20" s="689"/>
      <c r="BL20" s="689"/>
      <c r="BM20" s="689"/>
      <c r="BN20" s="690"/>
      <c r="BO20" s="691">
        <v>
6</v>
      </c>
      <c r="BP20" s="691"/>
      <c r="BQ20" s="691"/>
      <c r="BR20" s="691"/>
      <c r="BS20" s="697" t="s">
        <v>
129</v>
      </c>
      <c r="BT20" s="689"/>
      <c r="BU20" s="689"/>
      <c r="BV20" s="689"/>
      <c r="BW20" s="689"/>
      <c r="BX20" s="689"/>
      <c r="BY20" s="689"/>
      <c r="BZ20" s="689"/>
      <c r="CA20" s="689"/>
      <c r="CB20" s="698"/>
      <c r="CD20" s="703" t="s">
        <v>
281</v>
      </c>
      <c r="CE20" s="704"/>
      <c r="CF20" s="704"/>
      <c r="CG20" s="704"/>
      <c r="CH20" s="704"/>
      <c r="CI20" s="704"/>
      <c r="CJ20" s="704"/>
      <c r="CK20" s="704"/>
      <c r="CL20" s="704"/>
      <c r="CM20" s="704"/>
      <c r="CN20" s="704"/>
      <c r="CO20" s="704"/>
      <c r="CP20" s="704"/>
      <c r="CQ20" s="705"/>
      <c r="CR20" s="688">
        <v>
55961691</v>
      </c>
      <c r="CS20" s="689"/>
      <c r="CT20" s="689"/>
      <c r="CU20" s="689"/>
      <c r="CV20" s="689"/>
      <c r="CW20" s="689"/>
      <c r="CX20" s="689"/>
      <c r="CY20" s="690"/>
      <c r="CZ20" s="691">
        <v>
100</v>
      </c>
      <c r="DA20" s="691"/>
      <c r="DB20" s="691"/>
      <c r="DC20" s="691"/>
      <c r="DD20" s="697">
        <v>
6457169</v>
      </c>
      <c r="DE20" s="689"/>
      <c r="DF20" s="689"/>
      <c r="DG20" s="689"/>
      <c r="DH20" s="689"/>
      <c r="DI20" s="689"/>
      <c r="DJ20" s="689"/>
      <c r="DK20" s="689"/>
      <c r="DL20" s="689"/>
      <c r="DM20" s="689"/>
      <c r="DN20" s="689"/>
      <c r="DO20" s="689"/>
      <c r="DP20" s="690"/>
      <c r="DQ20" s="697">
        <v>
34736308</v>
      </c>
      <c r="DR20" s="689"/>
      <c r="DS20" s="689"/>
      <c r="DT20" s="689"/>
      <c r="DU20" s="689"/>
      <c r="DV20" s="689"/>
      <c r="DW20" s="689"/>
      <c r="DX20" s="689"/>
      <c r="DY20" s="689"/>
      <c r="DZ20" s="689"/>
      <c r="EA20" s="689"/>
      <c r="EB20" s="689"/>
      <c r="EC20" s="698"/>
    </row>
    <row r="21" spans="2:133" ht="11.25" customHeight="1" x14ac:dyDescent="0.2">
      <c r="B21" s="685" t="s">
        <v>
282</v>
      </c>
      <c r="C21" s="686"/>
      <c r="D21" s="686"/>
      <c r="E21" s="686"/>
      <c r="F21" s="686"/>
      <c r="G21" s="686"/>
      <c r="H21" s="686"/>
      <c r="I21" s="686"/>
      <c r="J21" s="686"/>
      <c r="K21" s="686"/>
      <c r="L21" s="686"/>
      <c r="M21" s="686"/>
      <c r="N21" s="686"/>
      <c r="O21" s="686"/>
      <c r="P21" s="686"/>
      <c r="Q21" s="687"/>
      <c r="R21" s="688">
        <v>
153697</v>
      </c>
      <c r="S21" s="689"/>
      <c r="T21" s="689"/>
      <c r="U21" s="689"/>
      <c r="V21" s="689"/>
      <c r="W21" s="689"/>
      <c r="X21" s="689"/>
      <c r="Y21" s="690"/>
      <c r="Z21" s="691">
        <v>
0.3</v>
      </c>
      <c r="AA21" s="691"/>
      <c r="AB21" s="691"/>
      <c r="AC21" s="691"/>
      <c r="AD21" s="692">
        <v>
153697</v>
      </c>
      <c r="AE21" s="692"/>
      <c r="AF21" s="692"/>
      <c r="AG21" s="692"/>
      <c r="AH21" s="692"/>
      <c r="AI21" s="692"/>
      <c r="AJ21" s="692"/>
      <c r="AK21" s="692"/>
      <c r="AL21" s="693">
        <v>
0.5</v>
      </c>
      <c r="AM21" s="694"/>
      <c r="AN21" s="694"/>
      <c r="AO21" s="695"/>
      <c r="AP21" s="707" t="s">
        <v>
283</v>
      </c>
      <c r="AQ21" s="708"/>
      <c r="AR21" s="708"/>
      <c r="AS21" s="708"/>
      <c r="AT21" s="708"/>
      <c r="AU21" s="708"/>
      <c r="AV21" s="708"/>
      <c r="AW21" s="708"/>
      <c r="AX21" s="708"/>
      <c r="AY21" s="708"/>
      <c r="AZ21" s="708"/>
      <c r="BA21" s="708"/>
      <c r="BB21" s="708"/>
      <c r="BC21" s="708"/>
      <c r="BD21" s="708"/>
      <c r="BE21" s="708"/>
      <c r="BF21" s="709"/>
      <c r="BG21" s="688" t="s">
        <v>
249</v>
      </c>
      <c r="BH21" s="689"/>
      <c r="BI21" s="689"/>
      <c r="BJ21" s="689"/>
      <c r="BK21" s="689"/>
      <c r="BL21" s="689"/>
      <c r="BM21" s="689"/>
      <c r="BN21" s="690"/>
      <c r="BO21" s="691" t="s">
        <v>
129</v>
      </c>
      <c r="BP21" s="691"/>
      <c r="BQ21" s="691"/>
      <c r="BR21" s="691"/>
      <c r="BS21" s="697" t="s">
        <v>
129</v>
      </c>
      <c r="BT21" s="689"/>
      <c r="BU21" s="689"/>
      <c r="BV21" s="689"/>
      <c r="BW21" s="689"/>
      <c r="BX21" s="689"/>
      <c r="BY21" s="689"/>
      <c r="BZ21" s="689"/>
      <c r="CA21" s="689"/>
      <c r="CB21" s="698"/>
      <c r="CD21" s="713"/>
      <c r="CE21" s="714"/>
      <c r="CF21" s="714"/>
      <c r="CG21" s="714"/>
      <c r="CH21" s="714"/>
      <c r="CI21" s="714"/>
      <c r="CJ21" s="714"/>
      <c r="CK21" s="714"/>
      <c r="CL21" s="714"/>
      <c r="CM21" s="714"/>
      <c r="CN21" s="714"/>
      <c r="CO21" s="714"/>
      <c r="CP21" s="714"/>
      <c r="CQ21" s="715"/>
      <c r="CR21" s="716"/>
      <c r="CS21" s="711"/>
      <c r="CT21" s="711"/>
      <c r="CU21" s="711"/>
      <c r="CV21" s="711"/>
      <c r="CW21" s="711"/>
      <c r="CX21" s="711"/>
      <c r="CY21" s="717"/>
      <c r="CZ21" s="718"/>
      <c r="DA21" s="718"/>
      <c r="DB21" s="718"/>
      <c r="DC21" s="718"/>
      <c r="DD21" s="710"/>
      <c r="DE21" s="711"/>
      <c r="DF21" s="711"/>
      <c r="DG21" s="711"/>
      <c r="DH21" s="711"/>
      <c r="DI21" s="711"/>
      <c r="DJ21" s="711"/>
      <c r="DK21" s="711"/>
      <c r="DL21" s="711"/>
      <c r="DM21" s="711"/>
      <c r="DN21" s="711"/>
      <c r="DO21" s="711"/>
      <c r="DP21" s="717"/>
      <c r="DQ21" s="710"/>
      <c r="DR21" s="711"/>
      <c r="DS21" s="711"/>
      <c r="DT21" s="711"/>
      <c r="DU21" s="711"/>
      <c r="DV21" s="711"/>
      <c r="DW21" s="711"/>
      <c r="DX21" s="711"/>
      <c r="DY21" s="711"/>
      <c r="DZ21" s="711"/>
      <c r="EA21" s="711"/>
      <c r="EB21" s="711"/>
      <c r="EC21" s="712"/>
    </row>
    <row r="22" spans="2:133" ht="11.25" customHeight="1" x14ac:dyDescent="0.2">
      <c r="B22" s="685" t="s">
        <v>
284</v>
      </c>
      <c r="C22" s="686"/>
      <c r="D22" s="686"/>
      <c r="E22" s="686"/>
      <c r="F22" s="686"/>
      <c r="G22" s="686"/>
      <c r="H22" s="686"/>
      <c r="I22" s="686"/>
      <c r="J22" s="686"/>
      <c r="K22" s="686"/>
      <c r="L22" s="686"/>
      <c r="M22" s="686"/>
      <c r="N22" s="686"/>
      <c r="O22" s="686"/>
      <c r="P22" s="686"/>
      <c r="Q22" s="687"/>
      <c r="R22" s="688">
        <v>
73831</v>
      </c>
      <c r="S22" s="689"/>
      <c r="T22" s="689"/>
      <c r="U22" s="689"/>
      <c r="V22" s="689"/>
      <c r="W22" s="689"/>
      <c r="X22" s="689"/>
      <c r="Y22" s="690"/>
      <c r="Z22" s="691">
        <v>
0.1</v>
      </c>
      <c r="AA22" s="691"/>
      <c r="AB22" s="691"/>
      <c r="AC22" s="691"/>
      <c r="AD22" s="692" t="s">
        <v>
249</v>
      </c>
      <c r="AE22" s="692"/>
      <c r="AF22" s="692"/>
      <c r="AG22" s="692"/>
      <c r="AH22" s="692"/>
      <c r="AI22" s="692"/>
      <c r="AJ22" s="692"/>
      <c r="AK22" s="692"/>
      <c r="AL22" s="693" t="s">
        <v>
129</v>
      </c>
      <c r="AM22" s="694"/>
      <c r="AN22" s="694"/>
      <c r="AO22" s="695"/>
      <c r="AP22" s="707" t="s">
        <v>
285</v>
      </c>
      <c r="AQ22" s="708"/>
      <c r="AR22" s="708"/>
      <c r="AS22" s="708"/>
      <c r="AT22" s="708"/>
      <c r="AU22" s="708"/>
      <c r="AV22" s="708"/>
      <c r="AW22" s="708"/>
      <c r="AX22" s="708"/>
      <c r="AY22" s="708"/>
      <c r="AZ22" s="708"/>
      <c r="BA22" s="708"/>
      <c r="BB22" s="708"/>
      <c r="BC22" s="708"/>
      <c r="BD22" s="708"/>
      <c r="BE22" s="708"/>
      <c r="BF22" s="709"/>
      <c r="BG22" s="688" t="s">
        <v>
249</v>
      </c>
      <c r="BH22" s="689"/>
      <c r="BI22" s="689"/>
      <c r="BJ22" s="689"/>
      <c r="BK22" s="689"/>
      <c r="BL22" s="689"/>
      <c r="BM22" s="689"/>
      <c r="BN22" s="690"/>
      <c r="BO22" s="691" t="s">
        <v>
129</v>
      </c>
      <c r="BP22" s="691"/>
      <c r="BQ22" s="691"/>
      <c r="BR22" s="691"/>
      <c r="BS22" s="697" t="s">
        <v>
249</v>
      </c>
      <c r="BT22" s="689"/>
      <c r="BU22" s="689"/>
      <c r="BV22" s="689"/>
      <c r="BW22" s="689"/>
      <c r="BX22" s="689"/>
      <c r="BY22" s="689"/>
      <c r="BZ22" s="689"/>
      <c r="CA22" s="689"/>
      <c r="CB22" s="698"/>
      <c r="CD22" s="670" t="s">
        <v>
286</v>
      </c>
      <c r="CE22" s="671"/>
      <c r="CF22" s="671"/>
      <c r="CG22" s="671"/>
      <c r="CH22" s="671"/>
      <c r="CI22" s="671"/>
      <c r="CJ22" s="671"/>
      <c r="CK22" s="671"/>
      <c r="CL22" s="671"/>
      <c r="CM22" s="671"/>
      <c r="CN22" s="671"/>
      <c r="CO22" s="671"/>
      <c r="CP22" s="671"/>
      <c r="CQ22" s="671"/>
      <c r="CR22" s="671"/>
      <c r="CS22" s="671"/>
      <c r="CT22" s="671"/>
      <c r="CU22" s="671"/>
      <c r="CV22" s="671"/>
      <c r="CW22" s="671"/>
      <c r="CX22" s="671"/>
      <c r="CY22" s="671"/>
      <c r="CZ22" s="671"/>
      <c r="DA22" s="671"/>
      <c r="DB22" s="671"/>
      <c r="DC22" s="671"/>
      <c r="DD22" s="671"/>
      <c r="DE22" s="671"/>
      <c r="DF22" s="671"/>
      <c r="DG22" s="671"/>
      <c r="DH22" s="671"/>
      <c r="DI22" s="671"/>
      <c r="DJ22" s="671"/>
      <c r="DK22" s="671"/>
      <c r="DL22" s="671"/>
      <c r="DM22" s="671"/>
      <c r="DN22" s="671"/>
      <c r="DO22" s="671"/>
      <c r="DP22" s="671"/>
      <c r="DQ22" s="671"/>
      <c r="DR22" s="671"/>
      <c r="DS22" s="671"/>
      <c r="DT22" s="671"/>
      <c r="DU22" s="671"/>
      <c r="DV22" s="671"/>
      <c r="DW22" s="671"/>
      <c r="DX22" s="671"/>
      <c r="DY22" s="671"/>
      <c r="DZ22" s="671"/>
      <c r="EA22" s="671"/>
      <c r="EB22" s="671"/>
      <c r="EC22" s="672"/>
    </row>
    <row r="23" spans="2:133" ht="11.25" customHeight="1" x14ac:dyDescent="0.2">
      <c r="B23" s="685" t="s">
        <v>
287</v>
      </c>
      <c r="C23" s="686"/>
      <c r="D23" s="686"/>
      <c r="E23" s="686"/>
      <c r="F23" s="686"/>
      <c r="G23" s="686"/>
      <c r="H23" s="686"/>
      <c r="I23" s="686"/>
      <c r="J23" s="686"/>
      <c r="K23" s="686"/>
      <c r="L23" s="686"/>
      <c r="M23" s="686"/>
      <c r="N23" s="686"/>
      <c r="O23" s="686"/>
      <c r="P23" s="686"/>
      <c r="Q23" s="687"/>
      <c r="R23" s="688" t="s">
        <v>
129</v>
      </c>
      <c r="S23" s="689"/>
      <c r="T23" s="689"/>
      <c r="U23" s="689"/>
      <c r="V23" s="689"/>
      <c r="W23" s="689"/>
      <c r="X23" s="689"/>
      <c r="Y23" s="690"/>
      <c r="Z23" s="691" t="s">
        <v>
249</v>
      </c>
      <c r="AA23" s="691"/>
      <c r="AB23" s="691"/>
      <c r="AC23" s="691"/>
      <c r="AD23" s="692" t="s">
        <v>
249</v>
      </c>
      <c r="AE23" s="692"/>
      <c r="AF23" s="692"/>
      <c r="AG23" s="692"/>
      <c r="AH23" s="692"/>
      <c r="AI23" s="692"/>
      <c r="AJ23" s="692"/>
      <c r="AK23" s="692"/>
      <c r="AL23" s="693" t="s">
        <v>
129</v>
      </c>
      <c r="AM23" s="694"/>
      <c r="AN23" s="694"/>
      <c r="AO23" s="695"/>
      <c r="AP23" s="707" t="s">
        <v>
288</v>
      </c>
      <c r="AQ23" s="708"/>
      <c r="AR23" s="708"/>
      <c r="AS23" s="708"/>
      <c r="AT23" s="708"/>
      <c r="AU23" s="708"/>
      <c r="AV23" s="708"/>
      <c r="AW23" s="708"/>
      <c r="AX23" s="708"/>
      <c r="AY23" s="708"/>
      <c r="AZ23" s="708"/>
      <c r="BA23" s="708"/>
      <c r="BB23" s="708"/>
      <c r="BC23" s="708"/>
      <c r="BD23" s="708"/>
      <c r="BE23" s="708"/>
      <c r="BF23" s="709"/>
      <c r="BG23" s="688">
        <v>
1736380</v>
      </c>
      <c r="BH23" s="689"/>
      <c r="BI23" s="689"/>
      <c r="BJ23" s="689"/>
      <c r="BK23" s="689"/>
      <c r="BL23" s="689"/>
      <c r="BM23" s="689"/>
      <c r="BN23" s="690"/>
      <c r="BO23" s="691">
        <v>
6</v>
      </c>
      <c r="BP23" s="691"/>
      <c r="BQ23" s="691"/>
      <c r="BR23" s="691"/>
      <c r="BS23" s="697" t="s">
        <v>
129</v>
      </c>
      <c r="BT23" s="689"/>
      <c r="BU23" s="689"/>
      <c r="BV23" s="689"/>
      <c r="BW23" s="689"/>
      <c r="BX23" s="689"/>
      <c r="BY23" s="689"/>
      <c r="BZ23" s="689"/>
      <c r="CA23" s="689"/>
      <c r="CB23" s="698"/>
      <c r="CD23" s="670" t="s">
        <v>
226</v>
      </c>
      <c r="CE23" s="671"/>
      <c r="CF23" s="671"/>
      <c r="CG23" s="671"/>
      <c r="CH23" s="671"/>
      <c r="CI23" s="671"/>
      <c r="CJ23" s="671"/>
      <c r="CK23" s="671"/>
      <c r="CL23" s="671"/>
      <c r="CM23" s="671"/>
      <c r="CN23" s="671"/>
      <c r="CO23" s="671"/>
      <c r="CP23" s="671"/>
      <c r="CQ23" s="672"/>
      <c r="CR23" s="670" t="s">
        <v>
289</v>
      </c>
      <c r="CS23" s="671"/>
      <c r="CT23" s="671"/>
      <c r="CU23" s="671"/>
      <c r="CV23" s="671"/>
      <c r="CW23" s="671"/>
      <c r="CX23" s="671"/>
      <c r="CY23" s="672"/>
      <c r="CZ23" s="670" t="s">
        <v>
290</v>
      </c>
      <c r="DA23" s="671"/>
      <c r="DB23" s="671"/>
      <c r="DC23" s="672"/>
      <c r="DD23" s="670" t="s">
        <v>
291</v>
      </c>
      <c r="DE23" s="671"/>
      <c r="DF23" s="671"/>
      <c r="DG23" s="671"/>
      <c r="DH23" s="671"/>
      <c r="DI23" s="671"/>
      <c r="DJ23" s="671"/>
      <c r="DK23" s="672"/>
      <c r="DL23" s="719" t="s">
        <v>
292</v>
      </c>
      <c r="DM23" s="720"/>
      <c r="DN23" s="720"/>
      <c r="DO23" s="720"/>
      <c r="DP23" s="720"/>
      <c r="DQ23" s="720"/>
      <c r="DR23" s="720"/>
      <c r="DS23" s="720"/>
      <c r="DT23" s="720"/>
      <c r="DU23" s="720"/>
      <c r="DV23" s="721"/>
      <c r="DW23" s="670" t="s">
        <v>
293</v>
      </c>
      <c r="DX23" s="671"/>
      <c r="DY23" s="671"/>
      <c r="DZ23" s="671"/>
      <c r="EA23" s="671"/>
      <c r="EB23" s="671"/>
      <c r="EC23" s="672"/>
    </row>
    <row r="24" spans="2:133" ht="11.25" customHeight="1" x14ac:dyDescent="0.2">
      <c r="B24" s="685" t="s">
        <v>
294</v>
      </c>
      <c r="C24" s="686"/>
      <c r="D24" s="686"/>
      <c r="E24" s="686"/>
      <c r="F24" s="686"/>
      <c r="G24" s="686"/>
      <c r="H24" s="686"/>
      <c r="I24" s="686"/>
      <c r="J24" s="686"/>
      <c r="K24" s="686"/>
      <c r="L24" s="686"/>
      <c r="M24" s="686"/>
      <c r="N24" s="686"/>
      <c r="O24" s="686"/>
      <c r="P24" s="686"/>
      <c r="Q24" s="687"/>
      <c r="R24" s="688">
        <v>
73763</v>
      </c>
      <c r="S24" s="689"/>
      <c r="T24" s="689"/>
      <c r="U24" s="689"/>
      <c r="V24" s="689"/>
      <c r="W24" s="689"/>
      <c r="X24" s="689"/>
      <c r="Y24" s="690"/>
      <c r="Z24" s="691">
        <v>
0.1</v>
      </c>
      <c r="AA24" s="691"/>
      <c r="AB24" s="691"/>
      <c r="AC24" s="691"/>
      <c r="AD24" s="692" t="s">
        <v>
129</v>
      </c>
      <c r="AE24" s="692"/>
      <c r="AF24" s="692"/>
      <c r="AG24" s="692"/>
      <c r="AH24" s="692"/>
      <c r="AI24" s="692"/>
      <c r="AJ24" s="692"/>
      <c r="AK24" s="692"/>
      <c r="AL24" s="693" t="s">
        <v>
129</v>
      </c>
      <c r="AM24" s="694"/>
      <c r="AN24" s="694"/>
      <c r="AO24" s="695"/>
      <c r="AP24" s="707" t="s">
        <v>
295</v>
      </c>
      <c r="AQ24" s="708"/>
      <c r="AR24" s="708"/>
      <c r="AS24" s="708"/>
      <c r="AT24" s="708"/>
      <c r="AU24" s="708"/>
      <c r="AV24" s="708"/>
      <c r="AW24" s="708"/>
      <c r="AX24" s="708"/>
      <c r="AY24" s="708"/>
      <c r="AZ24" s="708"/>
      <c r="BA24" s="708"/>
      <c r="BB24" s="708"/>
      <c r="BC24" s="708"/>
      <c r="BD24" s="708"/>
      <c r="BE24" s="708"/>
      <c r="BF24" s="709"/>
      <c r="BG24" s="688" t="s">
        <v>
129</v>
      </c>
      <c r="BH24" s="689"/>
      <c r="BI24" s="689"/>
      <c r="BJ24" s="689"/>
      <c r="BK24" s="689"/>
      <c r="BL24" s="689"/>
      <c r="BM24" s="689"/>
      <c r="BN24" s="690"/>
      <c r="BO24" s="691" t="s">
        <v>
249</v>
      </c>
      <c r="BP24" s="691"/>
      <c r="BQ24" s="691"/>
      <c r="BR24" s="691"/>
      <c r="BS24" s="697" t="s">
        <v>
249</v>
      </c>
      <c r="BT24" s="689"/>
      <c r="BU24" s="689"/>
      <c r="BV24" s="689"/>
      <c r="BW24" s="689"/>
      <c r="BX24" s="689"/>
      <c r="BY24" s="689"/>
      <c r="BZ24" s="689"/>
      <c r="CA24" s="689"/>
      <c r="CB24" s="698"/>
      <c r="CD24" s="699" t="s">
        <v>
296</v>
      </c>
      <c r="CE24" s="700"/>
      <c r="CF24" s="700"/>
      <c r="CG24" s="700"/>
      <c r="CH24" s="700"/>
      <c r="CI24" s="700"/>
      <c r="CJ24" s="700"/>
      <c r="CK24" s="700"/>
      <c r="CL24" s="700"/>
      <c r="CM24" s="700"/>
      <c r="CN24" s="700"/>
      <c r="CO24" s="700"/>
      <c r="CP24" s="700"/>
      <c r="CQ24" s="701"/>
      <c r="CR24" s="677">
        <v>
25446315</v>
      </c>
      <c r="CS24" s="678"/>
      <c r="CT24" s="678"/>
      <c r="CU24" s="678"/>
      <c r="CV24" s="678"/>
      <c r="CW24" s="678"/>
      <c r="CX24" s="678"/>
      <c r="CY24" s="679"/>
      <c r="CZ24" s="682">
        <v>
45.5</v>
      </c>
      <c r="DA24" s="683"/>
      <c r="DB24" s="683"/>
      <c r="DC24" s="702"/>
      <c r="DD24" s="727">
        <v>
13348266</v>
      </c>
      <c r="DE24" s="678"/>
      <c r="DF24" s="678"/>
      <c r="DG24" s="678"/>
      <c r="DH24" s="678"/>
      <c r="DI24" s="678"/>
      <c r="DJ24" s="678"/>
      <c r="DK24" s="679"/>
      <c r="DL24" s="727">
        <v>
13157090</v>
      </c>
      <c r="DM24" s="678"/>
      <c r="DN24" s="678"/>
      <c r="DO24" s="678"/>
      <c r="DP24" s="678"/>
      <c r="DQ24" s="678"/>
      <c r="DR24" s="678"/>
      <c r="DS24" s="678"/>
      <c r="DT24" s="678"/>
      <c r="DU24" s="678"/>
      <c r="DV24" s="679"/>
      <c r="DW24" s="682">
        <v>
42.2</v>
      </c>
      <c r="DX24" s="683"/>
      <c r="DY24" s="683"/>
      <c r="DZ24" s="683"/>
      <c r="EA24" s="683"/>
      <c r="EB24" s="683"/>
      <c r="EC24" s="684"/>
    </row>
    <row r="25" spans="2:133" ht="11.25" customHeight="1" x14ac:dyDescent="0.2">
      <c r="B25" s="685" t="s">
        <v>
297</v>
      </c>
      <c r="C25" s="686"/>
      <c r="D25" s="686"/>
      <c r="E25" s="686"/>
      <c r="F25" s="686"/>
      <c r="G25" s="686"/>
      <c r="H25" s="686"/>
      <c r="I25" s="686"/>
      <c r="J25" s="686"/>
      <c r="K25" s="686"/>
      <c r="L25" s="686"/>
      <c r="M25" s="686"/>
      <c r="N25" s="686"/>
      <c r="O25" s="686"/>
      <c r="P25" s="686"/>
      <c r="Q25" s="687"/>
      <c r="R25" s="688">
        <v>
68</v>
      </c>
      <c r="S25" s="689"/>
      <c r="T25" s="689"/>
      <c r="U25" s="689"/>
      <c r="V25" s="689"/>
      <c r="W25" s="689"/>
      <c r="X25" s="689"/>
      <c r="Y25" s="690"/>
      <c r="Z25" s="691">
        <v>
0</v>
      </c>
      <c r="AA25" s="691"/>
      <c r="AB25" s="691"/>
      <c r="AC25" s="691"/>
      <c r="AD25" s="692" t="s">
        <v>
249</v>
      </c>
      <c r="AE25" s="692"/>
      <c r="AF25" s="692"/>
      <c r="AG25" s="692"/>
      <c r="AH25" s="692"/>
      <c r="AI25" s="692"/>
      <c r="AJ25" s="692"/>
      <c r="AK25" s="692"/>
      <c r="AL25" s="693" t="s">
        <v>
243</v>
      </c>
      <c r="AM25" s="694"/>
      <c r="AN25" s="694"/>
      <c r="AO25" s="695"/>
      <c r="AP25" s="707" t="s">
        <v>
298</v>
      </c>
      <c r="AQ25" s="708"/>
      <c r="AR25" s="708"/>
      <c r="AS25" s="708"/>
      <c r="AT25" s="708"/>
      <c r="AU25" s="708"/>
      <c r="AV25" s="708"/>
      <c r="AW25" s="708"/>
      <c r="AX25" s="708"/>
      <c r="AY25" s="708"/>
      <c r="AZ25" s="708"/>
      <c r="BA25" s="708"/>
      <c r="BB25" s="708"/>
      <c r="BC25" s="708"/>
      <c r="BD25" s="708"/>
      <c r="BE25" s="708"/>
      <c r="BF25" s="709"/>
      <c r="BG25" s="688" t="s">
        <v>
129</v>
      </c>
      <c r="BH25" s="689"/>
      <c r="BI25" s="689"/>
      <c r="BJ25" s="689"/>
      <c r="BK25" s="689"/>
      <c r="BL25" s="689"/>
      <c r="BM25" s="689"/>
      <c r="BN25" s="690"/>
      <c r="BO25" s="691" t="s">
        <v>
249</v>
      </c>
      <c r="BP25" s="691"/>
      <c r="BQ25" s="691"/>
      <c r="BR25" s="691"/>
      <c r="BS25" s="697" t="s">
        <v>
249</v>
      </c>
      <c r="BT25" s="689"/>
      <c r="BU25" s="689"/>
      <c r="BV25" s="689"/>
      <c r="BW25" s="689"/>
      <c r="BX25" s="689"/>
      <c r="BY25" s="689"/>
      <c r="BZ25" s="689"/>
      <c r="CA25" s="689"/>
      <c r="CB25" s="698"/>
      <c r="CD25" s="703" t="s">
        <v>
299</v>
      </c>
      <c r="CE25" s="704"/>
      <c r="CF25" s="704"/>
      <c r="CG25" s="704"/>
      <c r="CH25" s="704"/>
      <c r="CI25" s="704"/>
      <c r="CJ25" s="704"/>
      <c r="CK25" s="704"/>
      <c r="CL25" s="704"/>
      <c r="CM25" s="704"/>
      <c r="CN25" s="704"/>
      <c r="CO25" s="704"/>
      <c r="CP25" s="704"/>
      <c r="CQ25" s="705"/>
      <c r="CR25" s="688">
        <v>
8051237</v>
      </c>
      <c r="CS25" s="724"/>
      <c r="CT25" s="724"/>
      <c r="CU25" s="724"/>
      <c r="CV25" s="724"/>
      <c r="CW25" s="724"/>
      <c r="CX25" s="724"/>
      <c r="CY25" s="725"/>
      <c r="CZ25" s="693">
        <v>
14.4</v>
      </c>
      <c r="DA25" s="722"/>
      <c r="DB25" s="722"/>
      <c r="DC25" s="726"/>
      <c r="DD25" s="697">
        <v>
7430043</v>
      </c>
      <c r="DE25" s="724"/>
      <c r="DF25" s="724"/>
      <c r="DG25" s="724"/>
      <c r="DH25" s="724"/>
      <c r="DI25" s="724"/>
      <c r="DJ25" s="724"/>
      <c r="DK25" s="725"/>
      <c r="DL25" s="697">
        <v>
7355419</v>
      </c>
      <c r="DM25" s="724"/>
      <c r="DN25" s="724"/>
      <c r="DO25" s="724"/>
      <c r="DP25" s="724"/>
      <c r="DQ25" s="724"/>
      <c r="DR25" s="724"/>
      <c r="DS25" s="724"/>
      <c r="DT25" s="724"/>
      <c r="DU25" s="724"/>
      <c r="DV25" s="725"/>
      <c r="DW25" s="693">
        <v>
23.6</v>
      </c>
      <c r="DX25" s="722"/>
      <c r="DY25" s="722"/>
      <c r="DZ25" s="722"/>
      <c r="EA25" s="722"/>
      <c r="EB25" s="722"/>
      <c r="EC25" s="723"/>
    </row>
    <row r="26" spans="2:133" ht="11.25" customHeight="1" x14ac:dyDescent="0.2">
      <c r="B26" s="685" t="s">
        <v>
300</v>
      </c>
      <c r="C26" s="686"/>
      <c r="D26" s="686"/>
      <c r="E26" s="686"/>
      <c r="F26" s="686"/>
      <c r="G26" s="686"/>
      <c r="H26" s="686"/>
      <c r="I26" s="686"/>
      <c r="J26" s="686"/>
      <c r="K26" s="686"/>
      <c r="L26" s="686"/>
      <c r="M26" s="686"/>
      <c r="N26" s="686"/>
      <c r="O26" s="686"/>
      <c r="P26" s="686"/>
      <c r="Q26" s="687"/>
      <c r="R26" s="688">
        <v>
32783969</v>
      </c>
      <c r="S26" s="689"/>
      <c r="T26" s="689"/>
      <c r="U26" s="689"/>
      <c r="V26" s="689"/>
      <c r="W26" s="689"/>
      <c r="X26" s="689"/>
      <c r="Y26" s="690"/>
      <c r="Z26" s="691">
        <v>
57</v>
      </c>
      <c r="AA26" s="691"/>
      <c r="AB26" s="691"/>
      <c r="AC26" s="691"/>
      <c r="AD26" s="692">
        <v>
30973758</v>
      </c>
      <c r="AE26" s="692"/>
      <c r="AF26" s="692"/>
      <c r="AG26" s="692"/>
      <c r="AH26" s="692"/>
      <c r="AI26" s="692"/>
      <c r="AJ26" s="692"/>
      <c r="AK26" s="692"/>
      <c r="AL26" s="693">
        <v>
99.4</v>
      </c>
      <c r="AM26" s="694"/>
      <c r="AN26" s="694"/>
      <c r="AO26" s="695"/>
      <c r="AP26" s="707" t="s">
        <v>
301</v>
      </c>
      <c r="AQ26" s="737"/>
      <c r="AR26" s="737"/>
      <c r="AS26" s="737"/>
      <c r="AT26" s="737"/>
      <c r="AU26" s="737"/>
      <c r="AV26" s="737"/>
      <c r="AW26" s="737"/>
      <c r="AX26" s="737"/>
      <c r="AY26" s="737"/>
      <c r="AZ26" s="737"/>
      <c r="BA26" s="737"/>
      <c r="BB26" s="737"/>
      <c r="BC26" s="737"/>
      <c r="BD26" s="737"/>
      <c r="BE26" s="737"/>
      <c r="BF26" s="709"/>
      <c r="BG26" s="688" t="s">
        <v>
249</v>
      </c>
      <c r="BH26" s="689"/>
      <c r="BI26" s="689"/>
      <c r="BJ26" s="689"/>
      <c r="BK26" s="689"/>
      <c r="BL26" s="689"/>
      <c r="BM26" s="689"/>
      <c r="BN26" s="690"/>
      <c r="BO26" s="691" t="s">
        <v>
249</v>
      </c>
      <c r="BP26" s="691"/>
      <c r="BQ26" s="691"/>
      <c r="BR26" s="691"/>
      <c r="BS26" s="697" t="s">
        <v>
129</v>
      </c>
      <c r="BT26" s="689"/>
      <c r="BU26" s="689"/>
      <c r="BV26" s="689"/>
      <c r="BW26" s="689"/>
      <c r="BX26" s="689"/>
      <c r="BY26" s="689"/>
      <c r="BZ26" s="689"/>
      <c r="CA26" s="689"/>
      <c r="CB26" s="698"/>
      <c r="CD26" s="703" t="s">
        <v>
302</v>
      </c>
      <c r="CE26" s="704"/>
      <c r="CF26" s="704"/>
      <c r="CG26" s="704"/>
      <c r="CH26" s="704"/>
      <c r="CI26" s="704"/>
      <c r="CJ26" s="704"/>
      <c r="CK26" s="704"/>
      <c r="CL26" s="704"/>
      <c r="CM26" s="704"/>
      <c r="CN26" s="704"/>
      <c r="CO26" s="704"/>
      <c r="CP26" s="704"/>
      <c r="CQ26" s="705"/>
      <c r="CR26" s="688">
        <v>
5303683</v>
      </c>
      <c r="CS26" s="689"/>
      <c r="CT26" s="689"/>
      <c r="CU26" s="689"/>
      <c r="CV26" s="689"/>
      <c r="CW26" s="689"/>
      <c r="CX26" s="689"/>
      <c r="CY26" s="690"/>
      <c r="CZ26" s="693">
        <v>
9.5</v>
      </c>
      <c r="DA26" s="722"/>
      <c r="DB26" s="722"/>
      <c r="DC26" s="726"/>
      <c r="DD26" s="697">
        <v>
4814040</v>
      </c>
      <c r="DE26" s="689"/>
      <c r="DF26" s="689"/>
      <c r="DG26" s="689"/>
      <c r="DH26" s="689"/>
      <c r="DI26" s="689"/>
      <c r="DJ26" s="689"/>
      <c r="DK26" s="690"/>
      <c r="DL26" s="697" t="s">
        <v>
249</v>
      </c>
      <c r="DM26" s="689"/>
      <c r="DN26" s="689"/>
      <c r="DO26" s="689"/>
      <c r="DP26" s="689"/>
      <c r="DQ26" s="689"/>
      <c r="DR26" s="689"/>
      <c r="DS26" s="689"/>
      <c r="DT26" s="689"/>
      <c r="DU26" s="689"/>
      <c r="DV26" s="690"/>
      <c r="DW26" s="693" t="s">
        <v>
129</v>
      </c>
      <c r="DX26" s="722"/>
      <c r="DY26" s="722"/>
      <c r="DZ26" s="722"/>
      <c r="EA26" s="722"/>
      <c r="EB26" s="722"/>
      <c r="EC26" s="723"/>
    </row>
    <row r="27" spans="2:133" ht="11.25" customHeight="1" x14ac:dyDescent="0.2">
      <c r="B27" s="685" t="s">
        <v>
303</v>
      </c>
      <c r="C27" s="686"/>
      <c r="D27" s="686"/>
      <c r="E27" s="686"/>
      <c r="F27" s="686"/>
      <c r="G27" s="686"/>
      <c r="H27" s="686"/>
      <c r="I27" s="686"/>
      <c r="J27" s="686"/>
      <c r="K27" s="686"/>
      <c r="L27" s="686"/>
      <c r="M27" s="686"/>
      <c r="N27" s="686"/>
      <c r="O27" s="686"/>
      <c r="P27" s="686"/>
      <c r="Q27" s="687"/>
      <c r="R27" s="688">
        <v>
13796</v>
      </c>
      <c r="S27" s="689"/>
      <c r="T27" s="689"/>
      <c r="U27" s="689"/>
      <c r="V27" s="689"/>
      <c r="W27" s="689"/>
      <c r="X27" s="689"/>
      <c r="Y27" s="690"/>
      <c r="Z27" s="691">
        <v>
0</v>
      </c>
      <c r="AA27" s="691"/>
      <c r="AB27" s="691"/>
      <c r="AC27" s="691"/>
      <c r="AD27" s="692">
        <v>
13796</v>
      </c>
      <c r="AE27" s="692"/>
      <c r="AF27" s="692"/>
      <c r="AG27" s="692"/>
      <c r="AH27" s="692"/>
      <c r="AI27" s="692"/>
      <c r="AJ27" s="692"/>
      <c r="AK27" s="692"/>
      <c r="AL27" s="693">
        <v>
0</v>
      </c>
      <c r="AM27" s="694"/>
      <c r="AN27" s="694"/>
      <c r="AO27" s="695"/>
      <c r="AP27" s="685" t="s">
        <v>
304</v>
      </c>
      <c r="AQ27" s="686"/>
      <c r="AR27" s="686"/>
      <c r="AS27" s="686"/>
      <c r="AT27" s="686"/>
      <c r="AU27" s="686"/>
      <c r="AV27" s="686"/>
      <c r="AW27" s="686"/>
      <c r="AX27" s="686"/>
      <c r="AY27" s="686"/>
      <c r="AZ27" s="686"/>
      <c r="BA27" s="686"/>
      <c r="BB27" s="686"/>
      <c r="BC27" s="686"/>
      <c r="BD27" s="686"/>
      <c r="BE27" s="686"/>
      <c r="BF27" s="687"/>
      <c r="BG27" s="688">
        <v>
29148873</v>
      </c>
      <c r="BH27" s="689"/>
      <c r="BI27" s="689"/>
      <c r="BJ27" s="689"/>
      <c r="BK27" s="689"/>
      <c r="BL27" s="689"/>
      <c r="BM27" s="689"/>
      <c r="BN27" s="690"/>
      <c r="BO27" s="691">
        <v>
100</v>
      </c>
      <c r="BP27" s="691"/>
      <c r="BQ27" s="691"/>
      <c r="BR27" s="691"/>
      <c r="BS27" s="697">
        <v>
169303</v>
      </c>
      <c r="BT27" s="689"/>
      <c r="BU27" s="689"/>
      <c r="BV27" s="689"/>
      <c r="BW27" s="689"/>
      <c r="BX27" s="689"/>
      <c r="BY27" s="689"/>
      <c r="BZ27" s="689"/>
      <c r="CA27" s="689"/>
      <c r="CB27" s="698"/>
      <c r="CD27" s="703" t="s">
        <v>
305</v>
      </c>
      <c r="CE27" s="704"/>
      <c r="CF27" s="704"/>
      <c r="CG27" s="704"/>
      <c r="CH27" s="704"/>
      <c r="CI27" s="704"/>
      <c r="CJ27" s="704"/>
      <c r="CK27" s="704"/>
      <c r="CL27" s="704"/>
      <c r="CM27" s="704"/>
      <c r="CN27" s="704"/>
      <c r="CO27" s="704"/>
      <c r="CP27" s="704"/>
      <c r="CQ27" s="705"/>
      <c r="CR27" s="688">
        <v>
15344942</v>
      </c>
      <c r="CS27" s="724"/>
      <c r="CT27" s="724"/>
      <c r="CU27" s="724"/>
      <c r="CV27" s="724"/>
      <c r="CW27" s="724"/>
      <c r="CX27" s="724"/>
      <c r="CY27" s="725"/>
      <c r="CZ27" s="693">
        <v>
27.4</v>
      </c>
      <c r="DA27" s="722"/>
      <c r="DB27" s="722"/>
      <c r="DC27" s="726"/>
      <c r="DD27" s="697">
        <v>
3972776</v>
      </c>
      <c r="DE27" s="724"/>
      <c r="DF27" s="724"/>
      <c r="DG27" s="724"/>
      <c r="DH27" s="724"/>
      <c r="DI27" s="724"/>
      <c r="DJ27" s="724"/>
      <c r="DK27" s="725"/>
      <c r="DL27" s="697">
        <v>
3966179</v>
      </c>
      <c r="DM27" s="724"/>
      <c r="DN27" s="724"/>
      <c r="DO27" s="724"/>
      <c r="DP27" s="724"/>
      <c r="DQ27" s="724"/>
      <c r="DR27" s="724"/>
      <c r="DS27" s="724"/>
      <c r="DT27" s="724"/>
      <c r="DU27" s="724"/>
      <c r="DV27" s="725"/>
      <c r="DW27" s="693">
        <v>
12.7</v>
      </c>
      <c r="DX27" s="722"/>
      <c r="DY27" s="722"/>
      <c r="DZ27" s="722"/>
      <c r="EA27" s="722"/>
      <c r="EB27" s="722"/>
      <c r="EC27" s="723"/>
    </row>
    <row r="28" spans="2:133" ht="11.25" customHeight="1" x14ac:dyDescent="0.2">
      <c r="B28" s="685" t="s">
        <v>
306</v>
      </c>
      <c r="C28" s="686"/>
      <c r="D28" s="686"/>
      <c r="E28" s="686"/>
      <c r="F28" s="686"/>
      <c r="G28" s="686"/>
      <c r="H28" s="686"/>
      <c r="I28" s="686"/>
      <c r="J28" s="686"/>
      <c r="K28" s="686"/>
      <c r="L28" s="686"/>
      <c r="M28" s="686"/>
      <c r="N28" s="686"/>
      <c r="O28" s="686"/>
      <c r="P28" s="686"/>
      <c r="Q28" s="687"/>
      <c r="R28" s="688">
        <v>
447955</v>
      </c>
      <c r="S28" s="689"/>
      <c r="T28" s="689"/>
      <c r="U28" s="689"/>
      <c r="V28" s="689"/>
      <c r="W28" s="689"/>
      <c r="X28" s="689"/>
      <c r="Y28" s="690"/>
      <c r="Z28" s="691">
        <v>
0.8</v>
      </c>
      <c r="AA28" s="691"/>
      <c r="AB28" s="691"/>
      <c r="AC28" s="691"/>
      <c r="AD28" s="692" t="s">
        <v>
129</v>
      </c>
      <c r="AE28" s="692"/>
      <c r="AF28" s="692"/>
      <c r="AG28" s="692"/>
      <c r="AH28" s="692"/>
      <c r="AI28" s="692"/>
      <c r="AJ28" s="692"/>
      <c r="AK28" s="692"/>
      <c r="AL28" s="693" t="s">
        <v>
129</v>
      </c>
      <c r="AM28" s="694"/>
      <c r="AN28" s="694"/>
      <c r="AO28" s="695"/>
      <c r="AP28" s="685"/>
      <c r="AQ28" s="686"/>
      <c r="AR28" s="686"/>
      <c r="AS28" s="686"/>
      <c r="AT28" s="686"/>
      <c r="AU28" s="686"/>
      <c r="AV28" s="686"/>
      <c r="AW28" s="686"/>
      <c r="AX28" s="686"/>
      <c r="AY28" s="686"/>
      <c r="AZ28" s="686"/>
      <c r="BA28" s="686"/>
      <c r="BB28" s="686"/>
      <c r="BC28" s="686"/>
      <c r="BD28" s="686"/>
      <c r="BE28" s="686"/>
      <c r="BF28" s="687"/>
      <c r="BG28" s="688"/>
      <c r="BH28" s="689"/>
      <c r="BI28" s="689"/>
      <c r="BJ28" s="689"/>
      <c r="BK28" s="689"/>
      <c r="BL28" s="689"/>
      <c r="BM28" s="689"/>
      <c r="BN28" s="690"/>
      <c r="BO28" s="691"/>
      <c r="BP28" s="691"/>
      <c r="BQ28" s="691"/>
      <c r="BR28" s="691"/>
      <c r="BS28" s="697"/>
      <c r="BT28" s="689"/>
      <c r="BU28" s="689"/>
      <c r="BV28" s="689"/>
      <c r="BW28" s="689"/>
      <c r="BX28" s="689"/>
      <c r="BY28" s="689"/>
      <c r="BZ28" s="689"/>
      <c r="CA28" s="689"/>
      <c r="CB28" s="698"/>
      <c r="CD28" s="703" t="s">
        <v>
307</v>
      </c>
      <c r="CE28" s="704"/>
      <c r="CF28" s="704"/>
      <c r="CG28" s="704"/>
      <c r="CH28" s="704"/>
      <c r="CI28" s="704"/>
      <c r="CJ28" s="704"/>
      <c r="CK28" s="704"/>
      <c r="CL28" s="704"/>
      <c r="CM28" s="704"/>
      <c r="CN28" s="704"/>
      <c r="CO28" s="704"/>
      <c r="CP28" s="704"/>
      <c r="CQ28" s="705"/>
      <c r="CR28" s="688">
        <v>
2050136</v>
      </c>
      <c r="CS28" s="689"/>
      <c r="CT28" s="689"/>
      <c r="CU28" s="689"/>
      <c r="CV28" s="689"/>
      <c r="CW28" s="689"/>
      <c r="CX28" s="689"/>
      <c r="CY28" s="690"/>
      <c r="CZ28" s="693">
        <v>
3.7</v>
      </c>
      <c r="DA28" s="722"/>
      <c r="DB28" s="722"/>
      <c r="DC28" s="726"/>
      <c r="DD28" s="697">
        <v>
1945447</v>
      </c>
      <c r="DE28" s="689"/>
      <c r="DF28" s="689"/>
      <c r="DG28" s="689"/>
      <c r="DH28" s="689"/>
      <c r="DI28" s="689"/>
      <c r="DJ28" s="689"/>
      <c r="DK28" s="690"/>
      <c r="DL28" s="697">
        <v>
1835492</v>
      </c>
      <c r="DM28" s="689"/>
      <c r="DN28" s="689"/>
      <c r="DO28" s="689"/>
      <c r="DP28" s="689"/>
      <c r="DQ28" s="689"/>
      <c r="DR28" s="689"/>
      <c r="DS28" s="689"/>
      <c r="DT28" s="689"/>
      <c r="DU28" s="689"/>
      <c r="DV28" s="690"/>
      <c r="DW28" s="693">
        <v>
5.9</v>
      </c>
      <c r="DX28" s="722"/>
      <c r="DY28" s="722"/>
      <c r="DZ28" s="722"/>
      <c r="EA28" s="722"/>
      <c r="EB28" s="722"/>
      <c r="EC28" s="723"/>
    </row>
    <row r="29" spans="2:133" ht="11.25" customHeight="1" x14ac:dyDescent="0.2">
      <c r="B29" s="685" t="s">
        <v>
308</v>
      </c>
      <c r="C29" s="686"/>
      <c r="D29" s="686"/>
      <c r="E29" s="686"/>
      <c r="F29" s="686"/>
      <c r="G29" s="686"/>
      <c r="H29" s="686"/>
      <c r="I29" s="686"/>
      <c r="J29" s="686"/>
      <c r="K29" s="686"/>
      <c r="L29" s="686"/>
      <c r="M29" s="686"/>
      <c r="N29" s="686"/>
      <c r="O29" s="686"/>
      <c r="P29" s="686"/>
      <c r="Q29" s="687"/>
      <c r="R29" s="688">
        <v>
310153</v>
      </c>
      <c r="S29" s="689"/>
      <c r="T29" s="689"/>
      <c r="U29" s="689"/>
      <c r="V29" s="689"/>
      <c r="W29" s="689"/>
      <c r="X29" s="689"/>
      <c r="Y29" s="690"/>
      <c r="Z29" s="691">
        <v>
0.5</v>
      </c>
      <c r="AA29" s="691"/>
      <c r="AB29" s="691"/>
      <c r="AC29" s="691"/>
      <c r="AD29" s="692">
        <v>
94935</v>
      </c>
      <c r="AE29" s="692"/>
      <c r="AF29" s="692"/>
      <c r="AG29" s="692"/>
      <c r="AH29" s="692"/>
      <c r="AI29" s="692"/>
      <c r="AJ29" s="692"/>
      <c r="AK29" s="692"/>
      <c r="AL29" s="693">
        <v>
0.3</v>
      </c>
      <c r="AM29" s="694"/>
      <c r="AN29" s="694"/>
      <c r="AO29" s="695"/>
      <c r="AP29" s="738"/>
      <c r="AQ29" s="739"/>
      <c r="AR29" s="739"/>
      <c r="AS29" s="739"/>
      <c r="AT29" s="739"/>
      <c r="AU29" s="739"/>
      <c r="AV29" s="739"/>
      <c r="AW29" s="739"/>
      <c r="AX29" s="739"/>
      <c r="AY29" s="739"/>
      <c r="AZ29" s="739"/>
      <c r="BA29" s="739"/>
      <c r="BB29" s="739"/>
      <c r="BC29" s="739"/>
      <c r="BD29" s="739"/>
      <c r="BE29" s="739"/>
      <c r="BF29" s="740"/>
      <c r="BG29" s="688"/>
      <c r="BH29" s="689"/>
      <c r="BI29" s="689"/>
      <c r="BJ29" s="689"/>
      <c r="BK29" s="689"/>
      <c r="BL29" s="689"/>
      <c r="BM29" s="689"/>
      <c r="BN29" s="690"/>
      <c r="BO29" s="691"/>
      <c r="BP29" s="691"/>
      <c r="BQ29" s="691"/>
      <c r="BR29" s="691"/>
      <c r="BS29" s="692"/>
      <c r="BT29" s="692"/>
      <c r="BU29" s="692"/>
      <c r="BV29" s="692"/>
      <c r="BW29" s="692"/>
      <c r="BX29" s="692"/>
      <c r="BY29" s="692"/>
      <c r="BZ29" s="692"/>
      <c r="CA29" s="692"/>
      <c r="CB29" s="696"/>
      <c r="CD29" s="728" t="s">
        <v>
309</v>
      </c>
      <c r="CE29" s="729"/>
      <c r="CF29" s="703" t="s">
        <v>
310</v>
      </c>
      <c r="CG29" s="704"/>
      <c r="CH29" s="704"/>
      <c r="CI29" s="704"/>
      <c r="CJ29" s="704"/>
      <c r="CK29" s="704"/>
      <c r="CL29" s="704"/>
      <c r="CM29" s="704"/>
      <c r="CN29" s="704"/>
      <c r="CO29" s="704"/>
      <c r="CP29" s="704"/>
      <c r="CQ29" s="705"/>
      <c r="CR29" s="688">
        <v>
2050136</v>
      </c>
      <c r="CS29" s="724"/>
      <c r="CT29" s="724"/>
      <c r="CU29" s="724"/>
      <c r="CV29" s="724"/>
      <c r="CW29" s="724"/>
      <c r="CX29" s="724"/>
      <c r="CY29" s="725"/>
      <c r="CZ29" s="693">
        <v>
3.7</v>
      </c>
      <c r="DA29" s="722"/>
      <c r="DB29" s="722"/>
      <c r="DC29" s="726"/>
      <c r="DD29" s="697">
        <v>
1945447</v>
      </c>
      <c r="DE29" s="724"/>
      <c r="DF29" s="724"/>
      <c r="DG29" s="724"/>
      <c r="DH29" s="724"/>
      <c r="DI29" s="724"/>
      <c r="DJ29" s="724"/>
      <c r="DK29" s="725"/>
      <c r="DL29" s="697">
        <v>
1835492</v>
      </c>
      <c r="DM29" s="724"/>
      <c r="DN29" s="724"/>
      <c r="DO29" s="724"/>
      <c r="DP29" s="724"/>
      <c r="DQ29" s="724"/>
      <c r="DR29" s="724"/>
      <c r="DS29" s="724"/>
      <c r="DT29" s="724"/>
      <c r="DU29" s="724"/>
      <c r="DV29" s="725"/>
      <c r="DW29" s="693">
        <v>
5.9</v>
      </c>
      <c r="DX29" s="722"/>
      <c r="DY29" s="722"/>
      <c r="DZ29" s="722"/>
      <c r="EA29" s="722"/>
      <c r="EB29" s="722"/>
      <c r="EC29" s="723"/>
    </row>
    <row r="30" spans="2:133" ht="11.25" customHeight="1" x14ac:dyDescent="0.2">
      <c r="B30" s="685" t="s">
        <v>
311</v>
      </c>
      <c r="C30" s="686"/>
      <c r="D30" s="686"/>
      <c r="E30" s="686"/>
      <c r="F30" s="686"/>
      <c r="G30" s="686"/>
      <c r="H30" s="686"/>
      <c r="I30" s="686"/>
      <c r="J30" s="686"/>
      <c r="K30" s="686"/>
      <c r="L30" s="686"/>
      <c r="M30" s="686"/>
      <c r="N30" s="686"/>
      <c r="O30" s="686"/>
      <c r="P30" s="686"/>
      <c r="Q30" s="687"/>
      <c r="R30" s="688">
        <v>
666625</v>
      </c>
      <c r="S30" s="689"/>
      <c r="T30" s="689"/>
      <c r="U30" s="689"/>
      <c r="V30" s="689"/>
      <c r="W30" s="689"/>
      <c r="X30" s="689"/>
      <c r="Y30" s="690"/>
      <c r="Z30" s="691">
        <v>
1.2</v>
      </c>
      <c r="AA30" s="691"/>
      <c r="AB30" s="691"/>
      <c r="AC30" s="691"/>
      <c r="AD30" s="692" t="s">
        <v>
129</v>
      </c>
      <c r="AE30" s="692"/>
      <c r="AF30" s="692"/>
      <c r="AG30" s="692"/>
      <c r="AH30" s="692"/>
      <c r="AI30" s="692"/>
      <c r="AJ30" s="692"/>
      <c r="AK30" s="692"/>
      <c r="AL30" s="693" t="s">
        <v>
129</v>
      </c>
      <c r="AM30" s="694"/>
      <c r="AN30" s="694"/>
      <c r="AO30" s="695"/>
      <c r="AP30" s="667" t="s">
        <v>
226</v>
      </c>
      <c r="AQ30" s="668"/>
      <c r="AR30" s="668"/>
      <c r="AS30" s="668"/>
      <c r="AT30" s="668"/>
      <c r="AU30" s="668"/>
      <c r="AV30" s="668"/>
      <c r="AW30" s="668"/>
      <c r="AX30" s="668"/>
      <c r="AY30" s="668"/>
      <c r="AZ30" s="668"/>
      <c r="BA30" s="668"/>
      <c r="BB30" s="668"/>
      <c r="BC30" s="668"/>
      <c r="BD30" s="668"/>
      <c r="BE30" s="668"/>
      <c r="BF30" s="669"/>
      <c r="BG30" s="667" t="s">
        <v>
312</v>
      </c>
      <c r="BH30" s="741"/>
      <c r="BI30" s="741"/>
      <c r="BJ30" s="741"/>
      <c r="BK30" s="741"/>
      <c r="BL30" s="741"/>
      <c r="BM30" s="741"/>
      <c r="BN30" s="741"/>
      <c r="BO30" s="741"/>
      <c r="BP30" s="741"/>
      <c r="BQ30" s="742"/>
      <c r="BR30" s="667" t="s">
        <v>
313</v>
      </c>
      <c r="BS30" s="741"/>
      <c r="BT30" s="741"/>
      <c r="BU30" s="741"/>
      <c r="BV30" s="741"/>
      <c r="BW30" s="741"/>
      <c r="BX30" s="741"/>
      <c r="BY30" s="741"/>
      <c r="BZ30" s="741"/>
      <c r="CA30" s="741"/>
      <c r="CB30" s="742"/>
      <c r="CD30" s="730"/>
      <c r="CE30" s="731"/>
      <c r="CF30" s="703" t="s">
        <v>
314</v>
      </c>
      <c r="CG30" s="704"/>
      <c r="CH30" s="704"/>
      <c r="CI30" s="704"/>
      <c r="CJ30" s="704"/>
      <c r="CK30" s="704"/>
      <c r="CL30" s="704"/>
      <c r="CM30" s="704"/>
      <c r="CN30" s="704"/>
      <c r="CO30" s="704"/>
      <c r="CP30" s="704"/>
      <c r="CQ30" s="705"/>
      <c r="CR30" s="688">
        <v>
1950247</v>
      </c>
      <c r="CS30" s="689"/>
      <c r="CT30" s="689"/>
      <c r="CU30" s="689"/>
      <c r="CV30" s="689"/>
      <c r="CW30" s="689"/>
      <c r="CX30" s="689"/>
      <c r="CY30" s="690"/>
      <c r="CZ30" s="693">
        <v>
3.5</v>
      </c>
      <c r="DA30" s="722"/>
      <c r="DB30" s="722"/>
      <c r="DC30" s="726"/>
      <c r="DD30" s="697">
        <v>
1853146</v>
      </c>
      <c r="DE30" s="689"/>
      <c r="DF30" s="689"/>
      <c r="DG30" s="689"/>
      <c r="DH30" s="689"/>
      <c r="DI30" s="689"/>
      <c r="DJ30" s="689"/>
      <c r="DK30" s="690"/>
      <c r="DL30" s="697">
        <v>
1743191</v>
      </c>
      <c r="DM30" s="689"/>
      <c r="DN30" s="689"/>
      <c r="DO30" s="689"/>
      <c r="DP30" s="689"/>
      <c r="DQ30" s="689"/>
      <c r="DR30" s="689"/>
      <c r="DS30" s="689"/>
      <c r="DT30" s="689"/>
      <c r="DU30" s="689"/>
      <c r="DV30" s="690"/>
      <c r="DW30" s="693">
        <v>
5.6</v>
      </c>
      <c r="DX30" s="722"/>
      <c r="DY30" s="722"/>
      <c r="DZ30" s="722"/>
      <c r="EA30" s="722"/>
      <c r="EB30" s="722"/>
      <c r="EC30" s="723"/>
    </row>
    <row r="31" spans="2:133" ht="11.25" customHeight="1" x14ac:dyDescent="0.2">
      <c r="B31" s="685" t="s">
        <v>
315</v>
      </c>
      <c r="C31" s="686"/>
      <c r="D31" s="686"/>
      <c r="E31" s="686"/>
      <c r="F31" s="686"/>
      <c r="G31" s="686"/>
      <c r="H31" s="686"/>
      <c r="I31" s="686"/>
      <c r="J31" s="686"/>
      <c r="K31" s="686"/>
      <c r="L31" s="686"/>
      <c r="M31" s="686"/>
      <c r="N31" s="686"/>
      <c r="O31" s="686"/>
      <c r="P31" s="686"/>
      <c r="Q31" s="687"/>
      <c r="R31" s="688">
        <v>
9238319</v>
      </c>
      <c r="S31" s="689"/>
      <c r="T31" s="689"/>
      <c r="U31" s="689"/>
      <c r="V31" s="689"/>
      <c r="W31" s="689"/>
      <c r="X31" s="689"/>
      <c r="Y31" s="690"/>
      <c r="Z31" s="691">
        <v>
16.100000000000001</v>
      </c>
      <c r="AA31" s="691"/>
      <c r="AB31" s="691"/>
      <c r="AC31" s="691"/>
      <c r="AD31" s="692" t="s">
        <v>
129</v>
      </c>
      <c r="AE31" s="692"/>
      <c r="AF31" s="692"/>
      <c r="AG31" s="692"/>
      <c r="AH31" s="692"/>
      <c r="AI31" s="692"/>
      <c r="AJ31" s="692"/>
      <c r="AK31" s="692"/>
      <c r="AL31" s="693" t="s">
        <v>
129</v>
      </c>
      <c r="AM31" s="694"/>
      <c r="AN31" s="694"/>
      <c r="AO31" s="695"/>
      <c r="AP31" s="745" t="s">
        <v>
316</v>
      </c>
      <c r="AQ31" s="746"/>
      <c r="AR31" s="746"/>
      <c r="AS31" s="746"/>
      <c r="AT31" s="751" t="s">
        <v>
317</v>
      </c>
      <c r="AU31" s="227"/>
      <c r="AV31" s="227"/>
      <c r="AW31" s="227"/>
      <c r="AX31" s="674" t="s">
        <v>
189</v>
      </c>
      <c r="AY31" s="675"/>
      <c r="AZ31" s="675"/>
      <c r="BA31" s="675"/>
      <c r="BB31" s="675"/>
      <c r="BC31" s="675"/>
      <c r="BD31" s="675"/>
      <c r="BE31" s="675"/>
      <c r="BF31" s="676"/>
      <c r="BG31" s="756">
        <v>
99.2</v>
      </c>
      <c r="BH31" s="743"/>
      <c r="BI31" s="743"/>
      <c r="BJ31" s="743"/>
      <c r="BK31" s="743"/>
      <c r="BL31" s="743"/>
      <c r="BM31" s="683">
        <v>
98.3</v>
      </c>
      <c r="BN31" s="743"/>
      <c r="BO31" s="743"/>
      <c r="BP31" s="743"/>
      <c r="BQ31" s="744"/>
      <c r="BR31" s="756">
        <v>
99.3</v>
      </c>
      <c r="BS31" s="743"/>
      <c r="BT31" s="743"/>
      <c r="BU31" s="743"/>
      <c r="BV31" s="743"/>
      <c r="BW31" s="743"/>
      <c r="BX31" s="683">
        <v>
98.3</v>
      </c>
      <c r="BY31" s="743"/>
      <c r="BZ31" s="743"/>
      <c r="CA31" s="743"/>
      <c r="CB31" s="744"/>
      <c r="CD31" s="730"/>
      <c r="CE31" s="731"/>
      <c r="CF31" s="703" t="s">
        <v>
318</v>
      </c>
      <c r="CG31" s="704"/>
      <c r="CH31" s="704"/>
      <c r="CI31" s="704"/>
      <c r="CJ31" s="704"/>
      <c r="CK31" s="704"/>
      <c r="CL31" s="704"/>
      <c r="CM31" s="704"/>
      <c r="CN31" s="704"/>
      <c r="CO31" s="704"/>
      <c r="CP31" s="704"/>
      <c r="CQ31" s="705"/>
      <c r="CR31" s="688">
        <v>
99889</v>
      </c>
      <c r="CS31" s="724"/>
      <c r="CT31" s="724"/>
      <c r="CU31" s="724"/>
      <c r="CV31" s="724"/>
      <c r="CW31" s="724"/>
      <c r="CX31" s="724"/>
      <c r="CY31" s="725"/>
      <c r="CZ31" s="693">
        <v>
0.2</v>
      </c>
      <c r="DA31" s="722"/>
      <c r="DB31" s="722"/>
      <c r="DC31" s="726"/>
      <c r="DD31" s="697">
        <v>
92301</v>
      </c>
      <c r="DE31" s="724"/>
      <c r="DF31" s="724"/>
      <c r="DG31" s="724"/>
      <c r="DH31" s="724"/>
      <c r="DI31" s="724"/>
      <c r="DJ31" s="724"/>
      <c r="DK31" s="725"/>
      <c r="DL31" s="697">
        <v>
92301</v>
      </c>
      <c r="DM31" s="724"/>
      <c r="DN31" s="724"/>
      <c r="DO31" s="724"/>
      <c r="DP31" s="724"/>
      <c r="DQ31" s="724"/>
      <c r="DR31" s="724"/>
      <c r="DS31" s="724"/>
      <c r="DT31" s="724"/>
      <c r="DU31" s="724"/>
      <c r="DV31" s="725"/>
      <c r="DW31" s="693">
        <v>
0.3</v>
      </c>
      <c r="DX31" s="722"/>
      <c r="DY31" s="722"/>
      <c r="DZ31" s="722"/>
      <c r="EA31" s="722"/>
      <c r="EB31" s="722"/>
      <c r="EC31" s="723"/>
    </row>
    <row r="32" spans="2:133" ht="11.25" customHeight="1" x14ac:dyDescent="0.2">
      <c r="B32" s="734" t="s">
        <v>
319</v>
      </c>
      <c r="C32" s="735"/>
      <c r="D32" s="735"/>
      <c r="E32" s="735"/>
      <c r="F32" s="735"/>
      <c r="G32" s="735"/>
      <c r="H32" s="735"/>
      <c r="I32" s="735"/>
      <c r="J32" s="735"/>
      <c r="K32" s="735"/>
      <c r="L32" s="735"/>
      <c r="M32" s="735"/>
      <c r="N32" s="735"/>
      <c r="O32" s="735"/>
      <c r="P32" s="735"/>
      <c r="Q32" s="736"/>
      <c r="R32" s="688">
        <v>
25535</v>
      </c>
      <c r="S32" s="689"/>
      <c r="T32" s="689"/>
      <c r="U32" s="689"/>
      <c r="V32" s="689"/>
      <c r="W32" s="689"/>
      <c r="X32" s="689"/>
      <c r="Y32" s="690"/>
      <c r="Z32" s="691">
        <v>
0</v>
      </c>
      <c r="AA32" s="691"/>
      <c r="AB32" s="691"/>
      <c r="AC32" s="691"/>
      <c r="AD32" s="692">
        <v>
25535</v>
      </c>
      <c r="AE32" s="692"/>
      <c r="AF32" s="692"/>
      <c r="AG32" s="692"/>
      <c r="AH32" s="692"/>
      <c r="AI32" s="692"/>
      <c r="AJ32" s="692"/>
      <c r="AK32" s="692"/>
      <c r="AL32" s="693">
        <v>
0.1</v>
      </c>
      <c r="AM32" s="694"/>
      <c r="AN32" s="694"/>
      <c r="AO32" s="695"/>
      <c r="AP32" s="747"/>
      <c r="AQ32" s="748"/>
      <c r="AR32" s="748"/>
      <c r="AS32" s="748"/>
      <c r="AT32" s="752"/>
      <c r="AU32" s="226" t="s">
        <v>
320</v>
      </c>
      <c r="AV32" s="226"/>
      <c r="AW32" s="226"/>
      <c r="AX32" s="685" t="s">
        <v>
321</v>
      </c>
      <c r="AY32" s="686"/>
      <c r="AZ32" s="686"/>
      <c r="BA32" s="686"/>
      <c r="BB32" s="686"/>
      <c r="BC32" s="686"/>
      <c r="BD32" s="686"/>
      <c r="BE32" s="686"/>
      <c r="BF32" s="687"/>
      <c r="BG32" s="757">
        <v>
98.7</v>
      </c>
      <c r="BH32" s="724"/>
      <c r="BI32" s="724"/>
      <c r="BJ32" s="724"/>
      <c r="BK32" s="724"/>
      <c r="BL32" s="724"/>
      <c r="BM32" s="694">
        <v>
97.2</v>
      </c>
      <c r="BN32" s="754"/>
      <c r="BO32" s="754"/>
      <c r="BP32" s="754"/>
      <c r="BQ32" s="755"/>
      <c r="BR32" s="757">
        <v>
98.9</v>
      </c>
      <c r="BS32" s="724"/>
      <c r="BT32" s="724"/>
      <c r="BU32" s="724"/>
      <c r="BV32" s="724"/>
      <c r="BW32" s="724"/>
      <c r="BX32" s="694">
        <v>
97.2</v>
      </c>
      <c r="BY32" s="754"/>
      <c r="BZ32" s="754"/>
      <c r="CA32" s="754"/>
      <c r="CB32" s="755"/>
      <c r="CD32" s="732"/>
      <c r="CE32" s="733"/>
      <c r="CF32" s="703" t="s">
        <v>
322</v>
      </c>
      <c r="CG32" s="704"/>
      <c r="CH32" s="704"/>
      <c r="CI32" s="704"/>
      <c r="CJ32" s="704"/>
      <c r="CK32" s="704"/>
      <c r="CL32" s="704"/>
      <c r="CM32" s="704"/>
      <c r="CN32" s="704"/>
      <c r="CO32" s="704"/>
      <c r="CP32" s="704"/>
      <c r="CQ32" s="705"/>
      <c r="CR32" s="688" t="s">
        <v>
129</v>
      </c>
      <c r="CS32" s="689"/>
      <c r="CT32" s="689"/>
      <c r="CU32" s="689"/>
      <c r="CV32" s="689"/>
      <c r="CW32" s="689"/>
      <c r="CX32" s="689"/>
      <c r="CY32" s="690"/>
      <c r="CZ32" s="693" t="s">
        <v>
129</v>
      </c>
      <c r="DA32" s="722"/>
      <c r="DB32" s="722"/>
      <c r="DC32" s="726"/>
      <c r="DD32" s="697" t="s">
        <v>
249</v>
      </c>
      <c r="DE32" s="689"/>
      <c r="DF32" s="689"/>
      <c r="DG32" s="689"/>
      <c r="DH32" s="689"/>
      <c r="DI32" s="689"/>
      <c r="DJ32" s="689"/>
      <c r="DK32" s="690"/>
      <c r="DL32" s="697" t="s">
        <v>
129</v>
      </c>
      <c r="DM32" s="689"/>
      <c r="DN32" s="689"/>
      <c r="DO32" s="689"/>
      <c r="DP32" s="689"/>
      <c r="DQ32" s="689"/>
      <c r="DR32" s="689"/>
      <c r="DS32" s="689"/>
      <c r="DT32" s="689"/>
      <c r="DU32" s="689"/>
      <c r="DV32" s="690"/>
      <c r="DW32" s="693" t="s">
        <v>
129</v>
      </c>
      <c r="DX32" s="722"/>
      <c r="DY32" s="722"/>
      <c r="DZ32" s="722"/>
      <c r="EA32" s="722"/>
      <c r="EB32" s="722"/>
      <c r="EC32" s="723"/>
    </row>
    <row r="33" spans="2:133" ht="11.25" customHeight="1" x14ac:dyDescent="0.2">
      <c r="B33" s="685" t="s">
        <v>
323</v>
      </c>
      <c r="C33" s="686"/>
      <c r="D33" s="686"/>
      <c r="E33" s="686"/>
      <c r="F33" s="686"/>
      <c r="G33" s="686"/>
      <c r="H33" s="686"/>
      <c r="I33" s="686"/>
      <c r="J33" s="686"/>
      <c r="K33" s="686"/>
      <c r="L33" s="686"/>
      <c r="M33" s="686"/>
      <c r="N33" s="686"/>
      <c r="O33" s="686"/>
      <c r="P33" s="686"/>
      <c r="Q33" s="687"/>
      <c r="R33" s="688">
        <v>
7800381</v>
      </c>
      <c r="S33" s="689"/>
      <c r="T33" s="689"/>
      <c r="U33" s="689"/>
      <c r="V33" s="689"/>
      <c r="W33" s="689"/>
      <c r="X33" s="689"/>
      <c r="Y33" s="690"/>
      <c r="Z33" s="691">
        <v>
13.6</v>
      </c>
      <c r="AA33" s="691"/>
      <c r="AB33" s="691"/>
      <c r="AC33" s="691"/>
      <c r="AD33" s="692" t="s">
        <v>
129</v>
      </c>
      <c r="AE33" s="692"/>
      <c r="AF33" s="692"/>
      <c r="AG33" s="692"/>
      <c r="AH33" s="692"/>
      <c r="AI33" s="692"/>
      <c r="AJ33" s="692"/>
      <c r="AK33" s="692"/>
      <c r="AL33" s="693" t="s">
        <v>
129</v>
      </c>
      <c r="AM33" s="694"/>
      <c r="AN33" s="694"/>
      <c r="AO33" s="695"/>
      <c r="AP33" s="749"/>
      <c r="AQ33" s="750"/>
      <c r="AR33" s="750"/>
      <c r="AS33" s="750"/>
      <c r="AT33" s="753"/>
      <c r="AU33" s="228"/>
      <c r="AV33" s="228"/>
      <c r="AW33" s="228"/>
      <c r="AX33" s="738" t="s">
        <v>
324</v>
      </c>
      <c r="AY33" s="739"/>
      <c r="AZ33" s="739"/>
      <c r="BA33" s="739"/>
      <c r="BB33" s="739"/>
      <c r="BC33" s="739"/>
      <c r="BD33" s="739"/>
      <c r="BE33" s="739"/>
      <c r="BF33" s="740"/>
      <c r="BG33" s="758">
        <v>
99.6</v>
      </c>
      <c r="BH33" s="759"/>
      <c r="BI33" s="759"/>
      <c r="BJ33" s="759"/>
      <c r="BK33" s="759"/>
      <c r="BL33" s="759"/>
      <c r="BM33" s="760">
        <v>
99.1</v>
      </c>
      <c r="BN33" s="759"/>
      <c r="BO33" s="759"/>
      <c r="BP33" s="759"/>
      <c r="BQ33" s="761"/>
      <c r="BR33" s="758">
        <v>
99.6</v>
      </c>
      <c r="BS33" s="759"/>
      <c r="BT33" s="759"/>
      <c r="BU33" s="759"/>
      <c r="BV33" s="759"/>
      <c r="BW33" s="759"/>
      <c r="BX33" s="760">
        <v>
99.1</v>
      </c>
      <c r="BY33" s="759"/>
      <c r="BZ33" s="759"/>
      <c r="CA33" s="759"/>
      <c r="CB33" s="761"/>
      <c r="CD33" s="703" t="s">
        <v>
325</v>
      </c>
      <c r="CE33" s="704"/>
      <c r="CF33" s="704"/>
      <c r="CG33" s="704"/>
      <c r="CH33" s="704"/>
      <c r="CI33" s="704"/>
      <c r="CJ33" s="704"/>
      <c r="CK33" s="704"/>
      <c r="CL33" s="704"/>
      <c r="CM33" s="704"/>
      <c r="CN33" s="704"/>
      <c r="CO33" s="704"/>
      <c r="CP33" s="704"/>
      <c r="CQ33" s="705"/>
      <c r="CR33" s="688">
        <v>
24022921</v>
      </c>
      <c r="CS33" s="724"/>
      <c r="CT33" s="724"/>
      <c r="CU33" s="724"/>
      <c r="CV33" s="724"/>
      <c r="CW33" s="724"/>
      <c r="CX33" s="724"/>
      <c r="CY33" s="725"/>
      <c r="CZ33" s="693">
        <v>
42.9</v>
      </c>
      <c r="DA33" s="722"/>
      <c r="DB33" s="722"/>
      <c r="DC33" s="726"/>
      <c r="DD33" s="697">
        <v>
19259326</v>
      </c>
      <c r="DE33" s="724"/>
      <c r="DF33" s="724"/>
      <c r="DG33" s="724"/>
      <c r="DH33" s="724"/>
      <c r="DI33" s="724"/>
      <c r="DJ33" s="724"/>
      <c r="DK33" s="725"/>
      <c r="DL33" s="697">
        <v>
15097867</v>
      </c>
      <c r="DM33" s="724"/>
      <c r="DN33" s="724"/>
      <c r="DO33" s="724"/>
      <c r="DP33" s="724"/>
      <c r="DQ33" s="724"/>
      <c r="DR33" s="724"/>
      <c r="DS33" s="724"/>
      <c r="DT33" s="724"/>
      <c r="DU33" s="724"/>
      <c r="DV33" s="725"/>
      <c r="DW33" s="693">
        <v>
48.4</v>
      </c>
      <c r="DX33" s="722"/>
      <c r="DY33" s="722"/>
      <c r="DZ33" s="722"/>
      <c r="EA33" s="722"/>
      <c r="EB33" s="722"/>
      <c r="EC33" s="723"/>
    </row>
    <row r="34" spans="2:133" ht="11.25" customHeight="1" x14ac:dyDescent="0.2">
      <c r="B34" s="685" t="s">
        <v>
326</v>
      </c>
      <c r="C34" s="686"/>
      <c r="D34" s="686"/>
      <c r="E34" s="686"/>
      <c r="F34" s="686"/>
      <c r="G34" s="686"/>
      <c r="H34" s="686"/>
      <c r="I34" s="686"/>
      <c r="J34" s="686"/>
      <c r="K34" s="686"/>
      <c r="L34" s="686"/>
      <c r="M34" s="686"/>
      <c r="N34" s="686"/>
      <c r="O34" s="686"/>
      <c r="P34" s="686"/>
      <c r="Q34" s="687"/>
      <c r="R34" s="688">
        <v>
64342</v>
      </c>
      <c r="S34" s="689"/>
      <c r="T34" s="689"/>
      <c r="U34" s="689"/>
      <c r="V34" s="689"/>
      <c r="W34" s="689"/>
      <c r="X34" s="689"/>
      <c r="Y34" s="690"/>
      <c r="Z34" s="691">
        <v>
0.1</v>
      </c>
      <c r="AA34" s="691"/>
      <c r="AB34" s="691"/>
      <c r="AC34" s="691"/>
      <c r="AD34" s="692">
        <v>
53114</v>
      </c>
      <c r="AE34" s="692"/>
      <c r="AF34" s="692"/>
      <c r="AG34" s="692"/>
      <c r="AH34" s="692"/>
      <c r="AI34" s="692"/>
      <c r="AJ34" s="692"/>
      <c r="AK34" s="692"/>
      <c r="AL34" s="693">
        <v>
0.2</v>
      </c>
      <c r="AM34" s="694"/>
      <c r="AN34" s="694"/>
      <c r="AO34" s="695"/>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703" t="s">
        <v>
327</v>
      </c>
      <c r="CE34" s="704"/>
      <c r="CF34" s="704"/>
      <c r="CG34" s="704"/>
      <c r="CH34" s="704"/>
      <c r="CI34" s="704"/>
      <c r="CJ34" s="704"/>
      <c r="CK34" s="704"/>
      <c r="CL34" s="704"/>
      <c r="CM34" s="704"/>
      <c r="CN34" s="704"/>
      <c r="CO34" s="704"/>
      <c r="CP34" s="704"/>
      <c r="CQ34" s="705"/>
      <c r="CR34" s="688">
        <v>
10238862</v>
      </c>
      <c r="CS34" s="689"/>
      <c r="CT34" s="689"/>
      <c r="CU34" s="689"/>
      <c r="CV34" s="689"/>
      <c r="CW34" s="689"/>
      <c r="CX34" s="689"/>
      <c r="CY34" s="690"/>
      <c r="CZ34" s="693">
        <v>
18.3</v>
      </c>
      <c r="DA34" s="722"/>
      <c r="DB34" s="722"/>
      <c r="DC34" s="726"/>
      <c r="DD34" s="697">
        <v>
8383726</v>
      </c>
      <c r="DE34" s="689"/>
      <c r="DF34" s="689"/>
      <c r="DG34" s="689"/>
      <c r="DH34" s="689"/>
      <c r="DI34" s="689"/>
      <c r="DJ34" s="689"/>
      <c r="DK34" s="690"/>
      <c r="DL34" s="697">
        <v>
7673995</v>
      </c>
      <c r="DM34" s="689"/>
      <c r="DN34" s="689"/>
      <c r="DO34" s="689"/>
      <c r="DP34" s="689"/>
      <c r="DQ34" s="689"/>
      <c r="DR34" s="689"/>
      <c r="DS34" s="689"/>
      <c r="DT34" s="689"/>
      <c r="DU34" s="689"/>
      <c r="DV34" s="690"/>
      <c r="DW34" s="693">
        <v>
24.6</v>
      </c>
      <c r="DX34" s="722"/>
      <c r="DY34" s="722"/>
      <c r="DZ34" s="722"/>
      <c r="EA34" s="722"/>
      <c r="EB34" s="722"/>
      <c r="EC34" s="723"/>
    </row>
    <row r="35" spans="2:133" ht="11.25" customHeight="1" x14ac:dyDescent="0.2">
      <c r="B35" s="685" t="s">
        <v>
328</v>
      </c>
      <c r="C35" s="686"/>
      <c r="D35" s="686"/>
      <c r="E35" s="686"/>
      <c r="F35" s="686"/>
      <c r="G35" s="686"/>
      <c r="H35" s="686"/>
      <c r="I35" s="686"/>
      <c r="J35" s="686"/>
      <c r="K35" s="686"/>
      <c r="L35" s="686"/>
      <c r="M35" s="686"/>
      <c r="N35" s="686"/>
      <c r="O35" s="686"/>
      <c r="P35" s="686"/>
      <c r="Q35" s="687"/>
      <c r="R35" s="688">
        <v>
15317</v>
      </c>
      <c r="S35" s="689"/>
      <c r="T35" s="689"/>
      <c r="U35" s="689"/>
      <c r="V35" s="689"/>
      <c r="W35" s="689"/>
      <c r="X35" s="689"/>
      <c r="Y35" s="690"/>
      <c r="Z35" s="691">
        <v>
0</v>
      </c>
      <c r="AA35" s="691"/>
      <c r="AB35" s="691"/>
      <c r="AC35" s="691"/>
      <c r="AD35" s="692" t="s">
        <v>
129</v>
      </c>
      <c r="AE35" s="692"/>
      <c r="AF35" s="692"/>
      <c r="AG35" s="692"/>
      <c r="AH35" s="692"/>
      <c r="AI35" s="692"/>
      <c r="AJ35" s="692"/>
      <c r="AK35" s="692"/>
      <c r="AL35" s="693" t="s">
        <v>
249</v>
      </c>
      <c r="AM35" s="694"/>
      <c r="AN35" s="694"/>
      <c r="AO35" s="695"/>
      <c r="AP35" s="231"/>
      <c r="AQ35" s="667" t="s">
        <v>
329</v>
      </c>
      <c r="AR35" s="668"/>
      <c r="AS35" s="668"/>
      <c r="AT35" s="668"/>
      <c r="AU35" s="668"/>
      <c r="AV35" s="668"/>
      <c r="AW35" s="668"/>
      <c r="AX35" s="668"/>
      <c r="AY35" s="668"/>
      <c r="AZ35" s="668"/>
      <c r="BA35" s="668"/>
      <c r="BB35" s="668"/>
      <c r="BC35" s="668"/>
      <c r="BD35" s="668"/>
      <c r="BE35" s="668"/>
      <c r="BF35" s="669"/>
      <c r="BG35" s="667" t="s">
        <v>
330</v>
      </c>
      <c r="BH35" s="668"/>
      <c r="BI35" s="668"/>
      <c r="BJ35" s="668"/>
      <c r="BK35" s="668"/>
      <c r="BL35" s="668"/>
      <c r="BM35" s="668"/>
      <c r="BN35" s="668"/>
      <c r="BO35" s="668"/>
      <c r="BP35" s="668"/>
      <c r="BQ35" s="668"/>
      <c r="BR35" s="668"/>
      <c r="BS35" s="668"/>
      <c r="BT35" s="668"/>
      <c r="BU35" s="668"/>
      <c r="BV35" s="668"/>
      <c r="BW35" s="668"/>
      <c r="BX35" s="668"/>
      <c r="BY35" s="668"/>
      <c r="BZ35" s="668"/>
      <c r="CA35" s="668"/>
      <c r="CB35" s="669"/>
      <c r="CD35" s="703" t="s">
        <v>
331</v>
      </c>
      <c r="CE35" s="704"/>
      <c r="CF35" s="704"/>
      <c r="CG35" s="704"/>
      <c r="CH35" s="704"/>
      <c r="CI35" s="704"/>
      <c r="CJ35" s="704"/>
      <c r="CK35" s="704"/>
      <c r="CL35" s="704"/>
      <c r="CM35" s="704"/>
      <c r="CN35" s="704"/>
      <c r="CO35" s="704"/>
      <c r="CP35" s="704"/>
      <c r="CQ35" s="705"/>
      <c r="CR35" s="688">
        <v>
315931</v>
      </c>
      <c r="CS35" s="724"/>
      <c r="CT35" s="724"/>
      <c r="CU35" s="724"/>
      <c r="CV35" s="724"/>
      <c r="CW35" s="724"/>
      <c r="CX35" s="724"/>
      <c r="CY35" s="725"/>
      <c r="CZ35" s="693">
        <v>
0.6</v>
      </c>
      <c r="DA35" s="722"/>
      <c r="DB35" s="722"/>
      <c r="DC35" s="726"/>
      <c r="DD35" s="697">
        <v>
299734</v>
      </c>
      <c r="DE35" s="724"/>
      <c r="DF35" s="724"/>
      <c r="DG35" s="724"/>
      <c r="DH35" s="724"/>
      <c r="DI35" s="724"/>
      <c r="DJ35" s="724"/>
      <c r="DK35" s="725"/>
      <c r="DL35" s="697">
        <v>
299734</v>
      </c>
      <c r="DM35" s="724"/>
      <c r="DN35" s="724"/>
      <c r="DO35" s="724"/>
      <c r="DP35" s="724"/>
      <c r="DQ35" s="724"/>
      <c r="DR35" s="724"/>
      <c r="DS35" s="724"/>
      <c r="DT35" s="724"/>
      <c r="DU35" s="724"/>
      <c r="DV35" s="725"/>
      <c r="DW35" s="693">
        <v>
1</v>
      </c>
      <c r="DX35" s="722"/>
      <c r="DY35" s="722"/>
      <c r="DZ35" s="722"/>
      <c r="EA35" s="722"/>
      <c r="EB35" s="722"/>
      <c r="EC35" s="723"/>
    </row>
    <row r="36" spans="2:133" ht="11.25" customHeight="1" x14ac:dyDescent="0.2">
      <c r="B36" s="685" t="s">
        <v>
332</v>
      </c>
      <c r="C36" s="686"/>
      <c r="D36" s="686"/>
      <c r="E36" s="686"/>
      <c r="F36" s="686"/>
      <c r="G36" s="686"/>
      <c r="H36" s="686"/>
      <c r="I36" s="686"/>
      <c r="J36" s="686"/>
      <c r="K36" s="686"/>
      <c r="L36" s="686"/>
      <c r="M36" s="686"/>
      <c r="N36" s="686"/>
      <c r="O36" s="686"/>
      <c r="P36" s="686"/>
      <c r="Q36" s="687"/>
      <c r="R36" s="688">
        <v>
2302706</v>
      </c>
      <c r="S36" s="689"/>
      <c r="T36" s="689"/>
      <c r="U36" s="689"/>
      <c r="V36" s="689"/>
      <c r="W36" s="689"/>
      <c r="X36" s="689"/>
      <c r="Y36" s="690"/>
      <c r="Z36" s="691">
        <v>
4</v>
      </c>
      <c r="AA36" s="691"/>
      <c r="AB36" s="691"/>
      <c r="AC36" s="691"/>
      <c r="AD36" s="692" t="s">
        <v>
249</v>
      </c>
      <c r="AE36" s="692"/>
      <c r="AF36" s="692"/>
      <c r="AG36" s="692"/>
      <c r="AH36" s="692"/>
      <c r="AI36" s="692"/>
      <c r="AJ36" s="692"/>
      <c r="AK36" s="692"/>
      <c r="AL36" s="693" t="s">
        <v>
129</v>
      </c>
      <c r="AM36" s="694"/>
      <c r="AN36" s="694"/>
      <c r="AO36" s="695"/>
      <c r="AP36" s="231"/>
      <c r="AQ36" s="762" t="s">
        <v>
333</v>
      </c>
      <c r="AR36" s="763"/>
      <c r="AS36" s="763"/>
      <c r="AT36" s="763"/>
      <c r="AU36" s="763"/>
      <c r="AV36" s="763"/>
      <c r="AW36" s="763"/>
      <c r="AX36" s="763"/>
      <c r="AY36" s="764"/>
      <c r="AZ36" s="677">
        <v>
5094842</v>
      </c>
      <c r="BA36" s="678"/>
      <c r="BB36" s="678"/>
      <c r="BC36" s="678"/>
      <c r="BD36" s="678"/>
      <c r="BE36" s="678"/>
      <c r="BF36" s="765"/>
      <c r="BG36" s="699" t="s">
        <v>
334</v>
      </c>
      <c r="BH36" s="700"/>
      <c r="BI36" s="700"/>
      <c r="BJ36" s="700"/>
      <c r="BK36" s="700"/>
      <c r="BL36" s="700"/>
      <c r="BM36" s="700"/>
      <c r="BN36" s="700"/>
      <c r="BO36" s="700"/>
      <c r="BP36" s="700"/>
      <c r="BQ36" s="700"/>
      <c r="BR36" s="700"/>
      <c r="BS36" s="700"/>
      <c r="BT36" s="700"/>
      <c r="BU36" s="701"/>
      <c r="BV36" s="677">
        <v>
300719</v>
      </c>
      <c r="BW36" s="678"/>
      <c r="BX36" s="678"/>
      <c r="BY36" s="678"/>
      <c r="BZ36" s="678"/>
      <c r="CA36" s="678"/>
      <c r="CB36" s="765"/>
      <c r="CD36" s="703" t="s">
        <v>
335</v>
      </c>
      <c r="CE36" s="704"/>
      <c r="CF36" s="704"/>
      <c r="CG36" s="704"/>
      <c r="CH36" s="704"/>
      <c r="CI36" s="704"/>
      <c r="CJ36" s="704"/>
      <c r="CK36" s="704"/>
      <c r="CL36" s="704"/>
      <c r="CM36" s="704"/>
      <c r="CN36" s="704"/>
      <c r="CO36" s="704"/>
      <c r="CP36" s="704"/>
      <c r="CQ36" s="705"/>
      <c r="CR36" s="688">
        <v>
6810935</v>
      </c>
      <c r="CS36" s="689"/>
      <c r="CT36" s="689"/>
      <c r="CU36" s="689"/>
      <c r="CV36" s="689"/>
      <c r="CW36" s="689"/>
      <c r="CX36" s="689"/>
      <c r="CY36" s="690"/>
      <c r="CZ36" s="693">
        <v>
12.2</v>
      </c>
      <c r="DA36" s="722"/>
      <c r="DB36" s="722"/>
      <c r="DC36" s="726"/>
      <c r="DD36" s="697">
        <v>
4584774</v>
      </c>
      <c r="DE36" s="689"/>
      <c r="DF36" s="689"/>
      <c r="DG36" s="689"/>
      <c r="DH36" s="689"/>
      <c r="DI36" s="689"/>
      <c r="DJ36" s="689"/>
      <c r="DK36" s="690"/>
      <c r="DL36" s="697">
        <v>
3857267</v>
      </c>
      <c r="DM36" s="689"/>
      <c r="DN36" s="689"/>
      <c r="DO36" s="689"/>
      <c r="DP36" s="689"/>
      <c r="DQ36" s="689"/>
      <c r="DR36" s="689"/>
      <c r="DS36" s="689"/>
      <c r="DT36" s="689"/>
      <c r="DU36" s="689"/>
      <c r="DV36" s="690"/>
      <c r="DW36" s="693">
        <v>
12.4</v>
      </c>
      <c r="DX36" s="722"/>
      <c r="DY36" s="722"/>
      <c r="DZ36" s="722"/>
      <c r="EA36" s="722"/>
      <c r="EB36" s="722"/>
      <c r="EC36" s="723"/>
    </row>
    <row r="37" spans="2:133" ht="11.25" customHeight="1" x14ac:dyDescent="0.2">
      <c r="B37" s="685" t="s">
        <v>
336</v>
      </c>
      <c r="C37" s="686"/>
      <c r="D37" s="686"/>
      <c r="E37" s="686"/>
      <c r="F37" s="686"/>
      <c r="G37" s="686"/>
      <c r="H37" s="686"/>
      <c r="I37" s="686"/>
      <c r="J37" s="686"/>
      <c r="K37" s="686"/>
      <c r="L37" s="686"/>
      <c r="M37" s="686"/>
      <c r="N37" s="686"/>
      <c r="O37" s="686"/>
      <c r="P37" s="686"/>
      <c r="Q37" s="687"/>
      <c r="R37" s="688">
        <v>
1345185</v>
      </c>
      <c r="S37" s="689"/>
      <c r="T37" s="689"/>
      <c r="U37" s="689"/>
      <c r="V37" s="689"/>
      <c r="W37" s="689"/>
      <c r="X37" s="689"/>
      <c r="Y37" s="690"/>
      <c r="Z37" s="691">
        <v>
2.2999999999999998</v>
      </c>
      <c r="AA37" s="691"/>
      <c r="AB37" s="691"/>
      <c r="AC37" s="691"/>
      <c r="AD37" s="692" t="s">
        <v>
129</v>
      </c>
      <c r="AE37" s="692"/>
      <c r="AF37" s="692"/>
      <c r="AG37" s="692"/>
      <c r="AH37" s="692"/>
      <c r="AI37" s="692"/>
      <c r="AJ37" s="692"/>
      <c r="AK37" s="692"/>
      <c r="AL37" s="693" t="s">
        <v>
129</v>
      </c>
      <c r="AM37" s="694"/>
      <c r="AN37" s="694"/>
      <c r="AO37" s="695"/>
      <c r="AQ37" s="766" t="s">
        <v>
337</v>
      </c>
      <c r="AR37" s="767"/>
      <c r="AS37" s="767"/>
      <c r="AT37" s="767"/>
      <c r="AU37" s="767"/>
      <c r="AV37" s="767"/>
      <c r="AW37" s="767"/>
      <c r="AX37" s="767"/>
      <c r="AY37" s="768"/>
      <c r="AZ37" s="688">
        <v>
270498</v>
      </c>
      <c r="BA37" s="689"/>
      <c r="BB37" s="689"/>
      <c r="BC37" s="689"/>
      <c r="BD37" s="724"/>
      <c r="BE37" s="724"/>
      <c r="BF37" s="755"/>
      <c r="BG37" s="703" t="s">
        <v>
338</v>
      </c>
      <c r="BH37" s="704"/>
      <c r="BI37" s="704"/>
      <c r="BJ37" s="704"/>
      <c r="BK37" s="704"/>
      <c r="BL37" s="704"/>
      <c r="BM37" s="704"/>
      <c r="BN37" s="704"/>
      <c r="BO37" s="704"/>
      <c r="BP37" s="704"/>
      <c r="BQ37" s="704"/>
      <c r="BR37" s="704"/>
      <c r="BS37" s="704"/>
      <c r="BT37" s="704"/>
      <c r="BU37" s="705"/>
      <c r="BV37" s="688">
        <v>
-493551</v>
      </c>
      <c r="BW37" s="689"/>
      <c r="BX37" s="689"/>
      <c r="BY37" s="689"/>
      <c r="BZ37" s="689"/>
      <c r="CA37" s="689"/>
      <c r="CB37" s="698"/>
      <c r="CD37" s="703" t="s">
        <v>
339</v>
      </c>
      <c r="CE37" s="704"/>
      <c r="CF37" s="704"/>
      <c r="CG37" s="704"/>
      <c r="CH37" s="704"/>
      <c r="CI37" s="704"/>
      <c r="CJ37" s="704"/>
      <c r="CK37" s="704"/>
      <c r="CL37" s="704"/>
      <c r="CM37" s="704"/>
      <c r="CN37" s="704"/>
      <c r="CO37" s="704"/>
      <c r="CP37" s="704"/>
      <c r="CQ37" s="705"/>
      <c r="CR37" s="688">
        <v>
1079435</v>
      </c>
      <c r="CS37" s="724"/>
      <c r="CT37" s="724"/>
      <c r="CU37" s="724"/>
      <c r="CV37" s="724"/>
      <c r="CW37" s="724"/>
      <c r="CX37" s="724"/>
      <c r="CY37" s="725"/>
      <c r="CZ37" s="693">
        <v>
1.9</v>
      </c>
      <c r="DA37" s="722"/>
      <c r="DB37" s="722"/>
      <c r="DC37" s="726"/>
      <c r="DD37" s="697">
        <v>
701342</v>
      </c>
      <c r="DE37" s="724"/>
      <c r="DF37" s="724"/>
      <c r="DG37" s="724"/>
      <c r="DH37" s="724"/>
      <c r="DI37" s="724"/>
      <c r="DJ37" s="724"/>
      <c r="DK37" s="725"/>
      <c r="DL37" s="697">
        <v>
644831</v>
      </c>
      <c r="DM37" s="724"/>
      <c r="DN37" s="724"/>
      <c r="DO37" s="724"/>
      <c r="DP37" s="724"/>
      <c r="DQ37" s="724"/>
      <c r="DR37" s="724"/>
      <c r="DS37" s="724"/>
      <c r="DT37" s="724"/>
      <c r="DU37" s="724"/>
      <c r="DV37" s="725"/>
      <c r="DW37" s="693">
        <v>
2.1</v>
      </c>
      <c r="DX37" s="722"/>
      <c r="DY37" s="722"/>
      <c r="DZ37" s="722"/>
      <c r="EA37" s="722"/>
      <c r="EB37" s="722"/>
      <c r="EC37" s="723"/>
    </row>
    <row r="38" spans="2:133" ht="11.25" customHeight="1" x14ac:dyDescent="0.2">
      <c r="B38" s="685" t="s">
        <v>
340</v>
      </c>
      <c r="C38" s="686"/>
      <c r="D38" s="686"/>
      <c r="E38" s="686"/>
      <c r="F38" s="686"/>
      <c r="G38" s="686"/>
      <c r="H38" s="686"/>
      <c r="I38" s="686"/>
      <c r="J38" s="686"/>
      <c r="K38" s="686"/>
      <c r="L38" s="686"/>
      <c r="M38" s="686"/>
      <c r="N38" s="686"/>
      <c r="O38" s="686"/>
      <c r="P38" s="686"/>
      <c r="Q38" s="687"/>
      <c r="R38" s="688">
        <v>
532052</v>
      </c>
      <c r="S38" s="689"/>
      <c r="T38" s="689"/>
      <c r="U38" s="689"/>
      <c r="V38" s="689"/>
      <c r="W38" s="689"/>
      <c r="X38" s="689"/>
      <c r="Y38" s="690"/>
      <c r="Z38" s="691">
        <v>
0.9</v>
      </c>
      <c r="AA38" s="691"/>
      <c r="AB38" s="691"/>
      <c r="AC38" s="691"/>
      <c r="AD38" s="692">
        <v>
8836</v>
      </c>
      <c r="AE38" s="692"/>
      <c r="AF38" s="692"/>
      <c r="AG38" s="692"/>
      <c r="AH38" s="692"/>
      <c r="AI38" s="692"/>
      <c r="AJ38" s="692"/>
      <c r="AK38" s="692"/>
      <c r="AL38" s="693">
        <v>
0</v>
      </c>
      <c r="AM38" s="694"/>
      <c r="AN38" s="694"/>
      <c r="AO38" s="695"/>
      <c r="AQ38" s="766" t="s">
        <v>
341</v>
      </c>
      <c r="AR38" s="767"/>
      <c r="AS38" s="767"/>
      <c r="AT38" s="767"/>
      <c r="AU38" s="767"/>
      <c r="AV38" s="767"/>
      <c r="AW38" s="767"/>
      <c r="AX38" s="767"/>
      <c r="AY38" s="768"/>
      <c r="AZ38" s="688" t="s">
        <v>
129</v>
      </c>
      <c r="BA38" s="689"/>
      <c r="BB38" s="689"/>
      <c r="BC38" s="689"/>
      <c r="BD38" s="724"/>
      <c r="BE38" s="724"/>
      <c r="BF38" s="755"/>
      <c r="BG38" s="703" t="s">
        <v>
342</v>
      </c>
      <c r="BH38" s="704"/>
      <c r="BI38" s="704"/>
      <c r="BJ38" s="704"/>
      <c r="BK38" s="704"/>
      <c r="BL38" s="704"/>
      <c r="BM38" s="704"/>
      <c r="BN38" s="704"/>
      <c r="BO38" s="704"/>
      <c r="BP38" s="704"/>
      <c r="BQ38" s="704"/>
      <c r="BR38" s="704"/>
      <c r="BS38" s="704"/>
      <c r="BT38" s="704"/>
      <c r="BU38" s="705"/>
      <c r="BV38" s="688">
        <v>
22350</v>
      </c>
      <c r="BW38" s="689"/>
      <c r="BX38" s="689"/>
      <c r="BY38" s="689"/>
      <c r="BZ38" s="689"/>
      <c r="CA38" s="689"/>
      <c r="CB38" s="698"/>
      <c r="CD38" s="703" t="s">
        <v>
343</v>
      </c>
      <c r="CE38" s="704"/>
      <c r="CF38" s="704"/>
      <c r="CG38" s="704"/>
      <c r="CH38" s="704"/>
      <c r="CI38" s="704"/>
      <c r="CJ38" s="704"/>
      <c r="CK38" s="704"/>
      <c r="CL38" s="704"/>
      <c r="CM38" s="704"/>
      <c r="CN38" s="704"/>
      <c r="CO38" s="704"/>
      <c r="CP38" s="704"/>
      <c r="CQ38" s="705"/>
      <c r="CR38" s="688">
        <v>
4824344</v>
      </c>
      <c r="CS38" s="689"/>
      <c r="CT38" s="689"/>
      <c r="CU38" s="689"/>
      <c r="CV38" s="689"/>
      <c r="CW38" s="689"/>
      <c r="CX38" s="689"/>
      <c r="CY38" s="690"/>
      <c r="CZ38" s="693">
        <v>
8.6</v>
      </c>
      <c r="DA38" s="722"/>
      <c r="DB38" s="722"/>
      <c r="DC38" s="726"/>
      <c r="DD38" s="697">
        <v>
4176641</v>
      </c>
      <c r="DE38" s="689"/>
      <c r="DF38" s="689"/>
      <c r="DG38" s="689"/>
      <c r="DH38" s="689"/>
      <c r="DI38" s="689"/>
      <c r="DJ38" s="689"/>
      <c r="DK38" s="690"/>
      <c r="DL38" s="697">
        <v>
3266871</v>
      </c>
      <c r="DM38" s="689"/>
      <c r="DN38" s="689"/>
      <c r="DO38" s="689"/>
      <c r="DP38" s="689"/>
      <c r="DQ38" s="689"/>
      <c r="DR38" s="689"/>
      <c r="DS38" s="689"/>
      <c r="DT38" s="689"/>
      <c r="DU38" s="689"/>
      <c r="DV38" s="690"/>
      <c r="DW38" s="693">
        <v>
10.5</v>
      </c>
      <c r="DX38" s="722"/>
      <c r="DY38" s="722"/>
      <c r="DZ38" s="722"/>
      <c r="EA38" s="722"/>
      <c r="EB38" s="722"/>
      <c r="EC38" s="723"/>
    </row>
    <row r="39" spans="2:133" ht="11.25" customHeight="1" x14ac:dyDescent="0.2">
      <c r="B39" s="685" t="s">
        <v>
344</v>
      </c>
      <c r="C39" s="686"/>
      <c r="D39" s="686"/>
      <c r="E39" s="686"/>
      <c r="F39" s="686"/>
      <c r="G39" s="686"/>
      <c r="H39" s="686"/>
      <c r="I39" s="686"/>
      <c r="J39" s="686"/>
      <c r="K39" s="686"/>
      <c r="L39" s="686"/>
      <c r="M39" s="686"/>
      <c r="N39" s="686"/>
      <c r="O39" s="686"/>
      <c r="P39" s="686"/>
      <c r="Q39" s="687"/>
      <c r="R39" s="688">
        <v>
2004600</v>
      </c>
      <c r="S39" s="689"/>
      <c r="T39" s="689"/>
      <c r="U39" s="689"/>
      <c r="V39" s="689"/>
      <c r="W39" s="689"/>
      <c r="X39" s="689"/>
      <c r="Y39" s="690"/>
      <c r="Z39" s="691">
        <v>
3.5</v>
      </c>
      <c r="AA39" s="691"/>
      <c r="AB39" s="691"/>
      <c r="AC39" s="691"/>
      <c r="AD39" s="692" t="s">
        <v>
249</v>
      </c>
      <c r="AE39" s="692"/>
      <c r="AF39" s="692"/>
      <c r="AG39" s="692"/>
      <c r="AH39" s="692"/>
      <c r="AI39" s="692"/>
      <c r="AJ39" s="692"/>
      <c r="AK39" s="692"/>
      <c r="AL39" s="693" t="s">
        <v>
249</v>
      </c>
      <c r="AM39" s="694"/>
      <c r="AN39" s="694"/>
      <c r="AO39" s="695"/>
      <c r="AQ39" s="766" t="s">
        <v>
345</v>
      </c>
      <c r="AR39" s="767"/>
      <c r="AS39" s="767"/>
      <c r="AT39" s="767"/>
      <c r="AU39" s="767"/>
      <c r="AV39" s="767"/>
      <c r="AW39" s="767"/>
      <c r="AX39" s="767"/>
      <c r="AY39" s="768"/>
      <c r="AZ39" s="688" t="s">
        <v>
249</v>
      </c>
      <c r="BA39" s="689"/>
      <c r="BB39" s="689"/>
      <c r="BC39" s="689"/>
      <c r="BD39" s="724"/>
      <c r="BE39" s="724"/>
      <c r="BF39" s="755"/>
      <c r="BG39" s="703" t="s">
        <v>
346</v>
      </c>
      <c r="BH39" s="704"/>
      <c r="BI39" s="704"/>
      <c r="BJ39" s="704"/>
      <c r="BK39" s="704"/>
      <c r="BL39" s="704"/>
      <c r="BM39" s="704"/>
      <c r="BN39" s="704"/>
      <c r="BO39" s="704"/>
      <c r="BP39" s="704"/>
      <c r="BQ39" s="704"/>
      <c r="BR39" s="704"/>
      <c r="BS39" s="704"/>
      <c r="BT39" s="704"/>
      <c r="BU39" s="705"/>
      <c r="BV39" s="688">
        <v>
32667</v>
      </c>
      <c r="BW39" s="689"/>
      <c r="BX39" s="689"/>
      <c r="BY39" s="689"/>
      <c r="BZ39" s="689"/>
      <c r="CA39" s="689"/>
      <c r="CB39" s="698"/>
      <c r="CD39" s="703" t="s">
        <v>
347</v>
      </c>
      <c r="CE39" s="704"/>
      <c r="CF39" s="704"/>
      <c r="CG39" s="704"/>
      <c r="CH39" s="704"/>
      <c r="CI39" s="704"/>
      <c r="CJ39" s="704"/>
      <c r="CK39" s="704"/>
      <c r="CL39" s="704"/>
      <c r="CM39" s="704"/>
      <c r="CN39" s="704"/>
      <c r="CO39" s="704"/>
      <c r="CP39" s="704"/>
      <c r="CQ39" s="705"/>
      <c r="CR39" s="688">
        <v>
1832849</v>
      </c>
      <c r="CS39" s="724"/>
      <c r="CT39" s="724"/>
      <c r="CU39" s="724"/>
      <c r="CV39" s="724"/>
      <c r="CW39" s="724"/>
      <c r="CX39" s="724"/>
      <c r="CY39" s="725"/>
      <c r="CZ39" s="693">
        <v>
3.3</v>
      </c>
      <c r="DA39" s="722"/>
      <c r="DB39" s="722"/>
      <c r="DC39" s="726"/>
      <c r="DD39" s="697">
        <v>
1814451</v>
      </c>
      <c r="DE39" s="724"/>
      <c r="DF39" s="724"/>
      <c r="DG39" s="724"/>
      <c r="DH39" s="724"/>
      <c r="DI39" s="724"/>
      <c r="DJ39" s="724"/>
      <c r="DK39" s="725"/>
      <c r="DL39" s="697" t="s">
        <v>
249</v>
      </c>
      <c r="DM39" s="724"/>
      <c r="DN39" s="724"/>
      <c r="DO39" s="724"/>
      <c r="DP39" s="724"/>
      <c r="DQ39" s="724"/>
      <c r="DR39" s="724"/>
      <c r="DS39" s="724"/>
      <c r="DT39" s="724"/>
      <c r="DU39" s="724"/>
      <c r="DV39" s="725"/>
      <c r="DW39" s="693" t="s">
        <v>
249</v>
      </c>
      <c r="DX39" s="722"/>
      <c r="DY39" s="722"/>
      <c r="DZ39" s="722"/>
      <c r="EA39" s="722"/>
      <c r="EB39" s="722"/>
      <c r="EC39" s="723"/>
    </row>
    <row r="40" spans="2:133" ht="11.25" customHeight="1" x14ac:dyDescent="0.2">
      <c r="B40" s="685" t="s">
        <v>
348</v>
      </c>
      <c r="C40" s="686"/>
      <c r="D40" s="686"/>
      <c r="E40" s="686"/>
      <c r="F40" s="686"/>
      <c r="G40" s="686"/>
      <c r="H40" s="686"/>
      <c r="I40" s="686"/>
      <c r="J40" s="686"/>
      <c r="K40" s="686"/>
      <c r="L40" s="686"/>
      <c r="M40" s="686"/>
      <c r="N40" s="686"/>
      <c r="O40" s="686"/>
      <c r="P40" s="686"/>
      <c r="Q40" s="687"/>
      <c r="R40" s="688" t="s">
        <v>
249</v>
      </c>
      <c r="S40" s="689"/>
      <c r="T40" s="689"/>
      <c r="U40" s="689"/>
      <c r="V40" s="689"/>
      <c r="W40" s="689"/>
      <c r="X40" s="689"/>
      <c r="Y40" s="690"/>
      <c r="Z40" s="691" t="s">
        <v>
129</v>
      </c>
      <c r="AA40" s="691"/>
      <c r="AB40" s="691"/>
      <c r="AC40" s="691"/>
      <c r="AD40" s="692" t="s">
        <v>
249</v>
      </c>
      <c r="AE40" s="692"/>
      <c r="AF40" s="692"/>
      <c r="AG40" s="692"/>
      <c r="AH40" s="692"/>
      <c r="AI40" s="692"/>
      <c r="AJ40" s="692"/>
      <c r="AK40" s="692"/>
      <c r="AL40" s="693" t="s">
        <v>
249</v>
      </c>
      <c r="AM40" s="694"/>
      <c r="AN40" s="694"/>
      <c r="AO40" s="695"/>
      <c r="AQ40" s="766" t="s">
        <v>
349</v>
      </c>
      <c r="AR40" s="767"/>
      <c r="AS40" s="767"/>
      <c r="AT40" s="767"/>
      <c r="AU40" s="767"/>
      <c r="AV40" s="767"/>
      <c r="AW40" s="767"/>
      <c r="AX40" s="767"/>
      <c r="AY40" s="768"/>
      <c r="AZ40" s="688" t="s">
        <v>
249</v>
      </c>
      <c r="BA40" s="689"/>
      <c r="BB40" s="689"/>
      <c r="BC40" s="689"/>
      <c r="BD40" s="724"/>
      <c r="BE40" s="724"/>
      <c r="BF40" s="755"/>
      <c r="BG40" s="769" t="s">
        <v>
350</v>
      </c>
      <c r="BH40" s="770"/>
      <c r="BI40" s="770"/>
      <c r="BJ40" s="770"/>
      <c r="BK40" s="770"/>
      <c r="BL40" s="232"/>
      <c r="BM40" s="704" t="s">
        <v>
351</v>
      </c>
      <c r="BN40" s="704"/>
      <c r="BO40" s="704"/>
      <c r="BP40" s="704"/>
      <c r="BQ40" s="704"/>
      <c r="BR40" s="704"/>
      <c r="BS40" s="704"/>
      <c r="BT40" s="704"/>
      <c r="BU40" s="705"/>
      <c r="BV40" s="688">
        <v>
90</v>
      </c>
      <c r="BW40" s="689"/>
      <c r="BX40" s="689"/>
      <c r="BY40" s="689"/>
      <c r="BZ40" s="689"/>
      <c r="CA40" s="689"/>
      <c r="CB40" s="698"/>
      <c r="CD40" s="703" t="s">
        <v>
352</v>
      </c>
      <c r="CE40" s="704"/>
      <c r="CF40" s="704"/>
      <c r="CG40" s="704"/>
      <c r="CH40" s="704"/>
      <c r="CI40" s="704"/>
      <c r="CJ40" s="704"/>
      <c r="CK40" s="704"/>
      <c r="CL40" s="704"/>
      <c r="CM40" s="704"/>
      <c r="CN40" s="704"/>
      <c r="CO40" s="704"/>
      <c r="CP40" s="704"/>
      <c r="CQ40" s="705"/>
      <c r="CR40" s="688" t="s">
        <v>
249</v>
      </c>
      <c r="CS40" s="689"/>
      <c r="CT40" s="689"/>
      <c r="CU40" s="689"/>
      <c r="CV40" s="689"/>
      <c r="CW40" s="689"/>
      <c r="CX40" s="689"/>
      <c r="CY40" s="690"/>
      <c r="CZ40" s="693" t="s">
        <v>
129</v>
      </c>
      <c r="DA40" s="722"/>
      <c r="DB40" s="722"/>
      <c r="DC40" s="726"/>
      <c r="DD40" s="697" t="s">
        <v>
129</v>
      </c>
      <c r="DE40" s="689"/>
      <c r="DF40" s="689"/>
      <c r="DG40" s="689"/>
      <c r="DH40" s="689"/>
      <c r="DI40" s="689"/>
      <c r="DJ40" s="689"/>
      <c r="DK40" s="690"/>
      <c r="DL40" s="697" t="s">
        <v>
129</v>
      </c>
      <c r="DM40" s="689"/>
      <c r="DN40" s="689"/>
      <c r="DO40" s="689"/>
      <c r="DP40" s="689"/>
      <c r="DQ40" s="689"/>
      <c r="DR40" s="689"/>
      <c r="DS40" s="689"/>
      <c r="DT40" s="689"/>
      <c r="DU40" s="689"/>
      <c r="DV40" s="690"/>
      <c r="DW40" s="693" t="s">
        <v>
129</v>
      </c>
      <c r="DX40" s="722"/>
      <c r="DY40" s="722"/>
      <c r="DZ40" s="722"/>
      <c r="EA40" s="722"/>
      <c r="EB40" s="722"/>
      <c r="EC40" s="723"/>
    </row>
    <row r="41" spans="2:133" ht="11.25" customHeight="1" x14ac:dyDescent="0.2">
      <c r="B41" s="685" t="s">
        <v>
353</v>
      </c>
      <c r="C41" s="686"/>
      <c r="D41" s="686"/>
      <c r="E41" s="686"/>
      <c r="F41" s="686"/>
      <c r="G41" s="686"/>
      <c r="H41" s="686"/>
      <c r="I41" s="686"/>
      <c r="J41" s="686"/>
      <c r="K41" s="686"/>
      <c r="L41" s="686"/>
      <c r="M41" s="686"/>
      <c r="N41" s="686"/>
      <c r="O41" s="686"/>
      <c r="P41" s="686"/>
      <c r="Q41" s="687"/>
      <c r="R41" s="688" t="s">
        <v>
129</v>
      </c>
      <c r="S41" s="689"/>
      <c r="T41" s="689"/>
      <c r="U41" s="689"/>
      <c r="V41" s="689"/>
      <c r="W41" s="689"/>
      <c r="X41" s="689"/>
      <c r="Y41" s="690"/>
      <c r="Z41" s="691" t="s">
        <v>
129</v>
      </c>
      <c r="AA41" s="691"/>
      <c r="AB41" s="691"/>
      <c r="AC41" s="691"/>
      <c r="AD41" s="692" t="s">
        <v>
249</v>
      </c>
      <c r="AE41" s="692"/>
      <c r="AF41" s="692"/>
      <c r="AG41" s="692"/>
      <c r="AH41" s="692"/>
      <c r="AI41" s="692"/>
      <c r="AJ41" s="692"/>
      <c r="AK41" s="692"/>
      <c r="AL41" s="693" t="s">
        <v>
249</v>
      </c>
      <c r="AM41" s="694"/>
      <c r="AN41" s="694"/>
      <c r="AO41" s="695"/>
      <c r="AQ41" s="766" t="s">
        <v>
354</v>
      </c>
      <c r="AR41" s="767"/>
      <c r="AS41" s="767"/>
      <c r="AT41" s="767"/>
      <c r="AU41" s="767"/>
      <c r="AV41" s="767"/>
      <c r="AW41" s="767"/>
      <c r="AX41" s="767"/>
      <c r="AY41" s="768"/>
      <c r="AZ41" s="688">
        <v>
1630369</v>
      </c>
      <c r="BA41" s="689"/>
      <c r="BB41" s="689"/>
      <c r="BC41" s="689"/>
      <c r="BD41" s="724"/>
      <c r="BE41" s="724"/>
      <c r="BF41" s="755"/>
      <c r="BG41" s="769"/>
      <c r="BH41" s="770"/>
      <c r="BI41" s="770"/>
      <c r="BJ41" s="770"/>
      <c r="BK41" s="770"/>
      <c r="BL41" s="232"/>
      <c r="BM41" s="704" t="s">
        <v>
355</v>
      </c>
      <c r="BN41" s="704"/>
      <c r="BO41" s="704"/>
      <c r="BP41" s="704"/>
      <c r="BQ41" s="704"/>
      <c r="BR41" s="704"/>
      <c r="BS41" s="704"/>
      <c r="BT41" s="704"/>
      <c r="BU41" s="705"/>
      <c r="BV41" s="688" t="s">
        <v>
249</v>
      </c>
      <c r="BW41" s="689"/>
      <c r="BX41" s="689"/>
      <c r="BY41" s="689"/>
      <c r="BZ41" s="689"/>
      <c r="CA41" s="689"/>
      <c r="CB41" s="698"/>
      <c r="CD41" s="703" t="s">
        <v>
356</v>
      </c>
      <c r="CE41" s="704"/>
      <c r="CF41" s="704"/>
      <c r="CG41" s="704"/>
      <c r="CH41" s="704"/>
      <c r="CI41" s="704"/>
      <c r="CJ41" s="704"/>
      <c r="CK41" s="704"/>
      <c r="CL41" s="704"/>
      <c r="CM41" s="704"/>
      <c r="CN41" s="704"/>
      <c r="CO41" s="704"/>
      <c r="CP41" s="704"/>
      <c r="CQ41" s="705"/>
      <c r="CR41" s="688" t="s">
        <v>
249</v>
      </c>
      <c r="CS41" s="724"/>
      <c r="CT41" s="724"/>
      <c r="CU41" s="724"/>
      <c r="CV41" s="724"/>
      <c r="CW41" s="724"/>
      <c r="CX41" s="724"/>
      <c r="CY41" s="725"/>
      <c r="CZ41" s="693" t="s">
        <v>
129</v>
      </c>
      <c r="DA41" s="722"/>
      <c r="DB41" s="722"/>
      <c r="DC41" s="726"/>
      <c r="DD41" s="697" t="s">
        <v>
129</v>
      </c>
      <c r="DE41" s="724"/>
      <c r="DF41" s="724"/>
      <c r="DG41" s="724"/>
      <c r="DH41" s="724"/>
      <c r="DI41" s="724"/>
      <c r="DJ41" s="724"/>
      <c r="DK41" s="725"/>
      <c r="DL41" s="775"/>
      <c r="DM41" s="776"/>
      <c r="DN41" s="776"/>
      <c r="DO41" s="776"/>
      <c r="DP41" s="776"/>
      <c r="DQ41" s="776"/>
      <c r="DR41" s="776"/>
      <c r="DS41" s="776"/>
      <c r="DT41" s="776"/>
      <c r="DU41" s="776"/>
      <c r="DV41" s="777"/>
      <c r="DW41" s="778"/>
      <c r="DX41" s="779"/>
      <c r="DY41" s="779"/>
      <c r="DZ41" s="779"/>
      <c r="EA41" s="779"/>
      <c r="EB41" s="779"/>
      <c r="EC41" s="780"/>
    </row>
    <row r="42" spans="2:133" ht="11.25" customHeight="1" x14ac:dyDescent="0.2">
      <c r="B42" s="738" t="s">
        <v>
357</v>
      </c>
      <c r="C42" s="739"/>
      <c r="D42" s="739"/>
      <c r="E42" s="739"/>
      <c r="F42" s="739"/>
      <c r="G42" s="739"/>
      <c r="H42" s="739"/>
      <c r="I42" s="739"/>
      <c r="J42" s="739"/>
      <c r="K42" s="739"/>
      <c r="L42" s="739"/>
      <c r="M42" s="739"/>
      <c r="N42" s="739"/>
      <c r="O42" s="739"/>
      <c r="P42" s="739"/>
      <c r="Q42" s="740"/>
      <c r="R42" s="773">
        <v>
57550935</v>
      </c>
      <c r="S42" s="774"/>
      <c r="T42" s="774"/>
      <c r="U42" s="774"/>
      <c r="V42" s="774"/>
      <c r="W42" s="774"/>
      <c r="X42" s="774"/>
      <c r="Y42" s="782"/>
      <c r="Z42" s="783">
        <v>
100</v>
      </c>
      <c r="AA42" s="783"/>
      <c r="AB42" s="783"/>
      <c r="AC42" s="783"/>
      <c r="AD42" s="784">
        <v>
31169974</v>
      </c>
      <c r="AE42" s="784"/>
      <c r="AF42" s="784"/>
      <c r="AG42" s="784"/>
      <c r="AH42" s="784"/>
      <c r="AI42" s="784"/>
      <c r="AJ42" s="784"/>
      <c r="AK42" s="784"/>
      <c r="AL42" s="785">
        <v>
100</v>
      </c>
      <c r="AM42" s="760"/>
      <c r="AN42" s="760"/>
      <c r="AO42" s="786"/>
      <c r="AQ42" s="787" t="s">
        <v>
358</v>
      </c>
      <c r="AR42" s="788"/>
      <c r="AS42" s="788"/>
      <c r="AT42" s="788"/>
      <c r="AU42" s="788"/>
      <c r="AV42" s="788"/>
      <c r="AW42" s="788"/>
      <c r="AX42" s="788"/>
      <c r="AY42" s="789"/>
      <c r="AZ42" s="773">
        <v>
3193975</v>
      </c>
      <c r="BA42" s="774"/>
      <c r="BB42" s="774"/>
      <c r="BC42" s="774"/>
      <c r="BD42" s="759"/>
      <c r="BE42" s="759"/>
      <c r="BF42" s="761"/>
      <c r="BG42" s="771"/>
      <c r="BH42" s="772"/>
      <c r="BI42" s="772"/>
      <c r="BJ42" s="772"/>
      <c r="BK42" s="772"/>
      <c r="BL42" s="233"/>
      <c r="BM42" s="714" t="s">
        <v>
359</v>
      </c>
      <c r="BN42" s="714"/>
      <c r="BO42" s="714"/>
      <c r="BP42" s="714"/>
      <c r="BQ42" s="714"/>
      <c r="BR42" s="714"/>
      <c r="BS42" s="714"/>
      <c r="BT42" s="714"/>
      <c r="BU42" s="715"/>
      <c r="BV42" s="773">
        <v>
312</v>
      </c>
      <c r="BW42" s="774"/>
      <c r="BX42" s="774"/>
      <c r="BY42" s="774"/>
      <c r="BZ42" s="774"/>
      <c r="CA42" s="774"/>
      <c r="CB42" s="781"/>
      <c r="CD42" s="685" t="s">
        <v>
360</v>
      </c>
      <c r="CE42" s="686"/>
      <c r="CF42" s="686"/>
      <c r="CG42" s="686"/>
      <c r="CH42" s="686"/>
      <c r="CI42" s="686"/>
      <c r="CJ42" s="686"/>
      <c r="CK42" s="686"/>
      <c r="CL42" s="686"/>
      <c r="CM42" s="686"/>
      <c r="CN42" s="686"/>
      <c r="CO42" s="686"/>
      <c r="CP42" s="686"/>
      <c r="CQ42" s="687"/>
      <c r="CR42" s="688">
        <v>
6492455</v>
      </c>
      <c r="CS42" s="689"/>
      <c r="CT42" s="689"/>
      <c r="CU42" s="689"/>
      <c r="CV42" s="689"/>
      <c r="CW42" s="689"/>
      <c r="CX42" s="689"/>
      <c r="CY42" s="690"/>
      <c r="CZ42" s="693">
        <v>
11.6</v>
      </c>
      <c r="DA42" s="694"/>
      <c r="DB42" s="694"/>
      <c r="DC42" s="706"/>
      <c r="DD42" s="697">
        <v>
2128716</v>
      </c>
      <c r="DE42" s="689"/>
      <c r="DF42" s="689"/>
      <c r="DG42" s="689"/>
      <c r="DH42" s="689"/>
      <c r="DI42" s="689"/>
      <c r="DJ42" s="689"/>
      <c r="DK42" s="690"/>
      <c r="DL42" s="775"/>
      <c r="DM42" s="776"/>
      <c r="DN42" s="776"/>
      <c r="DO42" s="776"/>
      <c r="DP42" s="776"/>
      <c r="DQ42" s="776"/>
      <c r="DR42" s="776"/>
      <c r="DS42" s="776"/>
      <c r="DT42" s="776"/>
      <c r="DU42" s="776"/>
      <c r="DV42" s="777"/>
      <c r="DW42" s="778"/>
      <c r="DX42" s="779"/>
      <c r="DY42" s="779"/>
      <c r="DZ42" s="779"/>
      <c r="EA42" s="779"/>
      <c r="EB42" s="779"/>
      <c r="EC42" s="780"/>
    </row>
    <row r="43" spans="2:133" ht="11.25" customHeight="1" x14ac:dyDescent="0.2">
      <c r="BV43" s="234"/>
      <c r="BW43" s="234"/>
      <c r="BX43" s="234"/>
      <c r="BY43" s="234"/>
      <c r="BZ43" s="234"/>
      <c r="CA43" s="234"/>
      <c r="CB43" s="234"/>
      <c r="CD43" s="685" t="s">
        <v>
361</v>
      </c>
      <c r="CE43" s="686"/>
      <c r="CF43" s="686"/>
      <c r="CG43" s="686"/>
      <c r="CH43" s="686"/>
      <c r="CI43" s="686"/>
      <c r="CJ43" s="686"/>
      <c r="CK43" s="686"/>
      <c r="CL43" s="686"/>
      <c r="CM43" s="686"/>
      <c r="CN43" s="686"/>
      <c r="CO43" s="686"/>
      <c r="CP43" s="686"/>
      <c r="CQ43" s="687"/>
      <c r="CR43" s="688">
        <v>
134935</v>
      </c>
      <c r="CS43" s="724"/>
      <c r="CT43" s="724"/>
      <c r="CU43" s="724"/>
      <c r="CV43" s="724"/>
      <c r="CW43" s="724"/>
      <c r="CX43" s="724"/>
      <c r="CY43" s="725"/>
      <c r="CZ43" s="693">
        <v>
0.2</v>
      </c>
      <c r="DA43" s="722"/>
      <c r="DB43" s="722"/>
      <c r="DC43" s="726"/>
      <c r="DD43" s="697">
        <v>
134935</v>
      </c>
      <c r="DE43" s="724"/>
      <c r="DF43" s="724"/>
      <c r="DG43" s="724"/>
      <c r="DH43" s="724"/>
      <c r="DI43" s="724"/>
      <c r="DJ43" s="724"/>
      <c r="DK43" s="725"/>
      <c r="DL43" s="775"/>
      <c r="DM43" s="776"/>
      <c r="DN43" s="776"/>
      <c r="DO43" s="776"/>
      <c r="DP43" s="776"/>
      <c r="DQ43" s="776"/>
      <c r="DR43" s="776"/>
      <c r="DS43" s="776"/>
      <c r="DT43" s="776"/>
      <c r="DU43" s="776"/>
      <c r="DV43" s="777"/>
      <c r="DW43" s="778"/>
      <c r="DX43" s="779"/>
      <c r="DY43" s="779"/>
      <c r="DZ43" s="779"/>
      <c r="EA43" s="779"/>
      <c r="EB43" s="779"/>
      <c r="EC43" s="780"/>
    </row>
    <row r="44" spans="2:133" ht="11.25" customHeight="1" x14ac:dyDescent="0.2">
      <c r="CD44" s="800" t="s">
        <v>
309</v>
      </c>
      <c r="CE44" s="801"/>
      <c r="CF44" s="685" t="s">
        <v>
362</v>
      </c>
      <c r="CG44" s="686"/>
      <c r="CH44" s="686"/>
      <c r="CI44" s="686"/>
      <c r="CJ44" s="686"/>
      <c r="CK44" s="686"/>
      <c r="CL44" s="686"/>
      <c r="CM44" s="686"/>
      <c r="CN44" s="686"/>
      <c r="CO44" s="686"/>
      <c r="CP44" s="686"/>
      <c r="CQ44" s="687"/>
      <c r="CR44" s="688">
        <v>
6457169</v>
      </c>
      <c r="CS44" s="689"/>
      <c r="CT44" s="689"/>
      <c r="CU44" s="689"/>
      <c r="CV44" s="689"/>
      <c r="CW44" s="689"/>
      <c r="CX44" s="689"/>
      <c r="CY44" s="690"/>
      <c r="CZ44" s="693">
        <v>
11.5</v>
      </c>
      <c r="DA44" s="694"/>
      <c r="DB44" s="694"/>
      <c r="DC44" s="706"/>
      <c r="DD44" s="697">
        <v>
2107167</v>
      </c>
      <c r="DE44" s="689"/>
      <c r="DF44" s="689"/>
      <c r="DG44" s="689"/>
      <c r="DH44" s="689"/>
      <c r="DI44" s="689"/>
      <c r="DJ44" s="689"/>
      <c r="DK44" s="690"/>
      <c r="DL44" s="775"/>
      <c r="DM44" s="776"/>
      <c r="DN44" s="776"/>
      <c r="DO44" s="776"/>
      <c r="DP44" s="776"/>
      <c r="DQ44" s="776"/>
      <c r="DR44" s="776"/>
      <c r="DS44" s="776"/>
      <c r="DT44" s="776"/>
      <c r="DU44" s="776"/>
      <c r="DV44" s="777"/>
      <c r="DW44" s="778"/>
      <c r="DX44" s="779"/>
      <c r="DY44" s="779"/>
      <c r="DZ44" s="779"/>
      <c r="EA44" s="779"/>
      <c r="EB44" s="779"/>
      <c r="EC44" s="780"/>
    </row>
    <row r="45" spans="2:133" ht="11.25" customHeight="1" x14ac:dyDescent="0.2">
      <c r="CD45" s="802"/>
      <c r="CE45" s="803"/>
      <c r="CF45" s="685" t="s">
        <v>
363</v>
      </c>
      <c r="CG45" s="686"/>
      <c r="CH45" s="686"/>
      <c r="CI45" s="686"/>
      <c r="CJ45" s="686"/>
      <c r="CK45" s="686"/>
      <c r="CL45" s="686"/>
      <c r="CM45" s="686"/>
      <c r="CN45" s="686"/>
      <c r="CO45" s="686"/>
      <c r="CP45" s="686"/>
      <c r="CQ45" s="687"/>
      <c r="CR45" s="688">
        <v>
1005935</v>
      </c>
      <c r="CS45" s="724"/>
      <c r="CT45" s="724"/>
      <c r="CU45" s="724"/>
      <c r="CV45" s="724"/>
      <c r="CW45" s="724"/>
      <c r="CX45" s="724"/>
      <c r="CY45" s="725"/>
      <c r="CZ45" s="693">
        <v>
1.8</v>
      </c>
      <c r="DA45" s="722"/>
      <c r="DB45" s="722"/>
      <c r="DC45" s="726"/>
      <c r="DD45" s="697">
        <v>
222602</v>
      </c>
      <c r="DE45" s="724"/>
      <c r="DF45" s="724"/>
      <c r="DG45" s="724"/>
      <c r="DH45" s="724"/>
      <c r="DI45" s="724"/>
      <c r="DJ45" s="724"/>
      <c r="DK45" s="725"/>
      <c r="DL45" s="775"/>
      <c r="DM45" s="776"/>
      <c r="DN45" s="776"/>
      <c r="DO45" s="776"/>
      <c r="DP45" s="776"/>
      <c r="DQ45" s="776"/>
      <c r="DR45" s="776"/>
      <c r="DS45" s="776"/>
      <c r="DT45" s="776"/>
      <c r="DU45" s="776"/>
      <c r="DV45" s="777"/>
      <c r="DW45" s="778"/>
      <c r="DX45" s="779"/>
      <c r="DY45" s="779"/>
      <c r="DZ45" s="779"/>
      <c r="EA45" s="779"/>
      <c r="EB45" s="779"/>
      <c r="EC45" s="780"/>
    </row>
    <row r="46" spans="2:133" ht="11.25" customHeight="1" x14ac:dyDescent="0.2">
      <c r="B46" s="226" t="s">
        <v>
364</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802"/>
      <c r="CE46" s="803"/>
      <c r="CF46" s="685" t="s">
        <v>
365</v>
      </c>
      <c r="CG46" s="686"/>
      <c r="CH46" s="686"/>
      <c r="CI46" s="686"/>
      <c r="CJ46" s="686"/>
      <c r="CK46" s="686"/>
      <c r="CL46" s="686"/>
      <c r="CM46" s="686"/>
      <c r="CN46" s="686"/>
      <c r="CO46" s="686"/>
      <c r="CP46" s="686"/>
      <c r="CQ46" s="687"/>
      <c r="CR46" s="688">
        <v>
5427580</v>
      </c>
      <c r="CS46" s="689"/>
      <c r="CT46" s="689"/>
      <c r="CU46" s="689"/>
      <c r="CV46" s="689"/>
      <c r="CW46" s="689"/>
      <c r="CX46" s="689"/>
      <c r="CY46" s="690"/>
      <c r="CZ46" s="693">
        <v>
9.6999999999999993</v>
      </c>
      <c r="DA46" s="694"/>
      <c r="DB46" s="694"/>
      <c r="DC46" s="706"/>
      <c r="DD46" s="697">
        <v>
1879412</v>
      </c>
      <c r="DE46" s="689"/>
      <c r="DF46" s="689"/>
      <c r="DG46" s="689"/>
      <c r="DH46" s="689"/>
      <c r="DI46" s="689"/>
      <c r="DJ46" s="689"/>
      <c r="DK46" s="690"/>
      <c r="DL46" s="775"/>
      <c r="DM46" s="776"/>
      <c r="DN46" s="776"/>
      <c r="DO46" s="776"/>
      <c r="DP46" s="776"/>
      <c r="DQ46" s="776"/>
      <c r="DR46" s="776"/>
      <c r="DS46" s="776"/>
      <c r="DT46" s="776"/>
      <c r="DU46" s="776"/>
      <c r="DV46" s="777"/>
      <c r="DW46" s="778"/>
      <c r="DX46" s="779"/>
      <c r="DY46" s="779"/>
      <c r="DZ46" s="779"/>
      <c r="EA46" s="779"/>
      <c r="EB46" s="779"/>
      <c r="EC46" s="780"/>
    </row>
    <row r="47" spans="2:133" ht="11.25" customHeight="1" x14ac:dyDescent="0.2">
      <c r="B47" s="236" t="s">
        <v>
366</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802"/>
      <c r="CE47" s="803"/>
      <c r="CF47" s="685" t="s">
        <v>
367</v>
      </c>
      <c r="CG47" s="686"/>
      <c r="CH47" s="686"/>
      <c r="CI47" s="686"/>
      <c r="CJ47" s="686"/>
      <c r="CK47" s="686"/>
      <c r="CL47" s="686"/>
      <c r="CM47" s="686"/>
      <c r="CN47" s="686"/>
      <c r="CO47" s="686"/>
      <c r="CP47" s="686"/>
      <c r="CQ47" s="687"/>
      <c r="CR47" s="688">
        <v>
35286</v>
      </c>
      <c r="CS47" s="724"/>
      <c r="CT47" s="724"/>
      <c r="CU47" s="724"/>
      <c r="CV47" s="724"/>
      <c r="CW47" s="724"/>
      <c r="CX47" s="724"/>
      <c r="CY47" s="725"/>
      <c r="CZ47" s="693">
        <v>
0.1</v>
      </c>
      <c r="DA47" s="722"/>
      <c r="DB47" s="722"/>
      <c r="DC47" s="726"/>
      <c r="DD47" s="697">
        <v>
21549</v>
      </c>
      <c r="DE47" s="724"/>
      <c r="DF47" s="724"/>
      <c r="DG47" s="724"/>
      <c r="DH47" s="724"/>
      <c r="DI47" s="724"/>
      <c r="DJ47" s="724"/>
      <c r="DK47" s="725"/>
      <c r="DL47" s="775"/>
      <c r="DM47" s="776"/>
      <c r="DN47" s="776"/>
      <c r="DO47" s="776"/>
      <c r="DP47" s="776"/>
      <c r="DQ47" s="776"/>
      <c r="DR47" s="776"/>
      <c r="DS47" s="776"/>
      <c r="DT47" s="776"/>
      <c r="DU47" s="776"/>
      <c r="DV47" s="777"/>
      <c r="DW47" s="778"/>
      <c r="DX47" s="779"/>
      <c r="DY47" s="779"/>
      <c r="DZ47" s="779"/>
      <c r="EA47" s="779"/>
      <c r="EB47" s="779"/>
      <c r="EC47" s="780"/>
    </row>
    <row r="48" spans="2:133" ht="10.8" x14ac:dyDescent="0.2">
      <c r="B48" s="237" t="s">
        <v>
368</v>
      </c>
      <c r="CD48" s="804"/>
      <c r="CE48" s="805"/>
      <c r="CF48" s="685" t="s">
        <v>
369</v>
      </c>
      <c r="CG48" s="686"/>
      <c r="CH48" s="686"/>
      <c r="CI48" s="686"/>
      <c r="CJ48" s="686"/>
      <c r="CK48" s="686"/>
      <c r="CL48" s="686"/>
      <c r="CM48" s="686"/>
      <c r="CN48" s="686"/>
      <c r="CO48" s="686"/>
      <c r="CP48" s="686"/>
      <c r="CQ48" s="687"/>
      <c r="CR48" s="688" t="s">
        <v>
129</v>
      </c>
      <c r="CS48" s="689"/>
      <c r="CT48" s="689"/>
      <c r="CU48" s="689"/>
      <c r="CV48" s="689"/>
      <c r="CW48" s="689"/>
      <c r="CX48" s="689"/>
      <c r="CY48" s="690"/>
      <c r="CZ48" s="693" t="s">
        <v>
249</v>
      </c>
      <c r="DA48" s="694"/>
      <c r="DB48" s="694"/>
      <c r="DC48" s="706"/>
      <c r="DD48" s="697" t="s">
        <v>
249</v>
      </c>
      <c r="DE48" s="689"/>
      <c r="DF48" s="689"/>
      <c r="DG48" s="689"/>
      <c r="DH48" s="689"/>
      <c r="DI48" s="689"/>
      <c r="DJ48" s="689"/>
      <c r="DK48" s="690"/>
      <c r="DL48" s="775"/>
      <c r="DM48" s="776"/>
      <c r="DN48" s="776"/>
      <c r="DO48" s="776"/>
      <c r="DP48" s="776"/>
      <c r="DQ48" s="776"/>
      <c r="DR48" s="776"/>
      <c r="DS48" s="776"/>
      <c r="DT48" s="776"/>
      <c r="DU48" s="776"/>
      <c r="DV48" s="777"/>
      <c r="DW48" s="778"/>
      <c r="DX48" s="779"/>
      <c r="DY48" s="779"/>
      <c r="DZ48" s="779"/>
      <c r="EA48" s="779"/>
      <c r="EB48" s="779"/>
      <c r="EC48" s="780"/>
    </row>
    <row r="49" spans="82:133" ht="11.25" customHeight="1" x14ac:dyDescent="0.2">
      <c r="CD49" s="738" t="s">
        <v>
370</v>
      </c>
      <c r="CE49" s="739"/>
      <c r="CF49" s="739"/>
      <c r="CG49" s="739"/>
      <c r="CH49" s="739"/>
      <c r="CI49" s="739"/>
      <c r="CJ49" s="739"/>
      <c r="CK49" s="739"/>
      <c r="CL49" s="739"/>
      <c r="CM49" s="739"/>
      <c r="CN49" s="739"/>
      <c r="CO49" s="739"/>
      <c r="CP49" s="739"/>
      <c r="CQ49" s="740"/>
      <c r="CR49" s="773">
        <v>
55961691</v>
      </c>
      <c r="CS49" s="759"/>
      <c r="CT49" s="759"/>
      <c r="CU49" s="759"/>
      <c r="CV49" s="759"/>
      <c r="CW49" s="759"/>
      <c r="CX49" s="759"/>
      <c r="CY49" s="790"/>
      <c r="CZ49" s="785">
        <v>
100</v>
      </c>
      <c r="DA49" s="791"/>
      <c r="DB49" s="791"/>
      <c r="DC49" s="792"/>
      <c r="DD49" s="793">
        <v>
34736308</v>
      </c>
      <c r="DE49" s="759"/>
      <c r="DF49" s="759"/>
      <c r="DG49" s="759"/>
      <c r="DH49" s="759"/>
      <c r="DI49" s="759"/>
      <c r="DJ49" s="759"/>
      <c r="DK49" s="790"/>
      <c r="DL49" s="794"/>
      <c r="DM49" s="795"/>
      <c r="DN49" s="795"/>
      <c r="DO49" s="795"/>
      <c r="DP49" s="795"/>
      <c r="DQ49" s="795"/>
      <c r="DR49" s="795"/>
      <c r="DS49" s="795"/>
      <c r="DT49" s="795"/>
      <c r="DU49" s="795"/>
      <c r="DV49" s="796"/>
      <c r="DW49" s="797"/>
      <c r="DX49" s="798"/>
      <c r="DY49" s="798"/>
      <c r="DZ49" s="798"/>
      <c r="EA49" s="798"/>
      <c r="EB49" s="798"/>
      <c r="EC49" s="799"/>
    </row>
  </sheetData>
  <sheetProtection algorithmName="SHA-512" hashValue="TYRAFKzztWApFmDNyj8ljsntwlQ3wTsjJ3GwA1JlGDdNXBcYzqGBtGu4FiUNePKCHscKfOWrFQ/MbAtxJl2OMw==" saltValue="+F5STz35dhww/CaO36L1d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4"/>
  <printOptions horizontalCentered="1"/>
  <pageMargins left="0" right="0" top="0.39370078740157483" bottom="0.39370078740157483" header="0.19685039370078741" footer="0.19685039370078741"/>
  <pageSetup paperSize="9" scale="70" orientation="landscape"/>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6" customWidth="1"/>
    <col min="131" max="131" width="1.6640625" style="286" customWidth="1"/>
    <col min="132" max="16384" width="9" style="286" hidden="1"/>
  </cols>
  <sheetData>
    <row r="1" spans="1:131" s="244" customFormat="1" ht="11.25" customHeight="1" thickBot="1" x14ac:dyDescent="0.25">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5">
      <c r="A2" s="245" t="s">
        <v>371</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835" t="s">
        <v>372</v>
      </c>
      <c r="DK2" s="836"/>
      <c r="DL2" s="836"/>
      <c r="DM2" s="836"/>
      <c r="DN2" s="836"/>
      <c r="DO2" s="837"/>
      <c r="DP2" s="246"/>
      <c r="DQ2" s="835" t="s">
        <v>373</v>
      </c>
      <c r="DR2" s="836"/>
      <c r="DS2" s="836"/>
      <c r="DT2" s="836"/>
      <c r="DU2" s="836"/>
      <c r="DV2" s="836"/>
      <c r="DW2" s="836"/>
      <c r="DX2" s="836"/>
      <c r="DY2" s="836"/>
      <c r="DZ2" s="837"/>
      <c r="EA2" s="247"/>
    </row>
    <row r="3" spans="1:131" s="244" customFormat="1" ht="11.25" customHeight="1" x14ac:dyDescent="0.2">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5">
      <c r="A4" s="838" t="s">
        <v>374</v>
      </c>
      <c r="B4" s="838"/>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249"/>
      <c r="BA4" s="249"/>
      <c r="BB4" s="249"/>
      <c r="BC4" s="249"/>
      <c r="BD4" s="249"/>
      <c r="BE4" s="250"/>
      <c r="BF4" s="250"/>
      <c r="BG4" s="250"/>
      <c r="BH4" s="250"/>
      <c r="BI4" s="250"/>
      <c r="BJ4" s="250"/>
      <c r="BK4" s="250"/>
      <c r="BL4" s="250"/>
      <c r="BM4" s="250"/>
      <c r="BN4" s="250"/>
      <c r="BO4" s="250"/>
      <c r="BP4" s="250"/>
      <c r="BQ4" s="249" t="s">
        <v>375</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2">
      <c r="A5" s="829" t="s">
        <v>376</v>
      </c>
      <c r="B5" s="830"/>
      <c r="C5" s="830"/>
      <c r="D5" s="830"/>
      <c r="E5" s="830"/>
      <c r="F5" s="830"/>
      <c r="G5" s="830"/>
      <c r="H5" s="830"/>
      <c r="I5" s="830"/>
      <c r="J5" s="830"/>
      <c r="K5" s="830"/>
      <c r="L5" s="830"/>
      <c r="M5" s="830"/>
      <c r="N5" s="830"/>
      <c r="O5" s="830"/>
      <c r="P5" s="831"/>
      <c r="Q5" s="806" t="s">
        <v>377</v>
      </c>
      <c r="R5" s="807"/>
      <c r="S5" s="807"/>
      <c r="T5" s="807"/>
      <c r="U5" s="808"/>
      <c r="V5" s="806" t="s">
        <v>378</v>
      </c>
      <c r="W5" s="807"/>
      <c r="X5" s="807"/>
      <c r="Y5" s="807"/>
      <c r="Z5" s="808"/>
      <c r="AA5" s="806" t="s">
        <v>379</v>
      </c>
      <c r="AB5" s="807"/>
      <c r="AC5" s="807"/>
      <c r="AD5" s="807"/>
      <c r="AE5" s="807"/>
      <c r="AF5" s="839" t="s">
        <v>380</v>
      </c>
      <c r="AG5" s="807"/>
      <c r="AH5" s="807"/>
      <c r="AI5" s="807"/>
      <c r="AJ5" s="818"/>
      <c r="AK5" s="807" t="s">
        <v>381</v>
      </c>
      <c r="AL5" s="807"/>
      <c r="AM5" s="807"/>
      <c r="AN5" s="807"/>
      <c r="AO5" s="808"/>
      <c r="AP5" s="806" t="s">
        <v>382</v>
      </c>
      <c r="AQ5" s="807"/>
      <c r="AR5" s="807"/>
      <c r="AS5" s="807"/>
      <c r="AT5" s="808"/>
      <c r="AU5" s="806" t="s">
        <v>383</v>
      </c>
      <c r="AV5" s="807"/>
      <c r="AW5" s="807"/>
      <c r="AX5" s="807"/>
      <c r="AY5" s="818"/>
      <c r="AZ5" s="253"/>
      <c r="BA5" s="253"/>
      <c r="BB5" s="253"/>
      <c r="BC5" s="253"/>
      <c r="BD5" s="253"/>
      <c r="BE5" s="254"/>
      <c r="BF5" s="254"/>
      <c r="BG5" s="254"/>
      <c r="BH5" s="254"/>
      <c r="BI5" s="254"/>
      <c r="BJ5" s="254"/>
      <c r="BK5" s="254"/>
      <c r="BL5" s="254"/>
      <c r="BM5" s="254"/>
      <c r="BN5" s="254"/>
      <c r="BO5" s="254"/>
      <c r="BP5" s="254"/>
      <c r="BQ5" s="829" t="s">
        <v>384</v>
      </c>
      <c r="BR5" s="830"/>
      <c r="BS5" s="830"/>
      <c r="BT5" s="830"/>
      <c r="BU5" s="830"/>
      <c r="BV5" s="830"/>
      <c r="BW5" s="830"/>
      <c r="BX5" s="830"/>
      <c r="BY5" s="830"/>
      <c r="BZ5" s="830"/>
      <c r="CA5" s="830"/>
      <c r="CB5" s="830"/>
      <c r="CC5" s="830"/>
      <c r="CD5" s="830"/>
      <c r="CE5" s="830"/>
      <c r="CF5" s="830"/>
      <c r="CG5" s="831"/>
      <c r="CH5" s="806" t="s">
        <v>385</v>
      </c>
      <c r="CI5" s="807"/>
      <c r="CJ5" s="807"/>
      <c r="CK5" s="807"/>
      <c r="CL5" s="808"/>
      <c r="CM5" s="806" t="s">
        <v>386</v>
      </c>
      <c r="CN5" s="807"/>
      <c r="CO5" s="807"/>
      <c r="CP5" s="807"/>
      <c r="CQ5" s="808"/>
      <c r="CR5" s="806" t="s">
        <v>598</v>
      </c>
      <c r="CS5" s="807"/>
      <c r="CT5" s="807"/>
      <c r="CU5" s="807"/>
      <c r="CV5" s="808"/>
      <c r="CW5" s="806" t="s">
        <v>387</v>
      </c>
      <c r="CX5" s="807"/>
      <c r="CY5" s="807"/>
      <c r="CZ5" s="807"/>
      <c r="DA5" s="808"/>
      <c r="DB5" s="806" t="s">
        <v>599</v>
      </c>
      <c r="DC5" s="807"/>
      <c r="DD5" s="807"/>
      <c r="DE5" s="807"/>
      <c r="DF5" s="808"/>
      <c r="DG5" s="812" t="s">
        <v>388</v>
      </c>
      <c r="DH5" s="813"/>
      <c r="DI5" s="813"/>
      <c r="DJ5" s="813"/>
      <c r="DK5" s="814"/>
      <c r="DL5" s="812" t="s">
        <v>389</v>
      </c>
      <c r="DM5" s="813"/>
      <c r="DN5" s="813"/>
      <c r="DO5" s="813"/>
      <c r="DP5" s="814"/>
      <c r="DQ5" s="806" t="s">
        <v>390</v>
      </c>
      <c r="DR5" s="807"/>
      <c r="DS5" s="807"/>
      <c r="DT5" s="807"/>
      <c r="DU5" s="808"/>
      <c r="DV5" s="806" t="s">
        <v>383</v>
      </c>
      <c r="DW5" s="807"/>
      <c r="DX5" s="807"/>
      <c r="DY5" s="807"/>
      <c r="DZ5" s="818"/>
      <c r="EA5" s="251"/>
    </row>
    <row r="6" spans="1:131" s="252" customFormat="1" ht="26.25" customHeight="1" thickBot="1" x14ac:dyDescent="0.25">
      <c r="A6" s="832"/>
      <c r="B6" s="833"/>
      <c r="C6" s="833"/>
      <c r="D6" s="833"/>
      <c r="E6" s="833"/>
      <c r="F6" s="833"/>
      <c r="G6" s="833"/>
      <c r="H6" s="833"/>
      <c r="I6" s="833"/>
      <c r="J6" s="833"/>
      <c r="K6" s="833"/>
      <c r="L6" s="833"/>
      <c r="M6" s="833"/>
      <c r="N6" s="833"/>
      <c r="O6" s="833"/>
      <c r="P6" s="834"/>
      <c r="Q6" s="809"/>
      <c r="R6" s="810"/>
      <c r="S6" s="810"/>
      <c r="T6" s="810"/>
      <c r="U6" s="811"/>
      <c r="V6" s="809"/>
      <c r="W6" s="810"/>
      <c r="X6" s="810"/>
      <c r="Y6" s="810"/>
      <c r="Z6" s="811"/>
      <c r="AA6" s="809"/>
      <c r="AB6" s="810"/>
      <c r="AC6" s="810"/>
      <c r="AD6" s="810"/>
      <c r="AE6" s="810"/>
      <c r="AF6" s="840"/>
      <c r="AG6" s="810"/>
      <c r="AH6" s="810"/>
      <c r="AI6" s="810"/>
      <c r="AJ6" s="819"/>
      <c r="AK6" s="810"/>
      <c r="AL6" s="810"/>
      <c r="AM6" s="810"/>
      <c r="AN6" s="810"/>
      <c r="AO6" s="811"/>
      <c r="AP6" s="809"/>
      <c r="AQ6" s="810"/>
      <c r="AR6" s="810"/>
      <c r="AS6" s="810"/>
      <c r="AT6" s="811"/>
      <c r="AU6" s="809"/>
      <c r="AV6" s="810"/>
      <c r="AW6" s="810"/>
      <c r="AX6" s="810"/>
      <c r="AY6" s="819"/>
      <c r="AZ6" s="249"/>
      <c r="BA6" s="249"/>
      <c r="BB6" s="249"/>
      <c r="BC6" s="249"/>
      <c r="BD6" s="249"/>
      <c r="BE6" s="250"/>
      <c r="BF6" s="250"/>
      <c r="BG6" s="250"/>
      <c r="BH6" s="250"/>
      <c r="BI6" s="250"/>
      <c r="BJ6" s="250"/>
      <c r="BK6" s="250"/>
      <c r="BL6" s="250"/>
      <c r="BM6" s="250"/>
      <c r="BN6" s="250"/>
      <c r="BO6" s="250"/>
      <c r="BP6" s="250"/>
      <c r="BQ6" s="832"/>
      <c r="BR6" s="833"/>
      <c r="BS6" s="833"/>
      <c r="BT6" s="833"/>
      <c r="BU6" s="833"/>
      <c r="BV6" s="833"/>
      <c r="BW6" s="833"/>
      <c r="BX6" s="833"/>
      <c r="BY6" s="833"/>
      <c r="BZ6" s="833"/>
      <c r="CA6" s="833"/>
      <c r="CB6" s="833"/>
      <c r="CC6" s="833"/>
      <c r="CD6" s="833"/>
      <c r="CE6" s="833"/>
      <c r="CF6" s="833"/>
      <c r="CG6" s="834"/>
      <c r="CH6" s="809"/>
      <c r="CI6" s="810"/>
      <c r="CJ6" s="810"/>
      <c r="CK6" s="810"/>
      <c r="CL6" s="811"/>
      <c r="CM6" s="809"/>
      <c r="CN6" s="810"/>
      <c r="CO6" s="810"/>
      <c r="CP6" s="810"/>
      <c r="CQ6" s="811"/>
      <c r="CR6" s="809"/>
      <c r="CS6" s="810"/>
      <c r="CT6" s="810"/>
      <c r="CU6" s="810"/>
      <c r="CV6" s="811"/>
      <c r="CW6" s="809"/>
      <c r="CX6" s="810"/>
      <c r="CY6" s="810"/>
      <c r="CZ6" s="810"/>
      <c r="DA6" s="811"/>
      <c r="DB6" s="809"/>
      <c r="DC6" s="810"/>
      <c r="DD6" s="810"/>
      <c r="DE6" s="810"/>
      <c r="DF6" s="811"/>
      <c r="DG6" s="815"/>
      <c r="DH6" s="816"/>
      <c r="DI6" s="816"/>
      <c r="DJ6" s="816"/>
      <c r="DK6" s="817"/>
      <c r="DL6" s="815"/>
      <c r="DM6" s="816"/>
      <c r="DN6" s="816"/>
      <c r="DO6" s="816"/>
      <c r="DP6" s="817"/>
      <c r="DQ6" s="809"/>
      <c r="DR6" s="810"/>
      <c r="DS6" s="810"/>
      <c r="DT6" s="810"/>
      <c r="DU6" s="811"/>
      <c r="DV6" s="809"/>
      <c r="DW6" s="810"/>
      <c r="DX6" s="810"/>
      <c r="DY6" s="810"/>
      <c r="DZ6" s="819"/>
      <c r="EA6" s="251"/>
    </row>
    <row r="7" spans="1:131" s="252" customFormat="1" ht="26.25" customHeight="1" thickTop="1" x14ac:dyDescent="0.2">
      <c r="A7" s="255">
        <v>1</v>
      </c>
      <c r="B7" s="820" t="s">
        <v>391</v>
      </c>
      <c r="C7" s="821"/>
      <c r="D7" s="821"/>
      <c r="E7" s="821"/>
      <c r="F7" s="821"/>
      <c r="G7" s="821"/>
      <c r="H7" s="821"/>
      <c r="I7" s="821"/>
      <c r="J7" s="821"/>
      <c r="K7" s="821"/>
      <c r="L7" s="821"/>
      <c r="M7" s="821"/>
      <c r="N7" s="821"/>
      <c r="O7" s="821"/>
      <c r="P7" s="822"/>
      <c r="Q7" s="823">
        <v>57551</v>
      </c>
      <c r="R7" s="824"/>
      <c r="S7" s="824"/>
      <c r="T7" s="824"/>
      <c r="U7" s="824"/>
      <c r="V7" s="824">
        <v>55962</v>
      </c>
      <c r="W7" s="824"/>
      <c r="X7" s="824"/>
      <c r="Y7" s="824"/>
      <c r="Z7" s="824"/>
      <c r="AA7" s="824">
        <v>1589</v>
      </c>
      <c r="AB7" s="824"/>
      <c r="AC7" s="824"/>
      <c r="AD7" s="824"/>
      <c r="AE7" s="825"/>
      <c r="AF7" s="826">
        <v>1293</v>
      </c>
      <c r="AG7" s="827"/>
      <c r="AH7" s="827"/>
      <c r="AI7" s="827"/>
      <c r="AJ7" s="828"/>
      <c r="AK7" s="857">
        <v>2289</v>
      </c>
      <c r="AL7" s="858"/>
      <c r="AM7" s="858"/>
      <c r="AN7" s="858"/>
      <c r="AO7" s="858"/>
      <c r="AP7" s="858">
        <v>14079</v>
      </c>
      <c r="AQ7" s="858"/>
      <c r="AR7" s="858"/>
      <c r="AS7" s="858"/>
      <c r="AT7" s="858"/>
      <c r="AU7" s="859"/>
      <c r="AV7" s="859"/>
      <c r="AW7" s="859"/>
      <c r="AX7" s="859"/>
      <c r="AY7" s="860"/>
      <c r="AZ7" s="249"/>
      <c r="BA7" s="249"/>
      <c r="BB7" s="249"/>
      <c r="BC7" s="249"/>
      <c r="BD7" s="249"/>
      <c r="BE7" s="250"/>
      <c r="BF7" s="250"/>
      <c r="BG7" s="250"/>
      <c r="BH7" s="250"/>
      <c r="BI7" s="250"/>
      <c r="BJ7" s="250"/>
      <c r="BK7" s="250"/>
      <c r="BL7" s="250"/>
      <c r="BM7" s="250"/>
      <c r="BN7" s="250"/>
      <c r="BO7" s="250"/>
      <c r="BP7" s="250"/>
      <c r="BQ7" s="256">
        <v>1</v>
      </c>
      <c r="BR7" s="257" t="s">
        <v>596</v>
      </c>
      <c r="BS7" s="1183" t="s">
        <v>593</v>
      </c>
      <c r="BT7" s="1184"/>
      <c r="BU7" s="1184"/>
      <c r="BV7" s="1184"/>
      <c r="BW7" s="1184"/>
      <c r="BX7" s="1184"/>
      <c r="BY7" s="1184"/>
      <c r="BZ7" s="1184"/>
      <c r="CA7" s="1184"/>
      <c r="CB7" s="1184"/>
      <c r="CC7" s="1184"/>
      <c r="CD7" s="1184"/>
      <c r="CE7" s="1184"/>
      <c r="CF7" s="1184"/>
      <c r="CG7" s="1185"/>
      <c r="CH7" s="854" t="s">
        <v>591</v>
      </c>
      <c r="CI7" s="855"/>
      <c r="CJ7" s="855"/>
      <c r="CK7" s="855"/>
      <c r="CL7" s="856"/>
      <c r="CM7" s="854">
        <v>155</v>
      </c>
      <c r="CN7" s="855"/>
      <c r="CO7" s="855"/>
      <c r="CP7" s="855"/>
      <c r="CQ7" s="856"/>
      <c r="CR7" s="854">
        <v>5</v>
      </c>
      <c r="CS7" s="855"/>
      <c r="CT7" s="855"/>
      <c r="CU7" s="855"/>
      <c r="CV7" s="856"/>
      <c r="CW7" s="854" t="s">
        <v>591</v>
      </c>
      <c r="CX7" s="855"/>
      <c r="CY7" s="855"/>
      <c r="CZ7" s="855"/>
      <c r="DA7" s="856"/>
      <c r="DB7" s="854" t="s">
        <v>591</v>
      </c>
      <c r="DC7" s="855"/>
      <c r="DD7" s="855"/>
      <c r="DE7" s="855"/>
      <c r="DF7" s="856"/>
      <c r="DG7" s="854" t="s">
        <v>591</v>
      </c>
      <c r="DH7" s="855"/>
      <c r="DI7" s="855"/>
      <c r="DJ7" s="855"/>
      <c r="DK7" s="856"/>
      <c r="DL7" s="854" t="s">
        <v>591</v>
      </c>
      <c r="DM7" s="855"/>
      <c r="DN7" s="855"/>
      <c r="DO7" s="855"/>
      <c r="DP7" s="856"/>
      <c r="DQ7" s="854" t="s">
        <v>591</v>
      </c>
      <c r="DR7" s="855"/>
      <c r="DS7" s="855"/>
      <c r="DT7" s="855"/>
      <c r="DU7" s="856"/>
      <c r="DV7" s="841"/>
      <c r="DW7" s="842"/>
      <c r="DX7" s="842"/>
      <c r="DY7" s="842"/>
      <c r="DZ7" s="843"/>
      <c r="EA7" s="251"/>
    </row>
    <row r="8" spans="1:131" s="252" customFormat="1" ht="26.25" customHeight="1" x14ac:dyDescent="0.2">
      <c r="A8" s="258">
        <v>2</v>
      </c>
      <c r="B8" s="867"/>
      <c r="C8" s="868"/>
      <c r="D8" s="868"/>
      <c r="E8" s="868"/>
      <c r="F8" s="868"/>
      <c r="G8" s="868"/>
      <c r="H8" s="868"/>
      <c r="I8" s="868"/>
      <c r="J8" s="868"/>
      <c r="K8" s="868"/>
      <c r="L8" s="868"/>
      <c r="M8" s="868"/>
      <c r="N8" s="868"/>
      <c r="O8" s="868"/>
      <c r="P8" s="869"/>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49"/>
      <c r="BA8" s="249"/>
      <c r="BB8" s="249"/>
      <c r="BC8" s="249"/>
      <c r="BD8" s="249"/>
      <c r="BE8" s="250"/>
      <c r="BF8" s="250"/>
      <c r="BG8" s="250"/>
      <c r="BH8" s="250"/>
      <c r="BI8" s="250"/>
      <c r="BJ8" s="250"/>
      <c r="BK8" s="250"/>
      <c r="BL8" s="250"/>
      <c r="BM8" s="250"/>
      <c r="BN8" s="250"/>
      <c r="BO8" s="250"/>
      <c r="BP8" s="250"/>
      <c r="BQ8" s="259">
        <v>2</v>
      </c>
      <c r="BR8" s="260"/>
      <c r="BS8" s="870" t="s">
        <v>594</v>
      </c>
      <c r="BT8" s="871"/>
      <c r="BU8" s="871"/>
      <c r="BV8" s="871"/>
      <c r="BW8" s="871"/>
      <c r="BX8" s="871"/>
      <c r="BY8" s="871"/>
      <c r="BZ8" s="871"/>
      <c r="CA8" s="871"/>
      <c r="CB8" s="871"/>
      <c r="CC8" s="871"/>
      <c r="CD8" s="871"/>
      <c r="CE8" s="871"/>
      <c r="CF8" s="871"/>
      <c r="CG8" s="872"/>
      <c r="CH8" s="861">
        <v>-6</v>
      </c>
      <c r="CI8" s="862"/>
      <c r="CJ8" s="862"/>
      <c r="CK8" s="862"/>
      <c r="CL8" s="863"/>
      <c r="CM8" s="861">
        <v>624</v>
      </c>
      <c r="CN8" s="862"/>
      <c r="CO8" s="862"/>
      <c r="CP8" s="862"/>
      <c r="CQ8" s="863"/>
      <c r="CR8" s="861">
        <v>130</v>
      </c>
      <c r="CS8" s="862"/>
      <c r="CT8" s="862"/>
      <c r="CU8" s="862"/>
      <c r="CV8" s="863"/>
      <c r="CW8" s="861" t="s">
        <v>591</v>
      </c>
      <c r="CX8" s="862"/>
      <c r="CY8" s="862"/>
      <c r="CZ8" s="862"/>
      <c r="DA8" s="863"/>
      <c r="DB8" s="861" t="s">
        <v>591</v>
      </c>
      <c r="DC8" s="862"/>
      <c r="DD8" s="862"/>
      <c r="DE8" s="862"/>
      <c r="DF8" s="863"/>
      <c r="DG8" s="861" t="s">
        <v>591</v>
      </c>
      <c r="DH8" s="862"/>
      <c r="DI8" s="862"/>
      <c r="DJ8" s="862"/>
      <c r="DK8" s="863"/>
      <c r="DL8" s="861" t="s">
        <v>591</v>
      </c>
      <c r="DM8" s="862"/>
      <c r="DN8" s="862"/>
      <c r="DO8" s="862"/>
      <c r="DP8" s="863"/>
      <c r="DQ8" s="861" t="s">
        <v>591</v>
      </c>
      <c r="DR8" s="862"/>
      <c r="DS8" s="862"/>
      <c r="DT8" s="862"/>
      <c r="DU8" s="863"/>
      <c r="DV8" s="864"/>
      <c r="DW8" s="865"/>
      <c r="DX8" s="865"/>
      <c r="DY8" s="865"/>
      <c r="DZ8" s="866"/>
      <c r="EA8" s="251"/>
    </row>
    <row r="9" spans="1:131" s="252" customFormat="1" ht="26.25" customHeight="1" x14ac:dyDescent="0.2">
      <c r="A9" s="258">
        <v>3</v>
      </c>
      <c r="B9" s="867"/>
      <c r="C9" s="868"/>
      <c r="D9" s="868"/>
      <c r="E9" s="868"/>
      <c r="F9" s="868"/>
      <c r="G9" s="868"/>
      <c r="H9" s="868"/>
      <c r="I9" s="868"/>
      <c r="J9" s="868"/>
      <c r="K9" s="868"/>
      <c r="L9" s="868"/>
      <c r="M9" s="868"/>
      <c r="N9" s="868"/>
      <c r="O9" s="868"/>
      <c r="P9" s="869"/>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49"/>
      <c r="BA9" s="249"/>
      <c r="BB9" s="249"/>
      <c r="BC9" s="249"/>
      <c r="BD9" s="249"/>
      <c r="BE9" s="250"/>
      <c r="BF9" s="250"/>
      <c r="BG9" s="250"/>
      <c r="BH9" s="250"/>
      <c r="BI9" s="250"/>
      <c r="BJ9" s="250"/>
      <c r="BK9" s="250"/>
      <c r="BL9" s="250"/>
      <c r="BM9" s="250"/>
      <c r="BN9" s="250"/>
      <c r="BO9" s="250"/>
      <c r="BP9" s="250"/>
      <c r="BQ9" s="259">
        <v>3</v>
      </c>
      <c r="BR9" s="260"/>
      <c r="BS9" s="870" t="s">
        <v>595</v>
      </c>
      <c r="BT9" s="871"/>
      <c r="BU9" s="871"/>
      <c r="BV9" s="871"/>
      <c r="BW9" s="871"/>
      <c r="BX9" s="871"/>
      <c r="BY9" s="871"/>
      <c r="BZ9" s="871"/>
      <c r="CA9" s="871"/>
      <c r="CB9" s="871"/>
      <c r="CC9" s="871"/>
      <c r="CD9" s="871"/>
      <c r="CE9" s="871"/>
      <c r="CF9" s="871"/>
      <c r="CG9" s="872"/>
      <c r="CH9" s="861">
        <v>645</v>
      </c>
      <c r="CI9" s="862"/>
      <c r="CJ9" s="862"/>
      <c r="CK9" s="862"/>
      <c r="CL9" s="863"/>
      <c r="CM9" s="861">
        <v>34130</v>
      </c>
      <c r="CN9" s="862"/>
      <c r="CO9" s="862"/>
      <c r="CP9" s="862"/>
      <c r="CQ9" s="863"/>
      <c r="CR9" s="861">
        <v>331</v>
      </c>
      <c r="CS9" s="862"/>
      <c r="CT9" s="862"/>
      <c r="CU9" s="862"/>
      <c r="CV9" s="863"/>
      <c r="CW9" s="861" t="s">
        <v>591</v>
      </c>
      <c r="CX9" s="862"/>
      <c r="CY9" s="862"/>
      <c r="CZ9" s="862"/>
      <c r="DA9" s="863"/>
      <c r="DB9" s="861">
        <v>1500</v>
      </c>
      <c r="DC9" s="862"/>
      <c r="DD9" s="862"/>
      <c r="DE9" s="862"/>
      <c r="DF9" s="863"/>
      <c r="DG9" s="861" t="s">
        <v>597</v>
      </c>
      <c r="DH9" s="862"/>
      <c r="DI9" s="862"/>
      <c r="DJ9" s="862"/>
      <c r="DK9" s="863"/>
      <c r="DL9" s="861" t="s">
        <v>591</v>
      </c>
      <c r="DM9" s="862"/>
      <c r="DN9" s="862"/>
      <c r="DO9" s="862"/>
      <c r="DP9" s="863"/>
      <c r="DQ9" s="861" t="s">
        <v>591</v>
      </c>
      <c r="DR9" s="862"/>
      <c r="DS9" s="862"/>
      <c r="DT9" s="862"/>
      <c r="DU9" s="863"/>
      <c r="DV9" s="864"/>
      <c r="DW9" s="865"/>
      <c r="DX9" s="865"/>
      <c r="DY9" s="865"/>
      <c r="DZ9" s="866"/>
      <c r="EA9" s="251"/>
    </row>
    <row r="10" spans="1:131" s="252" customFormat="1" ht="26.25" customHeight="1" x14ac:dyDescent="0.2">
      <c r="A10" s="258">
        <v>4</v>
      </c>
      <c r="B10" s="867"/>
      <c r="C10" s="868"/>
      <c r="D10" s="868"/>
      <c r="E10" s="868"/>
      <c r="F10" s="868"/>
      <c r="G10" s="868"/>
      <c r="H10" s="868"/>
      <c r="I10" s="868"/>
      <c r="J10" s="868"/>
      <c r="K10" s="868"/>
      <c r="L10" s="868"/>
      <c r="M10" s="868"/>
      <c r="N10" s="868"/>
      <c r="O10" s="868"/>
      <c r="P10" s="869"/>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49"/>
      <c r="BA10" s="249"/>
      <c r="BB10" s="249"/>
      <c r="BC10" s="249"/>
      <c r="BD10" s="249"/>
      <c r="BE10" s="250"/>
      <c r="BF10" s="250"/>
      <c r="BG10" s="250"/>
      <c r="BH10" s="250"/>
      <c r="BI10" s="250"/>
      <c r="BJ10" s="250"/>
      <c r="BK10" s="250"/>
      <c r="BL10" s="250"/>
      <c r="BM10" s="250"/>
      <c r="BN10" s="250"/>
      <c r="BO10" s="250"/>
      <c r="BP10" s="250"/>
      <c r="BQ10" s="259">
        <v>4</v>
      </c>
      <c r="BR10" s="260"/>
      <c r="BS10" s="870"/>
      <c r="BT10" s="871"/>
      <c r="BU10" s="871"/>
      <c r="BV10" s="871"/>
      <c r="BW10" s="871"/>
      <c r="BX10" s="871"/>
      <c r="BY10" s="871"/>
      <c r="BZ10" s="871"/>
      <c r="CA10" s="871"/>
      <c r="CB10" s="871"/>
      <c r="CC10" s="871"/>
      <c r="CD10" s="871"/>
      <c r="CE10" s="871"/>
      <c r="CF10" s="871"/>
      <c r="CG10" s="872"/>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1"/>
    </row>
    <row r="11" spans="1:131" s="252" customFormat="1" ht="26.25" customHeight="1" x14ac:dyDescent="0.2">
      <c r="A11" s="258">
        <v>5</v>
      </c>
      <c r="B11" s="867"/>
      <c r="C11" s="868"/>
      <c r="D11" s="868"/>
      <c r="E11" s="868"/>
      <c r="F11" s="868"/>
      <c r="G11" s="868"/>
      <c r="H11" s="868"/>
      <c r="I11" s="868"/>
      <c r="J11" s="868"/>
      <c r="K11" s="868"/>
      <c r="L11" s="868"/>
      <c r="M11" s="868"/>
      <c r="N11" s="868"/>
      <c r="O11" s="868"/>
      <c r="P11" s="869"/>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49"/>
      <c r="BA11" s="249"/>
      <c r="BB11" s="249"/>
      <c r="BC11" s="249"/>
      <c r="BD11" s="249"/>
      <c r="BE11" s="250"/>
      <c r="BF11" s="250"/>
      <c r="BG11" s="250"/>
      <c r="BH11" s="250"/>
      <c r="BI11" s="250"/>
      <c r="BJ11" s="250"/>
      <c r="BK11" s="250"/>
      <c r="BL11" s="250"/>
      <c r="BM11" s="250"/>
      <c r="BN11" s="250"/>
      <c r="BO11" s="250"/>
      <c r="BP11" s="250"/>
      <c r="BQ11" s="259">
        <v>5</v>
      </c>
      <c r="BR11" s="260"/>
      <c r="BS11" s="870"/>
      <c r="BT11" s="871"/>
      <c r="BU11" s="871"/>
      <c r="BV11" s="871"/>
      <c r="BW11" s="871"/>
      <c r="BX11" s="871"/>
      <c r="BY11" s="871"/>
      <c r="BZ11" s="871"/>
      <c r="CA11" s="871"/>
      <c r="CB11" s="871"/>
      <c r="CC11" s="871"/>
      <c r="CD11" s="871"/>
      <c r="CE11" s="871"/>
      <c r="CF11" s="871"/>
      <c r="CG11" s="872"/>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1"/>
    </row>
    <row r="12" spans="1:131" s="252" customFormat="1" ht="26.25" customHeight="1" x14ac:dyDescent="0.2">
      <c r="A12" s="258">
        <v>6</v>
      </c>
      <c r="B12" s="867"/>
      <c r="C12" s="868"/>
      <c r="D12" s="868"/>
      <c r="E12" s="868"/>
      <c r="F12" s="868"/>
      <c r="G12" s="868"/>
      <c r="H12" s="868"/>
      <c r="I12" s="868"/>
      <c r="J12" s="868"/>
      <c r="K12" s="868"/>
      <c r="L12" s="868"/>
      <c r="M12" s="868"/>
      <c r="N12" s="868"/>
      <c r="O12" s="868"/>
      <c r="P12" s="869"/>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49"/>
      <c r="BA12" s="249"/>
      <c r="BB12" s="249"/>
      <c r="BC12" s="249"/>
      <c r="BD12" s="249"/>
      <c r="BE12" s="250"/>
      <c r="BF12" s="250"/>
      <c r="BG12" s="250"/>
      <c r="BH12" s="250"/>
      <c r="BI12" s="250"/>
      <c r="BJ12" s="250"/>
      <c r="BK12" s="250"/>
      <c r="BL12" s="250"/>
      <c r="BM12" s="250"/>
      <c r="BN12" s="250"/>
      <c r="BO12" s="250"/>
      <c r="BP12" s="250"/>
      <c r="BQ12" s="259">
        <v>6</v>
      </c>
      <c r="BR12" s="260"/>
      <c r="BS12" s="870"/>
      <c r="BT12" s="871"/>
      <c r="BU12" s="871"/>
      <c r="BV12" s="871"/>
      <c r="BW12" s="871"/>
      <c r="BX12" s="871"/>
      <c r="BY12" s="871"/>
      <c r="BZ12" s="871"/>
      <c r="CA12" s="871"/>
      <c r="CB12" s="871"/>
      <c r="CC12" s="871"/>
      <c r="CD12" s="871"/>
      <c r="CE12" s="871"/>
      <c r="CF12" s="871"/>
      <c r="CG12" s="872"/>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1"/>
    </row>
    <row r="13" spans="1:131" s="252" customFormat="1" ht="26.25" customHeight="1" x14ac:dyDescent="0.2">
      <c r="A13" s="258">
        <v>7</v>
      </c>
      <c r="B13" s="867"/>
      <c r="C13" s="868"/>
      <c r="D13" s="868"/>
      <c r="E13" s="868"/>
      <c r="F13" s="868"/>
      <c r="G13" s="868"/>
      <c r="H13" s="868"/>
      <c r="I13" s="868"/>
      <c r="J13" s="868"/>
      <c r="K13" s="868"/>
      <c r="L13" s="868"/>
      <c r="M13" s="868"/>
      <c r="N13" s="868"/>
      <c r="O13" s="868"/>
      <c r="P13" s="869"/>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49"/>
      <c r="BA13" s="249"/>
      <c r="BB13" s="249"/>
      <c r="BC13" s="249"/>
      <c r="BD13" s="249"/>
      <c r="BE13" s="250"/>
      <c r="BF13" s="250"/>
      <c r="BG13" s="250"/>
      <c r="BH13" s="250"/>
      <c r="BI13" s="250"/>
      <c r="BJ13" s="250"/>
      <c r="BK13" s="250"/>
      <c r="BL13" s="250"/>
      <c r="BM13" s="250"/>
      <c r="BN13" s="250"/>
      <c r="BO13" s="250"/>
      <c r="BP13" s="250"/>
      <c r="BQ13" s="259">
        <v>7</v>
      </c>
      <c r="BR13" s="260"/>
      <c r="BS13" s="870"/>
      <c r="BT13" s="871"/>
      <c r="BU13" s="871"/>
      <c r="BV13" s="871"/>
      <c r="BW13" s="871"/>
      <c r="BX13" s="871"/>
      <c r="BY13" s="871"/>
      <c r="BZ13" s="871"/>
      <c r="CA13" s="871"/>
      <c r="CB13" s="871"/>
      <c r="CC13" s="871"/>
      <c r="CD13" s="871"/>
      <c r="CE13" s="871"/>
      <c r="CF13" s="871"/>
      <c r="CG13" s="872"/>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1"/>
    </row>
    <row r="14" spans="1:131" s="252" customFormat="1" ht="26.25" customHeight="1" x14ac:dyDescent="0.2">
      <c r="A14" s="258">
        <v>8</v>
      </c>
      <c r="B14" s="867"/>
      <c r="C14" s="868"/>
      <c r="D14" s="868"/>
      <c r="E14" s="868"/>
      <c r="F14" s="868"/>
      <c r="G14" s="868"/>
      <c r="H14" s="868"/>
      <c r="I14" s="868"/>
      <c r="J14" s="868"/>
      <c r="K14" s="868"/>
      <c r="L14" s="868"/>
      <c r="M14" s="868"/>
      <c r="N14" s="868"/>
      <c r="O14" s="868"/>
      <c r="P14" s="869"/>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49"/>
      <c r="BA14" s="249"/>
      <c r="BB14" s="249"/>
      <c r="BC14" s="249"/>
      <c r="BD14" s="249"/>
      <c r="BE14" s="250"/>
      <c r="BF14" s="250"/>
      <c r="BG14" s="250"/>
      <c r="BH14" s="250"/>
      <c r="BI14" s="250"/>
      <c r="BJ14" s="250"/>
      <c r="BK14" s="250"/>
      <c r="BL14" s="250"/>
      <c r="BM14" s="250"/>
      <c r="BN14" s="250"/>
      <c r="BO14" s="250"/>
      <c r="BP14" s="250"/>
      <c r="BQ14" s="259">
        <v>8</v>
      </c>
      <c r="BR14" s="260"/>
      <c r="BS14" s="870"/>
      <c r="BT14" s="871"/>
      <c r="BU14" s="871"/>
      <c r="BV14" s="871"/>
      <c r="BW14" s="871"/>
      <c r="BX14" s="871"/>
      <c r="BY14" s="871"/>
      <c r="BZ14" s="871"/>
      <c r="CA14" s="871"/>
      <c r="CB14" s="871"/>
      <c r="CC14" s="871"/>
      <c r="CD14" s="871"/>
      <c r="CE14" s="871"/>
      <c r="CF14" s="871"/>
      <c r="CG14" s="872"/>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1"/>
    </row>
    <row r="15" spans="1:131" s="252" customFormat="1" ht="26.25" customHeight="1" x14ac:dyDescent="0.2">
      <c r="A15" s="258">
        <v>9</v>
      </c>
      <c r="B15" s="867"/>
      <c r="C15" s="868"/>
      <c r="D15" s="868"/>
      <c r="E15" s="868"/>
      <c r="F15" s="868"/>
      <c r="G15" s="868"/>
      <c r="H15" s="868"/>
      <c r="I15" s="868"/>
      <c r="J15" s="868"/>
      <c r="K15" s="868"/>
      <c r="L15" s="868"/>
      <c r="M15" s="868"/>
      <c r="N15" s="868"/>
      <c r="O15" s="868"/>
      <c r="P15" s="869"/>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49"/>
      <c r="BA15" s="249"/>
      <c r="BB15" s="249"/>
      <c r="BC15" s="249"/>
      <c r="BD15" s="249"/>
      <c r="BE15" s="250"/>
      <c r="BF15" s="250"/>
      <c r="BG15" s="250"/>
      <c r="BH15" s="250"/>
      <c r="BI15" s="250"/>
      <c r="BJ15" s="250"/>
      <c r="BK15" s="250"/>
      <c r="BL15" s="250"/>
      <c r="BM15" s="250"/>
      <c r="BN15" s="250"/>
      <c r="BO15" s="250"/>
      <c r="BP15" s="250"/>
      <c r="BQ15" s="259">
        <v>9</v>
      </c>
      <c r="BR15" s="260"/>
      <c r="BS15" s="870"/>
      <c r="BT15" s="871"/>
      <c r="BU15" s="871"/>
      <c r="BV15" s="871"/>
      <c r="BW15" s="871"/>
      <c r="BX15" s="871"/>
      <c r="BY15" s="871"/>
      <c r="BZ15" s="871"/>
      <c r="CA15" s="871"/>
      <c r="CB15" s="871"/>
      <c r="CC15" s="871"/>
      <c r="CD15" s="871"/>
      <c r="CE15" s="871"/>
      <c r="CF15" s="871"/>
      <c r="CG15" s="872"/>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1"/>
    </row>
    <row r="16" spans="1:131" s="252" customFormat="1" ht="26.25" customHeight="1" x14ac:dyDescent="0.2">
      <c r="A16" s="258">
        <v>10</v>
      </c>
      <c r="B16" s="867"/>
      <c r="C16" s="868"/>
      <c r="D16" s="868"/>
      <c r="E16" s="868"/>
      <c r="F16" s="868"/>
      <c r="G16" s="868"/>
      <c r="H16" s="868"/>
      <c r="I16" s="868"/>
      <c r="J16" s="868"/>
      <c r="K16" s="868"/>
      <c r="L16" s="868"/>
      <c r="M16" s="868"/>
      <c r="N16" s="868"/>
      <c r="O16" s="868"/>
      <c r="P16" s="869"/>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49"/>
      <c r="BA16" s="249"/>
      <c r="BB16" s="249"/>
      <c r="BC16" s="249"/>
      <c r="BD16" s="249"/>
      <c r="BE16" s="250"/>
      <c r="BF16" s="250"/>
      <c r="BG16" s="250"/>
      <c r="BH16" s="250"/>
      <c r="BI16" s="250"/>
      <c r="BJ16" s="250"/>
      <c r="BK16" s="250"/>
      <c r="BL16" s="250"/>
      <c r="BM16" s="250"/>
      <c r="BN16" s="250"/>
      <c r="BO16" s="250"/>
      <c r="BP16" s="250"/>
      <c r="BQ16" s="259">
        <v>10</v>
      </c>
      <c r="BR16" s="260"/>
      <c r="BS16" s="870"/>
      <c r="BT16" s="871"/>
      <c r="BU16" s="871"/>
      <c r="BV16" s="871"/>
      <c r="BW16" s="871"/>
      <c r="BX16" s="871"/>
      <c r="BY16" s="871"/>
      <c r="BZ16" s="871"/>
      <c r="CA16" s="871"/>
      <c r="CB16" s="871"/>
      <c r="CC16" s="871"/>
      <c r="CD16" s="871"/>
      <c r="CE16" s="871"/>
      <c r="CF16" s="871"/>
      <c r="CG16" s="872"/>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1"/>
    </row>
    <row r="17" spans="1:131" s="252" customFormat="1" ht="26.25" customHeight="1" x14ac:dyDescent="0.2">
      <c r="A17" s="258">
        <v>11</v>
      </c>
      <c r="B17" s="867"/>
      <c r="C17" s="868"/>
      <c r="D17" s="868"/>
      <c r="E17" s="868"/>
      <c r="F17" s="868"/>
      <c r="G17" s="868"/>
      <c r="H17" s="868"/>
      <c r="I17" s="868"/>
      <c r="J17" s="868"/>
      <c r="K17" s="868"/>
      <c r="L17" s="868"/>
      <c r="M17" s="868"/>
      <c r="N17" s="868"/>
      <c r="O17" s="868"/>
      <c r="P17" s="869"/>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49"/>
      <c r="BA17" s="249"/>
      <c r="BB17" s="249"/>
      <c r="BC17" s="249"/>
      <c r="BD17" s="249"/>
      <c r="BE17" s="250"/>
      <c r="BF17" s="250"/>
      <c r="BG17" s="250"/>
      <c r="BH17" s="250"/>
      <c r="BI17" s="250"/>
      <c r="BJ17" s="250"/>
      <c r="BK17" s="250"/>
      <c r="BL17" s="250"/>
      <c r="BM17" s="250"/>
      <c r="BN17" s="250"/>
      <c r="BO17" s="250"/>
      <c r="BP17" s="250"/>
      <c r="BQ17" s="259">
        <v>11</v>
      </c>
      <c r="BR17" s="260"/>
      <c r="BS17" s="870"/>
      <c r="BT17" s="871"/>
      <c r="BU17" s="871"/>
      <c r="BV17" s="871"/>
      <c r="BW17" s="871"/>
      <c r="BX17" s="871"/>
      <c r="BY17" s="871"/>
      <c r="BZ17" s="871"/>
      <c r="CA17" s="871"/>
      <c r="CB17" s="871"/>
      <c r="CC17" s="871"/>
      <c r="CD17" s="871"/>
      <c r="CE17" s="871"/>
      <c r="CF17" s="871"/>
      <c r="CG17" s="872"/>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1"/>
    </row>
    <row r="18" spans="1:131" s="252" customFormat="1" ht="26.25" customHeight="1" x14ac:dyDescent="0.2">
      <c r="A18" s="258">
        <v>12</v>
      </c>
      <c r="B18" s="867"/>
      <c r="C18" s="868"/>
      <c r="D18" s="868"/>
      <c r="E18" s="868"/>
      <c r="F18" s="868"/>
      <c r="G18" s="868"/>
      <c r="H18" s="868"/>
      <c r="I18" s="868"/>
      <c r="J18" s="868"/>
      <c r="K18" s="868"/>
      <c r="L18" s="868"/>
      <c r="M18" s="868"/>
      <c r="N18" s="868"/>
      <c r="O18" s="868"/>
      <c r="P18" s="869"/>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49"/>
      <c r="BA18" s="249"/>
      <c r="BB18" s="249"/>
      <c r="BC18" s="249"/>
      <c r="BD18" s="249"/>
      <c r="BE18" s="250"/>
      <c r="BF18" s="250"/>
      <c r="BG18" s="250"/>
      <c r="BH18" s="250"/>
      <c r="BI18" s="250"/>
      <c r="BJ18" s="250"/>
      <c r="BK18" s="250"/>
      <c r="BL18" s="250"/>
      <c r="BM18" s="250"/>
      <c r="BN18" s="250"/>
      <c r="BO18" s="250"/>
      <c r="BP18" s="250"/>
      <c r="BQ18" s="259">
        <v>12</v>
      </c>
      <c r="BR18" s="260"/>
      <c r="BS18" s="870"/>
      <c r="BT18" s="871"/>
      <c r="BU18" s="871"/>
      <c r="BV18" s="871"/>
      <c r="BW18" s="871"/>
      <c r="BX18" s="871"/>
      <c r="BY18" s="871"/>
      <c r="BZ18" s="871"/>
      <c r="CA18" s="871"/>
      <c r="CB18" s="871"/>
      <c r="CC18" s="871"/>
      <c r="CD18" s="871"/>
      <c r="CE18" s="871"/>
      <c r="CF18" s="871"/>
      <c r="CG18" s="872"/>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1"/>
    </row>
    <row r="19" spans="1:131" s="252" customFormat="1" ht="26.25" customHeight="1" x14ac:dyDescent="0.2">
      <c r="A19" s="258">
        <v>13</v>
      </c>
      <c r="B19" s="867"/>
      <c r="C19" s="868"/>
      <c r="D19" s="868"/>
      <c r="E19" s="868"/>
      <c r="F19" s="868"/>
      <c r="G19" s="868"/>
      <c r="H19" s="868"/>
      <c r="I19" s="868"/>
      <c r="J19" s="868"/>
      <c r="K19" s="868"/>
      <c r="L19" s="868"/>
      <c r="M19" s="868"/>
      <c r="N19" s="868"/>
      <c r="O19" s="868"/>
      <c r="P19" s="869"/>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49"/>
      <c r="BA19" s="249"/>
      <c r="BB19" s="249"/>
      <c r="BC19" s="249"/>
      <c r="BD19" s="249"/>
      <c r="BE19" s="250"/>
      <c r="BF19" s="250"/>
      <c r="BG19" s="250"/>
      <c r="BH19" s="250"/>
      <c r="BI19" s="250"/>
      <c r="BJ19" s="250"/>
      <c r="BK19" s="250"/>
      <c r="BL19" s="250"/>
      <c r="BM19" s="250"/>
      <c r="BN19" s="250"/>
      <c r="BO19" s="250"/>
      <c r="BP19" s="250"/>
      <c r="BQ19" s="259">
        <v>13</v>
      </c>
      <c r="BR19" s="260"/>
      <c r="BS19" s="870"/>
      <c r="BT19" s="871"/>
      <c r="BU19" s="871"/>
      <c r="BV19" s="871"/>
      <c r="BW19" s="871"/>
      <c r="BX19" s="871"/>
      <c r="BY19" s="871"/>
      <c r="BZ19" s="871"/>
      <c r="CA19" s="871"/>
      <c r="CB19" s="871"/>
      <c r="CC19" s="871"/>
      <c r="CD19" s="871"/>
      <c r="CE19" s="871"/>
      <c r="CF19" s="871"/>
      <c r="CG19" s="872"/>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1"/>
    </row>
    <row r="20" spans="1:131" s="252" customFormat="1" ht="26.25" customHeight="1" x14ac:dyDescent="0.2">
      <c r="A20" s="258">
        <v>14</v>
      </c>
      <c r="B20" s="867"/>
      <c r="C20" s="868"/>
      <c r="D20" s="868"/>
      <c r="E20" s="868"/>
      <c r="F20" s="868"/>
      <c r="G20" s="868"/>
      <c r="H20" s="868"/>
      <c r="I20" s="868"/>
      <c r="J20" s="868"/>
      <c r="K20" s="868"/>
      <c r="L20" s="868"/>
      <c r="M20" s="868"/>
      <c r="N20" s="868"/>
      <c r="O20" s="868"/>
      <c r="P20" s="869"/>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49"/>
      <c r="BA20" s="249"/>
      <c r="BB20" s="249"/>
      <c r="BC20" s="249"/>
      <c r="BD20" s="249"/>
      <c r="BE20" s="250"/>
      <c r="BF20" s="250"/>
      <c r="BG20" s="250"/>
      <c r="BH20" s="250"/>
      <c r="BI20" s="250"/>
      <c r="BJ20" s="250"/>
      <c r="BK20" s="250"/>
      <c r="BL20" s="250"/>
      <c r="BM20" s="250"/>
      <c r="BN20" s="250"/>
      <c r="BO20" s="250"/>
      <c r="BP20" s="250"/>
      <c r="BQ20" s="259">
        <v>14</v>
      </c>
      <c r="BR20" s="260"/>
      <c r="BS20" s="870"/>
      <c r="BT20" s="871"/>
      <c r="BU20" s="871"/>
      <c r="BV20" s="871"/>
      <c r="BW20" s="871"/>
      <c r="BX20" s="871"/>
      <c r="BY20" s="871"/>
      <c r="BZ20" s="871"/>
      <c r="CA20" s="871"/>
      <c r="CB20" s="871"/>
      <c r="CC20" s="871"/>
      <c r="CD20" s="871"/>
      <c r="CE20" s="871"/>
      <c r="CF20" s="871"/>
      <c r="CG20" s="872"/>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1"/>
    </row>
    <row r="21" spans="1:131" s="252" customFormat="1" ht="26.25" customHeight="1" thickBot="1" x14ac:dyDescent="0.25">
      <c r="A21" s="258">
        <v>15</v>
      </c>
      <c r="B21" s="867"/>
      <c r="C21" s="868"/>
      <c r="D21" s="868"/>
      <c r="E21" s="868"/>
      <c r="F21" s="868"/>
      <c r="G21" s="868"/>
      <c r="H21" s="868"/>
      <c r="I21" s="868"/>
      <c r="J21" s="868"/>
      <c r="K21" s="868"/>
      <c r="L21" s="868"/>
      <c r="M21" s="868"/>
      <c r="N21" s="868"/>
      <c r="O21" s="868"/>
      <c r="P21" s="869"/>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49"/>
      <c r="BA21" s="249"/>
      <c r="BB21" s="249"/>
      <c r="BC21" s="249"/>
      <c r="BD21" s="249"/>
      <c r="BE21" s="250"/>
      <c r="BF21" s="250"/>
      <c r="BG21" s="250"/>
      <c r="BH21" s="250"/>
      <c r="BI21" s="250"/>
      <c r="BJ21" s="250"/>
      <c r="BK21" s="250"/>
      <c r="BL21" s="250"/>
      <c r="BM21" s="250"/>
      <c r="BN21" s="250"/>
      <c r="BO21" s="250"/>
      <c r="BP21" s="250"/>
      <c r="BQ21" s="259">
        <v>15</v>
      </c>
      <c r="BR21" s="260"/>
      <c r="BS21" s="870"/>
      <c r="BT21" s="871"/>
      <c r="BU21" s="871"/>
      <c r="BV21" s="871"/>
      <c r="BW21" s="871"/>
      <c r="BX21" s="871"/>
      <c r="BY21" s="871"/>
      <c r="BZ21" s="871"/>
      <c r="CA21" s="871"/>
      <c r="CB21" s="871"/>
      <c r="CC21" s="871"/>
      <c r="CD21" s="871"/>
      <c r="CE21" s="871"/>
      <c r="CF21" s="871"/>
      <c r="CG21" s="872"/>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1"/>
    </row>
    <row r="22" spans="1:131" s="252" customFormat="1" ht="26.25" customHeight="1" x14ac:dyDescent="0.2">
      <c r="A22" s="258">
        <v>16</v>
      </c>
      <c r="B22" s="867"/>
      <c r="C22" s="868"/>
      <c r="D22" s="868"/>
      <c r="E22" s="868"/>
      <c r="F22" s="868"/>
      <c r="G22" s="868"/>
      <c r="H22" s="868"/>
      <c r="I22" s="868"/>
      <c r="J22" s="868"/>
      <c r="K22" s="868"/>
      <c r="L22" s="868"/>
      <c r="M22" s="868"/>
      <c r="N22" s="868"/>
      <c r="O22" s="868"/>
      <c r="P22" s="869"/>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0"/>
      <c r="BF22" s="250"/>
      <c r="BG22" s="250"/>
      <c r="BH22" s="250"/>
      <c r="BI22" s="250"/>
      <c r="BJ22" s="250"/>
      <c r="BK22" s="250"/>
      <c r="BL22" s="250"/>
      <c r="BM22" s="250"/>
      <c r="BN22" s="250"/>
      <c r="BO22" s="250"/>
      <c r="BP22" s="250"/>
      <c r="BQ22" s="259">
        <v>16</v>
      </c>
      <c r="BR22" s="260"/>
      <c r="BS22" s="870"/>
      <c r="BT22" s="871"/>
      <c r="BU22" s="871"/>
      <c r="BV22" s="871"/>
      <c r="BW22" s="871"/>
      <c r="BX22" s="871"/>
      <c r="BY22" s="871"/>
      <c r="BZ22" s="871"/>
      <c r="CA22" s="871"/>
      <c r="CB22" s="871"/>
      <c r="CC22" s="871"/>
      <c r="CD22" s="871"/>
      <c r="CE22" s="871"/>
      <c r="CF22" s="871"/>
      <c r="CG22" s="872"/>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1"/>
    </row>
    <row r="23" spans="1:131" s="252" customFormat="1" ht="26.25" customHeight="1" thickBot="1" x14ac:dyDescent="0.25">
      <c r="A23" s="261" t="s">
        <v>393</v>
      </c>
      <c r="B23" s="876" t="s">
        <v>394</v>
      </c>
      <c r="C23" s="877"/>
      <c r="D23" s="877"/>
      <c r="E23" s="877"/>
      <c r="F23" s="877"/>
      <c r="G23" s="877"/>
      <c r="H23" s="877"/>
      <c r="I23" s="877"/>
      <c r="J23" s="877"/>
      <c r="K23" s="877"/>
      <c r="L23" s="877"/>
      <c r="M23" s="877"/>
      <c r="N23" s="877"/>
      <c r="O23" s="877"/>
      <c r="P23" s="878"/>
      <c r="Q23" s="879">
        <v>57551</v>
      </c>
      <c r="R23" s="880"/>
      <c r="S23" s="880"/>
      <c r="T23" s="880"/>
      <c r="U23" s="880"/>
      <c r="V23" s="880">
        <v>55962</v>
      </c>
      <c r="W23" s="880"/>
      <c r="X23" s="880"/>
      <c r="Y23" s="880"/>
      <c r="Z23" s="880"/>
      <c r="AA23" s="880">
        <v>1589</v>
      </c>
      <c r="AB23" s="880"/>
      <c r="AC23" s="880"/>
      <c r="AD23" s="880"/>
      <c r="AE23" s="881"/>
      <c r="AF23" s="882">
        <v>1293</v>
      </c>
      <c r="AG23" s="880"/>
      <c r="AH23" s="880"/>
      <c r="AI23" s="880"/>
      <c r="AJ23" s="883"/>
      <c r="AK23" s="884"/>
      <c r="AL23" s="885"/>
      <c r="AM23" s="885"/>
      <c r="AN23" s="885"/>
      <c r="AO23" s="885"/>
      <c r="AP23" s="880">
        <v>14079</v>
      </c>
      <c r="AQ23" s="880"/>
      <c r="AR23" s="880"/>
      <c r="AS23" s="880"/>
      <c r="AT23" s="880"/>
      <c r="AU23" s="886"/>
      <c r="AV23" s="886"/>
      <c r="AW23" s="886"/>
      <c r="AX23" s="886"/>
      <c r="AY23" s="887"/>
      <c r="AZ23" s="895" t="s">
        <v>129</v>
      </c>
      <c r="BA23" s="896"/>
      <c r="BB23" s="896"/>
      <c r="BC23" s="896"/>
      <c r="BD23" s="897"/>
      <c r="BE23" s="250"/>
      <c r="BF23" s="250"/>
      <c r="BG23" s="250"/>
      <c r="BH23" s="250"/>
      <c r="BI23" s="250"/>
      <c r="BJ23" s="250"/>
      <c r="BK23" s="250"/>
      <c r="BL23" s="250"/>
      <c r="BM23" s="250"/>
      <c r="BN23" s="250"/>
      <c r="BO23" s="250"/>
      <c r="BP23" s="250"/>
      <c r="BQ23" s="259">
        <v>17</v>
      </c>
      <c r="BR23" s="260"/>
      <c r="BS23" s="870"/>
      <c r="BT23" s="871"/>
      <c r="BU23" s="871"/>
      <c r="BV23" s="871"/>
      <c r="BW23" s="871"/>
      <c r="BX23" s="871"/>
      <c r="BY23" s="871"/>
      <c r="BZ23" s="871"/>
      <c r="CA23" s="871"/>
      <c r="CB23" s="871"/>
      <c r="CC23" s="871"/>
      <c r="CD23" s="871"/>
      <c r="CE23" s="871"/>
      <c r="CF23" s="871"/>
      <c r="CG23" s="872"/>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1"/>
    </row>
    <row r="24" spans="1:131" s="252" customFormat="1" ht="26.25" customHeight="1" x14ac:dyDescent="0.2">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49"/>
      <c r="BA24" s="249"/>
      <c r="BB24" s="249"/>
      <c r="BC24" s="249"/>
      <c r="BD24" s="249"/>
      <c r="BE24" s="250"/>
      <c r="BF24" s="250"/>
      <c r="BG24" s="250"/>
      <c r="BH24" s="250"/>
      <c r="BI24" s="250"/>
      <c r="BJ24" s="250"/>
      <c r="BK24" s="250"/>
      <c r="BL24" s="250"/>
      <c r="BM24" s="250"/>
      <c r="BN24" s="250"/>
      <c r="BO24" s="250"/>
      <c r="BP24" s="250"/>
      <c r="BQ24" s="259">
        <v>18</v>
      </c>
      <c r="BR24" s="260"/>
      <c r="BS24" s="870"/>
      <c r="BT24" s="871"/>
      <c r="BU24" s="871"/>
      <c r="BV24" s="871"/>
      <c r="BW24" s="871"/>
      <c r="BX24" s="871"/>
      <c r="BY24" s="871"/>
      <c r="BZ24" s="871"/>
      <c r="CA24" s="871"/>
      <c r="CB24" s="871"/>
      <c r="CC24" s="871"/>
      <c r="CD24" s="871"/>
      <c r="CE24" s="871"/>
      <c r="CF24" s="871"/>
      <c r="CG24" s="872"/>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1"/>
    </row>
    <row r="25" spans="1:131" s="244" customFormat="1" ht="26.25" customHeight="1" thickBot="1" x14ac:dyDescent="0.25">
      <c r="A25" s="838" t="s">
        <v>396</v>
      </c>
      <c r="B25" s="838"/>
      <c r="C25" s="838"/>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8"/>
      <c r="AY25" s="838"/>
      <c r="AZ25" s="838"/>
      <c r="BA25" s="838"/>
      <c r="BB25" s="838"/>
      <c r="BC25" s="838"/>
      <c r="BD25" s="838"/>
      <c r="BE25" s="838"/>
      <c r="BF25" s="838"/>
      <c r="BG25" s="838"/>
      <c r="BH25" s="838"/>
      <c r="BI25" s="838"/>
      <c r="BJ25" s="249"/>
      <c r="BK25" s="249"/>
      <c r="BL25" s="249"/>
      <c r="BM25" s="249"/>
      <c r="BN25" s="249"/>
      <c r="BO25" s="262"/>
      <c r="BP25" s="262"/>
      <c r="BQ25" s="259">
        <v>19</v>
      </c>
      <c r="BR25" s="260"/>
      <c r="BS25" s="870"/>
      <c r="BT25" s="871"/>
      <c r="BU25" s="871"/>
      <c r="BV25" s="871"/>
      <c r="BW25" s="871"/>
      <c r="BX25" s="871"/>
      <c r="BY25" s="871"/>
      <c r="BZ25" s="871"/>
      <c r="CA25" s="871"/>
      <c r="CB25" s="871"/>
      <c r="CC25" s="871"/>
      <c r="CD25" s="871"/>
      <c r="CE25" s="871"/>
      <c r="CF25" s="871"/>
      <c r="CG25" s="872"/>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3"/>
    </row>
    <row r="26" spans="1:131" s="244" customFormat="1" ht="26.25" customHeight="1" x14ac:dyDescent="0.2">
      <c r="A26" s="829" t="s">
        <v>376</v>
      </c>
      <c r="B26" s="830"/>
      <c r="C26" s="830"/>
      <c r="D26" s="830"/>
      <c r="E26" s="830"/>
      <c r="F26" s="830"/>
      <c r="G26" s="830"/>
      <c r="H26" s="830"/>
      <c r="I26" s="830"/>
      <c r="J26" s="830"/>
      <c r="K26" s="830"/>
      <c r="L26" s="830"/>
      <c r="M26" s="830"/>
      <c r="N26" s="830"/>
      <c r="O26" s="830"/>
      <c r="P26" s="831"/>
      <c r="Q26" s="806" t="s">
        <v>397</v>
      </c>
      <c r="R26" s="807"/>
      <c r="S26" s="807"/>
      <c r="T26" s="807"/>
      <c r="U26" s="808"/>
      <c r="V26" s="806" t="s">
        <v>398</v>
      </c>
      <c r="W26" s="807"/>
      <c r="X26" s="807"/>
      <c r="Y26" s="807"/>
      <c r="Z26" s="808"/>
      <c r="AA26" s="806" t="s">
        <v>399</v>
      </c>
      <c r="AB26" s="807"/>
      <c r="AC26" s="807"/>
      <c r="AD26" s="807"/>
      <c r="AE26" s="807"/>
      <c r="AF26" s="898" t="s">
        <v>400</v>
      </c>
      <c r="AG26" s="899"/>
      <c r="AH26" s="899"/>
      <c r="AI26" s="899"/>
      <c r="AJ26" s="900"/>
      <c r="AK26" s="807" t="s">
        <v>401</v>
      </c>
      <c r="AL26" s="807"/>
      <c r="AM26" s="807"/>
      <c r="AN26" s="807"/>
      <c r="AO26" s="808"/>
      <c r="AP26" s="806" t="s">
        <v>402</v>
      </c>
      <c r="AQ26" s="807"/>
      <c r="AR26" s="807"/>
      <c r="AS26" s="807"/>
      <c r="AT26" s="808"/>
      <c r="AU26" s="806" t="s">
        <v>403</v>
      </c>
      <c r="AV26" s="807"/>
      <c r="AW26" s="807"/>
      <c r="AX26" s="807"/>
      <c r="AY26" s="808"/>
      <c r="AZ26" s="806" t="s">
        <v>404</v>
      </c>
      <c r="BA26" s="807"/>
      <c r="BB26" s="807"/>
      <c r="BC26" s="807"/>
      <c r="BD26" s="808"/>
      <c r="BE26" s="806" t="s">
        <v>383</v>
      </c>
      <c r="BF26" s="807"/>
      <c r="BG26" s="807"/>
      <c r="BH26" s="807"/>
      <c r="BI26" s="818"/>
      <c r="BJ26" s="249"/>
      <c r="BK26" s="249"/>
      <c r="BL26" s="249"/>
      <c r="BM26" s="249"/>
      <c r="BN26" s="249"/>
      <c r="BO26" s="262"/>
      <c r="BP26" s="262"/>
      <c r="BQ26" s="259">
        <v>20</v>
      </c>
      <c r="BR26" s="260"/>
      <c r="BS26" s="870"/>
      <c r="BT26" s="871"/>
      <c r="BU26" s="871"/>
      <c r="BV26" s="871"/>
      <c r="BW26" s="871"/>
      <c r="BX26" s="871"/>
      <c r="BY26" s="871"/>
      <c r="BZ26" s="871"/>
      <c r="CA26" s="871"/>
      <c r="CB26" s="871"/>
      <c r="CC26" s="871"/>
      <c r="CD26" s="871"/>
      <c r="CE26" s="871"/>
      <c r="CF26" s="871"/>
      <c r="CG26" s="872"/>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3"/>
    </row>
    <row r="27" spans="1:131" s="244" customFormat="1" ht="26.25" customHeight="1" thickBot="1" x14ac:dyDescent="0.25">
      <c r="A27" s="832"/>
      <c r="B27" s="833"/>
      <c r="C27" s="833"/>
      <c r="D27" s="833"/>
      <c r="E27" s="833"/>
      <c r="F27" s="833"/>
      <c r="G27" s="833"/>
      <c r="H27" s="833"/>
      <c r="I27" s="833"/>
      <c r="J27" s="833"/>
      <c r="K27" s="833"/>
      <c r="L27" s="833"/>
      <c r="M27" s="833"/>
      <c r="N27" s="833"/>
      <c r="O27" s="833"/>
      <c r="P27" s="834"/>
      <c r="Q27" s="809"/>
      <c r="R27" s="810"/>
      <c r="S27" s="810"/>
      <c r="T27" s="810"/>
      <c r="U27" s="811"/>
      <c r="V27" s="809"/>
      <c r="W27" s="810"/>
      <c r="X27" s="810"/>
      <c r="Y27" s="810"/>
      <c r="Z27" s="811"/>
      <c r="AA27" s="809"/>
      <c r="AB27" s="810"/>
      <c r="AC27" s="810"/>
      <c r="AD27" s="810"/>
      <c r="AE27" s="810"/>
      <c r="AF27" s="901"/>
      <c r="AG27" s="902"/>
      <c r="AH27" s="902"/>
      <c r="AI27" s="902"/>
      <c r="AJ27" s="903"/>
      <c r="AK27" s="810"/>
      <c r="AL27" s="810"/>
      <c r="AM27" s="810"/>
      <c r="AN27" s="810"/>
      <c r="AO27" s="811"/>
      <c r="AP27" s="809"/>
      <c r="AQ27" s="810"/>
      <c r="AR27" s="810"/>
      <c r="AS27" s="810"/>
      <c r="AT27" s="811"/>
      <c r="AU27" s="809"/>
      <c r="AV27" s="810"/>
      <c r="AW27" s="810"/>
      <c r="AX27" s="810"/>
      <c r="AY27" s="811"/>
      <c r="AZ27" s="809"/>
      <c r="BA27" s="810"/>
      <c r="BB27" s="810"/>
      <c r="BC27" s="810"/>
      <c r="BD27" s="811"/>
      <c r="BE27" s="809"/>
      <c r="BF27" s="810"/>
      <c r="BG27" s="810"/>
      <c r="BH27" s="810"/>
      <c r="BI27" s="819"/>
      <c r="BJ27" s="249"/>
      <c r="BK27" s="249"/>
      <c r="BL27" s="249"/>
      <c r="BM27" s="249"/>
      <c r="BN27" s="249"/>
      <c r="BO27" s="262"/>
      <c r="BP27" s="262"/>
      <c r="BQ27" s="259">
        <v>21</v>
      </c>
      <c r="BR27" s="260"/>
      <c r="BS27" s="870"/>
      <c r="BT27" s="871"/>
      <c r="BU27" s="871"/>
      <c r="BV27" s="871"/>
      <c r="BW27" s="871"/>
      <c r="BX27" s="871"/>
      <c r="BY27" s="871"/>
      <c r="BZ27" s="871"/>
      <c r="CA27" s="871"/>
      <c r="CB27" s="871"/>
      <c r="CC27" s="871"/>
      <c r="CD27" s="871"/>
      <c r="CE27" s="871"/>
      <c r="CF27" s="871"/>
      <c r="CG27" s="872"/>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3"/>
    </row>
    <row r="28" spans="1:131" s="244" customFormat="1" ht="26.25" customHeight="1" thickTop="1" x14ac:dyDescent="0.2">
      <c r="A28" s="263">
        <v>1</v>
      </c>
      <c r="B28" s="820" t="s">
        <v>405</v>
      </c>
      <c r="C28" s="821"/>
      <c r="D28" s="821"/>
      <c r="E28" s="821"/>
      <c r="F28" s="821"/>
      <c r="G28" s="821"/>
      <c r="H28" s="821"/>
      <c r="I28" s="821"/>
      <c r="J28" s="821"/>
      <c r="K28" s="821"/>
      <c r="L28" s="821"/>
      <c r="M28" s="821"/>
      <c r="N28" s="821"/>
      <c r="O28" s="821"/>
      <c r="P28" s="822"/>
      <c r="Q28" s="908">
        <v>15774</v>
      </c>
      <c r="R28" s="909"/>
      <c r="S28" s="909"/>
      <c r="T28" s="909"/>
      <c r="U28" s="909"/>
      <c r="V28" s="909">
        <v>15473</v>
      </c>
      <c r="W28" s="909"/>
      <c r="X28" s="909"/>
      <c r="Y28" s="909"/>
      <c r="Z28" s="909"/>
      <c r="AA28" s="909">
        <v>301</v>
      </c>
      <c r="AB28" s="909"/>
      <c r="AC28" s="909"/>
      <c r="AD28" s="909"/>
      <c r="AE28" s="910"/>
      <c r="AF28" s="911">
        <v>301</v>
      </c>
      <c r="AG28" s="909"/>
      <c r="AH28" s="909"/>
      <c r="AI28" s="909"/>
      <c r="AJ28" s="912"/>
      <c r="AK28" s="913">
        <v>1778</v>
      </c>
      <c r="AL28" s="904"/>
      <c r="AM28" s="904"/>
      <c r="AN28" s="904"/>
      <c r="AO28" s="904"/>
      <c r="AP28" s="904" t="s">
        <v>578</v>
      </c>
      <c r="AQ28" s="904"/>
      <c r="AR28" s="904"/>
      <c r="AS28" s="904"/>
      <c r="AT28" s="904"/>
      <c r="AU28" s="904" t="s">
        <v>578</v>
      </c>
      <c r="AV28" s="904"/>
      <c r="AW28" s="904"/>
      <c r="AX28" s="904"/>
      <c r="AY28" s="904"/>
      <c r="AZ28" s="905"/>
      <c r="BA28" s="905"/>
      <c r="BB28" s="905"/>
      <c r="BC28" s="905"/>
      <c r="BD28" s="905"/>
      <c r="BE28" s="906"/>
      <c r="BF28" s="906"/>
      <c r="BG28" s="906"/>
      <c r="BH28" s="906"/>
      <c r="BI28" s="907"/>
      <c r="BJ28" s="249"/>
      <c r="BK28" s="249"/>
      <c r="BL28" s="249"/>
      <c r="BM28" s="249"/>
      <c r="BN28" s="249"/>
      <c r="BO28" s="262"/>
      <c r="BP28" s="262"/>
      <c r="BQ28" s="259">
        <v>22</v>
      </c>
      <c r="BR28" s="260"/>
      <c r="BS28" s="870"/>
      <c r="BT28" s="871"/>
      <c r="BU28" s="871"/>
      <c r="BV28" s="871"/>
      <c r="BW28" s="871"/>
      <c r="BX28" s="871"/>
      <c r="BY28" s="871"/>
      <c r="BZ28" s="871"/>
      <c r="CA28" s="871"/>
      <c r="CB28" s="871"/>
      <c r="CC28" s="871"/>
      <c r="CD28" s="871"/>
      <c r="CE28" s="871"/>
      <c r="CF28" s="871"/>
      <c r="CG28" s="872"/>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3"/>
    </row>
    <row r="29" spans="1:131" s="244" customFormat="1" ht="26.25" customHeight="1" x14ac:dyDescent="0.2">
      <c r="A29" s="263">
        <v>2</v>
      </c>
      <c r="B29" s="867" t="s">
        <v>406</v>
      </c>
      <c r="C29" s="868"/>
      <c r="D29" s="868"/>
      <c r="E29" s="868"/>
      <c r="F29" s="868"/>
      <c r="G29" s="868"/>
      <c r="H29" s="868"/>
      <c r="I29" s="868"/>
      <c r="J29" s="868"/>
      <c r="K29" s="868"/>
      <c r="L29" s="868"/>
      <c r="M29" s="868"/>
      <c r="N29" s="868"/>
      <c r="O29" s="868"/>
      <c r="P29" s="869"/>
      <c r="Q29" s="844">
        <v>11056</v>
      </c>
      <c r="R29" s="845"/>
      <c r="S29" s="845"/>
      <c r="T29" s="845"/>
      <c r="U29" s="845"/>
      <c r="V29" s="845">
        <v>10114</v>
      </c>
      <c r="W29" s="845"/>
      <c r="X29" s="845"/>
      <c r="Y29" s="845"/>
      <c r="Z29" s="845"/>
      <c r="AA29" s="845">
        <v>942</v>
      </c>
      <c r="AB29" s="845"/>
      <c r="AC29" s="845"/>
      <c r="AD29" s="845"/>
      <c r="AE29" s="846"/>
      <c r="AF29" s="847">
        <v>942</v>
      </c>
      <c r="AG29" s="848"/>
      <c r="AH29" s="848"/>
      <c r="AI29" s="848"/>
      <c r="AJ29" s="849"/>
      <c r="AK29" s="916">
        <v>2143</v>
      </c>
      <c r="AL29" s="917"/>
      <c r="AM29" s="917"/>
      <c r="AN29" s="917"/>
      <c r="AO29" s="917"/>
      <c r="AP29" s="917" t="s">
        <v>579</v>
      </c>
      <c r="AQ29" s="917"/>
      <c r="AR29" s="917"/>
      <c r="AS29" s="917"/>
      <c r="AT29" s="917"/>
      <c r="AU29" s="917" t="s">
        <v>580</v>
      </c>
      <c r="AV29" s="917"/>
      <c r="AW29" s="917"/>
      <c r="AX29" s="917"/>
      <c r="AY29" s="917"/>
      <c r="AZ29" s="918"/>
      <c r="BA29" s="918"/>
      <c r="BB29" s="918"/>
      <c r="BC29" s="918"/>
      <c r="BD29" s="918"/>
      <c r="BE29" s="914"/>
      <c r="BF29" s="914"/>
      <c r="BG29" s="914"/>
      <c r="BH29" s="914"/>
      <c r="BI29" s="915"/>
      <c r="BJ29" s="249"/>
      <c r="BK29" s="249"/>
      <c r="BL29" s="249"/>
      <c r="BM29" s="249"/>
      <c r="BN29" s="249"/>
      <c r="BO29" s="262"/>
      <c r="BP29" s="262"/>
      <c r="BQ29" s="259">
        <v>23</v>
      </c>
      <c r="BR29" s="260"/>
      <c r="BS29" s="870"/>
      <c r="BT29" s="871"/>
      <c r="BU29" s="871"/>
      <c r="BV29" s="871"/>
      <c r="BW29" s="871"/>
      <c r="BX29" s="871"/>
      <c r="BY29" s="871"/>
      <c r="BZ29" s="871"/>
      <c r="CA29" s="871"/>
      <c r="CB29" s="871"/>
      <c r="CC29" s="871"/>
      <c r="CD29" s="871"/>
      <c r="CE29" s="871"/>
      <c r="CF29" s="871"/>
      <c r="CG29" s="872"/>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3"/>
    </row>
    <row r="30" spans="1:131" s="244" customFormat="1" ht="26.25" customHeight="1" x14ac:dyDescent="0.2">
      <c r="A30" s="263">
        <v>3</v>
      </c>
      <c r="B30" s="867" t="s">
        <v>407</v>
      </c>
      <c r="C30" s="868"/>
      <c r="D30" s="868"/>
      <c r="E30" s="868"/>
      <c r="F30" s="868"/>
      <c r="G30" s="868"/>
      <c r="H30" s="868"/>
      <c r="I30" s="868"/>
      <c r="J30" s="868"/>
      <c r="K30" s="868"/>
      <c r="L30" s="868"/>
      <c r="M30" s="868"/>
      <c r="N30" s="868"/>
      <c r="O30" s="868"/>
      <c r="P30" s="869"/>
      <c r="Q30" s="844">
        <v>3753</v>
      </c>
      <c r="R30" s="845"/>
      <c r="S30" s="845"/>
      <c r="T30" s="845"/>
      <c r="U30" s="845"/>
      <c r="V30" s="845">
        <v>3738</v>
      </c>
      <c r="W30" s="845"/>
      <c r="X30" s="845"/>
      <c r="Y30" s="845"/>
      <c r="Z30" s="845"/>
      <c r="AA30" s="845">
        <v>15</v>
      </c>
      <c r="AB30" s="845"/>
      <c r="AC30" s="845"/>
      <c r="AD30" s="845"/>
      <c r="AE30" s="846"/>
      <c r="AF30" s="847">
        <v>15</v>
      </c>
      <c r="AG30" s="848"/>
      <c r="AH30" s="848"/>
      <c r="AI30" s="848"/>
      <c r="AJ30" s="849"/>
      <c r="AK30" s="916">
        <v>1688</v>
      </c>
      <c r="AL30" s="917"/>
      <c r="AM30" s="917"/>
      <c r="AN30" s="917"/>
      <c r="AO30" s="917"/>
      <c r="AP30" s="917" t="s">
        <v>578</v>
      </c>
      <c r="AQ30" s="917"/>
      <c r="AR30" s="917"/>
      <c r="AS30" s="917"/>
      <c r="AT30" s="917"/>
      <c r="AU30" s="917" t="s">
        <v>578</v>
      </c>
      <c r="AV30" s="917"/>
      <c r="AW30" s="917"/>
      <c r="AX30" s="917"/>
      <c r="AY30" s="917"/>
      <c r="AZ30" s="918"/>
      <c r="BA30" s="918"/>
      <c r="BB30" s="918"/>
      <c r="BC30" s="918"/>
      <c r="BD30" s="918"/>
      <c r="BE30" s="914"/>
      <c r="BF30" s="914"/>
      <c r="BG30" s="914"/>
      <c r="BH30" s="914"/>
      <c r="BI30" s="915"/>
      <c r="BJ30" s="249"/>
      <c r="BK30" s="249"/>
      <c r="BL30" s="249"/>
      <c r="BM30" s="249"/>
      <c r="BN30" s="249"/>
      <c r="BO30" s="262"/>
      <c r="BP30" s="262"/>
      <c r="BQ30" s="259">
        <v>24</v>
      </c>
      <c r="BR30" s="260"/>
      <c r="BS30" s="870"/>
      <c r="BT30" s="871"/>
      <c r="BU30" s="871"/>
      <c r="BV30" s="871"/>
      <c r="BW30" s="871"/>
      <c r="BX30" s="871"/>
      <c r="BY30" s="871"/>
      <c r="BZ30" s="871"/>
      <c r="CA30" s="871"/>
      <c r="CB30" s="871"/>
      <c r="CC30" s="871"/>
      <c r="CD30" s="871"/>
      <c r="CE30" s="871"/>
      <c r="CF30" s="871"/>
      <c r="CG30" s="872"/>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3"/>
    </row>
    <row r="31" spans="1:131" s="244" customFormat="1" ht="26.25" customHeight="1" x14ac:dyDescent="0.2">
      <c r="A31" s="263">
        <v>4</v>
      </c>
      <c r="B31" s="867" t="s">
        <v>408</v>
      </c>
      <c r="C31" s="868"/>
      <c r="D31" s="868"/>
      <c r="E31" s="868"/>
      <c r="F31" s="868"/>
      <c r="G31" s="868"/>
      <c r="H31" s="868"/>
      <c r="I31" s="868"/>
      <c r="J31" s="868"/>
      <c r="K31" s="868"/>
      <c r="L31" s="868"/>
      <c r="M31" s="868"/>
      <c r="N31" s="868"/>
      <c r="O31" s="868"/>
      <c r="P31" s="869"/>
      <c r="Q31" s="844">
        <v>3397</v>
      </c>
      <c r="R31" s="845"/>
      <c r="S31" s="845"/>
      <c r="T31" s="845"/>
      <c r="U31" s="845"/>
      <c r="V31" s="845">
        <v>2810</v>
      </c>
      <c r="W31" s="845"/>
      <c r="X31" s="845"/>
      <c r="Y31" s="845"/>
      <c r="Z31" s="845"/>
      <c r="AA31" s="845">
        <v>587</v>
      </c>
      <c r="AB31" s="845"/>
      <c r="AC31" s="845"/>
      <c r="AD31" s="845"/>
      <c r="AE31" s="846"/>
      <c r="AF31" s="847">
        <v>8834</v>
      </c>
      <c r="AG31" s="848"/>
      <c r="AH31" s="848"/>
      <c r="AI31" s="848"/>
      <c r="AJ31" s="849"/>
      <c r="AK31" s="916">
        <v>270</v>
      </c>
      <c r="AL31" s="917"/>
      <c r="AM31" s="917"/>
      <c r="AN31" s="917"/>
      <c r="AO31" s="917"/>
      <c r="AP31" s="917">
        <v>602</v>
      </c>
      <c r="AQ31" s="917"/>
      <c r="AR31" s="917"/>
      <c r="AS31" s="917"/>
      <c r="AT31" s="917"/>
      <c r="AU31" s="917">
        <v>170</v>
      </c>
      <c r="AV31" s="917"/>
      <c r="AW31" s="917"/>
      <c r="AX31" s="917"/>
      <c r="AY31" s="917"/>
      <c r="AZ31" s="918"/>
      <c r="BA31" s="918"/>
      <c r="BB31" s="918"/>
      <c r="BC31" s="918"/>
      <c r="BD31" s="918"/>
      <c r="BE31" s="914" t="s">
        <v>409</v>
      </c>
      <c r="BF31" s="914"/>
      <c r="BG31" s="914"/>
      <c r="BH31" s="914"/>
      <c r="BI31" s="915"/>
      <c r="BJ31" s="249"/>
      <c r="BK31" s="249"/>
      <c r="BL31" s="249"/>
      <c r="BM31" s="249"/>
      <c r="BN31" s="249"/>
      <c r="BO31" s="262"/>
      <c r="BP31" s="262"/>
      <c r="BQ31" s="259">
        <v>25</v>
      </c>
      <c r="BR31" s="260"/>
      <c r="BS31" s="870"/>
      <c r="BT31" s="871"/>
      <c r="BU31" s="871"/>
      <c r="BV31" s="871"/>
      <c r="BW31" s="871"/>
      <c r="BX31" s="871"/>
      <c r="BY31" s="871"/>
      <c r="BZ31" s="871"/>
      <c r="CA31" s="871"/>
      <c r="CB31" s="871"/>
      <c r="CC31" s="871"/>
      <c r="CD31" s="871"/>
      <c r="CE31" s="871"/>
      <c r="CF31" s="871"/>
      <c r="CG31" s="872"/>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3"/>
    </row>
    <row r="32" spans="1:131" s="244" customFormat="1" ht="26.25" customHeight="1" x14ac:dyDescent="0.2">
      <c r="A32" s="263">
        <v>5</v>
      </c>
      <c r="B32" s="867"/>
      <c r="C32" s="868"/>
      <c r="D32" s="868"/>
      <c r="E32" s="868"/>
      <c r="F32" s="868"/>
      <c r="G32" s="868"/>
      <c r="H32" s="868"/>
      <c r="I32" s="868"/>
      <c r="J32" s="868"/>
      <c r="K32" s="868"/>
      <c r="L32" s="868"/>
      <c r="M32" s="868"/>
      <c r="N32" s="868"/>
      <c r="O32" s="868"/>
      <c r="P32" s="869"/>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49"/>
      <c r="BK32" s="249"/>
      <c r="BL32" s="249"/>
      <c r="BM32" s="249"/>
      <c r="BN32" s="249"/>
      <c r="BO32" s="262"/>
      <c r="BP32" s="262"/>
      <c r="BQ32" s="259">
        <v>26</v>
      </c>
      <c r="BR32" s="260"/>
      <c r="BS32" s="870"/>
      <c r="BT32" s="871"/>
      <c r="BU32" s="871"/>
      <c r="BV32" s="871"/>
      <c r="BW32" s="871"/>
      <c r="BX32" s="871"/>
      <c r="BY32" s="871"/>
      <c r="BZ32" s="871"/>
      <c r="CA32" s="871"/>
      <c r="CB32" s="871"/>
      <c r="CC32" s="871"/>
      <c r="CD32" s="871"/>
      <c r="CE32" s="871"/>
      <c r="CF32" s="871"/>
      <c r="CG32" s="872"/>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3"/>
    </row>
    <row r="33" spans="1:131" s="244" customFormat="1" ht="26.25" customHeight="1" x14ac:dyDescent="0.2">
      <c r="A33" s="263">
        <v>6</v>
      </c>
      <c r="B33" s="867"/>
      <c r="C33" s="868"/>
      <c r="D33" s="868"/>
      <c r="E33" s="868"/>
      <c r="F33" s="868"/>
      <c r="G33" s="868"/>
      <c r="H33" s="868"/>
      <c r="I33" s="868"/>
      <c r="J33" s="868"/>
      <c r="K33" s="868"/>
      <c r="L33" s="868"/>
      <c r="M33" s="868"/>
      <c r="N33" s="868"/>
      <c r="O33" s="868"/>
      <c r="P33" s="869"/>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49"/>
      <c r="BK33" s="249"/>
      <c r="BL33" s="249"/>
      <c r="BM33" s="249"/>
      <c r="BN33" s="249"/>
      <c r="BO33" s="262"/>
      <c r="BP33" s="262"/>
      <c r="BQ33" s="259">
        <v>27</v>
      </c>
      <c r="BR33" s="260"/>
      <c r="BS33" s="870"/>
      <c r="BT33" s="871"/>
      <c r="BU33" s="871"/>
      <c r="BV33" s="871"/>
      <c r="BW33" s="871"/>
      <c r="BX33" s="871"/>
      <c r="BY33" s="871"/>
      <c r="BZ33" s="871"/>
      <c r="CA33" s="871"/>
      <c r="CB33" s="871"/>
      <c r="CC33" s="871"/>
      <c r="CD33" s="871"/>
      <c r="CE33" s="871"/>
      <c r="CF33" s="871"/>
      <c r="CG33" s="872"/>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3"/>
    </row>
    <row r="34" spans="1:131" s="244" customFormat="1" ht="26.25" customHeight="1" x14ac:dyDescent="0.2">
      <c r="A34" s="263">
        <v>7</v>
      </c>
      <c r="B34" s="867"/>
      <c r="C34" s="868"/>
      <c r="D34" s="868"/>
      <c r="E34" s="868"/>
      <c r="F34" s="868"/>
      <c r="G34" s="868"/>
      <c r="H34" s="868"/>
      <c r="I34" s="868"/>
      <c r="J34" s="868"/>
      <c r="K34" s="868"/>
      <c r="L34" s="868"/>
      <c r="M34" s="868"/>
      <c r="N34" s="868"/>
      <c r="O34" s="868"/>
      <c r="P34" s="869"/>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49"/>
      <c r="BK34" s="249"/>
      <c r="BL34" s="249"/>
      <c r="BM34" s="249"/>
      <c r="BN34" s="249"/>
      <c r="BO34" s="262"/>
      <c r="BP34" s="262"/>
      <c r="BQ34" s="259">
        <v>28</v>
      </c>
      <c r="BR34" s="260"/>
      <c r="BS34" s="870"/>
      <c r="BT34" s="871"/>
      <c r="BU34" s="871"/>
      <c r="BV34" s="871"/>
      <c r="BW34" s="871"/>
      <c r="BX34" s="871"/>
      <c r="BY34" s="871"/>
      <c r="BZ34" s="871"/>
      <c r="CA34" s="871"/>
      <c r="CB34" s="871"/>
      <c r="CC34" s="871"/>
      <c r="CD34" s="871"/>
      <c r="CE34" s="871"/>
      <c r="CF34" s="871"/>
      <c r="CG34" s="872"/>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3"/>
    </row>
    <row r="35" spans="1:131" s="244" customFormat="1" ht="26.25" customHeight="1" x14ac:dyDescent="0.2">
      <c r="A35" s="263">
        <v>8</v>
      </c>
      <c r="B35" s="867"/>
      <c r="C35" s="868"/>
      <c r="D35" s="868"/>
      <c r="E35" s="868"/>
      <c r="F35" s="868"/>
      <c r="G35" s="868"/>
      <c r="H35" s="868"/>
      <c r="I35" s="868"/>
      <c r="J35" s="868"/>
      <c r="K35" s="868"/>
      <c r="L35" s="868"/>
      <c r="M35" s="868"/>
      <c r="N35" s="868"/>
      <c r="O35" s="868"/>
      <c r="P35" s="869"/>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49"/>
      <c r="BK35" s="249"/>
      <c r="BL35" s="249"/>
      <c r="BM35" s="249"/>
      <c r="BN35" s="249"/>
      <c r="BO35" s="262"/>
      <c r="BP35" s="262"/>
      <c r="BQ35" s="259">
        <v>29</v>
      </c>
      <c r="BR35" s="260"/>
      <c r="BS35" s="870"/>
      <c r="BT35" s="871"/>
      <c r="BU35" s="871"/>
      <c r="BV35" s="871"/>
      <c r="BW35" s="871"/>
      <c r="BX35" s="871"/>
      <c r="BY35" s="871"/>
      <c r="BZ35" s="871"/>
      <c r="CA35" s="871"/>
      <c r="CB35" s="871"/>
      <c r="CC35" s="871"/>
      <c r="CD35" s="871"/>
      <c r="CE35" s="871"/>
      <c r="CF35" s="871"/>
      <c r="CG35" s="872"/>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3"/>
    </row>
    <row r="36" spans="1:131" s="244" customFormat="1" ht="26.25" customHeight="1" x14ac:dyDescent="0.2">
      <c r="A36" s="263">
        <v>9</v>
      </c>
      <c r="B36" s="867"/>
      <c r="C36" s="868"/>
      <c r="D36" s="868"/>
      <c r="E36" s="868"/>
      <c r="F36" s="868"/>
      <c r="G36" s="868"/>
      <c r="H36" s="868"/>
      <c r="I36" s="868"/>
      <c r="J36" s="868"/>
      <c r="K36" s="868"/>
      <c r="L36" s="868"/>
      <c r="M36" s="868"/>
      <c r="N36" s="868"/>
      <c r="O36" s="868"/>
      <c r="P36" s="869"/>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49"/>
      <c r="BK36" s="249"/>
      <c r="BL36" s="249"/>
      <c r="BM36" s="249"/>
      <c r="BN36" s="249"/>
      <c r="BO36" s="262"/>
      <c r="BP36" s="262"/>
      <c r="BQ36" s="259">
        <v>30</v>
      </c>
      <c r="BR36" s="260"/>
      <c r="BS36" s="870"/>
      <c r="BT36" s="871"/>
      <c r="BU36" s="871"/>
      <c r="BV36" s="871"/>
      <c r="BW36" s="871"/>
      <c r="BX36" s="871"/>
      <c r="BY36" s="871"/>
      <c r="BZ36" s="871"/>
      <c r="CA36" s="871"/>
      <c r="CB36" s="871"/>
      <c r="CC36" s="871"/>
      <c r="CD36" s="871"/>
      <c r="CE36" s="871"/>
      <c r="CF36" s="871"/>
      <c r="CG36" s="872"/>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3"/>
    </row>
    <row r="37" spans="1:131" s="244" customFormat="1" ht="26.25" customHeight="1" x14ac:dyDescent="0.2">
      <c r="A37" s="263">
        <v>10</v>
      </c>
      <c r="B37" s="867"/>
      <c r="C37" s="868"/>
      <c r="D37" s="868"/>
      <c r="E37" s="868"/>
      <c r="F37" s="868"/>
      <c r="G37" s="868"/>
      <c r="H37" s="868"/>
      <c r="I37" s="868"/>
      <c r="J37" s="868"/>
      <c r="K37" s="868"/>
      <c r="L37" s="868"/>
      <c r="M37" s="868"/>
      <c r="N37" s="868"/>
      <c r="O37" s="868"/>
      <c r="P37" s="869"/>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49"/>
      <c r="BK37" s="249"/>
      <c r="BL37" s="249"/>
      <c r="BM37" s="249"/>
      <c r="BN37" s="249"/>
      <c r="BO37" s="262"/>
      <c r="BP37" s="262"/>
      <c r="BQ37" s="259">
        <v>31</v>
      </c>
      <c r="BR37" s="260"/>
      <c r="BS37" s="870"/>
      <c r="BT37" s="871"/>
      <c r="BU37" s="871"/>
      <c r="BV37" s="871"/>
      <c r="BW37" s="871"/>
      <c r="BX37" s="871"/>
      <c r="BY37" s="871"/>
      <c r="BZ37" s="871"/>
      <c r="CA37" s="871"/>
      <c r="CB37" s="871"/>
      <c r="CC37" s="871"/>
      <c r="CD37" s="871"/>
      <c r="CE37" s="871"/>
      <c r="CF37" s="871"/>
      <c r="CG37" s="872"/>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3"/>
    </row>
    <row r="38" spans="1:131" s="244" customFormat="1" ht="26.25" customHeight="1" x14ac:dyDescent="0.2">
      <c r="A38" s="263">
        <v>11</v>
      </c>
      <c r="B38" s="867"/>
      <c r="C38" s="868"/>
      <c r="D38" s="868"/>
      <c r="E38" s="868"/>
      <c r="F38" s="868"/>
      <c r="G38" s="868"/>
      <c r="H38" s="868"/>
      <c r="I38" s="868"/>
      <c r="J38" s="868"/>
      <c r="K38" s="868"/>
      <c r="L38" s="868"/>
      <c r="M38" s="868"/>
      <c r="N38" s="868"/>
      <c r="O38" s="868"/>
      <c r="P38" s="869"/>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49"/>
      <c r="BK38" s="249"/>
      <c r="BL38" s="249"/>
      <c r="BM38" s="249"/>
      <c r="BN38" s="249"/>
      <c r="BO38" s="262"/>
      <c r="BP38" s="262"/>
      <c r="BQ38" s="259">
        <v>32</v>
      </c>
      <c r="BR38" s="260"/>
      <c r="BS38" s="870"/>
      <c r="BT38" s="871"/>
      <c r="BU38" s="871"/>
      <c r="BV38" s="871"/>
      <c r="BW38" s="871"/>
      <c r="BX38" s="871"/>
      <c r="BY38" s="871"/>
      <c r="BZ38" s="871"/>
      <c r="CA38" s="871"/>
      <c r="CB38" s="871"/>
      <c r="CC38" s="871"/>
      <c r="CD38" s="871"/>
      <c r="CE38" s="871"/>
      <c r="CF38" s="871"/>
      <c r="CG38" s="872"/>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3"/>
    </row>
    <row r="39" spans="1:131" s="244" customFormat="1" ht="26.25" customHeight="1" x14ac:dyDescent="0.2">
      <c r="A39" s="263">
        <v>12</v>
      </c>
      <c r="B39" s="867"/>
      <c r="C39" s="868"/>
      <c r="D39" s="868"/>
      <c r="E39" s="868"/>
      <c r="F39" s="868"/>
      <c r="G39" s="868"/>
      <c r="H39" s="868"/>
      <c r="I39" s="868"/>
      <c r="J39" s="868"/>
      <c r="K39" s="868"/>
      <c r="L39" s="868"/>
      <c r="M39" s="868"/>
      <c r="N39" s="868"/>
      <c r="O39" s="868"/>
      <c r="P39" s="869"/>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49"/>
      <c r="BK39" s="249"/>
      <c r="BL39" s="249"/>
      <c r="BM39" s="249"/>
      <c r="BN39" s="249"/>
      <c r="BO39" s="262"/>
      <c r="BP39" s="262"/>
      <c r="BQ39" s="259">
        <v>33</v>
      </c>
      <c r="BR39" s="260"/>
      <c r="BS39" s="870"/>
      <c r="BT39" s="871"/>
      <c r="BU39" s="871"/>
      <c r="BV39" s="871"/>
      <c r="BW39" s="871"/>
      <c r="BX39" s="871"/>
      <c r="BY39" s="871"/>
      <c r="BZ39" s="871"/>
      <c r="CA39" s="871"/>
      <c r="CB39" s="871"/>
      <c r="CC39" s="871"/>
      <c r="CD39" s="871"/>
      <c r="CE39" s="871"/>
      <c r="CF39" s="871"/>
      <c r="CG39" s="872"/>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3"/>
    </row>
    <row r="40" spans="1:131" s="244" customFormat="1" ht="26.25" customHeight="1" x14ac:dyDescent="0.2">
      <c r="A40" s="258">
        <v>13</v>
      </c>
      <c r="B40" s="867"/>
      <c r="C40" s="868"/>
      <c r="D40" s="868"/>
      <c r="E40" s="868"/>
      <c r="F40" s="868"/>
      <c r="G40" s="868"/>
      <c r="H40" s="868"/>
      <c r="I40" s="868"/>
      <c r="J40" s="868"/>
      <c r="K40" s="868"/>
      <c r="L40" s="868"/>
      <c r="M40" s="868"/>
      <c r="N40" s="868"/>
      <c r="O40" s="868"/>
      <c r="P40" s="869"/>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49"/>
      <c r="BK40" s="249"/>
      <c r="BL40" s="249"/>
      <c r="BM40" s="249"/>
      <c r="BN40" s="249"/>
      <c r="BO40" s="262"/>
      <c r="BP40" s="262"/>
      <c r="BQ40" s="259">
        <v>34</v>
      </c>
      <c r="BR40" s="260"/>
      <c r="BS40" s="870"/>
      <c r="BT40" s="871"/>
      <c r="BU40" s="871"/>
      <c r="BV40" s="871"/>
      <c r="BW40" s="871"/>
      <c r="BX40" s="871"/>
      <c r="BY40" s="871"/>
      <c r="BZ40" s="871"/>
      <c r="CA40" s="871"/>
      <c r="CB40" s="871"/>
      <c r="CC40" s="871"/>
      <c r="CD40" s="871"/>
      <c r="CE40" s="871"/>
      <c r="CF40" s="871"/>
      <c r="CG40" s="872"/>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3"/>
    </row>
    <row r="41" spans="1:131" s="244" customFormat="1" ht="26.25" customHeight="1" x14ac:dyDescent="0.2">
      <c r="A41" s="258">
        <v>14</v>
      </c>
      <c r="B41" s="867"/>
      <c r="C41" s="868"/>
      <c r="D41" s="868"/>
      <c r="E41" s="868"/>
      <c r="F41" s="868"/>
      <c r="G41" s="868"/>
      <c r="H41" s="868"/>
      <c r="I41" s="868"/>
      <c r="J41" s="868"/>
      <c r="K41" s="868"/>
      <c r="L41" s="868"/>
      <c r="M41" s="868"/>
      <c r="N41" s="868"/>
      <c r="O41" s="868"/>
      <c r="P41" s="869"/>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49"/>
      <c r="BK41" s="249"/>
      <c r="BL41" s="249"/>
      <c r="BM41" s="249"/>
      <c r="BN41" s="249"/>
      <c r="BO41" s="262"/>
      <c r="BP41" s="262"/>
      <c r="BQ41" s="259">
        <v>35</v>
      </c>
      <c r="BR41" s="260"/>
      <c r="BS41" s="870"/>
      <c r="BT41" s="871"/>
      <c r="BU41" s="871"/>
      <c r="BV41" s="871"/>
      <c r="BW41" s="871"/>
      <c r="BX41" s="871"/>
      <c r="BY41" s="871"/>
      <c r="BZ41" s="871"/>
      <c r="CA41" s="871"/>
      <c r="CB41" s="871"/>
      <c r="CC41" s="871"/>
      <c r="CD41" s="871"/>
      <c r="CE41" s="871"/>
      <c r="CF41" s="871"/>
      <c r="CG41" s="872"/>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3"/>
    </row>
    <row r="42" spans="1:131" s="244" customFormat="1" ht="26.25" customHeight="1" x14ac:dyDescent="0.2">
      <c r="A42" s="258">
        <v>15</v>
      </c>
      <c r="B42" s="867"/>
      <c r="C42" s="868"/>
      <c r="D42" s="868"/>
      <c r="E42" s="868"/>
      <c r="F42" s="868"/>
      <c r="G42" s="868"/>
      <c r="H42" s="868"/>
      <c r="I42" s="868"/>
      <c r="J42" s="868"/>
      <c r="K42" s="868"/>
      <c r="L42" s="868"/>
      <c r="M42" s="868"/>
      <c r="N42" s="868"/>
      <c r="O42" s="868"/>
      <c r="P42" s="869"/>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49"/>
      <c r="BK42" s="249"/>
      <c r="BL42" s="249"/>
      <c r="BM42" s="249"/>
      <c r="BN42" s="249"/>
      <c r="BO42" s="262"/>
      <c r="BP42" s="262"/>
      <c r="BQ42" s="259">
        <v>36</v>
      </c>
      <c r="BR42" s="260"/>
      <c r="BS42" s="870"/>
      <c r="BT42" s="871"/>
      <c r="BU42" s="871"/>
      <c r="BV42" s="871"/>
      <c r="BW42" s="871"/>
      <c r="BX42" s="871"/>
      <c r="BY42" s="871"/>
      <c r="BZ42" s="871"/>
      <c r="CA42" s="871"/>
      <c r="CB42" s="871"/>
      <c r="CC42" s="871"/>
      <c r="CD42" s="871"/>
      <c r="CE42" s="871"/>
      <c r="CF42" s="871"/>
      <c r="CG42" s="872"/>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3"/>
    </row>
    <row r="43" spans="1:131" s="244" customFormat="1" ht="26.25" customHeight="1" x14ac:dyDescent="0.2">
      <c r="A43" s="258">
        <v>16</v>
      </c>
      <c r="B43" s="867"/>
      <c r="C43" s="868"/>
      <c r="D43" s="868"/>
      <c r="E43" s="868"/>
      <c r="F43" s="868"/>
      <c r="G43" s="868"/>
      <c r="H43" s="868"/>
      <c r="I43" s="868"/>
      <c r="J43" s="868"/>
      <c r="K43" s="868"/>
      <c r="L43" s="868"/>
      <c r="M43" s="868"/>
      <c r="N43" s="868"/>
      <c r="O43" s="868"/>
      <c r="P43" s="869"/>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49"/>
      <c r="BK43" s="249"/>
      <c r="BL43" s="249"/>
      <c r="BM43" s="249"/>
      <c r="BN43" s="249"/>
      <c r="BO43" s="262"/>
      <c r="BP43" s="262"/>
      <c r="BQ43" s="259">
        <v>37</v>
      </c>
      <c r="BR43" s="260"/>
      <c r="BS43" s="870"/>
      <c r="BT43" s="871"/>
      <c r="BU43" s="871"/>
      <c r="BV43" s="871"/>
      <c r="BW43" s="871"/>
      <c r="BX43" s="871"/>
      <c r="BY43" s="871"/>
      <c r="BZ43" s="871"/>
      <c r="CA43" s="871"/>
      <c r="CB43" s="871"/>
      <c r="CC43" s="871"/>
      <c r="CD43" s="871"/>
      <c r="CE43" s="871"/>
      <c r="CF43" s="871"/>
      <c r="CG43" s="872"/>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3"/>
    </row>
    <row r="44" spans="1:131" s="244" customFormat="1" ht="26.25" customHeight="1" x14ac:dyDescent="0.2">
      <c r="A44" s="258">
        <v>17</v>
      </c>
      <c r="B44" s="867"/>
      <c r="C44" s="868"/>
      <c r="D44" s="868"/>
      <c r="E44" s="868"/>
      <c r="F44" s="868"/>
      <c r="G44" s="868"/>
      <c r="H44" s="868"/>
      <c r="I44" s="868"/>
      <c r="J44" s="868"/>
      <c r="K44" s="868"/>
      <c r="L44" s="868"/>
      <c r="M44" s="868"/>
      <c r="N44" s="868"/>
      <c r="O44" s="868"/>
      <c r="P44" s="869"/>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49"/>
      <c r="BK44" s="249"/>
      <c r="BL44" s="249"/>
      <c r="BM44" s="249"/>
      <c r="BN44" s="249"/>
      <c r="BO44" s="262"/>
      <c r="BP44" s="262"/>
      <c r="BQ44" s="259">
        <v>38</v>
      </c>
      <c r="BR44" s="260"/>
      <c r="BS44" s="870"/>
      <c r="BT44" s="871"/>
      <c r="BU44" s="871"/>
      <c r="BV44" s="871"/>
      <c r="BW44" s="871"/>
      <c r="BX44" s="871"/>
      <c r="BY44" s="871"/>
      <c r="BZ44" s="871"/>
      <c r="CA44" s="871"/>
      <c r="CB44" s="871"/>
      <c r="CC44" s="871"/>
      <c r="CD44" s="871"/>
      <c r="CE44" s="871"/>
      <c r="CF44" s="871"/>
      <c r="CG44" s="872"/>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3"/>
    </row>
    <row r="45" spans="1:131" s="244" customFormat="1" ht="26.25" customHeight="1" x14ac:dyDescent="0.2">
      <c r="A45" s="258">
        <v>18</v>
      </c>
      <c r="B45" s="867"/>
      <c r="C45" s="868"/>
      <c r="D45" s="868"/>
      <c r="E45" s="868"/>
      <c r="F45" s="868"/>
      <c r="G45" s="868"/>
      <c r="H45" s="868"/>
      <c r="I45" s="868"/>
      <c r="J45" s="868"/>
      <c r="K45" s="868"/>
      <c r="L45" s="868"/>
      <c r="M45" s="868"/>
      <c r="N45" s="868"/>
      <c r="O45" s="868"/>
      <c r="P45" s="869"/>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49"/>
      <c r="BK45" s="249"/>
      <c r="BL45" s="249"/>
      <c r="BM45" s="249"/>
      <c r="BN45" s="249"/>
      <c r="BO45" s="262"/>
      <c r="BP45" s="262"/>
      <c r="BQ45" s="259">
        <v>39</v>
      </c>
      <c r="BR45" s="260"/>
      <c r="BS45" s="870"/>
      <c r="BT45" s="871"/>
      <c r="BU45" s="871"/>
      <c r="BV45" s="871"/>
      <c r="BW45" s="871"/>
      <c r="BX45" s="871"/>
      <c r="BY45" s="871"/>
      <c r="BZ45" s="871"/>
      <c r="CA45" s="871"/>
      <c r="CB45" s="871"/>
      <c r="CC45" s="871"/>
      <c r="CD45" s="871"/>
      <c r="CE45" s="871"/>
      <c r="CF45" s="871"/>
      <c r="CG45" s="872"/>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3"/>
    </row>
    <row r="46" spans="1:131" s="244" customFormat="1" ht="26.25" customHeight="1" x14ac:dyDescent="0.2">
      <c r="A46" s="258">
        <v>19</v>
      </c>
      <c r="B46" s="867"/>
      <c r="C46" s="868"/>
      <c r="D46" s="868"/>
      <c r="E46" s="868"/>
      <c r="F46" s="868"/>
      <c r="G46" s="868"/>
      <c r="H46" s="868"/>
      <c r="I46" s="868"/>
      <c r="J46" s="868"/>
      <c r="K46" s="868"/>
      <c r="L46" s="868"/>
      <c r="M46" s="868"/>
      <c r="N46" s="868"/>
      <c r="O46" s="868"/>
      <c r="P46" s="869"/>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49"/>
      <c r="BK46" s="249"/>
      <c r="BL46" s="249"/>
      <c r="BM46" s="249"/>
      <c r="BN46" s="249"/>
      <c r="BO46" s="262"/>
      <c r="BP46" s="262"/>
      <c r="BQ46" s="259">
        <v>40</v>
      </c>
      <c r="BR46" s="260"/>
      <c r="BS46" s="870"/>
      <c r="BT46" s="871"/>
      <c r="BU46" s="871"/>
      <c r="BV46" s="871"/>
      <c r="BW46" s="871"/>
      <c r="BX46" s="871"/>
      <c r="BY46" s="871"/>
      <c r="BZ46" s="871"/>
      <c r="CA46" s="871"/>
      <c r="CB46" s="871"/>
      <c r="CC46" s="871"/>
      <c r="CD46" s="871"/>
      <c r="CE46" s="871"/>
      <c r="CF46" s="871"/>
      <c r="CG46" s="872"/>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3"/>
    </row>
    <row r="47" spans="1:131" s="244" customFormat="1" ht="26.25" customHeight="1" x14ac:dyDescent="0.2">
      <c r="A47" s="258">
        <v>20</v>
      </c>
      <c r="B47" s="867"/>
      <c r="C47" s="868"/>
      <c r="D47" s="868"/>
      <c r="E47" s="868"/>
      <c r="F47" s="868"/>
      <c r="G47" s="868"/>
      <c r="H47" s="868"/>
      <c r="I47" s="868"/>
      <c r="J47" s="868"/>
      <c r="K47" s="868"/>
      <c r="L47" s="868"/>
      <c r="M47" s="868"/>
      <c r="N47" s="868"/>
      <c r="O47" s="868"/>
      <c r="P47" s="869"/>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49"/>
      <c r="BK47" s="249"/>
      <c r="BL47" s="249"/>
      <c r="BM47" s="249"/>
      <c r="BN47" s="249"/>
      <c r="BO47" s="262"/>
      <c r="BP47" s="262"/>
      <c r="BQ47" s="259">
        <v>41</v>
      </c>
      <c r="BR47" s="260"/>
      <c r="BS47" s="870"/>
      <c r="BT47" s="871"/>
      <c r="BU47" s="871"/>
      <c r="BV47" s="871"/>
      <c r="BW47" s="871"/>
      <c r="BX47" s="871"/>
      <c r="BY47" s="871"/>
      <c r="BZ47" s="871"/>
      <c r="CA47" s="871"/>
      <c r="CB47" s="871"/>
      <c r="CC47" s="871"/>
      <c r="CD47" s="871"/>
      <c r="CE47" s="871"/>
      <c r="CF47" s="871"/>
      <c r="CG47" s="872"/>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3"/>
    </row>
    <row r="48" spans="1:131" s="244" customFormat="1" ht="26.25" customHeight="1" x14ac:dyDescent="0.2">
      <c r="A48" s="258">
        <v>21</v>
      </c>
      <c r="B48" s="867"/>
      <c r="C48" s="868"/>
      <c r="D48" s="868"/>
      <c r="E48" s="868"/>
      <c r="F48" s="868"/>
      <c r="G48" s="868"/>
      <c r="H48" s="868"/>
      <c r="I48" s="868"/>
      <c r="J48" s="868"/>
      <c r="K48" s="868"/>
      <c r="L48" s="868"/>
      <c r="M48" s="868"/>
      <c r="N48" s="868"/>
      <c r="O48" s="868"/>
      <c r="P48" s="869"/>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49"/>
      <c r="BK48" s="249"/>
      <c r="BL48" s="249"/>
      <c r="BM48" s="249"/>
      <c r="BN48" s="249"/>
      <c r="BO48" s="262"/>
      <c r="BP48" s="262"/>
      <c r="BQ48" s="259">
        <v>42</v>
      </c>
      <c r="BR48" s="260"/>
      <c r="BS48" s="870"/>
      <c r="BT48" s="871"/>
      <c r="BU48" s="871"/>
      <c r="BV48" s="871"/>
      <c r="BW48" s="871"/>
      <c r="BX48" s="871"/>
      <c r="BY48" s="871"/>
      <c r="BZ48" s="871"/>
      <c r="CA48" s="871"/>
      <c r="CB48" s="871"/>
      <c r="CC48" s="871"/>
      <c r="CD48" s="871"/>
      <c r="CE48" s="871"/>
      <c r="CF48" s="871"/>
      <c r="CG48" s="872"/>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3"/>
    </row>
    <row r="49" spans="1:131" s="244" customFormat="1" ht="26.25" customHeight="1" x14ac:dyDescent="0.2">
      <c r="A49" s="258">
        <v>22</v>
      </c>
      <c r="B49" s="867"/>
      <c r="C49" s="868"/>
      <c r="D49" s="868"/>
      <c r="E49" s="868"/>
      <c r="F49" s="868"/>
      <c r="G49" s="868"/>
      <c r="H49" s="868"/>
      <c r="I49" s="868"/>
      <c r="J49" s="868"/>
      <c r="K49" s="868"/>
      <c r="L49" s="868"/>
      <c r="M49" s="868"/>
      <c r="N49" s="868"/>
      <c r="O49" s="868"/>
      <c r="P49" s="869"/>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49"/>
      <c r="BK49" s="249"/>
      <c r="BL49" s="249"/>
      <c r="BM49" s="249"/>
      <c r="BN49" s="249"/>
      <c r="BO49" s="262"/>
      <c r="BP49" s="262"/>
      <c r="BQ49" s="259">
        <v>43</v>
      </c>
      <c r="BR49" s="260"/>
      <c r="BS49" s="870"/>
      <c r="BT49" s="871"/>
      <c r="BU49" s="871"/>
      <c r="BV49" s="871"/>
      <c r="BW49" s="871"/>
      <c r="BX49" s="871"/>
      <c r="BY49" s="871"/>
      <c r="BZ49" s="871"/>
      <c r="CA49" s="871"/>
      <c r="CB49" s="871"/>
      <c r="CC49" s="871"/>
      <c r="CD49" s="871"/>
      <c r="CE49" s="871"/>
      <c r="CF49" s="871"/>
      <c r="CG49" s="872"/>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3"/>
    </row>
    <row r="50" spans="1:131" s="244" customFormat="1" ht="26.25" customHeight="1" x14ac:dyDescent="0.2">
      <c r="A50" s="258">
        <v>23</v>
      </c>
      <c r="B50" s="867"/>
      <c r="C50" s="868"/>
      <c r="D50" s="868"/>
      <c r="E50" s="868"/>
      <c r="F50" s="868"/>
      <c r="G50" s="868"/>
      <c r="H50" s="868"/>
      <c r="I50" s="868"/>
      <c r="J50" s="868"/>
      <c r="K50" s="868"/>
      <c r="L50" s="868"/>
      <c r="M50" s="868"/>
      <c r="N50" s="868"/>
      <c r="O50" s="868"/>
      <c r="P50" s="869"/>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49"/>
      <c r="BK50" s="249"/>
      <c r="BL50" s="249"/>
      <c r="BM50" s="249"/>
      <c r="BN50" s="249"/>
      <c r="BO50" s="262"/>
      <c r="BP50" s="262"/>
      <c r="BQ50" s="259">
        <v>44</v>
      </c>
      <c r="BR50" s="260"/>
      <c r="BS50" s="870"/>
      <c r="BT50" s="871"/>
      <c r="BU50" s="871"/>
      <c r="BV50" s="871"/>
      <c r="BW50" s="871"/>
      <c r="BX50" s="871"/>
      <c r="BY50" s="871"/>
      <c r="BZ50" s="871"/>
      <c r="CA50" s="871"/>
      <c r="CB50" s="871"/>
      <c r="CC50" s="871"/>
      <c r="CD50" s="871"/>
      <c r="CE50" s="871"/>
      <c r="CF50" s="871"/>
      <c r="CG50" s="872"/>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3"/>
    </row>
    <row r="51" spans="1:131" s="244" customFormat="1" ht="26.25" customHeight="1" x14ac:dyDescent="0.2">
      <c r="A51" s="258">
        <v>24</v>
      </c>
      <c r="B51" s="867"/>
      <c r="C51" s="868"/>
      <c r="D51" s="868"/>
      <c r="E51" s="868"/>
      <c r="F51" s="868"/>
      <c r="G51" s="868"/>
      <c r="H51" s="868"/>
      <c r="I51" s="868"/>
      <c r="J51" s="868"/>
      <c r="K51" s="868"/>
      <c r="L51" s="868"/>
      <c r="M51" s="868"/>
      <c r="N51" s="868"/>
      <c r="O51" s="868"/>
      <c r="P51" s="869"/>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49"/>
      <c r="BK51" s="249"/>
      <c r="BL51" s="249"/>
      <c r="BM51" s="249"/>
      <c r="BN51" s="249"/>
      <c r="BO51" s="262"/>
      <c r="BP51" s="262"/>
      <c r="BQ51" s="259">
        <v>45</v>
      </c>
      <c r="BR51" s="260"/>
      <c r="BS51" s="870"/>
      <c r="BT51" s="871"/>
      <c r="BU51" s="871"/>
      <c r="BV51" s="871"/>
      <c r="BW51" s="871"/>
      <c r="BX51" s="871"/>
      <c r="BY51" s="871"/>
      <c r="BZ51" s="871"/>
      <c r="CA51" s="871"/>
      <c r="CB51" s="871"/>
      <c r="CC51" s="871"/>
      <c r="CD51" s="871"/>
      <c r="CE51" s="871"/>
      <c r="CF51" s="871"/>
      <c r="CG51" s="872"/>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3"/>
    </row>
    <row r="52" spans="1:131" s="244" customFormat="1" ht="26.25" customHeight="1" x14ac:dyDescent="0.2">
      <c r="A52" s="258">
        <v>25</v>
      </c>
      <c r="B52" s="867"/>
      <c r="C52" s="868"/>
      <c r="D52" s="868"/>
      <c r="E52" s="868"/>
      <c r="F52" s="868"/>
      <c r="G52" s="868"/>
      <c r="H52" s="868"/>
      <c r="I52" s="868"/>
      <c r="J52" s="868"/>
      <c r="K52" s="868"/>
      <c r="L52" s="868"/>
      <c r="M52" s="868"/>
      <c r="N52" s="868"/>
      <c r="O52" s="868"/>
      <c r="P52" s="869"/>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49"/>
      <c r="BK52" s="249"/>
      <c r="BL52" s="249"/>
      <c r="BM52" s="249"/>
      <c r="BN52" s="249"/>
      <c r="BO52" s="262"/>
      <c r="BP52" s="262"/>
      <c r="BQ52" s="259">
        <v>46</v>
      </c>
      <c r="BR52" s="260"/>
      <c r="BS52" s="870"/>
      <c r="BT52" s="871"/>
      <c r="BU52" s="871"/>
      <c r="BV52" s="871"/>
      <c r="BW52" s="871"/>
      <c r="BX52" s="871"/>
      <c r="BY52" s="871"/>
      <c r="BZ52" s="871"/>
      <c r="CA52" s="871"/>
      <c r="CB52" s="871"/>
      <c r="CC52" s="871"/>
      <c r="CD52" s="871"/>
      <c r="CE52" s="871"/>
      <c r="CF52" s="871"/>
      <c r="CG52" s="872"/>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3"/>
    </row>
    <row r="53" spans="1:131" s="244" customFormat="1" ht="26.25" customHeight="1" x14ac:dyDescent="0.2">
      <c r="A53" s="258">
        <v>26</v>
      </c>
      <c r="B53" s="867"/>
      <c r="C53" s="868"/>
      <c r="D53" s="868"/>
      <c r="E53" s="868"/>
      <c r="F53" s="868"/>
      <c r="G53" s="868"/>
      <c r="H53" s="868"/>
      <c r="I53" s="868"/>
      <c r="J53" s="868"/>
      <c r="K53" s="868"/>
      <c r="L53" s="868"/>
      <c r="M53" s="868"/>
      <c r="N53" s="868"/>
      <c r="O53" s="868"/>
      <c r="P53" s="869"/>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49"/>
      <c r="BK53" s="249"/>
      <c r="BL53" s="249"/>
      <c r="BM53" s="249"/>
      <c r="BN53" s="249"/>
      <c r="BO53" s="262"/>
      <c r="BP53" s="262"/>
      <c r="BQ53" s="259">
        <v>47</v>
      </c>
      <c r="BR53" s="260"/>
      <c r="BS53" s="870"/>
      <c r="BT53" s="871"/>
      <c r="BU53" s="871"/>
      <c r="BV53" s="871"/>
      <c r="BW53" s="871"/>
      <c r="BX53" s="871"/>
      <c r="BY53" s="871"/>
      <c r="BZ53" s="871"/>
      <c r="CA53" s="871"/>
      <c r="CB53" s="871"/>
      <c r="CC53" s="871"/>
      <c r="CD53" s="871"/>
      <c r="CE53" s="871"/>
      <c r="CF53" s="871"/>
      <c r="CG53" s="872"/>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3"/>
    </row>
    <row r="54" spans="1:131" s="244" customFormat="1" ht="26.25" customHeight="1" x14ac:dyDescent="0.2">
      <c r="A54" s="258">
        <v>27</v>
      </c>
      <c r="B54" s="867"/>
      <c r="C54" s="868"/>
      <c r="D54" s="868"/>
      <c r="E54" s="868"/>
      <c r="F54" s="868"/>
      <c r="G54" s="868"/>
      <c r="H54" s="868"/>
      <c r="I54" s="868"/>
      <c r="J54" s="868"/>
      <c r="K54" s="868"/>
      <c r="L54" s="868"/>
      <c r="M54" s="868"/>
      <c r="N54" s="868"/>
      <c r="O54" s="868"/>
      <c r="P54" s="869"/>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49"/>
      <c r="BK54" s="249"/>
      <c r="BL54" s="249"/>
      <c r="BM54" s="249"/>
      <c r="BN54" s="249"/>
      <c r="BO54" s="262"/>
      <c r="BP54" s="262"/>
      <c r="BQ54" s="259">
        <v>48</v>
      </c>
      <c r="BR54" s="260"/>
      <c r="BS54" s="870"/>
      <c r="BT54" s="871"/>
      <c r="BU54" s="871"/>
      <c r="BV54" s="871"/>
      <c r="BW54" s="871"/>
      <c r="BX54" s="871"/>
      <c r="BY54" s="871"/>
      <c r="BZ54" s="871"/>
      <c r="CA54" s="871"/>
      <c r="CB54" s="871"/>
      <c r="CC54" s="871"/>
      <c r="CD54" s="871"/>
      <c r="CE54" s="871"/>
      <c r="CF54" s="871"/>
      <c r="CG54" s="872"/>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3"/>
    </row>
    <row r="55" spans="1:131" s="244" customFormat="1" ht="26.25" customHeight="1" x14ac:dyDescent="0.2">
      <c r="A55" s="258">
        <v>28</v>
      </c>
      <c r="B55" s="867"/>
      <c r="C55" s="868"/>
      <c r="D55" s="868"/>
      <c r="E55" s="868"/>
      <c r="F55" s="868"/>
      <c r="G55" s="868"/>
      <c r="H55" s="868"/>
      <c r="I55" s="868"/>
      <c r="J55" s="868"/>
      <c r="K55" s="868"/>
      <c r="L55" s="868"/>
      <c r="M55" s="868"/>
      <c r="N55" s="868"/>
      <c r="O55" s="868"/>
      <c r="P55" s="869"/>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49"/>
      <c r="BK55" s="249"/>
      <c r="BL55" s="249"/>
      <c r="BM55" s="249"/>
      <c r="BN55" s="249"/>
      <c r="BO55" s="262"/>
      <c r="BP55" s="262"/>
      <c r="BQ55" s="259">
        <v>49</v>
      </c>
      <c r="BR55" s="260"/>
      <c r="BS55" s="870"/>
      <c r="BT55" s="871"/>
      <c r="BU55" s="871"/>
      <c r="BV55" s="871"/>
      <c r="BW55" s="871"/>
      <c r="BX55" s="871"/>
      <c r="BY55" s="871"/>
      <c r="BZ55" s="871"/>
      <c r="CA55" s="871"/>
      <c r="CB55" s="871"/>
      <c r="CC55" s="871"/>
      <c r="CD55" s="871"/>
      <c r="CE55" s="871"/>
      <c r="CF55" s="871"/>
      <c r="CG55" s="872"/>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3"/>
    </row>
    <row r="56" spans="1:131" s="244" customFormat="1" ht="26.25" customHeight="1" x14ac:dyDescent="0.2">
      <c r="A56" s="258">
        <v>29</v>
      </c>
      <c r="B56" s="867"/>
      <c r="C56" s="868"/>
      <c r="D56" s="868"/>
      <c r="E56" s="868"/>
      <c r="F56" s="868"/>
      <c r="G56" s="868"/>
      <c r="H56" s="868"/>
      <c r="I56" s="868"/>
      <c r="J56" s="868"/>
      <c r="K56" s="868"/>
      <c r="L56" s="868"/>
      <c r="M56" s="868"/>
      <c r="N56" s="868"/>
      <c r="O56" s="868"/>
      <c r="P56" s="869"/>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49"/>
      <c r="BK56" s="249"/>
      <c r="BL56" s="249"/>
      <c r="BM56" s="249"/>
      <c r="BN56" s="249"/>
      <c r="BO56" s="262"/>
      <c r="BP56" s="262"/>
      <c r="BQ56" s="259">
        <v>50</v>
      </c>
      <c r="BR56" s="260"/>
      <c r="BS56" s="870"/>
      <c r="BT56" s="871"/>
      <c r="BU56" s="871"/>
      <c r="BV56" s="871"/>
      <c r="BW56" s="871"/>
      <c r="BX56" s="871"/>
      <c r="BY56" s="871"/>
      <c r="BZ56" s="871"/>
      <c r="CA56" s="871"/>
      <c r="CB56" s="871"/>
      <c r="CC56" s="871"/>
      <c r="CD56" s="871"/>
      <c r="CE56" s="871"/>
      <c r="CF56" s="871"/>
      <c r="CG56" s="872"/>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3"/>
    </row>
    <row r="57" spans="1:131" s="244" customFormat="1" ht="26.25" customHeight="1" x14ac:dyDescent="0.2">
      <c r="A57" s="258">
        <v>30</v>
      </c>
      <c r="B57" s="867"/>
      <c r="C57" s="868"/>
      <c r="D57" s="868"/>
      <c r="E57" s="868"/>
      <c r="F57" s="868"/>
      <c r="G57" s="868"/>
      <c r="H57" s="868"/>
      <c r="I57" s="868"/>
      <c r="J57" s="868"/>
      <c r="K57" s="868"/>
      <c r="L57" s="868"/>
      <c r="M57" s="868"/>
      <c r="N57" s="868"/>
      <c r="O57" s="868"/>
      <c r="P57" s="869"/>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49"/>
      <c r="BK57" s="249"/>
      <c r="BL57" s="249"/>
      <c r="BM57" s="249"/>
      <c r="BN57" s="249"/>
      <c r="BO57" s="262"/>
      <c r="BP57" s="262"/>
      <c r="BQ57" s="259">
        <v>51</v>
      </c>
      <c r="BR57" s="260"/>
      <c r="BS57" s="870"/>
      <c r="BT57" s="871"/>
      <c r="BU57" s="871"/>
      <c r="BV57" s="871"/>
      <c r="BW57" s="871"/>
      <c r="BX57" s="871"/>
      <c r="BY57" s="871"/>
      <c r="BZ57" s="871"/>
      <c r="CA57" s="871"/>
      <c r="CB57" s="871"/>
      <c r="CC57" s="871"/>
      <c r="CD57" s="871"/>
      <c r="CE57" s="871"/>
      <c r="CF57" s="871"/>
      <c r="CG57" s="872"/>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3"/>
    </row>
    <row r="58" spans="1:131" s="244" customFormat="1" ht="26.25" customHeight="1" x14ac:dyDescent="0.2">
      <c r="A58" s="258">
        <v>31</v>
      </c>
      <c r="B58" s="867"/>
      <c r="C58" s="868"/>
      <c r="D58" s="868"/>
      <c r="E58" s="868"/>
      <c r="F58" s="868"/>
      <c r="G58" s="868"/>
      <c r="H58" s="868"/>
      <c r="I58" s="868"/>
      <c r="J58" s="868"/>
      <c r="K58" s="868"/>
      <c r="L58" s="868"/>
      <c r="M58" s="868"/>
      <c r="N58" s="868"/>
      <c r="O58" s="868"/>
      <c r="P58" s="869"/>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49"/>
      <c r="BK58" s="249"/>
      <c r="BL58" s="249"/>
      <c r="BM58" s="249"/>
      <c r="BN58" s="249"/>
      <c r="BO58" s="262"/>
      <c r="BP58" s="262"/>
      <c r="BQ58" s="259">
        <v>52</v>
      </c>
      <c r="BR58" s="260"/>
      <c r="BS58" s="870"/>
      <c r="BT58" s="871"/>
      <c r="BU58" s="871"/>
      <c r="BV58" s="871"/>
      <c r="BW58" s="871"/>
      <c r="BX58" s="871"/>
      <c r="BY58" s="871"/>
      <c r="BZ58" s="871"/>
      <c r="CA58" s="871"/>
      <c r="CB58" s="871"/>
      <c r="CC58" s="871"/>
      <c r="CD58" s="871"/>
      <c r="CE58" s="871"/>
      <c r="CF58" s="871"/>
      <c r="CG58" s="872"/>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3"/>
    </row>
    <row r="59" spans="1:131" s="244" customFormat="1" ht="26.25" customHeight="1" x14ac:dyDescent="0.2">
      <c r="A59" s="258">
        <v>32</v>
      </c>
      <c r="B59" s="867"/>
      <c r="C59" s="868"/>
      <c r="D59" s="868"/>
      <c r="E59" s="868"/>
      <c r="F59" s="868"/>
      <c r="G59" s="868"/>
      <c r="H59" s="868"/>
      <c r="I59" s="868"/>
      <c r="J59" s="868"/>
      <c r="K59" s="868"/>
      <c r="L59" s="868"/>
      <c r="M59" s="868"/>
      <c r="N59" s="868"/>
      <c r="O59" s="868"/>
      <c r="P59" s="869"/>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49"/>
      <c r="BK59" s="249"/>
      <c r="BL59" s="249"/>
      <c r="BM59" s="249"/>
      <c r="BN59" s="249"/>
      <c r="BO59" s="262"/>
      <c r="BP59" s="262"/>
      <c r="BQ59" s="259">
        <v>53</v>
      </c>
      <c r="BR59" s="260"/>
      <c r="BS59" s="870"/>
      <c r="BT59" s="871"/>
      <c r="BU59" s="871"/>
      <c r="BV59" s="871"/>
      <c r="BW59" s="871"/>
      <c r="BX59" s="871"/>
      <c r="BY59" s="871"/>
      <c r="BZ59" s="871"/>
      <c r="CA59" s="871"/>
      <c r="CB59" s="871"/>
      <c r="CC59" s="871"/>
      <c r="CD59" s="871"/>
      <c r="CE59" s="871"/>
      <c r="CF59" s="871"/>
      <c r="CG59" s="872"/>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3"/>
    </row>
    <row r="60" spans="1:131" s="244" customFormat="1" ht="26.25" customHeight="1" x14ac:dyDescent="0.2">
      <c r="A60" s="258">
        <v>33</v>
      </c>
      <c r="B60" s="867"/>
      <c r="C60" s="868"/>
      <c r="D60" s="868"/>
      <c r="E60" s="868"/>
      <c r="F60" s="868"/>
      <c r="G60" s="868"/>
      <c r="H60" s="868"/>
      <c r="I60" s="868"/>
      <c r="J60" s="868"/>
      <c r="K60" s="868"/>
      <c r="L60" s="868"/>
      <c r="M60" s="868"/>
      <c r="N60" s="868"/>
      <c r="O60" s="868"/>
      <c r="P60" s="869"/>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49"/>
      <c r="BK60" s="249"/>
      <c r="BL60" s="249"/>
      <c r="BM60" s="249"/>
      <c r="BN60" s="249"/>
      <c r="BO60" s="262"/>
      <c r="BP60" s="262"/>
      <c r="BQ60" s="259">
        <v>54</v>
      </c>
      <c r="BR60" s="260"/>
      <c r="BS60" s="870"/>
      <c r="BT60" s="871"/>
      <c r="BU60" s="871"/>
      <c r="BV60" s="871"/>
      <c r="BW60" s="871"/>
      <c r="BX60" s="871"/>
      <c r="BY60" s="871"/>
      <c r="BZ60" s="871"/>
      <c r="CA60" s="871"/>
      <c r="CB60" s="871"/>
      <c r="CC60" s="871"/>
      <c r="CD60" s="871"/>
      <c r="CE60" s="871"/>
      <c r="CF60" s="871"/>
      <c r="CG60" s="872"/>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3"/>
    </row>
    <row r="61" spans="1:131" s="244" customFormat="1" ht="26.25" customHeight="1" thickBot="1" x14ac:dyDescent="0.25">
      <c r="A61" s="258">
        <v>34</v>
      </c>
      <c r="B61" s="867"/>
      <c r="C61" s="868"/>
      <c r="D61" s="868"/>
      <c r="E61" s="868"/>
      <c r="F61" s="868"/>
      <c r="G61" s="868"/>
      <c r="H61" s="868"/>
      <c r="I61" s="868"/>
      <c r="J61" s="868"/>
      <c r="K61" s="868"/>
      <c r="L61" s="868"/>
      <c r="M61" s="868"/>
      <c r="N61" s="868"/>
      <c r="O61" s="868"/>
      <c r="P61" s="869"/>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49"/>
      <c r="BK61" s="249"/>
      <c r="BL61" s="249"/>
      <c r="BM61" s="249"/>
      <c r="BN61" s="249"/>
      <c r="BO61" s="262"/>
      <c r="BP61" s="262"/>
      <c r="BQ61" s="259">
        <v>55</v>
      </c>
      <c r="BR61" s="260"/>
      <c r="BS61" s="870"/>
      <c r="BT61" s="871"/>
      <c r="BU61" s="871"/>
      <c r="BV61" s="871"/>
      <c r="BW61" s="871"/>
      <c r="BX61" s="871"/>
      <c r="BY61" s="871"/>
      <c r="BZ61" s="871"/>
      <c r="CA61" s="871"/>
      <c r="CB61" s="871"/>
      <c r="CC61" s="871"/>
      <c r="CD61" s="871"/>
      <c r="CE61" s="871"/>
      <c r="CF61" s="871"/>
      <c r="CG61" s="872"/>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3"/>
    </row>
    <row r="62" spans="1:131" s="244" customFormat="1" ht="26.25" customHeight="1" x14ac:dyDescent="0.2">
      <c r="A62" s="258">
        <v>35</v>
      </c>
      <c r="B62" s="867"/>
      <c r="C62" s="868"/>
      <c r="D62" s="868"/>
      <c r="E62" s="868"/>
      <c r="F62" s="868"/>
      <c r="G62" s="868"/>
      <c r="H62" s="868"/>
      <c r="I62" s="868"/>
      <c r="J62" s="868"/>
      <c r="K62" s="868"/>
      <c r="L62" s="868"/>
      <c r="M62" s="868"/>
      <c r="N62" s="868"/>
      <c r="O62" s="868"/>
      <c r="P62" s="869"/>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2"/>
      <c r="BP62" s="262"/>
      <c r="BQ62" s="259">
        <v>56</v>
      </c>
      <c r="BR62" s="260"/>
      <c r="BS62" s="870"/>
      <c r="BT62" s="871"/>
      <c r="BU62" s="871"/>
      <c r="BV62" s="871"/>
      <c r="BW62" s="871"/>
      <c r="BX62" s="871"/>
      <c r="BY62" s="871"/>
      <c r="BZ62" s="871"/>
      <c r="CA62" s="871"/>
      <c r="CB62" s="871"/>
      <c r="CC62" s="871"/>
      <c r="CD62" s="871"/>
      <c r="CE62" s="871"/>
      <c r="CF62" s="871"/>
      <c r="CG62" s="872"/>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3"/>
    </row>
    <row r="63" spans="1:131" s="244" customFormat="1" ht="26.25" customHeight="1" thickBot="1" x14ac:dyDescent="0.25">
      <c r="A63" s="261" t="s">
        <v>393</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10092</v>
      </c>
      <c r="AG63" s="928"/>
      <c r="AH63" s="928"/>
      <c r="AI63" s="928"/>
      <c r="AJ63" s="929"/>
      <c r="AK63" s="930"/>
      <c r="AL63" s="925"/>
      <c r="AM63" s="925"/>
      <c r="AN63" s="925"/>
      <c r="AO63" s="925"/>
      <c r="AP63" s="928">
        <v>602</v>
      </c>
      <c r="AQ63" s="928"/>
      <c r="AR63" s="928"/>
      <c r="AS63" s="928"/>
      <c r="AT63" s="928"/>
      <c r="AU63" s="928">
        <v>170</v>
      </c>
      <c r="AV63" s="928"/>
      <c r="AW63" s="928"/>
      <c r="AX63" s="928"/>
      <c r="AY63" s="928"/>
      <c r="AZ63" s="932"/>
      <c r="BA63" s="932"/>
      <c r="BB63" s="932"/>
      <c r="BC63" s="932"/>
      <c r="BD63" s="932"/>
      <c r="BE63" s="933"/>
      <c r="BF63" s="933"/>
      <c r="BG63" s="933"/>
      <c r="BH63" s="933"/>
      <c r="BI63" s="934"/>
      <c r="BJ63" s="935" t="s">
        <v>412</v>
      </c>
      <c r="BK63" s="936"/>
      <c r="BL63" s="936"/>
      <c r="BM63" s="936"/>
      <c r="BN63" s="937"/>
      <c r="BO63" s="262"/>
      <c r="BP63" s="262"/>
      <c r="BQ63" s="259">
        <v>57</v>
      </c>
      <c r="BR63" s="260"/>
      <c r="BS63" s="870"/>
      <c r="BT63" s="871"/>
      <c r="BU63" s="871"/>
      <c r="BV63" s="871"/>
      <c r="BW63" s="871"/>
      <c r="BX63" s="871"/>
      <c r="BY63" s="871"/>
      <c r="BZ63" s="871"/>
      <c r="CA63" s="871"/>
      <c r="CB63" s="871"/>
      <c r="CC63" s="871"/>
      <c r="CD63" s="871"/>
      <c r="CE63" s="871"/>
      <c r="CF63" s="871"/>
      <c r="CG63" s="872"/>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3"/>
    </row>
    <row r="64" spans="1:131" s="244" customFormat="1" ht="26.25" customHeight="1" x14ac:dyDescent="0.2">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70"/>
      <c r="BT64" s="871"/>
      <c r="BU64" s="871"/>
      <c r="BV64" s="871"/>
      <c r="BW64" s="871"/>
      <c r="BX64" s="871"/>
      <c r="BY64" s="871"/>
      <c r="BZ64" s="871"/>
      <c r="CA64" s="871"/>
      <c r="CB64" s="871"/>
      <c r="CC64" s="871"/>
      <c r="CD64" s="871"/>
      <c r="CE64" s="871"/>
      <c r="CF64" s="871"/>
      <c r="CG64" s="872"/>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3"/>
    </row>
    <row r="65" spans="1:131" s="244" customFormat="1" ht="26.25" customHeight="1" thickBot="1" x14ac:dyDescent="0.25">
      <c r="A65" s="249" t="s">
        <v>413</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70"/>
      <c r="BT65" s="871"/>
      <c r="BU65" s="871"/>
      <c r="BV65" s="871"/>
      <c r="BW65" s="871"/>
      <c r="BX65" s="871"/>
      <c r="BY65" s="871"/>
      <c r="BZ65" s="871"/>
      <c r="CA65" s="871"/>
      <c r="CB65" s="871"/>
      <c r="CC65" s="871"/>
      <c r="CD65" s="871"/>
      <c r="CE65" s="871"/>
      <c r="CF65" s="871"/>
      <c r="CG65" s="872"/>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3"/>
    </row>
    <row r="66" spans="1:131" s="244" customFormat="1" ht="26.25" customHeight="1" x14ac:dyDescent="0.2">
      <c r="A66" s="829" t="s">
        <v>414</v>
      </c>
      <c r="B66" s="830"/>
      <c r="C66" s="830"/>
      <c r="D66" s="830"/>
      <c r="E66" s="830"/>
      <c r="F66" s="830"/>
      <c r="G66" s="830"/>
      <c r="H66" s="830"/>
      <c r="I66" s="830"/>
      <c r="J66" s="830"/>
      <c r="K66" s="830"/>
      <c r="L66" s="830"/>
      <c r="M66" s="830"/>
      <c r="N66" s="830"/>
      <c r="O66" s="830"/>
      <c r="P66" s="831"/>
      <c r="Q66" s="806" t="s">
        <v>397</v>
      </c>
      <c r="R66" s="807"/>
      <c r="S66" s="807"/>
      <c r="T66" s="807"/>
      <c r="U66" s="808"/>
      <c r="V66" s="806" t="s">
        <v>415</v>
      </c>
      <c r="W66" s="807"/>
      <c r="X66" s="807"/>
      <c r="Y66" s="807"/>
      <c r="Z66" s="808"/>
      <c r="AA66" s="806" t="s">
        <v>416</v>
      </c>
      <c r="AB66" s="807"/>
      <c r="AC66" s="807"/>
      <c r="AD66" s="807"/>
      <c r="AE66" s="808"/>
      <c r="AF66" s="949" t="s">
        <v>400</v>
      </c>
      <c r="AG66" s="899"/>
      <c r="AH66" s="899"/>
      <c r="AI66" s="899"/>
      <c r="AJ66" s="950"/>
      <c r="AK66" s="806" t="s">
        <v>401</v>
      </c>
      <c r="AL66" s="830"/>
      <c r="AM66" s="830"/>
      <c r="AN66" s="830"/>
      <c r="AO66" s="831"/>
      <c r="AP66" s="806" t="s">
        <v>402</v>
      </c>
      <c r="AQ66" s="807"/>
      <c r="AR66" s="807"/>
      <c r="AS66" s="807"/>
      <c r="AT66" s="808"/>
      <c r="AU66" s="806" t="s">
        <v>417</v>
      </c>
      <c r="AV66" s="807"/>
      <c r="AW66" s="807"/>
      <c r="AX66" s="807"/>
      <c r="AY66" s="808"/>
      <c r="AZ66" s="806" t="s">
        <v>383</v>
      </c>
      <c r="BA66" s="807"/>
      <c r="BB66" s="807"/>
      <c r="BC66" s="807"/>
      <c r="BD66" s="818"/>
      <c r="BE66" s="262"/>
      <c r="BF66" s="262"/>
      <c r="BG66" s="262"/>
      <c r="BH66" s="262"/>
      <c r="BI66" s="262"/>
      <c r="BJ66" s="262"/>
      <c r="BK66" s="262"/>
      <c r="BL66" s="262"/>
      <c r="BM66" s="262"/>
      <c r="BN66" s="262"/>
      <c r="BO66" s="262"/>
      <c r="BP66" s="262"/>
      <c r="BQ66" s="259">
        <v>60</v>
      </c>
      <c r="BR66" s="264"/>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3"/>
    </row>
    <row r="67" spans="1:131" s="244" customFormat="1" ht="26.25" customHeight="1" thickBot="1" x14ac:dyDescent="0.25">
      <c r="A67" s="832"/>
      <c r="B67" s="833"/>
      <c r="C67" s="833"/>
      <c r="D67" s="833"/>
      <c r="E67" s="833"/>
      <c r="F67" s="833"/>
      <c r="G67" s="833"/>
      <c r="H67" s="833"/>
      <c r="I67" s="833"/>
      <c r="J67" s="833"/>
      <c r="K67" s="833"/>
      <c r="L67" s="833"/>
      <c r="M67" s="833"/>
      <c r="N67" s="833"/>
      <c r="O67" s="833"/>
      <c r="P67" s="834"/>
      <c r="Q67" s="809"/>
      <c r="R67" s="810"/>
      <c r="S67" s="810"/>
      <c r="T67" s="810"/>
      <c r="U67" s="811"/>
      <c r="V67" s="809"/>
      <c r="W67" s="810"/>
      <c r="X67" s="810"/>
      <c r="Y67" s="810"/>
      <c r="Z67" s="811"/>
      <c r="AA67" s="809"/>
      <c r="AB67" s="810"/>
      <c r="AC67" s="810"/>
      <c r="AD67" s="810"/>
      <c r="AE67" s="811"/>
      <c r="AF67" s="951"/>
      <c r="AG67" s="902"/>
      <c r="AH67" s="902"/>
      <c r="AI67" s="902"/>
      <c r="AJ67" s="952"/>
      <c r="AK67" s="953"/>
      <c r="AL67" s="833"/>
      <c r="AM67" s="833"/>
      <c r="AN67" s="833"/>
      <c r="AO67" s="834"/>
      <c r="AP67" s="809"/>
      <c r="AQ67" s="810"/>
      <c r="AR67" s="810"/>
      <c r="AS67" s="810"/>
      <c r="AT67" s="811"/>
      <c r="AU67" s="809"/>
      <c r="AV67" s="810"/>
      <c r="AW67" s="810"/>
      <c r="AX67" s="810"/>
      <c r="AY67" s="811"/>
      <c r="AZ67" s="809"/>
      <c r="BA67" s="810"/>
      <c r="BB67" s="810"/>
      <c r="BC67" s="810"/>
      <c r="BD67" s="819"/>
      <c r="BE67" s="262"/>
      <c r="BF67" s="262"/>
      <c r="BG67" s="262"/>
      <c r="BH67" s="262"/>
      <c r="BI67" s="262"/>
      <c r="BJ67" s="262"/>
      <c r="BK67" s="262"/>
      <c r="BL67" s="262"/>
      <c r="BM67" s="262"/>
      <c r="BN67" s="262"/>
      <c r="BO67" s="262"/>
      <c r="BP67" s="262"/>
      <c r="BQ67" s="259">
        <v>61</v>
      </c>
      <c r="BR67" s="264"/>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3"/>
    </row>
    <row r="68" spans="1:131" s="244" customFormat="1" ht="26.25" customHeight="1" thickTop="1" x14ac:dyDescent="0.2">
      <c r="A68" s="255">
        <v>1</v>
      </c>
      <c r="B68" s="954" t="s">
        <v>581</v>
      </c>
      <c r="C68" s="955"/>
      <c r="D68" s="955"/>
      <c r="E68" s="955"/>
      <c r="F68" s="955"/>
      <c r="G68" s="955"/>
      <c r="H68" s="955"/>
      <c r="I68" s="955"/>
      <c r="J68" s="955"/>
      <c r="K68" s="955"/>
      <c r="L68" s="955"/>
      <c r="M68" s="955"/>
      <c r="N68" s="955"/>
      <c r="O68" s="955"/>
      <c r="P68" s="956"/>
      <c r="Q68" s="947">
        <v>6529</v>
      </c>
      <c r="R68" s="948"/>
      <c r="S68" s="948"/>
      <c r="T68" s="948"/>
      <c r="U68" s="948"/>
      <c r="V68" s="948">
        <v>6443</v>
      </c>
      <c r="W68" s="948"/>
      <c r="X68" s="948"/>
      <c r="Y68" s="948"/>
      <c r="Z68" s="948"/>
      <c r="AA68" s="948">
        <v>86</v>
      </c>
      <c r="AB68" s="948"/>
      <c r="AC68" s="948"/>
      <c r="AD68" s="948"/>
      <c r="AE68" s="948"/>
      <c r="AF68" s="948">
        <v>86</v>
      </c>
      <c r="AG68" s="948"/>
      <c r="AH68" s="948"/>
      <c r="AI68" s="948"/>
      <c r="AJ68" s="948"/>
      <c r="AK68" s="948">
        <v>1926</v>
      </c>
      <c r="AL68" s="948"/>
      <c r="AM68" s="948"/>
      <c r="AN68" s="948"/>
      <c r="AO68" s="948"/>
      <c r="AP68" s="948" t="s">
        <v>591</v>
      </c>
      <c r="AQ68" s="948"/>
      <c r="AR68" s="948"/>
      <c r="AS68" s="948"/>
      <c r="AT68" s="948"/>
      <c r="AU68" s="948" t="s">
        <v>591</v>
      </c>
      <c r="AV68" s="948"/>
      <c r="AW68" s="948"/>
      <c r="AX68" s="948"/>
      <c r="AY68" s="948"/>
      <c r="AZ68" s="960"/>
      <c r="BA68" s="960"/>
      <c r="BB68" s="960"/>
      <c r="BC68" s="960"/>
      <c r="BD68" s="961"/>
      <c r="BE68" s="262"/>
      <c r="BF68" s="262"/>
      <c r="BG68" s="262"/>
      <c r="BH68" s="262"/>
      <c r="BI68" s="262"/>
      <c r="BJ68" s="262"/>
      <c r="BK68" s="262"/>
      <c r="BL68" s="262"/>
      <c r="BM68" s="262"/>
      <c r="BN68" s="262"/>
      <c r="BO68" s="262"/>
      <c r="BP68" s="262"/>
      <c r="BQ68" s="259">
        <v>62</v>
      </c>
      <c r="BR68" s="264"/>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3"/>
    </row>
    <row r="69" spans="1:131" s="244" customFormat="1" ht="26.25" customHeight="1" x14ac:dyDescent="0.2">
      <c r="A69" s="258">
        <v>2</v>
      </c>
      <c r="B69" s="954" t="s">
        <v>582</v>
      </c>
      <c r="C69" s="955"/>
      <c r="D69" s="955"/>
      <c r="E69" s="955"/>
      <c r="F69" s="955"/>
      <c r="G69" s="955"/>
      <c r="H69" s="955"/>
      <c r="I69" s="955"/>
      <c r="J69" s="955"/>
      <c r="K69" s="955"/>
      <c r="L69" s="955"/>
      <c r="M69" s="955"/>
      <c r="N69" s="955"/>
      <c r="O69" s="955"/>
      <c r="P69" s="956"/>
      <c r="Q69" s="957">
        <v>1444184</v>
      </c>
      <c r="R69" s="917"/>
      <c r="S69" s="917"/>
      <c r="T69" s="917"/>
      <c r="U69" s="917"/>
      <c r="V69" s="917">
        <v>1404896</v>
      </c>
      <c r="W69" s="917"/>
      <c r="X69" s="917"/>
      <c r="Y69" s="917"/>
      <c r="Z69" s="917"/>
      <c r="AA69" s="917">
        <v>39288</v>
      </c>
      <c r="AB69" s="917"/>
      <c r="AC69" s="917"/>
      <c r="AD69" s="917"/>
      <c r="AE69" s="917"/>
      <c r="AF69" s="917">
        <v>39288</v>
      </c>
      <c r="AG69" s="917"/>
      <c r="AH69" s="917"/>
      <c r="AI69" s="917"/>
      <c r="AJ69" s="917"/>
      <c r="AK69" s="917">
        <v>16623</v>
      </c>
      <c r="AL69" s="917"/>
      <c r="AM69" s="917"/>
      <c r="AN69" s="917"/>
      <c r="AO69" s="917"/>
      <c r="AP69" s="917" t="s">
        <v>591</v>
      </c>
      <c r="AQ69" s="917"/>
      <c r="AR69" s="917"/>
      <c r="AS69" s="917"/>
      <c r="AT69" s="917"/>
      <c r="AU69" s="917" t="s">
        <v>591</v>
      </c>
      <c r="AV69" s="917"/>
      <c r="AW69" s="917"/>
      <c r="AX69" s="917"/>
      <c r="AY69" s="917"/>
      <c r="AZ69" s="958"/>
      <c r="BA69" s="958"/>
      <c r="BB69" s="958"/>
      <c r="BC69" s="958"/>
      <c r="BD69" s="959"/>
      <c r="BE69" s="262"/>
      <c r="BF69" s="262"/>
      <c r="BG69" s="262"/>
      <c r="BH69" s="262"/>
      <c r="BI69" s="262"/>
      <c r="BJ69" s="262"/>
      <c r="BK69" s="262"/>
      <c r="BL69" s="262"/>
      <c r="BM69" s="262"/>
      <c r="BN69" s="262"/>
      <c r="BO69" s="262"/>
      <c r="BP69" s="262"/>
      <c r="BQ69" s="259">
        <v>63</v>
      </c>
      <c r="BR69" s="264"/>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3"/>
    </row>
    <row r="70" spans="1:131" s="244" customFormat="1" ht="26.25" customHeight="1" x14ac:dyDescent="0.2">
      <c r="A70" s="258">
        <v>3</v>
      </c>
      <c r="B70" s="965" t="s">
        <v>583</v>
      </c>
      <c r="C70" s="966"/>
      <c r="D70" s="966"/>
      <c r="E70" s="966"/>
      <c r="F70" s="966"/>
      <c r="G70" s="966"/>
      <c r="H70" s="966"/>
      <c r="I70" s="966"/>
      <c r="J70" s="966"/>
      <c r="K70" s="966"/>
      <c r="L70" s="966"/>
      <c r="M70" s="966"/>
      <c r="N70" s="966"/>
      <c r="O70" s="966"/>
      <c r="P70" s="967"/>
      <c r="Q70" s="957">
        <v>5253</v>
      </c>
      <c r="R70" s="917"/>
      <c r="S70" s="917"/>
      <c r="T70" s="917"/>
      <c r="U70" s="917"/>
      <c r="V70" s="917">
        <v>4828</v>
      </c>
      <c r="W70" s="917"/>
      <c r="X70" s="917"/>
      <c r="Y70" s="917"/>
      <c r="Z70" s="917"/>
      <c r="AA70" s="917">
        <v>425</v>
      </c>
      <c r="AB70" s="917"/>
      <c r="AC70" s="917"/>
      <c r="AD70" s="917"/>
      <c r="AE70" s="917"/>
      <c r="AF70" s="917">
        <v>425</v>
      </c>
      <c r="AG70" s="917"/>
      <c r="AH70" s="917"/>
      <c r="AI70" s="917"/>
      <c r="AJ70" s="917"/>
      <c r="AK70" s="917">
        <v>600</v>
      </c>
      <c r="AL70" s="917"/>
      <c r="AM70" s="917"/>
      <c r="AN70" s="917"/>
      <c r="AO70" s="917"/>
      <c r="AP70" s="917" t="s">
        <v>591</v>
      </c>
      <c r="AQ70" s="917"/>
      <c r="AR70" s="917"/>
      <c r="AS70" s="917"/>
      <c r="AT70" s="917"/>
      <c r="AU70" s="917" t="s">
        <v>591</v>
      </c>
      <c r="AV70" s="917"/>
      <c r="AW70" s="917"/>
      <c r="AX70" s="917"/>
      <c r="AY70" s="917"/>
      <c r="AZ70" s="958"/>
      <c r="BA70" s="958"/>
      <c r="BB70" s="958"/>
      <c r="BC70" s="958"/>
      <c r="BD70" s="959"/>
      <c r="BE70" s="262"/>
      <c r="BF70" s="262"/>
      <c r="BG70" s="262"/>
      <c r="BH70" s="262"/>
      <c r="BI70" s="262"/>
      <c r="BJ70" s="262"/>
      <c r="BK70" s="262"/>
      <c r="BL70" s="262"/>
      <c r="BM70" s="262"/>
      <c r="BN70" s="262"/>
      <c r="BO70" s="262"/>
      <c r="BP70" s="262"/>
      <c r="BQ70" s="259">
        <v>64</v>
      </c>
      <c r="BR70" s="264"/>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3"/>
    </row>
    <row r="71" spans="1:131" s="244" customFormat="1" ht="26.25" customHeight="1" x14ac:dyDescent="0.2">
      <c r="A71" s="258">
        <v>4</v>
      </c>
      <c r="B71" s="965" t="s">
        <v>584</v>
      </c>
      <c r="C71" s="966"/>
      <c r="D71" s="966"/>
      <c r="E71" s="966"/>
      <c r="F71" s="966"/>
      <c r="G71" s="966"/>
      <c r="H71" s="966"/>
      <c r="I71" s="966"/>
      <c r="J71" s="966"/>
      <c r="K71" s="966"/>
      <c r="L71" s="966"/>
      <c r="M71" s="966"/>
      <c r="N71" s="966"/>
      <c r="O71" s="966"/>
      <c r="P71" s="967"/>
      <c r="Q71" s="957">
        <v>6</v>
      </c>
      <c r="R71" s="917"/>
      <c r="S71" s="917"/>
      <c r="T71" s="917"/>
      <c r="U71" s="917"/>
      <c r="V71" s="917">
        <v>5</v>
      </c>
      <c r="W71" s="917"/>
      <c r="X71" s="917"/>
      <c r="Y71" s="917"/>
      <c r="Z71" s="917"/>
      <c r="AA71" s="917">
        <v>1</v>
      </c>
      <c r="AB71" s="917"/>
      <c r="AC71" s="917"/>
      <c r="AD71" s="917"/>
      <c r="AE71" s="917"/>
      <c r="AF71" s="917">
        <v>1</v>
      </c>
      <c r="AG71" s="917"/>
      <c r="AH71" s="917"/>
      <c r="AI71" s="917"/>
      <c r="AJ71" s="917"/>
      <c r="AK71" s="917" t="s">
        <v>592</v>
      </c>
      <c r="AL71" s="917"/>
      <c r="AM71" s="917"/>
      <c r="AN71" s="917"/>
      <c r="AO71" s="917"/>
      <c r="AP71" s="917" t="s">
        <v>591</v>
      </c>
      <c r="AQ71" s="917"/>
      <c r="AR71" s="917"/>
      <c r="AS71" s="917"/>
      <c r="AT71" s="917"/>
      <c r="AU71" s="917" t="s">
        <v>591</v>
      </c>
      <c r="AV71" s="917"/>
      <c r="AW71" s="917"/>
      <c r="AX71" s="917"/>
      <c r="AY71" s="917"/>
      <c r="AZ71" s="958"/>
      <c r="BA71" s="958"/>
      <c r="BB71" s="958"/>
      <c r="BC71" s="958"/>
      <c r="BD71" s="959"/>
      <c r="BE71" s="262"/>
      <c r="BF71" s="262"/>
      <c r="BG71" s="262"/>
      <c r="BH71" s="262"/>
      <c r="BI71" s="262"/>
      <c r="BJ71" s="262"/>
      <c r="BK71" s="262"/>
      <c r="BL71" s="262"/>
      <c r="BM71" s="262"/>
      <c r="BN71" s="262"/>
      <c r="BO71" s="262"/>
      <c r="BP71" s="262"/>
      <c r="BQ71" s="259">
        <v>65</v>
      </c>
      <c r="BR71" s="264"/>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3"/>
    </row>
    <row r="72" spans="1:131" s="244" customFormat="1" ht="26.25" customHeight="1" x14ac:dyDescent="0.2">
      <c r="A72" s="258">
        <v>5</v>
      </c>
      <c r="B72" s="965" t="s">
        <v>585</v>
      </c>
      <c r="C72" s="966"/>
      <c r="D72" s="966"/>
      <c r="E72" s="966"/>
      <c r="F72" s="966"/>
      <c r="G72" s="966"/>
      <c r="H72" s="966"/>
      <c r="I72" s="966"/>
      <c r="J72" s="966"/>
      <c r="K72" s="966"/>
      <c r="L72" s="966"/>
      <c r="M72" s="966"/>
      <c r="N72" s="966"/>
      <c r="O72" s="966"/>
      <c r="P72" s="967"/>
      <c r="Q72" s="957">
        <v>312</v>
      </c>
      <c r="R72" s="917"/>
      <c r="S72" s="917"/>
      <c r="T72" s="917"/>
      <c r="U72" s="917"/>
      <c r="V72" s="917">
        <v>297</v>
      </c>
      <c r="W72" s="917"/>
      <c r="X72" s="917"/>
      <c r="Y72" s="917"/>
      <c r="Z72" s="917"/>
      <c r="AA72" s="917">
        <v>15</v>
      </c>
      <c r="AB72" s="917"/>
      <c r="AC72" s="917"/>
      <c r="AD72" s="917"/>
      <c r="AE72" s="917"/>
      <c r="AF72" s="917">
        <v>15</v>
      </c>
      <c r="AG72" s="917"/>
      <c r="AH72" s="917"/>
      <c r="AI72" s="917"/>
      <c r="AJ72" s="917"/>
      <c r="AK72" s="917" t="s">
        <v>591</v>
      </c>
      <c r="AL72" s="917"/>
      <c r="AM72" s="917"/>
      <c r="AN72" s="917"/>
      <c r="AO72" s="917"/>
      <c r="AP72" s="917" t="s">
        <v>591</v>
      </c>
      <c r="AQ72" s="917"/>
      <c r="AR72" s="917"/>
      <c r="AS72" s="917"/>
      <c r="AT72" s="917"/>
      <c r="AU72" s="917" t="s">
        <v>591</v>
      </c>
      <c r="AV72" s="917"/>
      <c r="AW72" s="917"/>
      <c r="AX72" s="917"/>
      <c r="AY72" s="917"/>
      <c r="AZ72" s="958"/>
      <c r="BA72" s="958"/>
      <c r="BB72" s="958"/>
      <c r="BC72" s="958"/>
      <c r="BD72" s="959"/>
      <c r="BE72" s="262"/>
      <c r="BF72" s="262"/>
      <c r="BG72" s="262"/>
      <c r="BH72" s="262"/>
      <c r="BI72" s="262"/>
      <c r="BJ72" s="262"/>
      <c r="BK72" s="262"/>
      <c r="BL72" s="262"/>
      <c r="BM72" s="262"/>
      <c r="BN72" s="262"/>
      <c r="BO72" s="262"/>
      <c r="BP72" s="262"/>
      <c r="BQ72" s="259">
        <v>66</v>
      </c>
      <c r="BR72" s="264"/>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3"/>
    </row>
    <row r="73" spans="1:131" s="244" customFormat="1" ht="26.25" customHeight="1" x14ac:dyDescent="0.2">
      <c r="A73" s="258">
        <v>6</v>
      </c>
      <c r="B73" s="965" t="s">
        <v>586</v>
      </c>
      <c r="C73" s="966"/>
      <c r="D73" s="966"/>
      <c r="E73" s="966"/>
      <c r="F73" s="966"/>
      <c r="G73" s="966"/>
      <c r="H73" s="966"/>
      <c r="I73" s="966"/>
      <c r="J73" s="966"/>
      <c r="K73" s="966"/>
      <c r="L73" s="966"/>
      <c r="M73" s="966"/>
      <c r="N73" s="966"/>
      <c r="O73" s="966"/>
      <c r="P73" s="967"/>
      <c r="Q73" s="957">
        <v>10992</v>
      </c>
      <c r="R73" s="917"/>
      <c r="S73" s="917"/>
      <c r="T73" s="917"/>
      <c r="U73" s="917"/>
      <c r="V73" s="917">
        <v>10500</v>
      </c>
      <c r="W73" s="917"/>
      <c r="X73" s="917"/>
      <c r="Y73" s="917"/>
      <c r="Z73" s="917"/>
      <c r="AA73" s="917">
        <v>491</v>
      </c>
      <c r="AB73" s="917"/>
      <c r="AC73" s="917"/>
      <c r="AD73" s="917"/>
      <c r="AE73" s="917"/>
      <c r="AF73" s="917">
        <v>491</v>
      </c>
      <c r="AG73" s="917"/>
      <c r="AH73" s="917"/>
      <c r="AI73" s="917"/>
      <c r="AJ73" s="917"/>
      <c r="AK73" s="917" t="s">
        <v>591</v>
      </c>
      <c r="AL73" s="917"/>
      <c r="AM73" s="917"/>
      <c r="AN73" s="917"/>
      <c r="AO73" s="917"/>
      <c r="AP73" s="917">
        <v>799</v>
      </c>
      <c r="AQ73" s="917"/>
      <c r="AR73" s="917"/>
      <c r="AS73" s="917"/>
      <c r="AT73" s="917"/>
      <c r="AU73" s="917">
        <v>34</v>
      </c>
      <c r="AV73" s="917"/>
      <c r="AW73" s="917"/>
      <c r="AX73" s="917"/>
      <c r="AY73" s="917"/>
      <c r="AZ73" s="958"/>
      <c r="BA73" s="958"/>
      <c r="BB73" s="958"/>
      <c r="BC73" s="958"/>
      <c r="BD73" s="959"/>
      <c r="BE73" s="262"/>
      <c r="BF73" s="262"/>
      <c r="BG73" s="262"/>
      <c r="BH73" s="262"/>
      <c r="BI73" s="262"/>
      <c r="BJ73" s="262"/>
      <c r="BK73" s="262"/>
      <c r="BL73" s="262"/>
      <c r="BM73" s="262"/>
      <c r="BN73" s="262"/>
      <c r="BO73" s="262"/>
      <c r="BP73" s="262"/>
      <c r="BQ73" s="259">
        <v>67</v>
      </c>
      <c r="BR73" s="264"/>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3"/>
    </row>
    <row r="74" spans="1:131" s="244" customFormat="1" ht="26.25" customHeight="1" x14ac:dyDescent="0.2">
      <c r="A74" s="258">
        <v>7</v>
      </c>
      <c r="B74" s="965" t="s">
        <v>587</v>
      </c>
      <c r="C74" s="966"/>
      <c r="D74" s="966"/>
      <c r="E74" s="966"/>
      <c r="F74" s="966"/>
      <c r="G74" s="966"/>
      <c r="H74" s="966"/>
      <c r="I74" s="966"/>
      <c r="J74" s="966"/>
      <c r="K74" s="966"/>
      <c r="L74" s="966"/>
      <c r="M74" s="966"/>
      <c r="N74" s="966"/>
      <c r="O74" s="966"/>
      <c r="P74" s="967"/>
      <c r="Q74" s="957">
        <v>986</v>
      </c>
      <c r="R74" s="917"/>
      <c r="S74" s="917"/>
      <c r="T74" s="917"/>
      <c r="U74" s="917"/>
      <c r="V74" s="917">
        <v>974</v>
      </c>
      <c r="W74" s="917"/>
      <c r="X74" s="917"/>
      <c r="Y74" s="917"/>
      <c r="Z74" s="917"/>
      <c r="AA74" s="917">
        <v>12</v>
      </c>
      <c r="AB74" s="917"/>
      <c r="AC74" s="917"/>
      <c r="AD74" s="917"/>
      <c r="AE74" s="917"/>
      <c r="AF74" s="917">
        <v>12</v>
      </c>
      <c r="AG74" s="917"/>
      <c r="AH74" s="917"/>
      <c r="AI74" s="917"/>
      <c r="AJ74" s="917"/>
      <c r="AK74" s="917">
        <v>12</v>
      </c>
      <c r="AL74" s="917"/>
      <c r="AM74" s="917"/>
      <c r="AN74" s="917"/>
      <c r="AO74" s="917"/>
      <c r="AP74" s="917" t="s">
        <v>591</v>
      </c>
      <c r="AQ74" s="917"/>
      <c r="AR74" s="917"/>
      <c r="AS74" s="917"/>
      <c r="AT74" s="917"/>
      <c r="AU74" s="917" t="s">
        <v>591</v>
      </c>
      <c r="AV74" s="917"/>
      <c r="AW74" s="917"/>
      <c r="AX74" s="917"/>
      <c r="AY74" s="917"/>
      <c r="AZ74" s="958"/>
      <c r="BA74" s="958"/>
      <c r="BB74" s="958"/>
      <c r="BC74" s="958"/>
      <c r="BD74" s="959"/>
      <c r="BE74" s="262"/>
      <c r="BF74" s="262"/>
      <c r="BG74" s="262"/>
      <c r="BH74" s="262"/>
      <c r="BI74" s="262"/>
      <c r="BJ74" s="262"/>
      <c r="BK74" s="262"/>
      <c r="BL74" s="262"/>
      <c r="BM74" s="262"/>
      <c r="BN74" s="262"/>
      <c r="BO74" s="262"/>
      <c r="BP74" s="262"/>
      <c r="BQ74" s="259">
        <v>68</v>
      </c>
      <c r="BR74" s="264"/>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3"/>
    </row>
    <row r="75" spans="1:131" s="244" customFormat="1" ht="26.25" customHeight="1" x14ac:dyDescent="0.2">
      <c r="A75" s="258">
        <v>8</v>
      </c>
      <c r="B75" s="965" t="s">
        <v>588</v>
      </c>
      <c r="C75" s="966"/>
      <c r="D75" s="966"/>
      <c r="E75" s="966"/>
      <c r="F75" s="966"/>
      <c r="G75" s="966"/>
      <c r="H75" s="966"/>
      <c r="I75" s="966"/>
      <c r="J75" s="966"/>
      <c r="K75" s="966"/>
      <c r="L75" s="966"/>
      <c r="M75" s="966"/>
      <c r="N75" s="966"/>
      <c r="O75" s="966"/>
      <c r="P75" s="967"/>
      <c r="Q75" s="962">
        <v>288</v>
      </c>
      <c r="R75" s="963"/>
      <c r="S75" s="963"/>
      <c r="T75" s="963"/>
      <c r="U75" s="916"/>
      <c r="V75" s="964">
        <v>206</v>
      </c>
      <c r="W75" s="963"/>
      <c r="X75" s="963"/>
      <c r="Y75" s="963"/>
      <c r="Z75" s="916"/>
      <c r="AA75" s="964">
        <v>82</v>
      </c>
      <c r="AB75" s="963"/>
      <c r="AC75" s="963"/>
      <c r="AD75" s="963"/>
      <c r="AE75" s="916"/>
      <c r="AF75" s="964">
        <v>82</v>
      </c>
      <c r="AG75" s="963"/>
      <c r="AH75" s="963"/>
      <c r="AI75" s="963"/>
      <c r="AJ75" s="916"/>
      <c r="AK75" s="964">
        <v>47</v>
      </c>
      <c r="AL75" s="963"/>
      <c r="AM75" s="963"/>
      <c r="AN75" s="963"/>
      <c r="AO75" s="916"/>
      <c r="AP75" s="964" t="s">
        <v>591</v>
      </c>
      <c r="AQ75" s="963"/>
      <c r="AR75" s="963"/>
      <c r="AS75" s="963"/>
      <c r="AT75" s="916"/>
      <c r="AU75" s="964" t="s">
        <v>591</v>
      </c>
      <c r="AV75" s="963"/>
      <c r="AW75" s="963"/>
      <c r="AX75" s="963"/>
      <c r="AY75" s="916"/>
      <c r="AZ75" s="958"/>
      <c r="BA75" s="958"/>
      <c r="BB75" s="958"/>
      <c r="BC75" s="958"/>
      <c r="BD75" s="959"/>
      <c r="BE75" s="262"/>
      <c r="BF75" s="262"/>
      <c r="BG75" s="262"/>
      <c r="BH75" s="262"/>
      <c r="BI75" s="262"/>
      <c r="BJ75" s="262"/>
      <c r="BK75" s="262"/>
      <c r="BL75" s="262"/>
      <c r="BM75" s="262"/>
      <c r="BN75" s="262"/>
      <c r="BO75" s="262"/>
      <c r="BP75" s="262"/>
      <c r="BQ75" s="259">
        <v>69</v>
      </c>
      <c r="BR75" s="264"/>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3"/>
    </row>
    <row r="76" spans="1:131" s="244" customFormat="1" ht="26.25" customHeight="1" x14ac:dyDescent="0.2">
      <c r="A76" s="258">
        <v>9</v>
      </c>
      <c r="B76" s="965" t="s">
        <v>589</v>
      </c>
      <c r="C76" s="966"/>
      <c r="D76" s="966"/>
      <c r="E76" s="966"/>
      <c r="F76" s="966"/>
      <c r="G76" s="966"/>
      <c r="H76" s="966"/>
      <c r="I76" s="966"/>
      <c r="J76" s="966"/>
      <c r="K76" s="966"/>
      <c r="L76" s="966"/>
      <c r="M76" s="966"/>
      <c r="N76" s="966"/>
      <c r="O76" s="966"/>
      <c r="P76" s="967"/>
      <c r="Q76" s="962">
        <v>1839</v>
      </c>
      <c r="R76" s="963"/>
      <c r="S76" s="963"/>
      <c r="T76" s="963"/>
      <c r="U76" s="916"/>
      <c r="V76" s="964">
        <v>1727</v>
      </c>
      <c r="W76" s="963"/>
      <c r="X76" s="963"/>
      <c r="Y76" s="963"/>
      <c r="Z76" s="916"/>
      <c r="AA76" s="964">
        <v>112</v>
      </c>
      <c r="AB76" s="963"/>
      <c r="AC76" s="963"/>
      <c r="AD76" s="963"/>
      <c r="AE76" s="916"/>
      <c r="AF76" s="964">
        <v>112</v>
      </c>
      <c r="AG76" s="963"/>
      <c r="AH76" s="963"/>
      <c r="AI76" s="963"/>
      <c r="AJ76" s="916"/>
      <c r="AK76" s="964">
        <v>245</v>
      </c>
      <c r="AL76" s="963"/>
      <c r="AM76" s="963"/>
      <c r="AN76" s="963"/>
      <c r="AO76" s="916"/>
      <c r="AP76" s="964" t="s">
        <v>591</v>
      </c>
      <c r="AQ76" s="963"/>
      <c r="AR76" s="963"/>
      <c r="AS76" s="963"/>
      <c r="AT76" s="916"/>
      <c r="AU76" s="964" t="s">
        <v>591</v>
      </c>
      <c r="AV76" s="963"/>
      <c r="AW76" s="963"/>
      <c r="AX76" s="963"/>
      <c r="AY76" s="916"/>
      <c r="AZ76" s="958"/>
      <c r="BA76" s="958"/>
      <c r="BB76" s="958"/>
      <c r="BC76" s="958"/>
      <c r="BD76" s="959"/>
      <c r="BE76" s="262"/>
      <c r="BF76" s="262"/>
      <c r="BG76" s="262"/>
      <c r="BH76" s="262"/>
      <c r="BI76" s="262"/>
      <c r="BJ76" s="262"/>
      <c r="BK76" s="262"/>
      <c r="BL76" s="262"/>
      <c r="BM76" s="262"/>
      <c r="BN76" s="262"/>
      <c r="BO76" s="262"/>
      <c r="BP76" s="262"/>
      <c r="BQ76" s="259">
        <v>70</v>
      </c>
      <c r="BR76" s="264"/>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3"/>
    </row>
    <row r="77" spans="1:131" s="244" customFormat="1" ht="26.25" customHeight="1" x14ac:dyDescent="0.2">
      <c r="A77" s="258">
        <v>10</v>
      </c>
      <c r="B77" s="965" t="s">
        <v>590</v>
      </c>
      <c r="C77" s="966"/>
      <c r="D77" s="966"/>
      <c r="E77" s="966"/>
      <c r="F77" s="966"/>
      <c r="G77" s="966"/>
      <c r="H77" s="966"/>
      <c r="I77" s="966"/>
      <c r="J77" s="966"/>
      <c r="K77" s="966"/>
      <c r="L77" s="966"/>
      <c r="M77" s="966"/>
      <c r="N77" s="966"/>
      <c r="O77" s="966"/>
      <c r="P77" s="967"/>
      <c r="Q77" s="962">
        <v>14767</v>
      </c>
      <c r="R77" s="963"/>
      <c r="S77" s="963"/>
      <c r="T77" s="963"/>
      <c r="U77" s="916"/>
      <c r="V77" s="964">
        <v>14636</v>
      </c>
      <c r="W77" s="963"/>
      <c r="X77" s="963"/>
      <c r="Y77" s="963"/>
      <c r="Z77" s="916"/>
      <c r="AA77" s="964">
        <v>132</v>
      </c>
      <c r="AB77" s="963"/>
      <c r="AC77" s="963"/>
      <c r="AD77" s="963"/>
      <c r="AE77" s="916"/>
      <c r="AF77" s="964">
        <v>132</v>
      </c>
      <c r="AG77" s="963"/>
      <c r="AH77" s="963"/>
      <c r="AI77" s="963"/>
      <c r="AJ77" s="916"/>
      <c r="AK77" s="964" t="s">
        <v>591</v>
      </c>
      <c r="AL77" s="963"/>
      <c r="AM77" s="963"/>
      <c r="AN77" s="963"/>
      <c r="AO77" s="916"/>
      <c r="AP77" s="964" t="s">
        <v>591</v>
      </c>
      <c r="AQ77" s="963"/>
      <c r="AR77" s="963"/>
      <c r="AS77" s="963"/>
      <c r="AT77" s="916"/>
      <c r="AU77" s="964" t="s">
        <v>591</v>
      </c>
      <c r="AV77" s="963"/>
      <c r="AW77" s="963"/>
      <c r="AX77" s="963"/>
      <c r="AY77" s="916"/>
      <c r="AZ77" s="958"/>
      <c r="BA77" s="958"/>
      <c r="BB77" s="958"/>
      <c r="BC77" s="958"/>
      <c r="BD77" s="959"/>
      <c r="BE77" s="262"/>
      <c r="BF77" s="262"/>
      <c r="BG77" s="262"/>
      <c r="BH77" s="262"/>
      <c r="BI77" s="262"/>
      <c r="BJ77" s="262"/>
      <c r="BK77" s="262"/>
      <c r="BL77" s="262"/>
      <c r="BM77" s="262"/>
      <c r="BN77" s="262"/>
      <c r="BO77" s="262"/>
      <c r="BP77" s="262"/>
      <c r="BQ77" s="259">
        <v>71</v>
      </c>
      <c r="BR77" s="264"/>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3"/>
    </row>
    <row r="78" spans="1:131" s="244" customFormat="1" ht="26.25" customHeight="1" x14ac:dyDescent="0.2">
      <c r="A78" s="258">
        <v>11</v>
      </c>
      <c r="B78" s="965"/>
      <c r="C78" s="966"/>
      <c r="D78" s="966"/>
      <c r="E78" s="966"/>
      <c r="F78" s="966"/>
      <c r="G78" s="966"/>
      <c r="H78" s="966"/>
      <c r="I78" s="966"/>
      <c r="J78" s="966"/>
      <c r="K78" s="966"/>
      <c r="L78" s="966"/>
      <c r="M78" s="966"/>
      <c r="N78" s="966"/>
      <c r="O78" s="966"/>
      <c r="P78" s="967"/>
      <c r="Q78" s="95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58"/>
      <c r="BA78" s="958"/>
      <c r="BB78" s="958"/>
      <c r="BC78" s="958"/>
      <c r="BD78" s="959"/>
      <c r="BE78" s="262"/>
      <c r="BF78" s="262"/>
      <c r="BG78" s="262"/>
      <c r="BH78" s="262"/>
      <c r="BI78" s="262"/>
      <c r="BJ78" s="265"/>
      <c r="BK78" s="265"/>
      <c r="BL78" s="265"/>
      <c r="BM78" s="265"/>
      <c r="BN78" s="265"/>
      <c r="BO78" s="262"/>
      <c r="BP78" s="262"/>
      <c r="BQ78" s="259">
        <v>72</v>
      </c>
      <c r="BR78" s="264"/>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3"/>
    </row>
    <row r="79" spans="1:131" s="244" customFormat="1" ht="26.25" customHeight="1" x14ac:dyDescent="0.2">
      <c r="A79" s="258">
        <v>12</v>
      </c>
      <c r="B79" s="965"/>
      <c r="C79" s="966"/>
      <c r="D79" s="966"/>
      <c r="E79" s="966"/>
      <c r="F79" s="966"/>
      <c r="G79" s="966"/>
      <c r="H79" s="966"/>
      <c r="I79" s="966"/>
      <c r="J79" s="966"/>
      <c r="K79" s="966"/>
      <c r="L79" s="966"/>
      <c r="M79" s="966"/>
      <c r="N79" s="966"/>
      <c r="O79" s="966"/>
      <c r="P79" s="967"/>
      <c r="Q79" s="95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58"/>
      <c r="BA79" s="958"/>
      <c r="BB79" s="958"/>
      <c r="BC79" s="958"/>
      <c r="BD79" s="959"/>
      <c r="BE79" s="262"/>
      <c r="BF79" s="262"/>
      <c r="BG79" s="262"/>
      <c r="BH79" s="262"/>
      <c r="BI79" s="262"/>
      <c r="BJ79" s="265"/>
      <c r="BK79" s="265"/>
      <c r="BL79" s="265"/>
      <c r="BM79" s="265"/>
      <c r="BN79" s="265"/>
      <c r="BO79" s="262"/>
      <c r="BP79" s="262"/>
      <c r="BQ79" s="259">
        <v>73</v>
      </c>
      <c r="BR79" s="264"/>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3"/>
    </row>
    <row r="80" spans="1:131" s="244" customFormat="1" ht="26.25" customHeight="1" x14ac:dyDescent="0.2">
      <c r="A80" s="258">
        <v>13</v>
      </c>
      <c r="B80" s="965"/>
      <c r="C80" s="966"/>
      <c r="D80" s="966"/>
      <c r="E80" s="966"/>
      <c r="F80" s="966"/>
      <c r="G80" s="966"/>
      <c r="H80" s="966"/>
      <c r="I80" s="966"/>
      <c r="J80" s="966"/>
      <c r="K80" s="966"/>
      <c r="L80" s="966"/>
      <c r="M80" s="966"/>
      <c r="N80" s="966"/>
      <c r="O80" s="966"/>
      <c r="P80" s="967"/>
      <c r="Q80" s="95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58"/>
      <c r="BA80" s="958"/>
      <c r="BB80" s="958"/>
      <c r="BC80" s="958"/>
      <c r="BD80" s="959"/>
      <c r="BE80" s="262"/>
      <c r="BF80" s="262"/>
      <c r="BG80" s="262"/>
      <c r="BH80" s="262"/>
      <c r="BI80" s="262"/>
      <c r="BJ80" s="262"/>
      <c r="BK80" s="262"/>
      <c r="BL80" s="262"/>
      <c r="BM80" s="262"/>
      <c r="BN80" s="262"/>
      <c r="BO80" s="262"/>
      <c r="BP80" s="262"/>
      <c r="BQ80" s="259">
        <v>74</v>
      </c>
      <c r="BR80" s="264"/>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3"/>
    </row>
    <row r="81" spans="1:131" s="244" customFormat="1" ht="26.25" customHeight="1" x14ac:dyDescent="0.2">
      <c r="A81" s="258">
        <v>14</v>
      </c>
      <c r="B81" s="965"/>
      <c r="C81" s="966"/>
      <c r="D81" s="966"/>
      <c r="E81" s="966"/>
      <c r="F81" s="966"/>
      <c r="G81" s="966"/>
      <c r="H81" s="966"/>
      <c r="I81" s="966"/>
      <c r="J81" s="966"/>
      <c r="K81" s="966"/>
      <c r="L81" s="966"/>
      <c r="M81" s="966"/>
      <c r="N81" s="966"/>
      <c r="O81" s="966"/>
      <c r="P81" s="967"/>
      <c r="Q81" s="95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58"/>
      <c r="BA81" s="958"/>
      <c r="BB81" s="958"/>
      <c r="BC81" s="958"/>
      <c r="BD81" s="959"/>
      <c r="BE81" s="262"/>
      <c r="BF81" s="262"/>
      <c r="BG81" s="262"/>
      <c r="BH81" s="262"/>
      <c r="BI81" s="262"/>
      <c r="BJ81" s="262"/>
      <c r="BK81" s="262"/>
      <c r="BL81" s="262"/>
      <c r="BM81" s="262"/>
      <c r="BN81" s="262"/>
      <c r="BO81" s="262"/>
      <c r="BP81" s="262"/>
      <c r="BQ81" s="259">
        <v>75</v>
      </c>
      <c r="BR81" s="264"/>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3"/>
    </row>
    <row r="82" spans="1:131" s="244" customFormat="1" ht="26.25" customHeight="1" x14ac:dyDescent="0.2">
      <c r="A82" s="258">
        <v>15</v>
      </c>
      <c r="B82" s="965"/>
      <c r="C82" s="966"/>
      <c r="D82" s="966"/>
      <c r="E82" s="966"/>
      <c r="F82" s="966"/>
      <c r="G82" s="966"/>
      <c r="H82" s="966"/>
      <c r="I82" s="966"/>
      <c r="J82" s="966"/>
      <c r="K82" s="966"/>
      <c r="L82" s="966"/>
      <c r="M82" s="966"/>
      <c r="N82" s="966"/>
      <c r="O82" s="966"/>
      <c r="P82" s="967"/>
      <c r="Q82" s="95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58"/>
      <c r="BA82" s="958"/>
      <c r="BB82" s="958"/>
      <c r="BC82" s="958"/>
      <c r="BD82" s="959"/>
      <c r="BE82" s="262"/>
      <c r="BF82" s="262"/>
      <c r="BG82" s="262"/>
      <c r="BH82" s="262"/>
      <c r="BI82" s="262"/>
      <c r="BJ82" s="262"/>
      <c r="BK82" s="262"/>
      <c r="BL82" s="262"/>
      <c r="BM82" s="262"/>
      <c r="BN82" s="262"/>
      <c r="BO82" s="262"/>
      <c r="BP82" s="262"/>
      <c r="BQ82" s="259">
        <v>76</v>
      </c>
      <c r="BR82" s="264"/>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3"/>
    </row>
    <row r="83" spans="1:131" s="244" customFormat="1" ht="26.25" customHeight="1" x14ac:dyDescent="0.2">
      <c r="A83" s="258">
        <v>16</v>
      </c>
      <c r="B83" s="965"/>
      <c r="C83" s="966"/>
      <c r="D83" s="966"/>
      <c r="E83" s="966"/>
      <c r="F83" s="966"/>
      <c r="G83" s="966"/>
      <c r="H83" s="966"/>
      <c r="I83" s="966"/>
      <c r="J83" s="966"/>
      <c r="K83" s="966"/>
      <c r="L83" s="966"/>
      <c r="M83" s="966"/>
      <c r="N83" s="966"/>
      <c r="O83" s="966"/>
      <c r="P83" s="967"/>
      <c r="Q83" s="95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58"/>
      <c r="BA83" s="958"/>
      <c r="BB83" s="958"/>
      <c r="BC83" s="958"/>
      <c r="BD83" s="959"/>
      <c r="BE83" s="262"/>
      <c r="BF83" s="262"/>
      <c r="BG83" s="262"/>
      <c r="BH83" s="262"/>
      <c r="BI83" s="262"/>
      <c r="BJ83" s="262"/>
      <c r="BK83" s="262"/>
      <c r="BL83" s="262"/>
      <c r="BM83" s="262"/>
      <c r="BN83" s="262"/>
      <c r="BO83" s="262"/>
      <c r="BP83" s="262"/>
      <c r="BQ83" s="259">
        <v>77</v>
      </c>
      <c r="BR83" s="264"/>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3"/>
    </row>
    <row r="84" spans="1:131" s="244" customFormat="1" ht="26.25" customHeight="1" x14ac:dyDescent="0.2">
      <c r="A84" s="258">
        <v>17</v>
      </c>
      <c r="B84" s="965"/>
      <c r="C84" s="966"/>
      <c r="D84" s="966"/>
      <c r="E84" s="966"/>
      <c r="F84" s="966"/>
      <c r="G84" s="966"/>
      <c r="H84" s="966"/>
      <c r="I84" s="966"/>
      <c r="J84" s="966"/>
      <c r="K84" s="966"/>
      <c r="L84" s="966"/>
      <c r="M84" s="966"/>
      <c r="N84" s="966"/>
      <c r="O84" s="966"/>
      <c r="P84" s="967"/>
      <c r="Q84" s="95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58"/>
      <c r="BA84" s="958"/>
      <c r="BB84" s="958"/>
      <c r="BC84" s="958"/>
      <c r="BD84" s="959"/>
      <c r="BE84" s="262"/>
      <c r="BF84" s="262"/>
      <c r="BG84" s="262"/>
      <c r="BH84" s="262"/>
      <c r="BI84" s="262"/>
      <c r="BJ84" s="262"/>
      <c r="BK84" s="262"/>
      <c r="BL84" s="262"/>
      <c r="BM84" s="262"/>
      <c r="BN84" s="262"/>
      <c r="BO84" s="262"/>
      <c r="BP84" s="262"/>
      <c r="BQ84" s="259">
        <v>78</v>
      </c>
      <c r="BR84" s="264"/>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3"/>
    </row>
    <row r="85" spans="1:131" s="244" customFormat="1" ht="26.25" customHeight="1" x14ac:dyDescent="0.2">
      <c r="A85" s="258">
        <v>18</v>
      </c>
      <c r="B85" s="965"/>
      <c r="C85" s="966"/>
      <c r="D85" s="966"/>
      <c r="E85" s="966"/>
      <c r="F85" s="966"/>
      <c r="G85" s="966"/>
      <c r="H85" s="966"/>
      <c r="I85" s="966"/>
      <c r="J85" s="966"/>
      <c r="K85" s="966"/>
      <c r="L85" s="966"/>
      <c r="M85" s="966"/>
      <c r="N85" s="966"/>
      <c r="O85" s="966"/>
      <c r="P85" s="967"/>
      <c r="Q85" s="95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58"/>
      <c r="BA85" s="958"/>
      <c r="BB85" s="958"/>
      <c r="BC85" s="958"/>
      <c r="BD85" s="959"/>
      <c r="BE85" s="262"/>
      <c r="BF85" s="262"/>
      <c r="BG85" s="262"/>
      <c r="BH85" s="262"/>
      <c r="BI85" s="262"/>
      <c r="BJ85" s="262"/>
      <c r="BK85" s="262"/>
      <c r="BL85" s="262"/>
      <c r="BM85" s="262"/>
      <c r="BN85" s="262"/>
      <c r="BO85" s="262"/>
      <c r="BP85" s="262"/>
      <c r="BQ85" s="259">
        <v>79</v>
      </c>
      <c r="BR85" s="264"/>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3"/>
    </row>
    <row r="86" spans="1:131" s="244" customFormat="1" ht="26.25" customHeight="1" x14ac:dyDescent="0.2">
      <c r="A86" s="258">
        <v>19</v>
      </c>
      <c r="B86" s="965"/>
      <c r="C86" s="966"/>
      <c r="D86" s="966"/>
      <c r="E86" s="966"/>
      <c r="F86" s="966"/>
      <c r="G86" s="966"/>
      <c r="H86" s="966"/>
      <c r="I86" s="966"/>
      <c r="J86" s="966"/>
      <c r="K86" s="966"/>
      <c r="L86" s="966"/>
      <c r="M86" s="966"/>
      <c r="N86" s="966"/>
      <c r="O86" s="966"/>
      <c r="P86" s="967"/>
      <c r="Q86" s="95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58"/>
      <c r="BA86" s="958"/>
      <c r="BB86" s="958"/>
      <c r="BC86" s="958"/>
      <c r="BD86" s="959"/>
      <c r="BE86" s="262"/>
      <c r="BF86" s="262"/>
      <c r="BG86" s="262"/>
      <c r="BH86" s="262"/>
      <c r="BI86" s="262"/>
      <c r="BJ86" s="262"/>
      <c r="BK86" s="262"/>
      <c r="BL86" s="262"/>
      <c r="BM86" s="262"/>
      <c r="BN86" s="262"/>
      <c r="BO86" s="262"/>
      <c r="BP86" s="262"/>
      <c r="BQ86" s="259">
        <v>80</v>
      </c>
      <c r="BR86" s="264"/>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3"/>
    </row>
    <row r="87" spans="1:131" s="244" customFormat="1" ht="26.25" customHeight="1" x14ac:dyDescent="0.2">
      <c r="A87" s="266">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2"/>
      <c r="BF87" s="262"/>
      <c r="BG87" s="262"/>
      <c r="BH87" s="262"/>
      <c r="BI87" s="262"/>
      <c r="BJ87" s="262"/>
      <c r="BK87" s="262"/>
      <c r="BL87" s="262"/>
      <c r="BM87" s="262"/>
      <c r="BN87" s="262"/>
      <c r="BO87" s="262"/>
      <c r="BP87" s="262"/>
      <c r="BQ87" s="259">
        <v>81</v>
      </c>
      <c r="BR87" s="264"/>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3"/>
    </row>
    <row r="88" spans="1:131" s="244" customFormat="1" ht="26.25" customHeight="1" thickBot="1" x14ac:dyDescent="0.25">
      <c r="A88" s="261" t="s">
        <v>393</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75">
        <v>40644</v>
      </c>
      <c r="AG88" s="928"/>
      <c r="AH88" s="928"/>
      <c r="AI88" s="928"/>
      <c r="AJ88" s="928"/>
      <c r="AK88" s="925"/>
      <c r="AL88" s="925"/>
      <c r="AM88" s="925"/>
      <c r="AN88" s="925"/>
      <c r="AO88" s="925"/>
      <c r="AP88" s="928">
        <v>799</v>
      </c>
      <c r="AQ88" s="928"/>
      <c r="AR88" s="928"/>
      <c r="AS88" s="928"/>
      <c r="AT88" s="928"/>
      <c r="AU88" s="928">
        <v>34</v>
      </c>
      <c r="AV88" s="928"/>
      <c r="AW88" s="928"/>
      <c r="AX88" s="928"/>
      <c r="AY88" s="928"/>
      <c r="AZ88" s="933"/>
      <c r="BA88" s="933"/>
      <c r="BB88" s="933"/>
      <c r="BC88" s="933"/>
      <c r="BD88" s="934"/>
      <c r="BE88" s="262"/>
      <c r="BF88" s="262"/>
      <c r="BG88" s="262"/>
      <c r="BH88" s="262"/>
      <c r="BI88" s="262"/>
      <c r="BJ88" s="262"/>
      <c r="BK88" s="262"/>
      <c r="BL88" s="262"/>
      <c r="BM88" s="262"/>
      <c r="BN88" s="262"/>
      <c r="BO88" s="262"/>
      <c r="BP88" s="262"/>
      <c r="BQ88" s="259">
        <v>82</v>
      </c>
      <c r="BR88" s="264"/>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3"/>
    </row>
    <row r="89" spans="1:131" s="244" customFormat="1" ht="26.25" hidden="1" customHeight="1" x14ac:dyDescent="0.2">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3"/>
    </row>
    <row r="90" spans="1:131" s="244" customFormat="1" ht="26.25" hidden="1" customHeight="1" x14ac:dyDescent="0.2">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3"/>
    </row>
    <row r="91" spans="1:131" s="244" customFormat="1" ht="26.25" hidden="1" customHeight="1" x14ac:dyDescent="0.2">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3"/>
    </row>
    <row r="92" spans="1:131" s="244" customFormat="1" ht="26.25" hidden="1" customHeight="1" x14ac:dyDescent="0.2">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3"/>
    </row>
    <row r="93" spans="1:131" s="244" customFormat="1" ht="26.25" hidden="1" customHeight="1" x14ac:dyDescent="0.2">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3"/>
    </row>
    <row r="94" spans="1:131" s="244" customFormat="1" ht="26.25" hidden="1" customHeight="1" x14ac:dyDescent="0.2">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3"/>
    </row>
    <row r="95" spans="1:131" s="244" customFormat="1" ht="26.25" hidden="1" customHeight="1" x14ac:dyDescent="0.2">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3"/>
    </row>
    <row r="96" spans="1:131" s="244" customFormat="1" ht="26.25" hidden="1" customHeight="1" x14ac:dyDescent="0.2">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3"/>
    </row>
    <row r="97" spans="1:131" s="244" customFormat="1" ht="26.25" hidden="1" customHeight="1" x14ac:dyDescent="0.2">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3"/>
    </row>
    <row r="98" spans="1:131" s="244" customFormat="1" ht="26.25" hidden="1" customHeight="1" x14ac:dyDescent="0.2">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3"/>
    </row>
    <row r="99" spans="1:131" s="244" customFormat="1" ht="26.25" hidden="1" customHeight="1" x14ac:dyDescent="0.2">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3"/>
    </row>
    <row r="100" spans="1:131" s="244" customFormat="1" ht="26.25" hidden="1" customHeight="1" x14ac:dyDescent="0.2">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3"/>
    </row>
    <row r="101" spans="1:131" s="244" customFormat="1" ht="26.25" hidden="1" customHeight="1" x14ac:dyDescent="0.2">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3"/>
    </row>
    <row r="102" spans="1:131" s="244" customFormat="1" ht="26.25" customHeight="1" thickBot="1" x14ac:dyDescent="0.25">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393</v>
      </c>
      <c r="BR102" s="876" t="s">
        <v>419</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466</v>
      </c>
      <c r="CS102" s="936"/>
      <c r="CT102" s="936"/>
      <c r="CU102" s="936"/>
      <c r="CV102" s="980"/>
      <c r="CW102" s="979" t="s">
        <v>600</v>
      </c>
      <c r="CX102" s="936"/>
      <c r="CY102" s="936"/>
      <c r="CZ102" s="936"/>
      <c r="DA102" s="980"/>
      <c r="DB102" s="979">
        <v>1500</v>
      </c>
      <c r="DC102" s="936"/>
      <c r="DD102" s="936"/>
      <c r="DE102" s="936"/>
      <c r="DF102" s="980"/>
      <c r="DG102" s="979" t="s">
        <v>591</v>
      </c>
      <c r="DH102" s="936"/>
      <c r="DI102" s="936"/>
      <c r="DJ102" s="936"/>
      <c r="DK102" s="980"/>
      <c r="DL102" s="979" t="s">
        <v>591</v>
      </c>
      <c r="DM102" s="936"/>
      <c r="DN102" s="936"/>
      <c r="DO102" s="936"/>
      <c r="DP102" s="980"/>
      <c r="DQ102" s="979" t="s">
        <v>591</v>
      </c>
      <c r="DR102" s="936"/>
      <c r="DS102" s="936"/>
      <c r="DT102" s="936"/>
      <c r="DU102" s="980"/>
      <c r="DV102" s="1003"/>
      <c r="DW102" s="1004"/>
      <c r="DX102" s="1004"/>
      <c r="DY102" s="1004"/>
      <c r="DZ102" s="1005"/>
      <c r="EA102" s="243"/>
    </row>
    <row r="103" spans="1:131" s="244" customFormat="1" ht="26.25" customHeight="1" x14ac:dyDescent="0.2">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1006" t="s">
        <v>420</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3"/>
    </row>
    <row r="104" spans="1:131" s="244" customFormat="1" ht="26.25" customHeight="1" x14ac:dyDescent="0.2">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1007" t="s">
        <v>421</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3"/>
    </row>
    <row r="105" spans="1:131" s="244" customFormat="1" ht="11.25" customHeight="1" x14ac:dyDescent="0.2">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2">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5">
      <c r="A107" s="272" t="s">
        <v>422</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423</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2">
      <c r="A108" s="1008" t="s">
        <v>424</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425</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3" customFormat="1" ht="26.25" customHeight="1" x14ac:dyDescent="0.2">
      <c r="A109" s="1001" t="s">
        <v>426</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427</v>
      </c>
      <c r="AB109" s="982"/>
      <c r="AC109" s="982"/>
      <c r="AD109" s="982"/>
      <c r="AE109" s="983"/>
      <c r="AF109" s="981" t="s">
        <v>313</v>
      </c>
      <c r="AG109" s="982"/>
      <c r="AH109" s="982"/>
      <c r="AI109" s="982"/>
      <c r="AJ109" s="983"/>
      <c r="AK109" s="981" t="s">
        <v>312</v>
      </c>
      <c r="AL109" s="982"/>
      <c r="AM109" s="982"/>
      <c r="AN109" s="982"/>
      <c r="AO109" s="983"/>
      <c r="AP109" s="981" t="s">
        <v>428</v>
      </c>
      <c r="AQ109" s="982"/>
      <c r="AR109" s="982"/>
      <c r="AS109" s="982"/>
      <c r="AT109" s="984"/>
      <c r="AU109" s="1001" t="s">
        <v>426</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427</v>
      </c>
      <c r="BR109" s="982"/>
      <c r="BS109" s="982"/>
      <c r="BT109" s="982"/>
      <c r="BU109" s="983"/>
      <c r="BV109" s="981" t="s">
        <v>313</v>
      </c>
      <c r="BW109" s="982"/>
      <c r="BX109" s="982"/>
      <c r="BY109" s="982"/>
      <c r="BZ109" s="983"/>
      <c r="CA109" s="981" t="s">
        <v>312</v>
      </c>
      <c r="CB109" s="982"/>
      <c r="CC109" s="982"/>
      <c r="CD109" s="982"/>
      <c r="CE109" s="983"/>
      <c r="CF109" s="1002" t="s">
        <v>428</v>
      </c>
      <c r="CG109" s="1002"/>
      <c r="CH109" s="1002"/>
      <c r="CI109" s="1002"/>
      <c r="CJ109" s="1002"/>
      <c r="CK109" s="981" t="s">
        <v>429</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427</v>
      </c>
      <c r="DH109" s="982"/>
      <c r="DI109" s="982"/>
      <c r="DJ109" s="982"/>
      <c r="DK109" s="983"/>
      <c r="DL109" s="981" t="s">
        <v>313</v>
      </c>
      <c r="DM109" s="982"/>
      <c r="DN109" s="982"/>
      <c r="DO109" s="982"/>
      <c r="DP109" s="983"/>
      <c r="DQ109" s="981" t="s">
        <v>312</v>
      </c>
      <c r="DR109" s="982"/>
      <c r="DS109" s="982"/>
      <c r="DT109" s="982"/>
      <c r="DU109" s="983"/>
      <c r="DV109" s="981" t="s">
        <v>428</v>
      </c>
      <c r="DW109" s="982"/>
      <c r="DX109" s="982"/>
      <c r="DY109" s="982"/>
      <c r="DZ109" s="984"/>
    </row>
    <row r="110" spans="1:131" s="243" customFormat="1" ht="26.25" customHeight="1" x14ac:dyDescent="0.2">
      <c r="A110" s="985" t="s">
        <v>430</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1945048</v>
      </c>
      <c r="AB110" s="989"/>
      <c r="AC110" s="989"/>
      <c r="AD110" s="989"/>
      <c r="AE110" s="990"/>
      <c r="AF110" s="991">
        <v>2022312</v>
      </c>
      <c r="AG110" s="989"/>
      <c r="AH110" s="989"/>
      <c r="AI110" s="989"/>
      <c r="AJ110" s="990"/>
      <c r="AK110" s="991">
        <v>1940181</v>
      </c>
      <c r="AL110" s="989"/>
      <c r="AM110" s="989"/>
      <c r="AN110" s="989"/>
      <c r="AO110" s="990"/>
      <c r="AP110" s="992">
        <v>6.6</v>
      </c>
      <c r="AQ110" s="993"/>
      <c r="AR110" s="993"/>
      <c r="AS110" s="993"/>
      <c r="AT110" s="994"/>
      <c r="AU110" s="995" t="s">
        <v>73</v>
      </c>
      <c r="AV110" s="996"/>
      <c r="AW110" s="996"/>
      <c r="AX110" s="996"/>
      <c r="AY110" s="996"/>
      <c r="AZ110" s="1037" t="s">
        <v>431</v>
      </c>
      <c r="BA110" s="986"/>
      <c r="BB110" s="986"/>
      <c r="BC110" s="986"/>
      <c r="BD110" s="986"/>
      <c r="BE110" s="986"/>
      <c r="BF110" s="986"/>
      <c r="BG110" s="986"/>
      <c r="BH110" s="986"/>
      <c r="BI110" s="986"/>
      <c r="BJ110" s="986"/>
      <c r="BK110" s="986"/>
      <c r="BL110" s="986"/>
      <c r="BM110" s="986"/>
      <c r="BN110" s="986"/>
      <c r="BO110" s="986"/>
      <c r="BP110" s="987"/>
      <c r="BQ110" s="1023">
        <v>15358403</v>
      </c>
      <c r="BR110" s="1024"/>
      <c r="BS110" s="1024"/>
      <c r="BT110" s="1024"/>
      <c r="BU110" s="1024"/>
      <c r="BV110" s="1024">
        <v>14024838</v>
      </c>
      <c r="BW110" s="1024"/>
      <c r="BX110" s="1024"/>
      <c r="BY110" s="1024"/>
      <c r="BZ110" s="1024"/>
      <c r="CA110" s="1024">
        <v>14079191</v>
      </c>
      <c r="CB110" s="1024"/>
      <c r="CC110" s="1024"/>
      <c r="CD110" s="1024"/>
      <c r="CE110" s="1024"/>
      <c r="CF110" s="1038">
        <v>47.6</v>
      </c>
      <c r="CG110" s="1039"/>
      <c r="CH110" s="1039"/>
      <c r="CI110" s="1039"/>
      <c r="CJ110" s="1039"/>
      <c r="CK110" s="1040" t="s">
        <v>432</v>
      </c>
      <c r="CL110" s="1041"/>
      <c r="CM110" s="1020" t="s">
        <v>433</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129</v>
      </c>
      <c r="DH110" s="1024"/>
      <c r="DI110" s="1024"/>
      <c r="DJ110" s="1024"/>
      <c r="DK110" s="1024"/>
      <c r="DL110" s="1024" t="s">
        <v>434</v>
      </c>
      <c r="DM110" s="1024"/>
      <c r="DN110" s="1024"/>
      <c r="DO110" s="1024"/>
      <c r="DP110" s="1024"/>
      <c r="DQ110" s="1024" t="s">
        <v>435</v>
      </c>
      <c r="DR110" s="1024"/>
      <c r="DS110" s="1024"/>
      <c r="DT110" s="1024"/>
      <c r="DU110" s="1024"/>
      <c r="DV110" s="1025" t="s">
        <v>129</v>
      </c>
      <c r="DW110" s="1025"/>
      <c r="DX110" s="1025"/>
      <c r="DY110" s="1025"/>
      <c r="DZ110" s="1026"/>
    </row>
    <row r="111" spans="1:131" s="243" customFormat="1" ht="26.25" customHeight="1" x14ac:dyDescent="0.2">
      <c r="A111" s="1027" t="s">
        <v>436</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434</v>
      </c>
      <c r="AB111" s="1031"/>
      <c r="AC111" s="1031"/>
      <c r="AD111" s="1031"/>
      <c r="AE111" s="1032"/>
      <c r="AF111" s="1033" t="s">
        <v>129</v>
      </c>
      <c r="AG111" s="1031"/>
      <c r="AH111" s="1031"/>
      <c r="AI111" s="1031"/>
      <c r="AJ111" s="1032"/>
      <c r="AK111" s="1033" t="s">
        <v>434</v>
      </c>
      <c r="AL111" s="1031"/>
      <c r="AM111" s="1031"/>
      <c r="AN111" s="1031"/>
      <c r="AO111" s="1032"/>
      <c r="AP111" s="1034" t="s">
        <v>434</v>
      </c>
      <c r="AQ111" s="1035"/>
      <c r="AR111" s="1035"/>
      <c r="AS111" s="1035"/>
      <c r="AT111" s="1036"/>
      <c r="AU111" s="997"/>
      <c r="AV111" s="998"/>
      <c r="AW111" s="998"/>
      <c r="AX111" s="998"/>
      <c r="AY111" s="998"/>
      <c r="AZ111" s="1046" t="s">
        <v>437</v>
      </c>
      <c r="BA111" s="1047"/>
      <c r="BB111" s="1047"/>
      <c r="BC111" s="1047"/>
      <c r="BD111" s="1047"/>
      <c r="BE111" s="1047"/>
      <c r="BF111" s="1047"/>
      <c r="BG111" s="1047"/>
      <c r="BH111" s="1047"/>
      <c r="BI111" s="1047"/>
      <c r="BJ111" s="1047"/>
      <c r="BK111" s="1047"/>
      <c r="BL111" s="1047"/>
      <c r="BM111" s="1047"/>
      <c r="BN111" s="1047"/>
      <c r="BO111" s="1047"/>
      <c r="BP111" s="1048"/>
      <c r="BQ111" s="1016">
        <v>2455121</v>
      </c>
      <c r="BR111" s="1017"/>
      <c r="BS111" s="1017"/>
      <c r="BT111" s="1017"/>
      <c r="BU111" s="1017"/>
      <c r="BV111" s="1017">
        <v>1943884</v>
      </c>
      <c r="BW111" s="1017"/>
      <c r="BX111" s="1017"/>
      <c r="BY111" s="1017"/>
      <c r="BZ111" s="1017"/>
      <c r="CA111" s="1017">
        <v>1729844</v>
      </c>
      <c r="CB111" s="1017"/>
      <c r="CC111" s="1017"/>
      <c r="CD111" s="1017"/>
      <c r="CE111" s="1017"/>
      <c r="CF111" s="1011">
        <v>5.9</v>
      </c>
      <c r="CG111" s="1012"/>
      <c r="CH111" s="1012"/>
      <c r="CI111" s="1012"/>
      <c r="CJ111" s="1012"/>
      <c r="CK111" s="1042"/>
      <c r="CL111" s="1043"/>
      <c r="CM111" s="1013" t="s">
        <v>438</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v>1009027</v>
      </c>
      <c r="DH111" s="1017"/>
      <c r="DI111" s="1017"/>
      <c r="DJ111" s="1017"/>
      <c r="DK111" s="1017"/>
      <c r="DL111" s="1017">
        <v>794901</v>
      </c>
      <c r="DM111" s="1017"/>
      <c r="DN111" s="1017"/>
      <c r="DO111" s="1017"/>
      <c r="DP111" s="1017"/>
      <c r="DQ111" s="1017">
        <v>710489</v>
      </c>
      <c r="DR111" s="1017"/>
      <c r="DS111" s="1017"/>
      <c r="DT111" s="1017"/>
      <c r="DU111" s="1017"/>
      <c r="DV111" s="1018">
        <v>2.4</v>
      </c>
      <c r="DW111" s="1018"/>
      <c r="DX111" s="1018"/>
      <c r="DY111" s="1018"/>
      <c r="DZ111" s="1019"/>
    </row>
    <row r="112" spans="1:131" s="243" customFormat="1" ht="26.25" customHeight="1" x14ac:dyDescent="0.2">
      <c r="A112" s="1049" t="s">
        <v>439</v>
      </c>
      <c r="B112" s="1050"/>
      <c r="C112" s="1047" t="s">
        <v>440</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129</v>
      </c>
      <c r="AB112" s="1056"/>
      <c r="AC112" s="1056"/>
      <c r="AD112" s="1056"/>
      <c r="AE112" s="1057"/>
      <c r="AF112" s="1058" t="s">
        <v>434</v>
      </c>
      <c r="AG112" s="1056"/>
      <c r="AH112" s="1056"/>
      <c r="AI112" s="1056"/>
      <c r="AJ112" s="1057"/>
      <c r="AK112" s="1058" t="s">
        <v>434</v>
      </c>
      <c r="AL112" s="1056"/>
      <c r="AM112" s="1056"/>
      <c r="AN112" s="1056"/>
      <c r="AO112" s="1057"/>
      <c r="AP112" s="1059" t="s">
        <v>434</v>
      </c>
      <c r="AQ112" s="1060"/>
      <c r="AR112" s="1060"/>
      <c r="AS112" s="1060"/>
      <c r="AT112" s="1061"/>
      <c r="AU112" s="997"/>
      <c r="AV112" s="998"/>
      <c r="AW112" s="998"/>
      <c r="AX112" s="998"/>
      <c r="AY112" s="998"/>
      <c r="AZ112" s="1046" t="s">
        <v>441</v>
      </c>
      <c r="BA112" s="1047"/>
      <c r="BB112" s="1047"/>
      <c r="BC112" s="1047"/>
      <c r="BD112" s="1047"/>
      <c r="BE112" s="1047"/>
      <c r="BF112" s="1047"/>
      <c r="BG112" s="1047"/>
      <c r="BH112" s="1047"/>
      <c r="BI112" s="1047"/>
      <c r="BJ112" s="1047"/>
      <c r="BK112" s="1047"/>
      <c r="BL112" s="1047"/>
      <c r="BM112" s="1047"/>
      <c r="BN112" s="1047"/>
      <c r="BO112" s="1047"/>
      <c r="BP112" s="1048"/>
      <c r="BQ112" s="1016">
        <v>187797</v>
      </c>
      <c r="BR112" s="1017"/>
      <c r="BS112" s="1017"/>
      <c r="BT112" s="1017"/>
      <c r="BU112" s="1017"/>
      <c r="BV112" s="1017">
        <v>180410</v>
      </c>
      <c r="BW112" s="1017"/>
      <c r="BX112" s="1017"/>
      <c r="BY112" s="1017"/>
      <c r="BZ112" s="1017"/>
      <c r="CA112" s="1017">
        <v>169708</v>
      </c>
      <c r="CB112" s="1017"/>
      <c r="CC112" s="1017"/>
      <c r="CD112" s="1017"/>
      <c r="CE112" s="1017"/>
      <c r="CF112" s="1011">
        <v>0.6</v>
      </c>
      <c r="CG112" s="1012"/>
      <c r="CH112" s="1012"/>
      <c r="CI112" s="1012"/>
      <c r="CJ112" s="1012"/>
      <c r="CK112" s="1042"/>
      <c r="CL112" s="1043"/>
      <c r="CM112" s="1013" t="s">
        <v>442</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129</v>
      </c>
      <c r="DH112" s="1017"/>
      <c r="DI112" s="1017"/>
      <c r="DJ112" s="1017"/>
      <c r="DK112" s="1017"/>
      <c r="DL112" s="1017" t="s">
        <v>434</v>
      </c>
      <c r="DM112" s="1017"/>
      <c r="DN112" s="1017"/>
      <c r="DO112" s="1017"/>
      <c r="DP112" s="1017"/>
      <c r="DQ112" s="1017" t="s">
        <v>434</v>
      </c>
      <c r="DR112" s="1017"/>
      <c r="DS112" s="1017"/>
      <c r="DT112" s="1017"/>
      <c r="DU112" s="1017"/>
      <c r="DV112" s="1018" t="s">
        <v>129</v>
      </c>
      <c r="DW112" s="1018"/>
      <c r="DX112" s="1018"/>
      <c r="DY112" s="1018"/>
      <c r="DZ112" s="1019"/>
    </row>
    <row r="113" spans="1:130" s="243" customFormat="1" ht="26.25" customHeight="1" x14ac:dyDescent="0.2">
      <c r="A113" s="1051"/>
      <c r="B113" s="1052"/>
      <c r="C113" s="1047" t="s">
        <v>443</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49201</v>
      </c>
      <c r="AB113" s="1031"/>
      <c r="AC113" s="1031"/>
      <c r="AD113" s="1031"/>
      <c r="AE113" s="1032"/>
      <c r="AF113" s="1033">
        <v>46446</v>
      </c>
      <c r="AG113" s="1031"/>
      <c r="AH113" s="1031"/>
      <c r="AI113" s="1031"/>
      <c r="AJ113" s="1032"/>
      <c r="AK113" s="1033">
        <v>44080</v>
      </c>
      <c r="AL113" s="1031"/>
      <c r="AM113" s="1031"/>
      <c r="AN113" s="1031"/>
      <c r="AO113" s="1032"/>
      <c r="AP113" s="1034">
        <v>0.1</v>
      </c>
      <c r="AQ113" s="1035"/>
      <c r="AR113" s="1035"/>
      <c r="AS113" s="1035"/>
      <c r="AT113" s="1036"/>
      <c r="AU113" s="997"/>
      <c r="AV113" s="998"/>
      <c r="AW113" s="998"/>
      <c r="AX113" s="998"/>
      <c r="AY113" s="998"/>
      <c r="AZ113" s="1046" t="s">
        <v>444</v>
      </c>
      <c r="BA113" s="1047"/>
      <c r="BB113" s="1047"/>
      <c r="BC113" s="1047"/>
      <c r="BD113" s="1047"/>
      <c r="BE113" s="1047"/>
      <c r="BF113" s="1047"/>
      <c r="BG113" s="1047"/>
      <c r="BH113" s="1047"/>
      <c r="BI113" s="1047"/>
      <c r="BJ113" s="1047"/>
      <c r="BK113" s="1047"/>
      <c r="BL113" s="1047"/>
      <c r="BM113" s="1047"/>
      <c r="BN113" s="1047"/>
      <c r="BO113" s="1047"/>
      <c r="BP113" s="1048"/>
      <c r="BQ113" s="1016">
        <v>164012</v>
      </c>
      <c r="BR113" s="1017"/>
      <c r="BS113" s="1017"/>
      <c r="BT113" s="1017"/>
      <c r="BU113" s="1017"/>
      <c r="BV113" s="1017">
        <v>93468</v>
      </c>
      <c r="BW113" s="1017"/>
      <c r="BX113" s="1017"/>
      <c r="BY113" s="1017"/>
      <c r="BZ113" s="1017"/>
      <c r="CA113" s="1017">
        <v>34373</v>
      </c>
      <c r="CB113" s="1017"/>
      <c r="CC113" s="1017"/>
      <c r="CD113" s="1017"/>
      <c r="CE113" s="1017"/>
      <c r="CF113" s="1011">
        <v>0.1</v>
      </c>
      <c r="CG113" s="1012"/>
      <c r="CH113" s="1012"/>
      <c r="CI113" s="1012"/>
      <c r="CJ113" s="1012"/>
      <c r="CK113" s="1042"/>
      <c r="CL113" s="1043"/>
      <c r="CM113" s="1013" t="s">
        <v>445</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434</v>
      </c>
      <c r="DH113" s="1056"/>
      <c r="DI113" s="1056"/>
      <c r="DJ113" s="1056"/>
      <c r="DK113" s="1057"/>
      <c r="DL113" s="1058" t="s">
        <v>129</v>
      </c>
      <c r="DM113" s="1056"/>
      <c r="DN113" s="1056"/>
      <c r="DO113" s="1056"/>
      <c r="DP113" s="1057"/>
      <c r="DQ113" s="1058" t="s">
        <v>435</v>
      </c>
      <c r="DR113" s="1056"/>
      <c r="DS113" s="1056"/>
      <c r="DT113" s="1056"/>
      <c r="DU113" s="1057"/>
      <c r="DV113" s="1059" t="s">
        <v>129</v>
      </c>
      <c r="DW113" s="1060"/>
      <c r="DX113" s="1060"/>
      <c r="DY113" s="1060"/>
      <c r="DZ113" s="1061"/>
    </row>
    <row r="114" spans="1:130" s="243" customFormat="1" ht="26.25" customHeight="1" x14ac:dyDescent="0.2">
      <c r="A114" s="1051"/>
      <c r="B114" s="1052"/>
      <c r="C114" s="1047" t="s">
        <v>446</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73379</v>
      </c>
      <c r="AB114" s="1056"/>
      <c r="AC114" s="1056"/>
      <c r="AD114" s="1056"/>
      <c r="AE114" s="1057"/>
      <c r="AF114" s="1058">
        <v>65371</v>
      </c>
      <c r="AG114" s="1056"/>
      <c r="AH114" s="1056"/>
      <c r="AI114" s="1056"/>
      <c r="AJ114" s="1057"/>
      <c r="AK114" s="1058">
        <v>54736</v>
      </c>
      <c r="AL114" s="1056"/>
      <c r="AM114" s="1056"/>
      <c r="AN114" s="1056"/>
      <c r="AO114" s="1057"/>
      <c r="AP114" s="1059">
        <v>0.2</v>
      </c>
      <c r="AQ114" s="1060"/>
      <c r="AR114" s="1060"/>
      <c r="AS114" s="1060"/>
      <c r="AT114" s="1061"/>
      <c r="AU114" s="997"/>
      <c r="AV114" s="998"/>
      <c r="AW114" s="998"/>
      <c r="AX114" s="998"/>
      <c r="AY114" s="998"/>
      <c r="AZ114" s="1046" t="s">
        <v>447</v>
      </c>
      <c r="BA114" s="1047"/>
      <c r="BB114" s="1047"/>
      <c r="BC114" s="1047"/>
      <c r="BD114" s="1047"/>
      <c r="BE114" s="1047"/>
      <c r="BF114" s="1047"/>
      <c r="BG114" s="1047"/>
      <c r="BH114" s="1047"/>
      <c r="BI114" s="1047"/>
      <c r="BJ114" s="1047"/>
      <c r="BK114" s="1047"/>
      <c r="BL114" s="1047"/>
      <c r="BM114" s="1047"/>
      <c r="BN114" s="1047"/>
      <c r="BO114" s="1047"/>
      <c r="BP114" s="1048"/>
      <c r="BQ114" s="1016">
        <v>4206670</v>
      </c>
      <c r="BR114" s="1017"/>
      <c r="BS114" s="1017"/>
      <c r="BT114" s="1017"/>
      <c r="BU114" s="1017"/>
      <c r="BV114" s="1017">
        <v>2185022</v>
      </c>
      <c r="BW114" s="1017"/>
      <c r="BX114" s="1017"/>
      <c r="BY114" s="1017"/>
      <c r="BZ114" s="1017"/>
      <c r="CA114" s="1017">
        <v>2384461</v>
      </c>
      <c r="CB114" s="1017"/>
      <c r="CC114" s="1017"/>
      <c r="CD114" s="1017"/>
      <c r="CE114" s="1017"/>
      <c r="CF114" s="1011">
        <v>8.1</v>
      </c>
      <c r="CG114" s="1012"/>
      <c r="CH114" s="1012"/>
      <c r="CI114" s="1012"/>
      <c r="CJ114" s="1012"/>
      <c r="CK114" s="1042"/>
      <c r="CL114" s="1043"/>
      <c r="CM114" s="1013" t="s">
        <v>448</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129</v>
      </c>
      <c r="DH114" s="1056"/>
      <c r="DI114" s="1056"/>
      <c r="DJ114" s="1056"/>
      <c r="DK114" s="1057"/>
      <c r="DL114" s="1058" t="s">
        <v>129</v>
      </c>
      <c r="DM114" s="1056"/>
      <c r="DN114" s="1056"/>
      <c r="DO114" s="1056"/>
      <c r="DP114" s="1057"/>
      <c r="DQ114" s="1058" t="s">
        <v>129</v>
      </c>
      <c r="DR114" s="1056"/>
      <c r="DS114" s="1056"/>
      <c r="DT114" s="1056"/>
      <c r="DU114" s="1057"/>
      <c r="DV114" s="1059" t="s">
        <v>129</v>
      </c>
      <c r="DW114" s="1060"/>
      <c r="DX114" s="1060"/>
      <c r="DY114" s="1060"/>
      <c r="DZ114" s="1061"/>
    </row>
    <row r="115" spans="1:130" s="243" customFormat="1" ht="26.25" customHeight="1" x14ac:dyDescent="0.2">
      <c r="A115" s="1051"/>
      <c r="B115" s="1052"/>
      <c r="C115" s="1047" t="s">
        <v>449</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536941</v>
      </c>
      <c r="AB115" s="1031"/>
      <c r="AC115" s="1031"/>
      <c r="AD115" s="1031"/>
      <c r="AE115" s="1032"/>
      <c r="AF115" s="1033">
        <v>533639</v>
      </c>
      <c r="AG115" s="1031"/>
      <c r="AH115" s="1031"/>
      <c r="AI115" s="1031"/>
      <c r="AJ115" s="1032"/>
      <c r="AK115" s="1033">
        <v>1063160</v>
      </c>
      <c r="AL115" s="1031"/>
      <c r="AM115" s="1031"/>
      <c r="AN115" s="1031"/>
      <c r="AO115" s="1032"/>
      <c r="AP115" s="1034">
        <v>3.6</v>
      </c>
      <c r="AQ115" s="1035"/>
      <c r="AR115" s="1035"/>
      <c r="AS115" s="1035"/>
      <c r="AT115" s="1036"/>
      <c r="AU115" s="997"/>
      <c r="AV115" s="998"/>
      <c r="AW115" s="998"/>
      <c r="AX115" s="998"/>
      <c r="AY115" s="998"/>
      <c r="AZ115" s="1046" t="s">
        <v>450</v>
      </c>
      <c r="BA115" s="1047"/>
      <c r="BB115" s="1047"/>
      <c r="BC115" s="1047"/>
      <c r="BD115" s="1047"/>
      <c r="BE115" s="1047"/>
      <c r="BF115" s="1047"/>
      <c r="BG115" s="1047"/>
      <c r="BH115" s="1047"/>
      <c r="BI115" s="1047"/>
      <c r="BJ115" s="1047"/>
      <c r="BK115" s="1047"/>
      <c r="BL115" s="1047"/>
      <c r="BM115" s="1047"/>
      <c r="BN115" s="1047"/>
      <c r="BO115" s="1047"/>
      <c r="BP115" s="1048"/>
      <c r="BQ115" s="1016" t="s">
        <v>129</v>
      </c>
      <c r="BR115" s="1017"/>
      <c r="BS115" s="1017"/>
      <c r="BT115" s="1017"/>
      <c r="BU115" s="1017"/>
      <c r="BV115" s="1017" t="s">
        <v>434</v>
      </c>
      <c r="BW115" s="1017"/>
      <c r="BX115" s="1017"/>
      <c r="BY115" s="1017"/>
      <c r="BZ115" s="1017"/>
      <c r="CA115" s="1017" t="s">
        <v>129</v>
      </c>
      <c r="CB115" s="1017"/>
      <c r="CC115" s="1017"/>
      <c r="CD115" s="1017"/>
      <c r="CE115" s="1017"/>
      <c r="CF115" s="1011" t="s">
        <v>434</v>
      </c>
      <c r="CG115" s="1012"/>
      <c r="CH115" s="1012"/>
      <c r="CI115" s="1012"/>
      <c r="CJ115" s="1012"/>
      <c r="CK115" s="1042"/>
      <c r="CL115" s="1043"/>
      <c r="CM115" s="1046" t="s">
        <v>451</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434</v>
      </c>
      <c r="DH115" s="1056"/>
      <c r="DI115" s="1056"/>
      <c r="DJ115" s="1056"/>
      <c r="DK115" s="1057"/>
      <c r="DL115" s="1058" t="s">
        <v>129</v>
      </c>
      <c r="DM115" s="1056"/>
      <c r="DN115" s="1056"/>
      <c r="DO115" s="1056"/>
      <c r="DP115" s="1057"/>
      <c r="DQ115" s="1058" t="s">
        <v>434</v>
      </c>
      <c r="DR115" s="1056"/>
      <c r="DS115" s="1056"/>
      <c r="DT115" s="1056"/>
      <c r="DU115" s="1057"/>
      <c r="DV115" s="1059" t="s">
        <v>129</v>
      </c>
      <c r="DW115" s="1060"/>
      <c r="DX115" s="1060"/>
      <c r="DY115" s="1060"/>
      <c r="DZ115" s="1061"/>
    </row>
    <row r="116" spans="1:130" s="243" customFormat="1" ht="26.25" customHeight="1" x14ac:dyDescent="0.2">
      <c r="A116" s="1053"/>
      <c r="B116" s="1054"/>
      <c r="C116" s="1062" t="s">
        <v>452</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129</v>
      </c>
      <c r="AB116" s="1056"/>
      <c r="AC116" s="1056"/>
      <c r="AD116" s="1056"/>
      <c r="AE116" s="1057"/>
      <c r="AF116" s="1058" t="s">
        <v>434</v>
      </c>
      <c r="AG116" s="1056"/>
      <c r="AH116" s="1056"/>
      <c r="AI116" s="1056"/>
      <c r="AJ116" s="1057"/>
      <c r="AK116" s="1058" t="s">
        <v>129</v>
      </c>
      <c r="AL116" s="1056"/>
      <c r="AM116" s="1056"/>
      <c r="AN116" s="1056"/>
      <c r="AO116" s="1057"/>
      <c r="AP116" s="1059" t="s">
        <v>434</v>
      </c>
      <c r="AQ116" s="1060"/>
      <c r="AR116" s="1060"/>
      <c r="AS116" s="1060"/>
      <c r="AT116" s="1061"/>
      <c r="AU116" s="997"/>
      <c r="AV116" s="998"/>
      <c r="AW116" s="998"/>
      <c r="AX116" s="998"/>
      <c r="AY116" s="998"/>
      <c r="AZ116" s="1064" t="s">
        <v>453</v>
      </c>
      <c r="BA116" s="1065"/>
      <c r="BB116" s="1065"/>
      <c r="BC116" s="1065"/>
      <c r="BD116" s="1065"/>
      <c r="BE116" s="1065"/>
      <c r="BF116" s="1065"/>
      <c r="BG116" s="1065"/>
      <c r="BH116" s="1065"/>
      <c r="BI116" s="1065"/>
      <c r="BJ116" s="1065"/>
      <c r="BK116" s="1065"/>
      <c r="BL116" s="1065"/>
      <c r="BM116" s="1065"/>
      <c r="BN116" s="1065"/>
      <c r="BO116" s="1065"/>
      <c r="BP116" s="1066"/>
      <c r="BQ116" s="1016" t="s">
        <v>129</v>
      </c>
      <c r="BR116" s="1017"/>
      <c r="BS116" s="1017"/>
      <c r="BT116" s="1017"/>
      <c r="BU116" s="1017"/>
      <c r="BV116" s="1017" t="s">
        <v>129</v>
      </c>
      <c r="BW116" s="1017"/>
      <c r="BX116" s="1017"/>
      <c r="BY116" s="1017"/>
      <c r="BZ116" s="1017"/>
      <c r="CA116" s="1017" t="s">
        <v>129</v>
      </c>
      <c r="CB116" s="1017"/>
      <c r="CC116" s="1017"/>
      <c r="CD116" s="1017"/>
      <c r="CE116" s="1017"/>
      <c r="CF116" s="1011" t="s">
        <v>434</v>
      </c>
      <c r="CG116" s="1012"/>
      <c r="CH116" s="1012"/>
      <c r="CI116" s="1012"/>
      <c r="CJ116" s="1012"/>
      <c r="CK116" s="1042"/>
      <c r="CL116" s="1043"/>
      <c r="CM116" s="1013" t="s">
        <v>454</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434</v>
      </c>
      <c r="DH116" s="1056"/>
      <c r="DI116" s="1056"/>
      <c r="DJ116" s="1056"/>
      <c r="DK116" s="1057"/>
      <c r="DL116" s="1058" t="s">
        <v>129</v>
      </c>
      <c r="DM116" s="1056"/>
      <c r="DN116" s="1056"/>
      <c r="DO116" s="1056"/>
      <c r="DP116" s="1057"/>
      <c r="DQ116" s="1058" t="s">
        <v>434</v>
      </c>
      <c r="DR116" s="1056"/>
      <c r="DS116" s="1056"/>
      <c r="DT116" s="1056"/>
      <c r="DU116" s="1057"/>
      <c r="DV116" s="1059" t="s">
        <v>129</v>
      </c>
      <c r="DW116" s="1060"/>
      <c r="DX116" s="1060"/>
      <c r="DY116" s="1060"/>
      <c r="DZ116" s="1061"/>
    </row>
    <row r="117" spans="1:130" s="243" customFormat="1" ht="26.25" customHeight="1" x14ac:dyDescent="0.2">
      <c r="A117" s="1001" t="s">
        <v>189</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455</v>
      </c>
      <c r="Z117" s="983"/>
      <c r="AA117" s="1073">
        <v>2604569</v>
      </c>
      <c r="AB117" s="1074"/>
      <c r="AC117" s="1074"/>
      <c r="AD117" s="1074"/>
      <c r="AE117" s="1075"/>
      <c r="AF117" s="1076">
        <v>2667768</v>
      </c>
      <c r="AG117" s="1074"/>
      <c r="AH117" s="1074"/>
      <c r="AI117" s="1074"/>
      <c r="AJ117" s="1075"/>
      <c r="AK117" s="1076">
        <v>3102157</v>
      </c>
      <c r="AL117" s="1074"/>
      <c r="AM117" s="1074"/>
      <c r="AN117" s="1074"/>
      <c r="AO117" s="1075"/>
      <c r="AP117" s="1077"/>
      <c r="AQ117" s="1078"/>
      <c r="AR117" s="1078"/>
      <c r="AS117" s="1078"/>
      <c r="AT117" s="1079"/>
      <c r="AU117" s="997"/>
      <c r="AV117" s="998"/>
      <c r="AW117" s="998"/>
      <c r="AX117" s="998"/>
      <c r="AY117" s="998"/>
      <c r="AZ117" s="1064" t="s">
        <v>456</v>
      </c>
      <c r="BA117" s="1065"/>
      <c r="BB117" s="1065"/>
      <c r="BC117" s="1065"/>
      <c r="BD117" s="1065"/>
      <c r="BE117" s="1065"/>
      <c r="BF117" s="1065"/>
      <c r="BG117" s="1065"/>
      <c r="BH117" s="1065"/>
      <c r="BI117" s="1065"/>
      <c r="BJ117" s="1065"/>
      <c r="BK117" s="1065"/>
      <c r="BL117" s="1065"/>
      <c r="BM117" s="1065"/>
      <c r="BN117" s="1065"/>
      <c r="BO117" s="1065"/>
      <c r="BP117" s="1066"/>
      <c r="BQ117" s="1016" t="s">
        <v>434</v>
      </c>
      <c r="BR117" s="1017"/>
      <c r="BS117" s="1017"/>
      <c r="BT117" s="1017"/>
      <c r="BU117" s="1017"/>
      <c r="BV117" s="1017" t="s">
        <v>129</v>
      </c>
      <c r="BW117" s="1017"/>
      <c r="BX117" s="1017"/>
      <c r="BY117" s="1017"/>
      <c r="BZ117" s="1017"/>
      <c r="CA117" s="1017" t="s">
        <v>129</v>
      </c>
      <c r="CB117" s="1017"/>
      <c r="CC117" s="1017"/>
      <c r="CD117" s="1017"/>
      <c r="CE117" s="1017"/>
      <c r="CF117" s="1011" t="s">
        <v>434</v>
      </c>
      <c r="CG117" s="1012"/>
      <c r="CH117" s="1012"/>
      <c r="CI117" s="1012"/>
      <c r="CJ117" s="1012"/>
      <c r="CK117" s="1042"/>
      <c r="CL117" s="1043"/>
      <c r="CM117" s="1013" t="s">
        <v>457</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434</v>
      </c>
      <c r="DH117" s="1056"/>
      <c r="DI117" s="1056"/>
      <c r="DJ117" s="1056"/>
      <c r="DK117" s="1057"/>
      <c r="DL117" s="1058" t="s">
        <v>434</v>
      </c>
      <c r="DM117" s="1056"/>
      <c r="DN117" s="1056"/>
      <c r="DO117" s="1056"/>
      <c r="DP117" s="1057"/>
      <c r="DQ117" s="1058" t="s">
        <v>129</v>
      </c>
      <c r="DR117" s="1056"/>
      <c r="DS117" s="1056"/>
      <c r="DT117" s="1056"/>
      <c r="DU117" s="1057"/>
      <c r="DV117" s="1059" t="s">
        <v>434</v>
      </c>
      <c r="DW117" s="1060"/>
      <c r="DX117" s="1060"/>
      <c r="DY117" s="1060"/>
      <c r="DZ117" s="1061"/>
    </row>
    <row r="118" spans="1:130" s="243" customFormat="1" ht="26.25" customHeight="1" x14ac:dyDescent="0.2">
      <c r="A118" s="1001" t="s">
        <v>429</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427</v>
      </c>
      <c r="AB118" s="982"/>
      <c r="AC118" s="982"/>
      <c r="AD118" s="982"/>
      <c r="AE118" s="983"/>
      <c r="AF118" s="981" t="s">
        <v>313</v>
      </c>
      <c r="AG118" s="982"/>
      <c r="AH118" s="982"/>
      <c r="AI118" s="982"/>
      <c r="AJ118" s="983"/>
      <c r="AK118" s="981" t="s">
        <v>312</v>
      </c>
      <c r="AL118" s="982"/>
      <c r="AM118" s="982"/>
      <c r="AN118" s="982"/>
      <c r="AO118" s="983"/>
      <c r="AP118" s="1068" t="s">
        <v>428</v>
      </c>
      <c r="AQ118" s="1069"/>
      <c r="AR118" s="1069"/>
      <c r="AS118" s="1069"/>
      <c r="AT118" s="1070"/>
      <c r="AU118" s="997"/>
      <c r="AV118" s="998"/>
      <c r="AW118" s="998"/>
      <c r="AX118" s="998"/>
      <c r="AY118" s="998"/>
      <c r="AZ118" s="1071" t="s">
        <v>458</v>
      </c>
      <c r="BA118" s="1062"/>
      <c r="BB118" s="1062"/>
      <c r="BC118" s="1062"/>
      <c r="BD118" s="1062"/>
      <c r="BE118" s="1062"/>
      <c r="BF118" s="1062"/>
      <c r="BG118" s="1062"/>
      <c r="BH118" s="1062"/>
      <c r="BI118" s="1062"/>
      <c r="BJ118" s="1062"/>
      <c r="BK118" s="1062"/>
      <c r="BL118" s="1062"/>
      <c r="BM118" s="1062"/>
      <c r="BN118" s="1062"/>
      <c r="BO118" s="1062"/>
      <c r="BP118" s="1063"/>
      <c r="BQ118" s="1094" t="s">
        <v>129</v>
      </c>
      <c r="BR118" s="1095"/>
      <c r="BS118" s="1095"/>
      <c r="BT118" s="1095"/>
      <c r="BU118" s="1095"/>
      <c r="BV118" s="1095" t="s">
        <v>434</v>
      </c>
      <c r="BW118" s="1095"/>
      <c r="BX118" s="1095"/>
      <c r="BY118" s="1095"/>
      <c r="BZ118" s="1095"/>
      <c r="CA118" s="1095" t="s">
        <v>434</v>
      </c>
      <c r="CB118" s="1095"/>
      <c r="CC118" s="1095"/>
      <c r="CD118" s="1095"/>
      <c r="CE118" s="1095"/>
      <c r="CF118" s="1011" t="s">
        <v>434</v>
      </c>
      <c r="CG118" s="1012"/>
      <c r="CH118" s="1012"/>
      <c r="CI118" s="1012"/>
      <c r="CJ118" s="1012"/>
      <c r="CK118" s="1042"/>
      <c r="CL118" s="1043"/>
      <c r="CM118" s="1013" t="s">
        <v>459</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129</v>
      </c>
      <c r="DH118" s="1056"/>
      <c r="DI118" s="1056"/>
      <c r="DJ118" s="1056"/>
      <c r="DK118" s="1057"/>
      <c r="DL118" s="1058" t="s">
        <v>129</v>
      </c>
      <c r="DM118" s="1056"/>
      <c r="DN118" s="1056"/>
      <c r="DO118" s="1056"/>
      <c r="DP118" s="1057"/>
      <c r="DQ118" s="1058" t="s">
        <v>129</v>
      </c>
      <c r="DR118" s="1056"/>
      <c r="DS118" s="1056"/>
      <c r="DT118" s="1056"/>
      <c r="DU118" s="1057"/>
      <c r="DV118" s="1059" t="s">
        <v>129</v>
      </c>
      <c r="DW118" s="1060"/>
      <c r="DX118" s="1060"/>
      <c r="DY118" s="1060"/>
      <c r="DZ118" s="1061"/>
    </row>
    <row r="119" spans="1:130" s="243" customFormat="1" ht="26.25" customHeight="1" x14ac:dyDescent="0.2">
      <c r="A119" s="1157" t="s">
        <v>432</v>
      </c>
      <c r="B119" s="1041"/>
      <c r="C119" s="1020" t="s">
        <v>433</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434</v>
      </c>
      <c r="AB119" s="989"/>
      <c r="AC119" s="989"/>
      <c r="AD119" s="989"/>
      <c r="AE119" s="990"/>
      <c r="AF119" s="991" t="s">
        <v>434</v>
      </c>
      <c r="AG119" s="989"/>
      <c r="AH119" s="989"/>
      <c r="AI119" s="989"/>
      <c r="AJ119" s="990"/>
      <c r="AK119" s="991" t="s">
        <v>129</v>
      </c>
      <c r="AL119" s="989"/>
      <c r="AM119" s="989"/>
      <c r="AN119" s="989"/>
      <c r="AO119" s="990"/>
      <c r="AP119" s="992" t="s">
        <v>434</v>
      </c>
      <c r="AQ119" s="993"/>
      <c r="AR119" s="993"/>
      <c r="AS119" s="993"/>
      <c r="AT119" s="994"/>
      <c r="AU119" s="999"/>
      <c r="AV119" s="1000"/>
      <c r="AW119" s="1000"/>
      <c r="AX119" s="1000"/>
      <c r="AY119" s="1000"/>
      <c r="AZ119" s="274" t="s">
        <v>189</v>
      </c>
      <c r="BA119" s="274"/>
      <c r="BB119" s="274"/>
      <c r="BC119" s="274"/>
      <c r="BD119" s="274"/>
      <c r="BE119" s="274"/>
      <c r="BF119" s="274"/>
      <c r="BG119" s="274"/>
      <c r="BH119" s="274"/>
      <c r="BI119" s="274"/>
      <c r="BJ119" s="274"/>
      <c r="BK119" s="274"/>
      <c r="BL119" s="274"/>
      <c r="BM119" s="274"/>
      <c r="BN119" s="274"/>
      <c r="BO119" s="1072" t="s">
        <v>460</v>
      </c>
      <c r="BP119" s="1103"/>
      <c r="BQ119" s="1094">
        <v>22372003</v>
      </c>
      <c r="BR119" s="1095"/>
      <c r="BS119" s="1095"/>
      <c r="BT119" s="1095"/>
      <c r="BU119" s="1095"/>
      <c r="BV119" s="1095">
        <v>18427622</v>
      </c>
      <c r="BW119" s="1095"/>
      <c r="BX119" s="1095"/>
      <c r="BY119" s="1095"/>
      <c r="BZ119" s="1095"/>
      <c r="CA119" s="1095">
        <v>18397577</v>
      </c>
      <c r="CB119" s="1095"/>
      <c r="CC119" s="1095"/>
      <c r="CD119" s="1095"/>
      <c r="CE119" s="1095"/>
      <c r="CF119" s="1096"/>
      <c r="CG119" s="1097"/>
      <c r="CH119" s="1097"/>
      <c r="CI119" s="1097"/>
      <c r="CJ119" s="1098"/>
      <c r="CK119" s="1044"/>
      <c r="CL119" s="1045"/>
      <c r="CM119" s="1099" t="s">
        <v>461</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1446094</v>
      </c>
      <c r="DH119" s="1081"/>
      <c r="DI119" s="1081"/>
      <c r="DJ119" s="1081"/>
      <c r="DK119" s="1082"/>
      <c r="DL119" s="1080">
        <v>1148983</v>
      </c>
      <c r="DM119" s="1081"/>
      <c r="DN119" s="1081"/>
      <c r="DO119" s="1081"/>
      <c r="DP119" s="1082"/>
      <c r="DQ119" s="1080">
        <v>1019355</v>
      </c>
      <c r="DR119" s="1081"/>
      <c r="DS119" s="1081"/>
      <c r="DT119" s="1081"/>
      <c r="DU119" s="1082"/>
      <c r="DV119" s="1083">
        <v>3.4</v>
      </c>
      <c r="DW119" s="1084"/>
      <c r="DX119" s="1084"/>
      <c r="DY119" s="1084"/>
      <c r="DZ119" s="1085"/>
    </row>
    <row r="120" spans="1:130" s="243" customFormat="1" ht="26.25" customHeight="1" x14ac:dyDescent="0.2">
      <c r="A120" s="1158"/>
      <c r="B120" s="1043"/>
      <c r="C120" s="1013" t="s">
        <v>438</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v>160682</v>
      </c>
      <c r="AB120" s="1056"/>
      <c r="AC120" s="1056"/>
      <c r="AD120" s="1056"/>
      <c r="AE120" s="1057"/>
      <c r="AF120" s="1058">
        <v>148572</v>
      </c>
      <c r="AG120" s="1056"/>
      <c r="AH120" s="1056"/>
      <c r="AI120" s="1056"/>
      <c r="AJ120" s="1057"/>
      <c r="AK120" s="1058">
        <v>83713</v>
      </c>
      <c r="AL120" s="1056"/>
      <c r="AM120" s="1056"/>
      <c r="AN120" s="1056"/>
      <c r="AO120" s="1057"/>
      <c r="AP120" s="1059">
        <v>0.3</v>
      </c>
      <c r="AQ120" s="1060"/>
      <c r="AR120" s="1060"/>
      <c r="AS120" s="1060"/>
      <c r="AT120" s="1061"/>
      <c r="AU120" s="1086" t="s">
        <v>462</v>
      </c>
      <c r="AV120" s="1087"/>
      <c r="AW120" s="1087"/>
      <c r="AX120" s="1087"/>
      <c r="AY120" s="1088"/>
      <c r="AZ120" s="1037" t="s">
        <v>463</v>
      </c>
      <c r="BA120" s="986"/>
      <c r="BB120" s="986"/>
      <c r="BC120" s="986"/>
      <c r="BD120" s="986"/>
      <c r="BE120" s="986"/>
      <c r="BF120" s="986"/>
      <c r="BG120" s="986"/>
      <c r="BH120" s="986"/>
      <c r="BI120" s="986"/>
      <c r="BJ120" s="986"/>
      <c r="BK120" s="986"/>
      <c r="BL120" s="986"/>
      <c r="BM120" s="986"/>
      <c r="BN120" s="986"/>
      <c r="BO120" s="986"/>
      <c r="BP120" s="987"/>
      <c r="BQ120" s="1023">
        <v>17316894</v>
      </c>
      <c r="BR120" s="1024"/>
      <c r="BS120" s="1024"/>
      <c r="BT120" s="1024"/>
      <c r="BU120" s="1024"/>
      <c r="BV120" s="1024">
        <v>20001904</v>
      </c>
      <c r="BW120" s="1024"/>
      <c r="BX120" s="1024"/>
      <c r="BY120" s="1024"/>
      <c r="BZ120" s="1024"/>
      <c r="CA120" s="1024">
        <v>19075260</v>
      </c>
      <c r="CB120" s="1024"/>
      <c r="CC120" s="1024"/>
      <c r="CD120" s="1024"/>
      <c r="CE120" s="1024"/>
      <c r="CF120" s="1038">
        <v>64.599999999999994</v>
      </c>
      <c r="CG120" s="1039"/>
      <c r="CH120" s="1039"/>
      <c r="CI120" s="1039"/>
      <c r="CJ120" s="1039"/>
      <c r="CK120" s="1104" t="s">
        <v>464</v>
      </c>
      <c r="CL120" s="1105"/>
      <c r="CM120" s="1105"/>
      <c r="CN120" s="1105"/>
      <c r="CO120" s="1106"/>
      <c r="CP120" s="1112" t="s">
        <v>465</v>
      </c>
      <c r="CQ120" s="1113"/>
      <c r="CR120" s="1113"/>
      <c r="CS120" s="1113"/>
      <c r="CT120" s="1113"/>
      <c r="CU120" s="1113"/>
      <c r="CV120" s="1113"/>
      <c r="CW120" s="1113"/>
      <c r="CX120" s="1113"/>
      <c r="CY120" s="1113"/>
      <c r="CZ120" s="1113"/>
      <c r="DA120" s="1113"/>
      <c r="DB120" s="1113"/>
      <c r="DC120" s="1113"/>
      <c r="DD120" s="1113"/>
      <c r="DE120" s="1113"/>
      <c r="DF120" s="1114"/>
      <c r="DG120" s="1023">
        <v>187797</v>
      </c>
      <c r="DH120" s="1024"/>
      <c r="DI120" s="1024"/>
      <c r="DJ120" s="1024"/>
      <c r="DK120" s="1024"/>
      <c r="DL120" s="1024">
        <v>180410</v>
      </c>
      <c r="DM120" s="1024"/>
      <c r="DN120" s="1024"/>
      <c r="DO120" s="1024"/>
      <c r="DP120" s="1024"/>
      <c r="DQ120" s="1024">
        <v>169708</v>
      </c>
      <c r="DR120" s="1024"/>
      <c r="DS120" s="1024"/>
      <c r="DT120" s="1024"/>
      <c r="DU120" s="1024"/>
      <c r="DV120" s="1025">
        <v>0.6</v>
      </c>
      <c r="DW120" s="1025"/>
      <c r="DX120" s="1025"/>
      <c r="DY120" s="1025"/>
      <c r="DZ120" s="1026"/>
    </row>
    <row r="121" spans="1:130" s="243" customFormat="1" ht="26.25" customHeight="1" x14ac:dyDescent="0.2">
      <c r="A121" s="1158"/>
      <c r="B121" s="1043"/>
      <c r="C121" s="1064" t="s">
        <v>466</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434</v>
      </c>
      <c r="AB121" s="1056"/>
      <c r="AC121" s="1056"/>
      <c r="AD121" s="1056"/>
      <c r="AE121" s="1057"/>
      <c r="AF121" s="1058" t="s">
        <v>434</v>
      </c>
      <c r="AG121" s="1056"/>
      <c r="AH121" s="1056"/>
      <c r="AI121" s="1056"/>
      <c r="AJ121" s="1057"/>
      <c r="AK121" s="1058" t="s">
        <v>434</v>
      </c>
      <c r="AL121" s="1056"/>
      <c r="AM121" s="1056"/>
      <c r="AN121" s="1056"/>
      <c r="AO121" s="1057"/>
      <c r="AP121" s="1059" t="s">
        <v>434</v>
      </c>
      <c r="AQ121" s="1060"/>
      <c r="AR121" s="1060"/>
      <c r="AS121" s="1060"/>
      <c r="AT121" s="1061"/>
      <c r="AU121" s="1089"/>
      <c r="AV121" s="1090"/>
      <c r="AW121" s="1090"/>
      <c r="AX121" s="1090"/>
      <c r="AY121" s="1091"/>
      <c r="AZ121" s="1046" t="s">
        <v>467</v>
      </c>
      <c r="BA121" s="1047"/>
      <c r="BB121" s="1047"/>
      <c r="BC121" s="1047"/>
      <c r="BD121" s="1047"/>
      <c r="BE121" s="1047"/>
      <c r="BF121" s="1047"/>
      <c r="BG121" s="1047"/>
      <c r="BH121" s="1047"/>
      <c r="BI121" s="1047"/>
      <c r="BJ121" s="1047"/>
      <c r="BK121" s="1047"/>
      <c r="BL121" s="1047"/>
      <c r="BM121" s="1047"/>
      <c r="BN121" s="1047"/>
      <c r="BO121" s="1047"/>
      <c r="BP121" s="1048"/>
      <c r="BQ121" s="1016">
        <v>3883184</v>
      </c>
      <c r="BR121" s="1017"/>
      <c r="BS121" s="1017"/>
      <c r="BT121" s="1017"/>
      <c r="BU121" s="1017"/>
      <c r="BV121" s="1017">
        <v>3115071</v>
      </c>
      <c r="BW121" s="1017"/>
      <c r="BX121" s="1017"/>
      <c r="BY121" s="1017"/>
      <c r="BZ121" s="1017"/>
      <c r="CA121" s="1017">
        <v>2024132</v>
      </c>
      <c r="CB121" s="1017"/>
      <c r="CC121" s="1017"/>
      <c r="CD121" s="1017"/>
      <c r="CE121" s="1017"/>
      <c r="CF121" s="1011">
        <v>6.9</v>
      </c>
      <c r="CG121" s="1012"/>
      <c r="CH121" s="1012"/>
      <c r="CI121" s="1012"/>
      <c r="CJ121" s="1012"/>
      <c r="CK121" s="1107"/>
      <c r="CL121" s="1108"/>
      <c r="CM121" s="1108"/>
      <c r="CN121" s="1108"/>
      <c r="CO121" s="1109"/>
      <c r="CP121" s="1117" t="s">
        <v>468</v>
      </c>
      <c r="CQ121" s="1118"/>
      <c r="CR121" s="1118"/>
      <c r="CS121" s="1118"/>
      <c r="CT121" s="1118"/>
      <c r="CU121" s="1118"/>
      <c r="CV121" s="1118"/>
      <c r="CW121" s="1118"/>
      <c r="CX121" s="1118"/>
      <c r="CY121" s="1118"/>
      <c r="CZ121" s="1118"/>
      <c r="DA121" s="1118"/>
      <c r="DB121" s="1118"/>
      <c r="DC121" s="1118"/>
      <c r="DD121" s="1118"/>
      <c r="DE121" s="1118"/>
      <c r="DF121" s="1119"/>
      <c r="DG121" s="1016" t="s">
        <v>434</v>
      </c>
      <c r="DH121" s="1017"/>
      <c r="DI121" s="1017"/>
      <c r="DJ121" s="1017"/>
      <c r="DK121" s="1017"/>
      <c r="DL121" s="1017" t="s">
        <v>129</v>
      </c>
      <c r="DM121" s="1017"/>
      <c r="DN121" s="1017"/>
      <c r="DO121" s="1017"/>
      <c r="DP121" s="1017"/>
      <c r="DQ121" s="1017" t="s">
        <v>129</v>
      </c>
      <c r="DR121" s="1017"/>
      <c r="DS121" s="1017"/>
      <c r="DT121" s="1017"/>
      <c r="DU121" s="1017"/>
      <c r="DV121" s="1018" t="s">
        <v>434</v>
      </c>
      <c r="DW121" s="1018"/>
      <c r="DX121" s="1018"/>
      <c r="DY121" s="1018"/>
      <c r="DZ121" s="1019"/>
    </row>
    <row r="122" spans="1:130" s="243" customFormat="1" ht="26.25" customHeight="1" x14ac:dyDescent="0.2">
      <c r="A122" s="1158"/>
      <c r="B122" s="1043"/>
      <c r="C122" s="1013" t="s">
        <v>448</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129</v>
      </c>
      <c r="AB122" s="1056"/>
      <c r="AC122" s="1056"/>
      <c r="AD122" s="1056"/>
      <c r="AE122" s="1057"/>
      <c r="AF122" s="1058" t="s">
        <v>434</v>
      </c>
      <c r="AG122" s="1056"/>
      <c r="AH122" s="1056"/>
      <c r="AI122" s="1056"/>
      <c r="AJ122" s="1057"/>
      <c r="AK122" s="1058" t="s">
        <v>434</v>
      </c>
      <c r="AL122" s="1056"/>
      <c r="AM122" s="1056"/>
      <c r="AN122" s="1056"/>
      <c r="AO122" s="1057"/>
      <c r="AP122" s="1059" t="s">
        <v>129</v>
      </c>
      <c r="AQ122" s="1060"/>
      <c r="AR122" s="1060"/>
      <c r="AS122" s="1060"/>
      <c r="AT122" s="1061"/>
      <c r="AU122" s="1089"/>
      <c r="AV122" s="1090"/>
      <c r="AW122" s="1090"/>
      <c r="AX122" s="1090"/>
      <c r="AY122" s="1091"/>
      <c r="AZ122" s="1071" t="s">
        <v>469</v>
      </c>
      <c r="BA122" s="1062"/>
      <c r="BB122" s="1062"/>
      <c r="BC122" s="1062"/>
      <c r="BD122" s="1062"/>
      <c r="BE122" s="1062"/>
      <c r="BF122" s="1062"/>
      <c r="BG122" s="1062"/>
      <c r="BH122" s="1062"/>
      <c r="BI122" s="1062"/>
      <c r="BJ122" s="1062"/>
      <c r="BK122" s="1062"/>
      <c r="BL122" s="1062"/>
      <c r="BM122" s="1062"/>
      <c r="BN122" s="1062"/>
      <c r="BO122" s="1062"/>
      <c r="BP122" s="1063"/>
      <c r="BQ122" s="1094">
        <v>12038982</v>
      </c>
      <c r="BR122" s="1095"/>
      <c r="BS122" s="1095"/>
      <c r="BT122" s="1095"/>
      <c r="BU122" s="1095"/>
      <c r="BV122" s="1095">
        <v>10993323</v>
      </c>
      <c r="BW122" s="1095"/>
      <c r="BX122" s="1095"/>
      <c r="BY122" s="1095"/>
      <c r="BZ122" s="1095"/>
      <c r="CA122" s="1095">
        <v>10014105</v>
      </c>
      <c r="CB122" s="1095"/>
      <c r="CC122" s="1095"/>
      <c r="CD122" s="1095"/>
      <c r="CE122" s="1095"/>
      <c r="CF122" s="1115">
        <v>33.9</v>
      </c>
      <c r="CG122" s="1116"/>
      <c r="CH122" s="1116"/>
      <c r="CI122" s="1116"/>
      <c r="CJ122" s="1116"/>
      <c r="CK122" s="1107"/>
      <c r="CL122" s="1108"/>
      <c r="CM122" s="1108"/>
      <c r="CN122" s="1108"/>
      <c r="CO122" s="1109"/>
      <c r="CP122" s="1117" t="s">
        <v>470</v>
      </c>
      <c r="CQ122" s="1118"/>
      <c r="CR122" s="1118"/>
      <c r="CS122" s="1118"/>
      <c r="CT122" s="1118"/>
      <c r="CU122" s="1118"/>
      <c r="CV122" s="1118"/>
      <c r="CW122" s="1118"/>
      <c r="CX122" s="1118"/>
      <c r="CY122" s="1118"/>
      <c r="CZ122" s="1118"/>
      <c r="DA122" s="1118"/>
      <c r="DB122" s="1118"/>
      <c r="DC122" s="1118"/>
      <c r="DD122" s="1118"/>
      <c r="DE122" s="1118"/>
      <c r="DF122" s="1119"/>
      <c r="DG122" s="1016" t="s">
        <v>434</v>
      </c>
      <c r="DH122" s="1017"/>
      <c r="DI122" s="1017"/>
      <c r="DJ122" s="1017"/>
      <c r="DK122" s="1017"/>
      <c r="DL122" s="1017" t="s">
        <v>434</v>
      </c>
      <c r="DM122" s="1017"/>
      <c r="DN122" s="1017"/>
      <c r="DO122" s="1017"/>
      <c r="DP122" s="1017"/>
      <c r="DQ122" s="1017" t="s">
        <v>434</v>
      </c>
      <c r="DR122" s="1017"/>
      <c r="DS122" s="1017"/>
      <c r="DT122" s="1017"/>
      <c r="DU122" s="1017"/>
      <c r="DV122" s="1018" t="s">
        <v>434</v>
      </c>
      <c r="DW122" s="1018"/>
      <c r="DX122" s="1018"/>
      <c r="DY122" s="1018"/>
      <c r="DZ122" s="1019"/>
    </row>
    <row r="123" spans="1:130" s="243" customFormat="1" ht="26.25" customHeight="1" x14ac:dyDescent="0.2">
      <c r="A123" s="1158"/>
      <c r="B123" s="1043"/>
      <c r="C123" s="1013" t="s">
        <v>454</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434</v>
      </c>
      <c r="AB123" s="1056"/>
      <c r="AC123" s="1056"/>
      <c r="AD123" s="1056"/>
      <c r="AE123" s="1057"/>
      <c r="AF123" s="1058" t="s">
        <v>434</v>
      </c>
      <c r="AG123" s="1056"/>
      <c r="AH123" s="1056"/>
      <c r="AI123" s="1056"/>
      <c r="AJ123" s="1057"/>
      <c r="AK123" s="1058" t="s">
        <v>129</v>
      </c>
      <c r="AL123" s="1056"/>
      <c r="AM123" s="1056"/>
      <c r="AN123" s="1056"/>
      <c r="AO123" s="1057"/>
      <c r="AP123" s="1059" t="s">
        <v>129</v>
      </c>
      <c r="AQ123" s="1060"/>
      <c r="AR123" s="1060"/>
      <c r="AS123" s="1060"/>
      <c r="AT123" s="1061"/>
      <c r="AU123" s="1092"/>
      <c r="AV123" s="1093"/>
      <c r="AW123" s="1093"/>
      <c r="AX123" s="1093"/>
      <c r="AY123" s="1093"/>
      <c r="AZ123" s="274" t="s">
        <v>189</v>
      </c>
      <c r="BA123" s="274"/>
      <c r="BB123" s="274"/>
      <c r="BC123" s="274"/>
      <c r="BD123" s="274"/>
      <c r="BE123" s="274"/>
      <c r="BF123" s="274"/>
      <c r="BG123" s="274"/>
      <c r="BH123" s="274"/>
      <c r="BI123" s="274"/>
      <c r="BJ123" s="274"/>
      <c r="BK123" s="274"/>
      <c r="BL123" s="274"/>
      <c r="BM123" s="274"/>
      <c r="BN123" s="274"/>
      <c r="BO123" s="1072" t="s">
        <v>471</v>
      </c>
      <c r="BP123" s="1103"/>
      <c r="BQ123" s="1164">
        <v>33239060</v>
      </c>
      <c r="BR123" s="1129"/>
      <c r="BS123" s="1129"/>
      <c r="BT123" s="1129"/>
      <c r="BU123" s="1129"/>
      <c r="BV123" s="1129">
        <v>34110298</v>
      </c>
      <c r="BW123" s="1129"/>
      <c r="BX123" s="1129"/>
      <c r="BY123" s="1129"/>
      <c r="BZ123" s="1129"/>
      <c r="CA123" s="1129">
        <v>31113497</v>
      </c>
      <c r="CB123" s="1129"/>
      <c r="CC123" s="1129"/>
      <c r="CD123" s="1129"/>
      <c r="CE123" s="1129"/>
      <c r="CF123" s="1096"/>
      <c r="CG123" s="1097"/>
      <c r="CH123" s="1097"/>
      <c r="CI123" s="1097"/>
      <c r="CJ123" s="1098"/>
      <c r="CK123" s="1107"/>
      <c r="CL123" s="1108"/>
      <c r="CM123" s="1108"/>
      <c r="CN123" s="1108"/>
      <c r="CO123" s="1109"/>
      <c r="CP123" s="1117" t="s">
        <v>472</v>
      </c>
      <c r="CQ123" s="1118"/>
      <c r="CR123" s="1118"/>
      <c r="CS123" s="1118"/>
      <c r="CT123" s="1118"/>
      <c r="CU123" s="1118"/>
      <c r="CV123" s="1118"/>
      <c r="CW123" s="1118"/>
      <c r="CX123" s="1118"/>
      <c r="CY123" s="1118"/>
      <c r="CZ123" s="1118"/>
      <c r="DA123" s="1118"/>
      <c r="DB123" s="1118"/>
      <c r="DC123" s="1118"/>
      <c r="DD123" s="1118"/>
      <c r="DE123" s="1118"/>
      <c r="DF123" s="1119"/>
      <c r="DG123" s="1055" t="s">
        <v>129</v>
      </c>
      <c r="DH123" s="1056"/>
      <c r="DI123" s="1056"/>
      <c r="DJ123" s="1056"/>
      <c r="DK123" s="1057"/>
      <c r="DL123" s="1058" t="s">
        <v>129</v>
      </c>
      <c r="DM123" s="1056"/>
      <c r="DN123" s="1056"/>
      <c r="DO123" s="1056"/>
      <c r="DP123" s="1057"/>
      <c r="DQ123" s="1058" t="s">
        <v>434</v>
      </c>
      <c r="DR123" s="1056"/>
      <c r="DS123" s="1056"/>
      <c r="DT123" s="1056"/>
      <c r="DU123" s="1057"/>
      <c r="DV123" s="1059" t="s">
        <v>129</v>
      </c>
      <c r="DW123" s="1060"/>
      <c r="DX123" s="1060"/>
      <c r="DY123" s="1060"/>
      <c r="DZ123" s="1061"/>
    </row>
    <row r="124" spans="1:130" s="243" customFormat="1" ht="26.25" customHeight="1" thickBot="1" x14ac:dyDescent="0.25">
      <c r="A124" s="1158"/>
      <c r="B124" s="1043"/>
      <c r="C124" s="1013" t="s">
        <v>457</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129</v>
      </c>
      <c r="AB124" s="1056"/>
      <c r="AC124" s="1056"/>
      <c r="AD124" s="1056"/>
      <c r="AE124" s="1057"/>
      <c r="AF124" s="1058" t="s">
        <v>129</v>
      </c>
      <c r="AG124" s="1056"/>
      <c r="AH124" s="1056"/>
      <c r="AI124" s="1056"/>
      <c r="AJ124" s="1057"/>
      <c r="AK124" s="1058" t="s">
        <v>129</v>
      </c>
      <c r="AL124" s="1056"/>
      <c r="AM124" s="1056"/>
      <c r="AN124" s="1056"/>
      <c r="AO124" s="1057"/>
      <c r="AP124" s="1059" t="s">
        <v>129</v>
      </c>
      <c r="AQ124" s="1060"/>
      <c r="AR124" s="1060"/>
      <c r="AS124" s="1060"/>
      <c r="AT124" s="1061"/>
      <c r="AU124" s="1160" t="s">
        <v>473</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t="s">
        <v>434</v>
      </c>
      <c r="BR124" s="1125"/>
      <c r="BS124" s="1125"/>
      <c r="BT124" s="1125"/>
      <c r="BU124" s="1125"/>
      <c r="BV124" s="1125" t="s">
        <v>129</v>
      </c>
      <c r="BW124" s="1125"/>
      <c r="BX124" s="1125"/>
      <c r="BY124" s="1125"/>
      <c r="BZ124" s="1125"/>
      <c r="CA124" s="1125" t="s">
        <v>129</v>
      </c>
      <c r="CB124" s="1125"/>
      <c r="CC124" s="1125"/>
      <c r="CD124" s="1125"/>
      <c r="CE124" s="1125"/>
      <c r="CF124" s="1126"/>
      <c r="CG124" s="1127"/>
      <c r="CH124" s="1127"/>
      <c r="CI124" s="1127"/>
      <c r="CJ124" s="1128"/>
      <c r="CK124" s="1110"/>
      <c r="CL124" s="1110"/>
      <c r="CM124" s="1110"/>
      <c r="CN124" s="1110"/>
      <c r="CO124" s="1111"/>
      <c r="CP124" s="1117" t="s">
        <v>474</v>
      </c>
      <c r="CQ124" s="1118"/>
      <c r="CR124" s="1118"/>
      <c r="CS124" s="1118"/>
      <c r="CT124" s="1118"/>
      <c r="CU124" s="1118"/>
      <c r="CV124" s="1118"/>
      <c r="CW124" s="1118"/>
      <c r="CX124" s="1118"/>
      <c r="CY124" s="1118"/>
      <c r="CZ124" s="1118"/>
      <c r="DA124" s="1118"/>
      <c r="DB124" s="1118"/>
      <c r="DC124" s="1118"/>
      <c r="DD124" s="1118"/>
      <c r="DE124" s="1118"/>
      <c r="DF124" s="1119"/>
      <c r="DG124" s="1102" t="s">
        <v>435</v>
      </c>
      <c r="DH124" s="1081"/>
      <c r="DI124" s="1081"/>
      <c r="DJ124" s="1081"/>
      <c r="DK124" s="1082"/>
      <c r="DL124" s="1080" t="s">
        <v>434</v>
      </c>
      <c r="DM124" s="1081"/>
      <c r="DN124" s="1081"/>
      <c r="DO124" s="1081"/>
      <c r="DP124" s="1082"/>
      <c r="DQ124" s="1080" t="s">
        <v>129</v>
      </c>
      <c r="DR124" s="1081"/>
      <c r="DS124" s="1081"/>
      <c r="DT124" s="1081"/>
      <c r="DU124" s="1082"/>
      <c r="DV124" s="1083" t="s">
        <v>434</v>
      </c>
      <c r="DW124" s="1084"/>
      <c r="DX124" s="1084"/>
      <c r="DY124" s="1084"/>
      <c r="DZ124" s="1085"/>
    </row>
    <row r="125" spans="1:130" s="243" customFormat="1" ht="26.25" customHeight="1" x14ac:dyDescent="0.2">
      <c r="A125" s="1158"/>
      <c r="B125" s="1043"/>
      <c r="C125" s="1013" t="s">
        <v>459</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435</v>
      </c>
      <c r="AB125" s="1056"/>
      <c r="AC125" s="1056"/>
      <c r="AD125" s="1056"/>
      <c r="AE125" s="1057"/>
      <c r="AF125" s="1058" t="s">
        <v>434</v>
      </c>
      <c r="AG125" s="1056"/>
      <c r="AH125" s="1056"/>
      <c r="AI125" s="1056"/>
      <c r="AJ125" s="1057"/>
      <c r="AK125" s="1058" t="s">
        <v>434</v>
      </c>
      <c r="AL125" s="1056"/>
      <c r="AM125" s="1056"/>
      <c r="AN125" s="1056"/>
      <c r="AO125" s="1057"/>
      <c r="AP125" s="1059" t="s">
        <v>434</v>
      </c>
      <c r="AQ125" s="1060"/>
      <c r="AR125" s="1060"/>
      <c r="AS125" s="1060"/>
      <c r="AT125" s="1061"/>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120" t="s">
        <v>475</v>
      </c>
      <c r="CL125" s="1105"/>
      <c r="CM125" s="1105"/>
      <c r="CN125" s="1105"/>
      <c r="CO125" s="1106"/>
      <c r="CP125" s="1037" t="s">
        <v>476</v>
      </c>
      <c r="CQ125" s="986"/>
      <c r="CR125" s="986"/>
      <c r="CS125" s="986"/>
      <c r="CT125" s="986"/>
      <c r="CU125" s="986"/>
      <c r="CV125" s="986"/>
      <c r="CW125" s="986"/>
      <c r="CX125" s="986"/>
      <c r="CY125" s="986"/>
      <c r="CZ125" s="986"/>
      <c r="DA125" s="986"/>
      <c r="DB125" s="986"/>
      <c r="DC125" s="986"/>
      <c r="DD125" s="986"/>
      <c r="DE125" s="986"/>
      <c r="DF125" s="987"/>
      <c r="DG125" s="1023" t="s">
        <v>434</v>
      </c>
      <c r="DH125" s="1024"/>
      <c r="DI125" s="1024"/>
      <c r="DJ125" s="1024"/>
      <c r="DK125" s="1024"/>
      <c r="DL125" s="1024" t="s">
        <v>434</v>
      </c>
      <c r="DM125" s="1024"/>
      <c r="DN125" s="1024"/>
      <c r="DO125" s="1024"/>
      <c r="DP125" s="1024"/>
      <c r="DQ125" s="1024" t="s">
        <v>129</v>
      </c>
      <c r="DR125" s="1024"/>
      <c r="DS125" s="1024"/>
      <c r="DT125" s="1024"/>
      <c r="DU125" s="1024"/>
      <c r="DV125" s="1025" t="s">
        <v>129</v>
      </c>
      <c r="DW125" s="1025"/>
      <c r="DX125" s="1025"/>
      <c r="DY125" s="1025"/>
      <c r="DZ125" s="1026"/>
    </row>
    <row r="126" spans="1:130" s="243" customFormat="1" ht="26.25" customHeight="1" thickBot="1" x14ac:dyDescent="0.25">
      <c r="A126" s="1158"/>
      <c r="B126" s="1043"/>
      <c r="C126" s="1013" t="s">
        <v>461</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376259</v>
      </c>
      <c r="AB126" s="1056"/>
      <c r="AC126" s="1056"/>
      <c r="AD126" s="1056"/>
      <c r="AE126" s="1057"/>
      <c r="AF126" s="1058">
        <v>385067</v>
      </c>
      <c r="AG126" s="1056"/>
      <c r="AH126" s="1056"/>
      <c r="AI126" s="1056"/>
      <c r="AJ126" s="1057"/>
      <c r="AK126" s="1058">
        <v>979447</v>
      </c>
      <c r="AL126" s="1056"/>
      <c r="AM126" s="1056"/>
      <c r="AN126" s="1056"/>
      <c r="AO126" s="1057"/>
      <c r="AP126" s="1059">
        <v>3.3</v>
      </c>
      <c r="AQ126" s="1060"/>
      <c r="AR126" s="1060"/>
      <c r="AS126" s="1060"/>
      <c r="AT126" s="1061"/>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121"/>
      <c r="CL126" s="1108"/>
      <c r="CM126" s="1108"/>
      <c r="CN126" s="1108"/>
      <c r="CO126" s="1109"/>
      <c r="CP126" s="1046" t="s">
        <v>477</v>
      </c>
      <c r="CQ126" s="1047"/>
      <c r="CR126" s="1047"/>
      <c r="CS126" s="1047"/>
      <c r="CT126" s="1047"/>
      <c r="CU126" s="1047"/>
      <c r="CV126" s="1047"/>
      <c r="CW126" s="1047"/>
      <c r="CX126" s="1047"/>
      <c r="CY126" s="1047"/>
      <c r="CZ126" s="1047"/>
      <c r="DA126" s="1047"/>
      <c r="DB126" s="1047"/>
      <c r="DC126" s="1047"/>
      <c r="DD126" s="1047"/>
      <c r="DE126" s="1047"/>
      <c r="DF126" s="1048"/>
      <c r="DG126" s="1016" t="s">
        <v>434</v>
      </c>
      <c r="DH126" s="1017"/>
      <c r="DI126" s="1017"/>
      <c r="DJ126" s="1017"/>
      <c r="DK126" s="1017"/>
      <c r="DL126" s="1017" t="s">
        <v>434</v>
      </c>
      <c r="DM126" s="1017"/>
      <c r="DN126" s="1017"/>
      <c r="DO126" s="1017"/>
      <c r="DP126" s="1017"/>
      <c r="DQ126" s="1017" t="s">
        <v>434</v>
      </c>
      <c r="DR126" s="1017"/>
      <c r="DS126" s="1017"/>
      <c r="DT126" s="1017"/>
      <c r="DU126" s="1017"/>
      <c r="DV126" s="1018" t="s">
        <v>129</v>
      </c>
      <c r="DW126" s="1018"/>
      <c r="DX126" s="1018"/>
      <c r="DY126" s="1018"/>
      <c r="DZ126" s="1019"/>
    </row>
    <row r="127" spans="1:130" s="243" customFormat="1" ht="26.25" customHeight="1" x14ac:dyDescent="0.2">
      <c r="A127" s="1159"/>
      <c r="B127" s="1045"/>
      <c r="C127" s="1099" t="s">
        <v>478</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434</v>
      </c>
      <c r="AB127" s="1056"/>
      <c r="AC127" s="1056"/>
      <c r="AD127" s="1056"/>
      <c r="AE127" s="1057"/>
      <c r="AF127" s="1058" t="s">
        <v>435</v>
      </c>
      <c r="AG127" s="1056"/>
      <c r="AH127" s="1056"/>
      <c r="AI127" s="1056"/>
      <c r="AJ127" s="1057"/>
      <c r="AK127" s="1058" t="s">
        <v>129</v>
      </c>
      <c r="AL127" s="1056"/>
      <c r="AM127" s="1056"/>
      <c r="AN127" s="1056"/>
      <c r="AO127" s="1057"/>
      <c r="AP127" s="1059" t="s">
        <v>129</v>
      </c>
      <c r="AQ127" s="1060"/>
      <c r="AR127" s="1060"/>
      <c r="AS127" s="1060"/>
      <c r="AT127" s="1061"/>
      <c r="AU127" s="279"/>
      <c r="AV127" s="279"/>
      <c r="AW127" s="279"/>
      <c r="AX127" s="1130" t="s">
        <v>479</v>
      </c>
      <c r="AY127" s="1131"/>
      <c r="AZ127" s="1131"/>
      <c r="BA127" s="1131"/>
      <c r="BB127" s="1131"/>
      <c r="BC127" s="1131"/>
      <c r="BD127" s="1131"/>
      <c r="BE127" s="1132"/>
      <c r="BF127" s="1133" t="s">
        <v>480</v>
      </c>
      <c r="BG127" s="1131"/>
      <c r="BH127" s="1131"/>
      <c r="BI127" s="1131"/>
      <c r="BJ127" s="1131"/>
      <c r="BK127" s="1131"/>
      <c r="BL127" s="1132"/>
      <c r="BM127" s="1133" t="s">
        <v>481</v>
      </c>
      <c r="BN127" s="1131"/>
      <c r="BO127" s="1131"/>
      <c r="BP127" s="1131"/>
      <c r="BQ127" s="1131"/>
      <c r="BR127" s="1131"/>
      <c r="BS127" s="1132"/>
      <c r="BT127" s="1133" t="s">
        <v>482</v>
      </c>
      <c r="BU127" s="1131"/>
      <c r="BV127" s="1131"/>
      <c r="BW127" s="1131"/>
      <c r="BX127" s="1131"/>
      <c r="BY127" s="1131"/>
      <c r="BZ127" s="1156"/>
      <c r="CA127" s="279"/>
      <c r="CB127" s="279"/>
      <c r="CC127" s="279"/>
      <c r="CD127" s="280"/>
      <c r="CE127" s="280"/>
      <c r="CF127" s="280"/>
      <c r="CG127" s="277"/>
      <c r="CH127" s="277"/>
      <c r="CI127" s="277"/>
      <c r="CJ127" s="278"/>
      <c r="CK127" s="1121"/>
      <c r="CL127" s="1108"/>
      <c r="CM127" s="1108"/>
      <c r="CN127" s="1108"/>
      <c r="CO127" s="1109"/>
      <c r="CP127" s="1046" t="s">
        <v>483</v>
      </c>
      <c r="CQ127" s="1047"/>
      <c r="CR127" s="1047"/>
      <c r="CS127" s="1047"/>
      <c r="CT127" s="1047"/>
      <c r="CU127" s="1047"/>
      <c r="CV127" s="1047"/>
      <c r="CW127" s="1047"/>
      <c r="CX127" s="1047"/>
      <c r="CY127" s="1047"/>
      <c r="CZ127" s="1047"/>
      <c r="DA127" s="1047"/>
      <c r="DB127" s="1047"/>
      <c r="DC127" s="1047"/>
      <c r="DD127" s="1047"/>
      <c r="DE127" s="1047"/>
      <c r="DF127" s="1048"/>
      <c r="DG127" s="1016" t="s">
        <v>434</v>
      </c>
      <c r="DH127" s="1017"/>
      <c r="DI127" s="1017"/>
      <c r="DJ127" s="1017"/>
      <c r="DK127" s="1017"/>
      <c r="DL127" s="1017" t="s">
        <v>129</v>
      </c>
      <c r="DM127" s="1017"/>
      <c r="DN127" s="1017"/>
      <c r="DO127" s="1017"/>
      <c r="DP127" s="1017"/>
      <c r="DQ127" s="1017" t="s">
        <v>129</v>
      </c>
      <c r="DR127" s="1017"/>
      <c r="DS127" s="1017"/>
      <c r="DT127" s="1017"/>
      <c r="DU127" s="1017"/>
      <c r="DV127" s="1018" t="s">
        <v>434</v>
      </c>
      <c r="DW127" s="1018"/>
      <c r="DX127" s="1018"/>
      <c r="DY127" s="1018"/>
      <c r="DZ127" s="1019"/>
    </row>
    <row r="128" spans="1:130" s="243" customFormat="1" ht="26.25" customHeight="1" thickBot="1" x14ac:dyDescent="0.25">
      <c r="A128" s="1144" t="s">
        <v>484</v>
      </c>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c r="W128" s="1146" t="s">
        <v>485</v>
      </c>
      <c r="X128" s="1146"/>
      <c r="Y128" s="1146"/>
      <c r="Z128" s="1147"/>
      <c r="AA128" s="1148">
        <v>756346</v>
      </c>
      <c r="AB128" s="1149"/>
      <c r="AC128" s="1149"/>
      <c r="AD128" s="1149"/>
      <c r="AE128" s="1150"/>
      <c r="AF128" s="1151">
        <v>756015</v>
      </c>
      <c r="AG128" s="1149"/>
      <c r="AH128" s="1149"/>
      <c r="AI128" s="1149"/>
      <c r="AJ128" s="1150"/>
      <c r="AK128" s="1151">
        <v>698663</v>
      </c>
      <c r="AL128" s="1149"/>
      <c r="AM128" s="1149"/>
      <c r="AN128" s="1149"/>
      <c r="AO128" s="1150"/>
      <c r="AP128" s="1152"/>
      <c r="AQ128" s="1153"/>
      <c r="AR128" s="1153"/>
      <c r="AS128" s="1153"/>
      <c r="AT128" s="1154"/>
      <c r="AU128" s="279"/>
      <c r="AV128" s="279"/>
      <c r="AW128" s="279"/>
      <c r="AX128" s="985" t="s">
        <v>486</v>
      </c>
      <c r="AY128" s="986"/>
      <c r="AZ128" s="986"/>
      <c r="BA128" s="986"/>
      <c r="BB128" s="986"/>
      <c r="BC128" s="986"/>
      <c r="BD128" s="986"/>
      <c r="BE128" s="987"/>
      <c r="BF128" s="1134" t="s">
        <v>129</v>
      </c>
      <c r="BG128" s="1135"/>
      <c r="BH128" s="1135"/>
      <c r="BI128" s="1135"/>
      <c r="BJ128" s="1135"/>
      <c r="BK128" s="1135"/>
      <c r="BL128" s="1155"/>
      <c r="BM128" s="1134">
        <v>11.76</v>
      </c>
      <c r="BN128" s="1135"/>
      <c r="BO128" s="1135"/>
      <c r="BP128" s="1135"/>
      <c r="BQ128" s="1135"/>
      <c r="BR128" s="1135"/>
      <c r="BS128" s="1155"/>
      <c r="BT128" s="1134">
        <v>20</v>
      </c>
      <c r="BU128" s="1135"/>
      <c r="BV128" s="1135"/>
      <c r="BW128" s="1135"/>
      <c r="BX128" s="1135"/>
      <c r="BY128" s="1135"/>
      <c r="BZ128" s="1136"/>
      <c r="CA128" s="280"/>
      <c r="CB128" s="280"/>
      <c r="CC128" s="280"/>
      <c r="CD128" s="280"/>
      <c r="CE128" s="280"/>
      <c r="CF128" s="280"/>
      <c r="CG128" s="277"/>
      <c r="CH128" s="277"/>
      <c r="CI128" s="277"/>
      <c r="CJ128" s="278"/>
      <c r="CK128" s="1122"/>
      <c r="CL128" s="1123"/>
      <c r="CM128" s="1123"/>
      <c r="CN128" s="1123"/>
      <c r="CO128" s="1124"/>
      <c r="CP128" s="1137" t="s">
        <v>487</v>
      </c>
      <c r="CQ128" s="1138"/>
      <c r="CR128" s="1138"/>
      <c r="CS128" s="1138"/>
      <c r="CT128" s="1138"/>
      <c r="CU128" s="1138"/>
      <c r="CV128" s="1138"/>
      <c r="CW128" s="1138"/>
      <c r="CX128" s="1138"/>
      <c r="CY128" s="1138"/>
      <c r="CZ128" s="1138"/>
      <c r="DA128" s="1138"/>
      <c r="DB128" s="1138"/>
      <c r="DC128" s="1138"/>
      <c r="DD128" s="1138"/>
      <c r="DE128" s="1138"/>
      <c r="DF128" s="1139"/>
      <c r="DG128" s="1140" t="s">
        <v>434</v>
      </c>
      <c r="DH128" s="1141"/>
      <c r="DI128" s="1141"/>
      <c r="DJ128" s="1141"/>
      <c r="DK128" s="1141"/>
      <c r="DL128" s="1141" t="s">
        <v>129</v>
      </c>
      <c r="DM128" s="1141"/>
      <c r="DN128" s="1141"/>
      <c r="DO128" s="1141"/>
      <c r="DP128" s="1141"/>
      <c r="DQ128" s="1141" t="s">
        <v>129</v>
      </c>
      <c r="DR128" s="1141"/>
      <c r="DS128" s="1141"/>
      <c r="DT128" s="1141"/>
      <c r="DU128" s="1141"/>
      <c r="DV128" s="1142" t="s">
        <v>129</v>
      </c>
      <c r="DW128" s="1142"/>
      <c r="DX128" s="1142"/>
      <c r="DY128" s="1142"/>
      <c r="DZ128" s="1143"/>
    </row>
    <row r="129" spans="1:131" s="243" customFormat="1" ht="26.25" customHeight="1" x14ac:dyDescent="0.2">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7" t="s">
        <v>488</v>
      </c>
      <c r="X129" s="1178"/>
      <c r="Y129" s="1178"/>
      <c r="Z129" s="1179"/>
      <c r="AA129" s="1055">
        <v>30533213</v>
      </c>
      <c r="AB129" s="1056"/>
      <c r="AC129" s="1056"/>
      <c r="AD129" s="1056"/>
      <c r="AE129" s="1057"/>
      <c r="AF129" s="1058">
        <v>29837676</v>
      </c>
      <c r="AG129" s="1056"/>
      <c r="AH129" s="1056"/>
      <c r="AI129" s="1056"/>
      <c r="AJ129" s="1057"/>
      <c r="AK129" s="1058">
        <v>30994502</v>
      </c>
      <c r="AL129" s="1056"/>
      <c r="AM129" s="1056"/>
      <c r="AN129" s="1056"/>
      <c r="AO129" s="1057"/>
      <c r="AP129" s="1180"/>
      <c r="AQ129" s="1181"/>
      <c r="AR129" s="1181"/>
      <c r="AS129" s="1181"/>
      <c r="AT129" s="1182"/>
      <c r="AU129" s="281"/>
      <c r="AV129" s="281"/>
      <c r="AW129" s="281"/>
      <c r="AX129" s="1171" t="s">
        <v>489</v>
      </c>
      <c r="AY129" s="1047"/>
      <c r="AZ129" s="1047"/>
      <c r="BA129" s="1047"/>
      <c r="BB129" s="1047"/>
      <c r="BC129" s="1047"/>
      <c r="BD129" s="1047"/>
      <c r="BE129" s="1048"/>
      <c r="BF129" s="1172" t="s">
        <v>129</v>
      </c>
      <c r="BG129" s="1173"/>
      <c r="BH129" s="1173"/>
      <c r="BI129" s="1173"/>
      <c r="BJ129" s="1173"/>
      <c r="BK129" s="1173"/>
      <c r="BL129" s="1174"/>
      <c r="BM129" s="1172">
        <v>16.760000000000002</v>
      </c>
      <c r="BN129" s="1173"/>
      <c r="BO129" s="1173"/>
      <c r="BP129" s="1173"/>
      <c r="BQ129" s="1173"/>
      <c r="BR129" s="1173"/>
      <c r="BS129" s="1174"/>
      <c r="BT129" s="1172">
        <v>30</v>
      </c>
      <c r="BU129" s="1175"/>
      <c r="BV129" s="1175"/>
      <c r="BW129" s="1175"/>
      <c r="BX129" s="1175"/>
      <c r="BY129" s="1175"/>
      <c r="BZ129" s="1176"/>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2">
      <c r="A130" s="1027" t="s">
        <v>490</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7" t="s">
        <v>491</v>
      </c>
      <c r="X130" s="1178"/>
      <c r="Y130" s="1178"/>
      <c r="Z130" s="1179"/>
      <c r="AA130" s="1055">
        <v>1692733</v>
      </c>
      <c r="AB130" s="1056"/>
      <c r="AC130" s="1056"/>
      <c r="AD130" s="1056"/>
      <c r="AE130" s="1057"/>
      <c r="AF130" s="1058">
        <v>1604719</v>
      </c>
      <c r="AG130" s="1056"/>
      <c r="AH130" s="1056"/>
      <c r="AI130" s="1056"/>
      <c r="AJ130" s="1057"/>
      <c r="AK130" s="1058">
        <v>1445423</v>
      </c>
      <c r="AL130" s="1056"/>
      <c r="AM130" s="1056"/>
      <c r="AN130" s="1056"/>
      <c r="AO130" s="1057"/>
      <c r="AP130" s="1180"/>
      <c r="AQ130" s="1181"/>
      <c r="AR130" s="1181"/>
      <c r="AS130" s="1181"/>
      <c r="AT130" s="1182"/>
      <c r="AU130" s="281"/>
      <c r="AV130" s="281"/>
      <c r="AW130" s="281"/>
      <c r="AX130" s="1171" t="s">
        <v>492</v>
      </c>
      <c r="AY130" s="1047"/>
      <c r="AZ130" s="1047"/>
      <c r="BA130" s="1047"/>
      <c r="BB130" s="1047"/>
      <c r="BC130" s="1047"/>
      <c r="BD130" s="1047"/>
      <c r="BE130" s="1048"/>
      <c r="BF130" s="1210">
        <v>1.6</v>
      </c>
      <c r="BG130" s="1211"/>
      <c r="BH130" s="1211"/>
      <c r="BI130" s="1211"/>
      <c r="BJ130" s="1211"/>
      <c r="BK130" s="1211"/>
      <c r="BL130" s="1212"/>
      <c r="BM130" s="1210">
        <v>25</v>
      </c>
      <c r="BN130" s="1211"/>
      <c r="BO130" s="1211"/>
      <c r="BP130" s="1211"/>
      <c r="BQ130" s="1211"/>
      <c r="BR130" s="1211"/>
      <c r="BS130" s="1212"/>
      <c r="BT130" s="1210">
        <v>35</v>
      </c>
      <c r="BU130" s="1213"/>
      <c r="BV130" s="1213"/>
      <c r="BW130" s="1213"/>
      <c r="BX130" s="1213"/>
      <c r="BY130" s="1213"/>
      <c r="BZ130" s="1214"/>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5">
      <c r="A131" s="1215"/>
      <c r="B131" s="1216"/>
      <c r="C131" s="1216"/>
      <c r="D131" s="1216"/>
      <c r="E131" s="1216"/>
      <c r="F131" s="1216"/>
      <c r="G131" s="1216"/>
      <c r="H131" s="1216"/>
      <c r="I131" s="1216"/>
      <c r="J131" s="1216"/>
      <c r="K131" s="1216"/>
      <c r="L131" s="1216"/>
      <c r="M131" s="1216"/>
      <c r="N131" s="1216"/>
      <c r="O131" s="1216"/>
      <c r="P131" s="1216"/>
      <c r="Q131" s="1216"/>
      <c r="R131" s="1216"/>
      <c r="S131" s="1216"/>
      <c r="T131" s="1216"/>
      <c r="U131" s="1216"/>
      <c r="V131" s="1216"/>
      <c r="W131" s="1165" t="s">
        <v>493</v>
      </c>
      <c r="X131" s="1166"/>
      <c r="Y131" s="1166"/>
      <c r="Z131" s="1167"/>
      <c r="AA131" s="1102">
        <v>28840480</v>
      </c>
      <c r="AB131" s="1081"/>
      <c r="AC131" s="1081"/>
      <c r="AD131" s="1081"/>
      <c r="AE131" s="1082"/>
      <c r="AF131" s="1080">
        <v>28232957</v>
      </c>
      <c r="AG131" s="1081"/>
      <c r="AH131" s="1081"/>
      <c r="AI131" s="1081"/>
      <c r="AJ131" s="1082"/>
      <c r="AK131" s="1080">
        <v>29549079</v>
      </c>
      <c r="AL131" s="1081"/>
      <c r="AM131" s="1081"/>
      <c r="AN131" s="1081"/>
      <c r="AO131" s="1082"/>
      <c r="AP131" s="1168"/>
      <c r="AQ131" s="1169"/>
      <c r="AR131" s="1169"/>
      <c r="AS131" s="1169"/>
      <c r="AT131" s="1170"/>
      <c r="AU131" s="281"/>
      <c r="AV131" s="281"/>
      <c r="AW131" s="281"/>
      <c r="AX131" s="1192" t="s">
        <v>494</v>
      </c>
      <c r="AY131" s="1138"/>
      <c r="AZ131" s="1138"/>
      <c r="BA131" s="1138"/>
      <c r="BB131" s="1138"/>
      <c r="BC131" s="1138"/>
      <c r="BD131" s="1138"/>
      <c r="BE131" s="1139"/>
      <c r="BF131" s="1193" t="s">
        <v>129</v>
      </c>
      <c r="BG131" s="1194"/>
      <c r="BH131" s="1194"/>
      <c r="BI131" s="1194"/>
      <c r="BJ131" s="1194"/>
      <c r="BK131" s="1194"/>
      <c r="BL131" s="1195"/>
      <c r="BM131" s="1193">
        <v>350</v>
      </c>
      <c r="BN131" s="1194"/>
      <c r="BO131" s="1194"/>
      <c r="BP131" s="1194"/>
      <c r="BQ131" s="1194"/>
      <c r="BR131" s="1194"/>
      <c r="BS131" s="1195"/>
      <c r="BT131" s="1196"/>
      <c r="BU131" s="1197"/>
      <c r="BV131" s="1197"/>
      <c r="BW131" s="1197"/>
      <c r="BX131" s="1197"/>
      <c r="BY131" s="1197"/>
      <c r="BZ131" s="1198"/>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2">
      <c r="A132" s="1199" t="s">
        <v>495</v>
      </c>
      <c r="B132" s="1200"/>
      <c r="C132" s="1200"/>
      <c r="D132" s="1200"/>
      <c r="E132" s="1200"/>
      <c r="F132" s="1200"/>
      <c r="G132" s="1200"/>
      <c r="H132" s="1200"/>
      <c r="I132" s="1200"/>
      <c r="J132" s="1200"/>
      <c r="K132" s="1200"/>
      <c r="L132" s="1200"/>
      <c r="M132" s="1200"/>
      <c r="N132" s="1200"/>
      <c r="O132" s="1200"/>
      <c r="P132" s="1200"/>
      <c r="Q132" s="1200"/>
      <c r="R132" s="1200"/>
      <c r="S132" s="1200"/>
      <c r="T132" s="1200"/>
      <c r="U132" s="1200"/>
      <c r="V132" s="1203" t="s">
        <v>496</v>
      </c>
      <c r="W132" s="1203"/>
      <c r="X132" s="1203"/>
      <c r="Y132" s="1203"/>
      <c r="Z132" s="1204"/>
      <c r="AA132" s="1205">
        <v>0.53913804499999995</v>
      </c>
      <c r="AB132" s="1206"/>
      <c r="AC132" s="1206"/>
      <c r="AD132" s="1206"/>
      <c r="AE132" s="1207"/>
      <c r="AF132" s="1208">
        <v>1.0875020989999999</v>
      </c>
      <c r="AG132" s="1206"/>
      <c r="AH132" s="1206"/>
      <c r="AI132" s="1206"/>
      <c r="AJ132" s="1207"/>
      <c r="AK132" s="1208">
        <v>3.2423041000000001</v>
      </c>
      <c r="AL132" s="1206"/>
      <c r="AM132" s="1206"/>
      <c r="AN132" s="1206"/>
      <c r="AO132" s="1207"/>
      <c r="AP132" s="1096"/>
      <c r="AQ132" s="1097"/>
      <c r="AR132" s="1097"/>
      <c r="AS132" s="1097"/>
      <c r="AT132" s="1209"/>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5">
      <c r="A133" s="1201"/>
      <c r="B133" s="1202"/>
      <c r="C133" s="1202"/>
      <c r="D133" s="1202"/>
      <c r="E133" s="1202"/>
      <c r="F133" s="1202"/>
      <c r="G133" s="1202"/>
      <c r="H133" s="1202"/>
      <c r="I133" s="1202"/>
      <c r="J133" s="1202"/>
      <c r="K133" s="1202"/>
      <c r="L133" s="1202"/>
      <c r="M133" s="1202"/>
      <c r="N133" s="1202"/>
      <c r="O133" s="1202"/>
      <c r="P133" s="1202"/>
      <c r="Q133" s="1202"/>
      <c r="R133" s="1202"/>
      <c r="S133" s="1202"/>
      <c r="T133" s="1202"/>
      <c r="U133" s="1202"/>
      <c r="V133" s="1186" t="s">
        <v>497</v>
      </c>
      <c r="W133" s="1186"/>
      <c r="X133" s="1186"/>
      <c r="Y133" s="1186"/>
      <c r="Z133" s="1187"/>
      <c r="AA133" s="1188">
        <v>0.3</v>
      </c>
      <c r="AB133" s="1189"/>
      <c r="AC133" s="1189"/>
      <c r="AD133" s="1189"/>
      <c r="AE133" s="1190"/>
      <c r="AF133" s="1188">
        <v>0.6</v>
      </c>
      <c r="AG133" s="1189"/>
      <c r="AH133" s="1189"/>
      <c r="AI133" s="1189"/>
      <c r="AJ133" s="1190"/>
      <c r="AK133" s="1188">
        <v>1.6</v>
      </c>
      <c r="AL133" s="1189"/>
      <c r="AM133" s="1189"/>
      <c r="AN133" s="1189"/>
      <c r="AO133" s="1190"/>
      <c r="AP133" s="1126"/>
      <c r="AQ133" s="1127"/>
      <c r="AR133" s="1127"/>
      <c r="AS133" s="1127"/>
      <c r="AT133" s="1191"/>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2">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4" hidden="1" x14ac:dyDescent="0.2">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2"/>
  </sheetData>
  <sheetProtection algorithmName="SHA-512" hashValue="3CZd+QbX6ExlGx/UxWpSyOZtOZeTf0BWGdDOA+4vORZPAYiNE72os+2BZ3BVX1pVGiH+K5JC49bBnIpft7yj7g==" saltValue="1xsaXTPSsO30d6hOMq8vAw==" spinCount="100000" sheet="1" objects="1" scenarios="1" formatRows="0"/>
  <mergeCells count="2033">
    <mergeCell ref="B69:P69"/>
    <mergeCell ref="B70:P70"/>
    <mergeCell ref="B72:P72"/>
    <mergeCell ref="B71:P71"/>
    <mergeCell ref="B74:P74"/>
    <mergeCell ref="B73:P73"/>
    <mergeCell ref="B75:P75"/>
    <mergeCell ref="B76:P76"/>
    <mergeCell ref="B77:P77"/>
    <mergeCell ref="BS8:CG8"/>
    <mergeCell ref="BS7:CG7"/>
    <mergeCell ref="BS9:CG9"/>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BS67:CG67"/>
    <mergeCell ref="CH67:CL67"/>
    <mergeCell ref="CM67:CQ67"/>
    <mergeCell ref="CR67:CV67"/>
    <mergeCell ref="CM68:CQ68"/>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AP68:AT68"/>
    <mergeCell ref="AU68:AY68"/>
    <mergeCell ref="AZ68:BD68"/>
    <mergeCell ref="BS68:CG68"/>
    <mergeCell ref="CH68:CL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AU66:AY67"/>
    <mergeCell ref="AZ66:BD67"/>
    <mergeCell ref="B68:P68"/>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CR66:CV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4"/>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88" customWidth="1"/>
    <col min="121" max="121" width="0" style="287" hidden="1" customWidth="1"/>
    <col min="122" max="16384" width="9" style="287" hidden="1"/>
  </cols>
  <sheetData>
    <row r="1" spans="1:120" ht="13.2"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7"/>
    </row>
    <row r="17" spans="119:120" ht="13.2" x14ac:dyDescent="0.2">
      <c r="DP17" s="287"/>
    </row>
    <row r="18" spans="119:120" ht="13.2" x14ac:dyDescent="0.2"/>
    <row r="19" spans="119:120" ht="13.2" x14ac:dyDescent="0.2"/>
    <row r="20" spans="119:120" ht="13.2" x14ac:dyDescent="0.2">
      <c r="DO20" s="287"/>
      <c r="DP20" s="287"/>
    </row>
    <row r="21" spans="119:120" ht="13.2" x14ac:dyDescent="0.2">
      <c r="DP21" s="287"/>
    </row>
    <row r="22" spans="119:120" ht="13.2" x14ac:dyDescent="0.2"/>
    <row r="23" spans="119:120" ht="13.2" x14ac:dyDescent="0.2">
      <c r="DO23" s="287"/>
      <c r="DP23" s="287"/>
    </row>
    <row r="24" spans="119:120" ht="13.2" x14ac:dyDescent="0.2">
      <c r="DP24" s="287"/>
    </row>
    <row r="25" spans="119:120" ht="13.2" x14ac:dyDescent="0.2">
      <c r="DP25" s="287"/>
    </row>
    <row r="26" spans="119:120" ht="13.2" x14ac:dyDescent="0.2">
      <c r="DO26" s="287"/>
      <c r="DP26" s="287"/>
    </row>
    <row r="27" spans="119:120" ht="13.2" x14ac:dyDescent="0.2"/>
    <row r="28" spans="119:120" ht="13.2" x14ac:dyDescent="0.2">
      <c r="DO28" s="287"/>
      <c r="DP28" s="287"/>
    </row>
    <row r="29" spans="119:120" ht="13.2" x14ac:dyDescent="0.2">
      <c r="DP29" s="287"/>
    </row>
    <row r="30" spans="119:120" ht="13.2" x14ac:dyDescent="0.2"/>
    <row r="31" spans="119:120" ht="13.2" x14ac:dyDescent="0.2">
      <c r="DO31" s="287"/>
      <c r="DP31" s="287"/>
    </row>
    <row r="32" spans="119:120" ht="13.2" x14ac:dyDescent="0.2"/>
    <row r="33" spans="98:120" ht="13.2" x14ac:dyDescent="0.2">
      <c r="DO33" s="287"/>
      <c r="DP33" s="287"/>
    </row>
    <row r="34" spans="98:120" ht="13.2" x14ac:dyDescent="0.2">
      <c r="DM34" s="287"/>
    </row>
    <row r="35" spans="98:120" ht="13.2" x14ac:dyDescent="0.2">
      <c r="CT35" s="287"/>
      <c r="CU35" s="287"/>
      <c r="CV35" s="287"/>
      <c r="CY35" s="287"/>
      <c r="CZ35" s="287"/>
      <c r="DA35" s="287"/>
      <c r="DD35" s="287"/>
      <c r="DE35" s="287"/>
      <c r="DF35" s="287"/>
      <c r="DI35" s="287"/>
      <c r="DJ35" s="287"/>
      <c r="DK35" s="287"/>
      <c r="DM35" s="287"/>
      <c r="DN35" s="287"/>
      <c r="DO35" s="287"/>
      <c r="DP35" s="287"/>
    </row>
    <row r="36" spans="98:120" ht="13.2" x14ac:dyDescent="0.2"/>
    <row r="37" spans="98:120" ht="13.2" x14ac:dyDescent="0.2">
      <c r="CW37" s="287"/>
      <c r="DB37" s="287"/>
      <c r="DG37" s="287"/>
      <c r="DL37" s="287"/>
      <c r="DP37" s="287"/>
    </row>
    <row r="38" spans="98:120" ht="13.2" x14ac:dyDescent="0.2">
      <c r="CT38" s="287"/>
      <c r="CU38" s="287"/>
      <c r="CV38" s="287"/>
      <c r="CW38" s="287"/>
      <c r="CY38" s="287"/>
      <c r="CZ38" s="287"/>
      <c r="DA38" s="287"/>
      <c r="DB38" s="287"/>
      <c r="DD38" s="287"/>
      <c r="DE38" s="287"/>
      <c r="DF38" s="287"/>
      <c r="DG38" s="287"/>
      <c r="DI38" s="287"/>
      <c r="DJ38" s="287"/>
      <c r="DK38" s="287"/>
      <c r="DL38" s="287"/>
      <c r="DN38" s="287"/>
      <c r="DO38" s="287"/>
      <c r="DP38" s="28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7"/>
      <c r="DO49" s="287"/>
      <c r="DP49" s="28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7"/>
      <c r="CS63" s="287"/>
      <c r="CX63" s="287"/>
      <c r="DC63" s="287"/>
      <c r="DH63" s="287"/>
    </row>
    <row r="64" spans="22:120" ht="13.2" x14ac:dyDescent="0.2">
      <c r="V64" s="287"/>
    </row>
    <row r="65" spans="15:120" ht="13.2" x14ac:dyDescent="0.2">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ht="13.2" x14ac:dyDescent="0.2">
      <c r="Q66" s="287"/>
      <c r="S66" s="287"/>
      <c r="U66" s="287"/>
      <c r="DM66" s="287"/>
    </row>
    <row r="67" spans="15:120" ht="13.2" x14ac:dyDescent="0.2">
      <c r="O67" s="287"/>
      <c r="P67" s="287"/>
      <c r="R67" s="287"/>
      <c r="T67" s="287"/>
      <c r="Y67" s="287"/>
      <c r="CT67" s="287"/>
      <c r="CV67" s="287"/>
      <c r="CW67" s="287"/>
      <c r="CY67" s="287"/>
      <c r="DA67" s="287"/>
      <c r="DB67" s="287"/>
      <c r="DD67" s="287"/>
      <c r="DF67" s="287"/>
      <c r="DG67" s="287"/>
      <c r="DI67" s="287"/>
      <c r="DK67" s="287"/>
      <c r="DL67" s="287"/>
      <c r="DN67" s="287"/>
      <c r="DO67" s="287"/>
      <c r="DP67" s="287"/>
    </row>
    <row r="68" spans="15:120" ht="13.2" x14ac:dyDescent="0.2"/>
    <row r="69" spans="15:120" ht="13.2" x14ac:dyDescent="0.2"/>
    <row r="70" spans="15:120" ht="13.2" x14ac:dyDescent="0.2"/>
    <row r="71" spans="15:120" ht="13.2" x14ac:dyDescent="0.2"/>
    <row r="72" spans="15:120" ht="13.2" x14ac:dyDescent="0.2">
      <c r="DP72" s="287"/>
    </row>
    <row r="73" spans="15:120" ht="13.2" x14ac:dyDescent="0.2">
      <c r="DP73" s="28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7"/>
      <c r="CX96" s="287"/>
      <c r="DC96" s="287"/>
      <c r="DH96" s="287"/>
    </row>
    <row r="97" spans="24:120" ht="13.2" x14ac:dyDescent="0.2">
      <c r="CS97" s="287"/>
      <c r="CX97" s="287"/>
      <c r="DC97" s="287"/>
      <c r="DH97" s="287"/>
      <c r="DP97" s="288" t="s">
        <v>
498</v>
      </c>
    </row>
    <row r="98" spans="24:120" ht="13.2" hidden="1" x14ac:dyDescent="0.2">
      <c r="CS98" s="287"/>
      <c r="CX98" s="287"/>
      <c r="DC98" s="287"/>
      <c r="DH98" s="287"/>
    </row>
    <row r="99" spans="24:120" ht="13.2" hidden="1" x14ac:dyDescent="0.2">
      <c r="CS99" s="287"/>
      <c r="CX99" s="287"/>
      <c r="DC99" s="287"/>
      <c r="DH99" s="287"/>
    </row>
    <row r="101" spans="24:120" ht="12" hidden="1" customHeight="1" x14ac:dyDescent="0.2">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2">
      <c r="CU102" s="287"/>
      <c r="CZ102" s="287"/>
      <c r="DE102" s="287"/>
      <c r="DJ102" s="287"/>
      <c r="DM102" s="287"/>
    </row>
    <row r="103" spans="24:120" ht="13.2" hidden="1" x14ac:dyDescent="0.2">
      <c r="CT103" s="287"/>
      <c r="CV103" s="287"/>
      <c r="CW103" s="287"/>
      <c r="CY103" s="287"/>
      <c r="DA103" s="287"/>
      <c r="DB103" s="287"/>
      <c r="DD103" s="287"/>
      <c r="DF103" s="287"/>
      <c r="DG103" s="287"/>
      <c r="DI103" s="287"/>
      <c r="DK103" s="287"/>
      <c r="DL103" s="287"/>
      <c r="DM103" s="287"/>
      <c r="DN103" s="287"/>
      <c r="DO103" s="287"/>
      <c r="DP103" s="287"/>
    </row>
    <row r="104" spans="24:120" ht="13.2" hidden="1" x14ac:dyDescent="0.2">
      <c r="CV104" s="287"/>
      <c r="CW104" s="287"/>
      <c r="DA104" s="287"/>
      <c r="DB104" s="287"/>
      <c r="DF104" s="287"/>
      <c r="DG104" s="287"/>
      <c r="DK104" s="287"/>
      <c r="DL104" s="287"/>
      <c r="DN104" s="287"/>
      <c r="DO104" s="287"/>
      <c r="DP104" s="287"/>
    </row>
    <row r="105" spans="24:120" ht="12.75" hidden="1" customHeight="1" x14ac:dyDescent="0.2"/>
  </sheetData>
  <sheetProtection algorithmName="SHA-512" hashValue="eyq1eMOR+U0o85Sm/6YeGteHkrChwNT48zi8NJkpU9g60U0thlOnqIlXGoQBchp+ZMO55Hjg5botavhCh0xexQ==" saltValue="Z5bnFZkrDS5f0QZH3YlgKA==" spinCount="100000" sheet="1" objects="1" scenarios="1"/>
  <dataConsolidate/>
  <phoneticPr fontId="4"/>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1" zoomScale="80" zoomScaleNormal="80" zoomScaleSheetLayoutView="55" workbookViewId="0"/>
  </sheetViews>
  <sheetFormatPr defaultColWidth="0" defaultRowHeight="13.5" customHeight="1" zeroHeight="1" x14ac:dyDescent="0.2"/>
  <cols>
    <col min="1" max="116" width="2.6640625" style="288" customWidth="1"/>
    <col min="117" max="16384" width="9" style="287" hidden="1"/>
  </cols>
  <sheetData>
    <row r="1" spans="2:116" ht="13.2"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ht="13.2" x14ac:dyDescent="0.2"/>
    <row r="3" spans="2:116" ht="13.2" x14ac:dyDescent="0.2"/>
    <row r="4" spans="2:116" ht="13.2" x14ac:dyDescent="0.2">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ht="13.2" x14ac:dyDescent="0.2">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ht="13.2" x14ac:dyDescent="0.2"/>
    <row r="20" spans="9:116" ht="13.2" x14ac:dyDescent="0.2"/>
    <row r="21" spans="9:116" ht="13.2" x14ac:dyDescent="0.2">
      <c r="DL21" s="287"/>
    </row>
    <row r="22" spans="9:116" ht="13.2" x14ac:dyDescent="0.2">
      <c r="DI22" s="287"/>
      <c r="DJ22" s="287"/>
      <c r="DK22" s="287"/>
      <c r="DL22" s="287"/>
    </row>
    <row r="23" spans="9:116" ht="13.2" x14ac:dyDescent="0.2">
      <c r="CY23" s="287"/>
      <c r="CZ23" s="287"/>
      <c r="DA23" s="287"/>
      <c r="DB23" s="287"/>
      <c r="DC23" s="287"/>
      <c r="DD23" s="287"/>
      <c r="DE23" s="287"/>
      <c r="DF23" s="287"/>
      <c r="DG23" s="287"/>
      <c r="DH23" s="287"/>
      <c r="DI23" s="287"/>
      <c r="DJ23" s="287"/>
      <c r="DK23" s="287"/>
      <c r="DL23" s="28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7"/>
      <c r="DA35" s="287"/>
      <c r="DB35" s="287"/>
      <c r="DC35" s="287"/>
      <c r="DD35" s="287"/>
      <c r="DE35" s="287"/>
      <c r="DF35" s="287"/>
      <c r="DG35" s="287"/>
      <c r="DH35" s="287"/>
      <c r="DI35" s="287"/>
      <c r="DJ35" s="287"/>
      <c r="DK35" s="287"/>
      <c r="DL35" s="287"/>
    </row>
    <row r="36" spans="15:116" ht="13.2" x14ac:dyDescent="0.2"/>
    <row r="37" spans="15:116" ht="13.2" x14ac:dyDescent="0.2">
      <c r="DL37" s="287"/>
    </row>
    <row r="38" spans="15:116" ht="13.2" x14ac:dyDescent="0.2">
      <c r="DI38" s="287"/>
      <c r="DJ38" s="287"/>
      <c r="DK38" s="287"/>
      <c r="DL38" s="287"/>
    </row>
    <row r="39" spans="15:116" ht="13.2" x14ac:dyDescent="0.2"/>
    <row r="40" spans="15:116" ht="13.2" x14ac:dyDescent="0.2"/>
    <row r="41" spans="15:116" ht="13.2" x14ac:dyDescent="0.2"/>
    <row r="42" spans="15:116" ht="13.2" x14ac:dyDescent="0.2"/>
    <row r="43" spans="15:116" ht="13.2" x14ac:dyDescent="0.2">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ht="13.2" x14ac:dyDescent="0.2">
      <c r="DL44" s="287"/>
    </row>
    <row r="45" spans="15:116" ht="13.2" x14ac:dyDescent="0.2"/>
    <row r="46" spans="15:116" ht="13.2" x14ac:dyDescent="0.2">
      <c r="DA46" s="287"/>
      <c r="DB46" s="287"/>
      <c r="DC46" s="287"/>
      <c r="DD46" s="287"/>
      <c r="DE46" s="287"/>
      <c r="DF46" s="287"/>
      <c r="DG46" s="287"/>
      <c r="DH46" s="287"/>
      <c r="DI46" s="287"/>
      <c r="DJ46" s="287"/>
      <c r="DK46" s="287"/>
      <c r="DL46" s="287"/>
    </row>
    <row r="47" spans="15:116" ht="13.2" x14ac:dyDescent="0.2"/>
    <row r="48" spans="15:116" ht="13.2" x14ac:dyDescent="0.2"/>
    <row r="49" spans="104:116" ht="13.2" x14ac:dyDescent="0.2"/>
    <row r="50" spans="104:116" ht="13.2" x14ac:dyDescent="0.2">
      <c r="CZ50" s="287"/>
      <c r="DA50" s="287"/>
      <c r="DB50" s="287"/>
      <c r="DC50" s="287"/>
      <c r="DD50" s="287"/>
      <c r="DE50" s="287"/>
      <c r="DF50" s="287"/>
      <c r="DG50" s="287"/>
      <c r="DH50" s="287"/>
      <c r="DI50" s="287"/>
      <c r="DJ50" s="287"/>
      <c r="DK50" s="287"/>
      <c r="DL50" s="287"/>
    </row>
    <row r="51" spans="104:116" ht="13.2" x14ac:dyDescent="0.2"/>
    <row r="52" spans="104:116" ht="13.2" x14ac:dyDescent="0.2"/>
    <row r="53" spans="104:116" ht="13.2" x14ac:dyDescent="0.2">
      <c r="DL53" s="28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7"/>
      <c r="DD67" s="287"/>
      <c r="DE67" s="287"/>
      <c r="DF67" s="287"/>
      <c r="DG67" s="287"/>
      <c r="DH67" s="287"/>
      <c r="DI67" s="287"/>
      <c r="DJ67" s="287"/>
      <c r="DK67" s="287"/>
      <c r="DL67" s="28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UKlcTwh48HXqKaX2g2m5kAAQTtJ/cCMinTYGOQYvyam2jU+uy1N+zEY8OdnlxK0BhXMMq8pD5vXK94rmFYmjw==" saltValue="trkKu2OHjTazuD2s7CF0pw==" spinCount="100000" sheet="1" objects="1" scenarios="1"/>
  <dataConsolidate/>
  <phoneticPr fontId="4"/>
  <printOptions horizontalCentered="1" verticalCentered="1"/>
  <pageMargins left="0" right="0" top="0" bottom="0" header="0" footer="0"/>
  <pageSetup paperSize="9" scale="46" orientation="landscape" horizontalDpi="300" verticalDpi="30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89" customWidth="1"/>
    <col min="37" max="44" width="17" style="289" customWidth="1"/>
    <col min="45" max="45" width="6.109375" style="296" customWidth="1"/>
    <col min="46" max="46" width="3" style="294" customWidth="1"/>
    <col min="47" max="47" width="19.109375" style="289" hidden="1" customWidth="1"/>
    <col min="48" max="52" width="12.6640625" style="289" hidden="1" customWidth="1"/>
    <col min="53" max="16384" width="8.6640625" style="289" hidden="1"/>
  </cols>
  <sheetData>
    <row r="1" spans="1:46" ht="13.2" x14ac:dyDescent="0.2">
      <c r="AS1" s="290"/>
      <c r="AT1" s="290"/>
    </row>
    <row r="2" spans="1:46" ht="13.2" x14ac:dyDescent="0.2">
      <c r="AS2" s="290"/>
      <c r="AT2" s="290"/>
    </row>
    <row r="3" spans="1:46" ht="13.2" x14ac:dyDescent="0.2">
      <c r="AS3" s="290"/>
      <c r="AT3" s="290"/>
    </row>
    <row r="4" spans="1:46" ht="13.2" x14ac:dyDescent="0.2">
      <c r="AS4" s="290"/>
      <c r="AT4" s="290"/>
    </row>
    <row r="5" spans="1:46" ht="16.2" x14ac:dyDescent="0.2">
      <c r="A5" s="291" t="s">
        <v>
499</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ht="13.2" x14ac:dyDescent="0.2">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
500</v>
      </c>
      <c r="AL6" s="295"/>
      <c r="AM6" s="295"/>
      <c r="AN6" s="295"/>
      <c r="AO6" s="290"/>
      <c r="AP6" s="290"/>
      <c r="AQ6" s="290"/>
      <c r="AR6" s="290"/>
    </row>
    <row r="7" spans="1:46" ht="13.2" x14ac:dyDescent="0.2">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20" t="s">
        <v>
501</v>
      </c>
      <c r="AP7" s="300"/>
      <c r="AQ7" s="301" t="s">
        <v>
502</v>
      </c>
      <c r="AR7" s="302"/>
    </row>
    <row r="8" spans="1:46" ht="13.2" x14ac:dyDescent="0.2">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21"/>
      <c r="AP8" s="306" t="s">
        <v>
503</v>
      </c>
      <c r="AQ8" s="307" t="s">
        <v>
504</v>
      </c>
      <c r="AR8" s="308" t="s">
        <v>
505</v>
      </c>
    </row>
    <row r="9" spans="1:46" ht="13.2" x14ac:dyDescent="0.2">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22" t="s">
        <v>
506</v>
      </c>
      <c r="AL9" s="1223"/>
      <c r="AM9" s="1223"/>
      <c r="AN9" s="1224"/>
      <c r="AO9" s="309">
        <v>
8051237</v>
      </c>
      <c r="AP9" s="309">
        <v>
54099</v>
      </c>
      <c r="AQ9" s="310">
        <v>
56868</v>
      </c>
      <c r="AR9" s="311">
        <v>
-4.9000000000000004</v>
      </c>
    </row>
    <row r="10" spans="1:46" ht="13.2" x14ac:dyDescent="0.2">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22" t="s">
        <v>
507</v>
      </c>
      <c r="AL10" s="1223"/>
      <c r="AM10" s="1223"/>
      <c r="AN10" s="1224"/>
      <c r="AO10" s="312">
        <v>
129803</v>
      </c>
      <c r="AP10" s="312">
        <v>
872</v>
      </c>
      <c r="AQ10" s="313">
        <v>
3674</v>
      </c>
      <c r="AR10" s="314">
        <v>
-76.3</v>
      </c>
    </row>
    <row r="11" spans="1:46" ht="13.5" customHeight="1" x14ac:dyDescent="0.2">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22" t="s">
        <v>
508</v>
      </c>
      <c r="AL11" s="1223"/>
      <c r="AM11" s="1223"/>
      <c r="AN11" s="1224"/>
      <c r="AO11" s="312">
        <v>
118088</v>
      </c>
      <c r="AP11" s="312">
        <v>
793</v>
      </c>
      <c r="AQ11" s="313">
        <v>
3477</v>
      </c>
      <c r="AR11" s="314">
        <v>
-77.2</v>
      </c>
    </row>
    <row r="12" spans="1:46" ht="13.5" customHeight="1" x14ac:dyDescent="0.2">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22" t="s">
        <v>
509</v>
      </c>
      <c r="AL12" s="1223"/>
      <c r="AM12" s="1223"/>
      <c r="AN12" s="1224"/>
      <c r="AO12" s="312">
        <v>
7966</v>
      </c>
      <c r="AP12" s="312">
        <v>
54</v>
      </c>
      <c r="AQ12" s="313">
        <v>
579</v>
      </c>
      <c r="AR12" s="314">
        <v>
-90.7</v>
      </c>
    </row>
    <row r="13" spans="1:46" ht="13.5" customHeight="1" x14ac:dyDescent="0.2">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22" t="s">
        <v>
510</v>
      </c>
      <c r="AL13" s="1223"/>
      <c r="AM13" s="1223"/>
      <c r="AN13" s="1224"/>
      <c r="AO13" s="312" t="s">
        <v>
511</v>
      </c>
      <c r="AP13" s="312" t="s">
        <v>
511</v>
      </c>
      <c r="AQ13" s="313">
        <v>
11</v>
      </c>
      <c r="AR13" s="314" t="s">
        <v>
511</v>
      </c>
    </row>
    <row r="14" spans="1:46" ht="13.5" customHeight="1" x14ac:dyDescent="0.2">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22" t="s">
        <v>
512</v>
      </c>
      <c r="AL14" s="1223"/>
      <c r="AM14" s="1223"/>
      <c r="AN14" s="1224"/>
      <c r="AO14" s="312">
        <v>
375015</v>
      </c>
      <c r="AP14" s="312">
        <v>
2520</v>
      </c>
      <c r="AQ14" s="313">
        <v>
2399</v>
      </c>
      <c r="AR14" s="314">
        <v>
5</v>
      </c>
    </row>
    <row r="15" spans="1:46" ht="13.5" customHeight="1" x14ac:dyDescent="0.2">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22" t="s">
        <v>
513</v>
      </c>
      <c r="AL15" s="1223"/>
      <c r="AM15" s="1223"/>
      <c r="AN15" s="1224"/>
      <c r="AO15" s="312">
        <v>
134935</v>
      </c>
      <c r="AP15" s="312">
        <v>
907</v>
      </c>
      <c r="AQ15" s="313">
        <v>
1114</v>
      </c>
      <c r="AR15" s="314">
        <v>
-18.600000000000001</v>
      </c>
    </row>
    <row r="16" spans="1:46" ht="13.2" x14ac:dyDescent="0.2">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25" t="s">
        <v>
514</v>
      </c>
      <c r="AL16" s="1226"/>
      <c r="AM16" s="1226"/>
      <c r="AN16" s="1227"/>
      <c r="AO16" s="312">
        <v>
-358714</v>
      </c>
      <c r="AP16" s="312">
        <v>
-2410</v>
      </c>
      <c r="AQ16" s="313">
        <v>
-4418</v>
      </c>
      <c r="AR16" s="314">
        <v>
-45.5</v>
      </c>
    </row>
    <row r="17" spans="1:46" ht="13.2" x14ac:dyDescent="0.2">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25" t="s">
        <v>
189</v>
      </c>
      <c r="AL17" s="1226"/>
      <c r="AM17" s="1226"/>
      <c r="AN17" s="1227"/>
      <c r="AO17" s="312">
        <v>
8458330</v>
      </c>
      <c r="AP17" s="312">
        <v>
56835</v>
      </c>
      <c r="AQ17" s="313">
        <v>
63704</v>
      </c>
      <c r="AR17" s="314">
        <v>
-10.8</v>
      </c>
    </row>
    <row r="18" spans="1:46" ht="13.2" x14ac:dyDescent="0.2">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ht="13.2" x14ac:dyDescent="0.2">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
515</v>
      </c>
      <c r="AL19" s="290"/>
      <c r="AM19" s="290"/>
      <c r="AN19" s="290"/>
      <c r="AO19" s="290"/>
      <c r="AP19" s="290"/>
      <c r="AQ19" s="290"/>
      <c r="AR19" s="290"/>
    </row>
    <row r="20" spans="1:46" ht="13.2" x14ac:dyDescent="0.2">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
516</v>
      </c>
      <c r="AP20" s="320" t="s">
        <v>
517</v>
      </c>
      <c r="AQ20" s="321" t="s">
        <v>
518</v>
      </c>
      <c r="AR20" s="322"/>
    </row>
    <row r="21" spans="1:46" s="328" customFormat="1" ht="13.2" x14ac:dyDescent="0.2">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17" t="s">
        <v>
519</v>
      </c>
      <c r="AL21" s="1218"/>
      <c r="AM21" s="1218"/>
      <c r="AN21" s="1219"/>
      <c r="AO21" s="324">
        <v>
5.27</v>
      </c>
      <c r="AP21" s="325">
        <v>
6.05</v>
      </c>
      <c r="AQ21" s="326">
        <v>
-0.78</v>
      </c>
      <c r="AR21" s="295"/>
      <c r="AS21" s="327"/>
      <c r="AT21" s="323"/>
    </row>
    <row r="22" spans="1:46" s="328" customFormat="1" ht="13.2" x14ac:dyDescent="0.2">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17" t="s">
        <v>
520</v>
      </c>
      <c r="AL22" s="1218"/>
      <c r="AM22" s="1218"/>
      <c r="AN22" s="1219"/>
      <c r="AO22" s="329">
        <v>
100</v>
      </c>
      <c r="AP22" s="330">
        <v>
99.6</v>
      </c>
      <c r="AQ22" s="331">
        <v>
0.4</v>
      </c>
      <c r="AR22" s="315"/>
      <c r="AS22" s="327"/>
      <c r="AT22" s="323"/>
    </row>
    <row r="23" spans="1:46" s="328" customFormat="1" ht="13.2" x14ac:dyDescent="0.2">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ht="13.2" x14ac:dyDescent="0.2">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ht="13.2" x14ac:dyDescent="0.2">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ht="13.2" x14ac:dyDescent="0.2">
      <c r="A26" s="295" t="s">
        <v>
521</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ht="13.2" x14ac:dyDescent="0.2">
      <c r="A27" s="336"/>
      <c r="AO27" s="290"/>
      <c r="AP27" s="290"/>
      <c r="AQ27" s="290"/>
      <c r="AR27" s="290"/>
      <c r="AS27" s="290"/>
      <c r="AT27" s="290"/>
    </row>
    <row r="28" spans="1:46" ht="16.2" x14ac:dyDescent="0.2">
      <c r="A28" s="291" t="s">
        <v>
522</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ht="13.2" x14ac:dyDescent="0.2">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
523</v>
      </c>
      <c r="AL29" s="295"/>
      <c r="AM29" s="295"/>
      <c r="AN29" s="295"/>
      <c r="AO29" s="290"/>
      <c r="AP29" s="290"/>
      <c r="AQ29" s="290"/>
      <c r="AR29" s="290"/>
      <c r="AS29" s="338"/>
    </row>
    <row r="30" spans="1:46" ht="13.2" x14ac:dyDescent="0.2">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20" t="s">
        <v>
501</v>
      </c>
      <c r="AP30" s="300"/>
      <c r="AQ30" s="301" t="s">
        <v>
502</v>
      </c>
      <c r="AR30" s="302"/>
    </row>
    <row r="31" spans="1:46" ht="13.2" x14ac:dyDescent="0.2">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21"/>
      <c r="AP31" s="306" t="s">
        <v>
503</v>
      </c>
      <c r="AQ31" s="307" t="s">
        <v>
504</v>
      </c>
      <c r="AR31" s="308" t="s">
        <v>
505</v>
      </c>
    </row>
    <row r="32" spans="1:46" ht="27" customHeight="1" x14ac:dyDescent="0.2">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33" t="s">
        <v>
524</v>
      </c>
      <c r="AL32" s="1234"/>
      <c r="AM32" s="1234"/>
      <c r="AN32" s="1235"/>
      <c r="AO32" s="339">
        <v>
1940181</v>
      </c>
      <c r="AP32" s="339">
        <v>
13037</v>
      </c>
      <c r="AQ32" s="340">
        <v>
31767</v>
      </c>
      <c r="AR32" s="341">
        <v>
-59</v>
      </c>
    </row>
    <row r="33" spans="1:46" ht="13.5" customHeight="1" x14ac:dyDescent="0.2">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33" t="s">
        <v>
525</v>
      </c>
      <c r="AL33" s="1234"/>
      <c r="AM33" s="1234"/>
      <c r="AN33" s="1235"/>
      <c r="AO33" s="339" t="s">
        <v>
511</v>
      </c>
      <c r="AP33" s="339" t="s">
        <v>
511</v>
      </c>
      <c r="AQ33" s="340">
        <v>
4</v>
      </c>
      <c r="AR33" s="341" t="s">
        <v>
511</v>
      </c>
    </row>
    <row r="34" spans="1:46" ht="27" customHeight="1" x14ac:dyDescent="0.2">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33" t="s">
        <v>
526</v>
      </c>
      <c r="AL34" s="1234"/>
      <c r="AM34" s="1234"/>
      <c r="AN34" s="1235"/>
      <c r="AO34" s="339" t="s">
        <v>
511</v>
      </c>
      <c r="AP34" s="339" t="s">
        <v>
511</v>
      </c>
      <c r="AQ34" s="340">
        <v>
33</v>
      </c>
      <c r="AR34" s="341" t="s">
        <v>
511</v>
      </c>
    </row>
    <row r="35" spans="1:46" ht="27" customHeight="1" x14ac:dyDescent="0.2">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33" t="s">
        <v>
527</v>
      </c>
      <c r="AL35" s="1234"/>
      <c r="AM35" s="1234"/>
      <c r="AN35" s="1235"/>
      <c r="AO35" s="339">
        <v>
44080</v>
      </c>
      <c r="AP35" s="339">
        <v>
296</v>
      </c>
      <c r="AQ35" s="340">
        <v>
6427</v>
      </c>
      <c r="AR35" s="341">
        <v>
-95.4</v>
      </c>
    </row>
    <row r="36" spans="1:46" ht="27" customHeight="1" x14ac:dyDescent="0.2">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33" t="s">
        <v>
528</v>
      </c>
      <c r="AL36" s="1234"/>
      <c r="AM36" s="1234"/>
      <c r="AN36" s="1235"/>
      <c r="AO36" s="339">
        <v>
54736</v>
      </c>
      <c r="AP36" s="339">
        <v>
368</v>
      </c>
      <c r="AQ36" s="340">
        <v>
1122</v>
      </c>
      <c r="AR36" s="341">
        <v>
-67.2</v>
      </c>
    </row>
    <row r="37" spans="1:46" ht="13.5" customHeight="1" x14ac:dyDescent="0.2">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33" t="s">
        <v>
529</v>
      </c>
      <c r="AL37" s="1234"/>
      <c r="AM37" s="1234"/>
      <c r="AN37" s="1235"/>
      <c r="AO37" s="339">
        <v>
1063160</v>
      </c>
      <c r="AP37" s="339">
        <v>
7144</v>
      </c>
      <c r="AQ37" s="340">
        <v>
1023</v>
      </c>
      <c r="AR37" s="341">
        <v>
598.29999999999995</v>
      </c>
    </row>
    <row r="38" spans="1:46" ht="27" customHeight="1" x14ac:dyDescent="0.2">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36" t="s">
        <v>
530</v>
      </c>
      <c r="AL38" s="1237"/>
      <c r="AM38" s="1237"/>
      <c r="AN38" s="1238"/>
      <c r="AO38" s="342" t="s">
        <v>
511</v>
      </c>
      <c r="AP38" s="342" t="s">
        <v>
511</v>
      </c>
      <c r="AQ38" s="343">
        <v>
2</v>
      </c>
      <c r="AR38" s="331" t="s">
        <v>
511</v>
      </c>
      <c r="AS38" s="338"/>
    </row>
    <row r="39" spans="1:46" ht="13.2" x14ac:dyDescent="0.2">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36" t="s">
        <v>
531</v>
      </c>
      <c r="AL39" s="1237"/>
      <c r="AM39" s="1237"/>
      <c r="AN39" s="1238"/>
      <c r="AO39" s="339">
        <v>
-698663</v>
      </c>
      <c r="AP39" s="339">
        <v>
-4695</v>
      </c>
      <c r="AQ39" s="340">
        <v>
-6864</v>
      </c>
      <c r="AR39" s="341">
        <v>
-31.6</v>
      </c>
      <c r="AS39" s="338"/>
    </row>
    <row r="40" spans="1:46" ht="27" customHeight="1" x14ac:dyDescent="0.2">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33" t="s">
        <v>
532</v>
      </c>
      <c r="AL40" s="1234"/>
      <c r="AM40" s="1234"/>
      <c r="AN40" s="1235"/>
      <c r="AO40" s="339">
        <v>
-1445423</v>
      </c>
      <c r="AP40" s="339">
        <v>
-9712</v>
      </c>
      <c r="AQ40" s="340">
        <v>
-26034</v>
      </c>
      <c r="AR40" s="341">
        <v>
-62.7</v>
      </c>
      <c r="AS40" s="338"/>
    </row>
    <row r="41" spans="1:46" ht="13.2" x14ac:dyDescent="0.2">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39" t="s">
        <v>
304</v>
      </c>
      <c r="AL41" s="1240"/>
      <c r="AM41" s="1240"/>
      <c r="AN41" s="1241"/>
      <c r="AO41" s="339">
        <v>
958071</v>
      </c>
      <c r="AP41" s="339">
        <v>
6438</v>
      </c>
      <c r="AQ41" s="340">
        <v>
7479</v>
      </c>
      <c r="AR41" s="341">
        <v>
-13.9</v>
      </c>
      <c r="AS41" s="338"/>
    </row>
    <row r="42" spans="1:46" ht="13.2" x14ac:dyDescent="0.2">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
533</v>
      </c>
      <c r="AL42" s="290"/>
      <c r="AM42" s="290"/>
      <c r="AN42" s="290"/>
      <c r="AO42" s="290"/>
      <c r="AP42" s="290"/>
      <c r="AQ42" s="315"/>
      <c r="AR42" s="315"/>
      <c r="AS42" s="338"/>
    </row>
    <row r="43" spans="1:46" ht="13.2" x14ac:dyDescent="0.2">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ht="13.2" x14ac:dyDescent="0.2">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ht="13.2" x14ac:dyDescent="0.2">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ht="13.2" x14ac:dyDescent="0.2">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2">
      <c r="A47" s="348" t="s">
        <v>
534</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ht="13.2" x14ac:dyDescent="0.2">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
535</v>
      </c>
      <c r="AL48" s="349"/>
      <c r="AM48" s="349"/>
      <c r="AN48" s="349"/>
      <c r="AO48" s="349"/>
      <c r="AP48" s="349"/>
      <c r="AQ48" s="350"/>
      <c r="AR48" s="349"/>
    </row>
    <row r="49" spans="1:44" ht="13.5" customHeight="1" x14ac:dyDescent="0.2">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28" t="s">
        <v>
501</v>
      </c>
      <c r="AN49" s="1230" t="s">
        <v>
536</v>
      </c>
      <c r="AO49" s="1231"/>
      <c r="AP49" s="1231"/>
      <c r="AQ49" s="1231"/>
      <c r="AR49" s="1232"/>
    </row>
    <row r="50" spans="1:44" ht="13.2" x14ac:dyDescent="0.2">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29"/>
      <c r="AN50" s="355" t="s">
        <v>
537</v>
      </c>
      <c r="AO50" s="356" t="s">
        <v>
538</v>
      </c>
      <c r="AP50" s="357" t="s">
        <v>
539</v>
      </c>
      <c r="AQ50" s="358" t="s">
        <v>
540</v>
      </c>
      <c r="AR50" s="359" t="s">
        <v>
541</v>
      </c>
    </row>
    <row r="51" spans="1:44" ht="13.2" x14ac:dyDescent="0.2">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
542</v>
      </c>
      <c r="AL51" s="352"/>
      <c r="AM51" s="360">
        <v>
5519348</v>
      </c>
      <c r="AN51" s="361">
        <v>
37331</v>
      </c>
      <c r="AO51" s="362">
        <v>
73.2</v>
      </c>
      <c r="AP51" s="363">
        <v>
58051</v>
      </c>
      <c r="AQ51" s="364">
        <v>
8.3000000000000007</v>
      </c>
      <c r="AR51" s="365">
        <v>
64.900000000000006</v>
      </c>
    </row>
    <row r="52" spans="1:44" ht="13.2" x14ac:dyDescent="0.2">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
543</v>
      </c>
      <c r="AM52" s="368">
        <v>
3485087</v>
      </c>
      <c r="AN52" s="369">
        <v>
23572</v>
      </c>
      <c r="AO52" s="370">
        <v>
54</v>
      </c>
      <c r="AP52" s="371">
        <v>
32143</v>
      </c>
      <c r="AQ52" s="372">
        <v>
13.4</v>
      </c>
      <c r="AR52" s="373">
        <v>
40.6</v>
      </c>
    </row>
    <row r="53" spans="1:44" ht="13.2" x14ac:dyDescent="0.2">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
544</v>
      </c>
      <c r="AL53" s="352"/>
      <c r="AM53" s="360">
        <v>
4481474</v>
      </c>
      <c r="AN53" s="361">
        <v>
30220</v>
      </c>
      <c r="AO53" s="362">
        <v>
-19</v>
      </c>
      <c r="AP53" s="363">
        <v>
40879</v>
      </c>
      <c r="AQ53" s="364">
        <v>
-29.6</v>
      </c>
      <c r="AR53" s="365">
        <v>
10.6</v>
      </c>
    </row>
    <row r="54" spans="1:44" ht="13.2" x14ac:dyDescent="0.2">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
543</v>
      </c>
      <c r="AM54" s="368">
        <v>
4177342</v>
      </c>
      <c r="AN54" s="369">
        <v>
28170</v>
      </c>
      <c r="AO54" s="370">
        <v>
19.5</v>
      </c>
      <c r="AP54" s="371">
        <v>
24087</v>
      </c>
      <c r="AQ54" s="372">
        <v>
-25.1</v>
      </c>
      <c r="AR54" s="373">
        <v>
44.6</v>
      </c>
    </row>
    <row r="55" spans="1:44" ht="13.2" x14ac:dyDescent="0.2">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
545</v>
      </c>
      <c r="AL55" s="352"/>
      <c r="AM55" s="360">
        <v>
4166070</v>
      </c>
      <c r="AN55" s="361">
        <v>
28012</v>
      </c>
      <c r="AO55" s="362">
        <v>
-7.3</v>
      </c>
      <c r="AP55" s="363">
        <v>
42651</v>
      </c>
      <c r="AQ55" s="364">
        <v>
4.3</v>
      </c>
      <c r="AR55" s="365">
        <v>
-11.6</v>
      </c>
    </row>
    <row r="56" spans="1:44" ht="13.2" x14ac:dyDescent="0.2">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
543</v>
      </c>
      <c r="AM56" s="368">
        <v>
3798783</v>
      </c>
      <c r="AN56" s="369">
        <v>
25543</v>
      </c>
      <c r="AO56" s="370">
        <v>
-9.3000000000000007</v>
      </c>
      <c r="AP56" s="371">
        <v>
22675</v>
      </c>
      <c r="AQ56" s="372">
        <v>
-5.9</v>
      </c>
      <c r="AR56" s="373">
        <v>
-3.4</v>
      </c>
    </row>
    <row r="57" spans="1:44" ht="13.2" x14ac:dyDescent="0.2">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
546</v>
      </c>
      <c r="AL57" s="352"/>
      <c r="AM57" s="360">
        <v>
3071658</v>
      </c>
      <c r="AN57" s="361">
        <v>
20650</v>
      </c>
      <c r="AO57" s="362">
        <v>
-26.3</v>
      </c>
      <c r="AP57" s="363">
        <v>
43226</v>
      </c>
      <c r="AQ57" s="364">
        <v>
1.3</v>
      </c>
      <c r="AR57" s="365">
        <v>
-27.6</v>
      </c>
    </row>
    <row r="58" spans="1:44" ht="13.2" x14ac:dyDescent="0.2">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
543</v>
      </c>
      <c r="AM58" s="368">
        <v>
2392654</v>
      </c>
      <c r="AN58" s="369">
        <v>
16086</v>
      </c>
      <c r="AO58" s="370">
        <v>
-37</v>
      </c>
      <c r="AP58" s="371">
        <v>
22622</v>
      </c>
      <c r="AQ58" s="372">
        <v>
-0.2</v>
      </c>
      <c r="AR58" s="373">
        <v>
-36.799999999999997</v>
      </c>
    </row>
    <row r="59" spans="1:44" ht="13.2" x14ac:dyDescent="0.2">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
547</v>
      </c>
      <c r="AL59" s="352"/>
      <c r="AM59" s="360">
        <v>
6457169</v>
      </c>
      <c r="AN59" s="361">
        <v>
43388</v>
      </c>
      <c r="AO59" s="362">
        <v>
110.1</v>
      </c>
      <c r="AP59" s="363">
        <v>
42836</v>
      </c>
      <c r="AQ59" s="364">
        <v>
-0.9</v>
      </c>
      <c r="AR59" s="365">
        <v>
111</v>
      </c>
    </row>
    <row r="60" spans="1:44" ht="13.2" x14ac:dyDescent="0.2">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
543</v>
      </c>
      <c r="AM60" s="368">
        <v>
5427580</v>
      </c>
      <c r="AN60" s="369">
        <v>
36470</v>
      </c>
      <c r="AO60" s="370">
        <v>
126.7</v>
      </c>
      <c r="AP60" s="371">
        <v>
22936</v>
      </c>
      <c r="AQ60" s="372">
        <v>
1.4</v>
      </c>
      <c r="AR60" s="373">
        <v>
125.3</v>
      </c>
    </row>
    <row r="61" spans="1:44" ht="13.2" x14ac:dyDescent="0.2">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
548</v>
      </c>
      <c r="AL61" s="374"/>
      <c r="AM61" s="375">
        <v>
4739144</v>
      </c>
      <c r="AN61" s="376">
        <v>
31920</v>
      </c>
      <c r="AO61" s="377">
        <v>
26.1</v>
      </c>
      <c r="AP61" s="378">
        <v>
45529</v>
      </c>
      <c r="AQ61" s="379">
        <v>
-3.3</v>
      </c>
      <c r="AR61" s="365">
        <v>
29.4</v>
      </c>
    </row>
    <row r="62" spans="1:44" ht="13.2" x14ac:dyDescent="0.2">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
543</v>
      </c>
      <c r="AM62" s="368">
        <v>
3856289</v>
      </c>
      <c r="AN62" s="369">
        <v>
25968</v>
      </c>
      <c r="AO62" s="370">
        <v>
30.8</v>
      </c>
      <c r="AP62" s="371">
        <v>
24893</v>
      </c>
      <c r="AQ62" s="372">
        <v>
-3.3</v>
      </c>
      <c r="AR62" s="373">
        <v>
34.1</v>
      </c>
    </row>
    <row r="63" spans="1:44" ht="13.2" x14ac:dyDescent="0.2">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ht="13.2" x14ac:dyDescent="0.2">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ht="13.2" x14ac:dyDescent="0.2">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ht="13.2" x14ac:dyDescent="0.2">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2">
      <c r="AK67" s="290"/>
      <c r="AL67" s="290"/>
      <c r="AM67" s="290"/>
      <c r="AN67" s="290"/>
      <c r="AO67" s="290"/>
      <c r="AP67" s="290"/>
      <c r="AQ67" s="290"/>
      <c r="AR67" s="290"/>
      <c r="AS67" s="290"/>
      <c r="AT67" s="290"/>
    </row>
    <row r="68" spans="1:46" ht="13.5" hidden="1" customHeight="1" x14ac:dyDescent="0.2">
      <c r="AK68" s="290"/>
      <c r="AL68" s="290"/>
      <c r="AM68" s="290"/>
      <c r="AN68" s="290"/>
      <c r="AO68" s="290"/>
      <c r="AP68" s="290"/>
      <c r="AQ68" s="290"/>
      <c r="AR68" s="290"/>
    </row>
    <row r="69" spans="1:46" ht="13.5" hidden="1" customHeight="1" x14ac:dyDescent="0.2">
      <c r="AK69" s="290"/>
      <c r="AL69" s="290"/>
      <c r="AM69" s="290"/>
      <c r="AN69" s="290"/>
      <c r="AO69" s="290"/>
      <c r="AP69" s="290"/>
      <c r="AQ69" s="290"/>
      <c r="AR69" s="290"/>
    </row>
    <row r="70" spans="1:46" ht="13.2" hidden="1" x14ac:dyDescent="0.2">
      <c r="AK70" s="290"/>
      <c r="AL70" s="290"/>
      <c r="AM70" s="290"/>
      <c r="AN70" s="290"/>
      <c r="AO70" s="290"/>
      <c r="AP70" s="290"/>
      <c r="AQ70" s="290"/>
      <c r="AR70" s="290"/>
    </row>
    <row r="71" spans="1:46" ht="13.2" hidden="1" x14ac:dyDescent="0.2">
      <c r="AK71" s="290"/>
      <c r="AL71" s="290"/>
      <c r="AM71" s="290"/>
      <c r="AN71" s="290"/>
      <c r="AO71" s="290"/>
      <c r="AP71" s="290"/>
      <c r="AQ71" s="290"/>
      <c r="AR71" s="290"/>
    </row>
    <row r="72" spans="1:46" ht="13.2" hidden="1" x14ac:dyDescent="0.2">
      <c r="AK72" s="290"/>
      <c r="AL72" s="290"/>
      <c r="AM72" s="290"/>
      <c r="AN72" s="290"/>
      <c r="AO72" s="290"/>
      <c r="AP72" s="290"/>
      <c r="AQ72" s="290"/>
      <c r="AR72" s="290"/>
    </row>
    <row r="73" spans="1:46" ht="13.2" hidden="1" x14ac:dyDescent="0.2">
      <c r="AK73" s="290"/>
      <c r="AL73" s="290"/>
      <c r="AM73" s="290"/>
      <c r="AN73" s="290"/>
      <c r="AO73" s="290"/>
      <c r="AP73" s="290"/>
      <c r="AQ73" s="290"/>
      <c r="AR73" s="290"/>
    </row>
    <row r="74" spans="1:46" ht="13.2" hidden="1" x14ac:dyDescent="0.2"/>
  </sheetData>
  <sheetProtection algorithmName="SHA-512" hashValue="CHI1oFv4argybrBEATLSucjQO0QX4XUO51M+Owvyv+qU8tmMMqGjCRgi9asnZMjrFoFiIEpMawfVSfdmEGhbQg==" saltValue="PALDoUYi3plt11mLtCFN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4"/>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88" customWidth="1"/>
    <col min="126" max="16384" width="9" style="287" hidden="1"/>
  </cols>
  <sheetData>
    <row r="1" spans="2:125" ht="13.5" customHeight="1"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ht="13.2" x14ac:dyDescent="0.2">
      <c r="B2" s="287"/>
      <c r="DG2" s="287"/>
    </row>
    <row r="3" spans="2:125" ht="13.2" x14ac:dyDescent="0.2">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ht="13.2" x14ac:dyDescent="0.2"/>
    <row r="5" spans="2:125" ht="13.2" x14ac:dyDescent="0.2"/>
    <row r="6" spans="2:125" ht="13.2" x14ac:dyDescent="0.2"/>
    <row r="7" spans="2:125" ht="13.2" x14ac:dyDescent="0.2"/>
    <row r="8" spans="2:125" ht="13.2" x14ac:dyDescent="0.2"/>
    <row r="9" spans="2:125" ht="13.2" x14ac:dyDescent="0.2">
      <c r="DU9" s="28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7"/>
    </row>
    <row r="18" spans="125:125" ht="13.2" x14ac:dyDescent="0.2"/>
    <row r="19" spans="125:125" ht="13.2" x14ac:dyDescent="0.2"/>
    <row r="20" spans="125:125" ht="13.2" x14ac:dyDescent="0.2">
      <c r="DU20" s="287"/>
    </row>
    <row r="21" spans="125:125" ht="13.2" x14ac:dyDescent="0.2">
      <c r="DU21" s="28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7"/>
    </row>
    <row r="29" spans="125:125" ht="13.2" x14ac:dyDescent="0.2"/>
    <row r="30" spans="125:125" ht="13.2" x14ac:dyDescent="0.2"/>
    <row r="31" spans="125:125" ht="13.2" x14ac:dyDescent="0.2"/>
    <row r="32" spans="125:125" ht="13.2" x14ac:dyDescent="0.2"/>
    <row r="33" spans="2:125" ht="13.2" x14ac:dyDescent="0.2">
      <c r="B33" s="287"/>
      <c r="G33" s="287"/>
      <c r="I33" s="287"/>
    </row>
    <row r="34" spans="2:125" ht="13.2" x14ac:dyDescent="0.2">
      <c r="C34" s="287"/>
      <c r="P34" s="287"/>
      <c r="DE34" s="287"/>
      <c r="DH34" s="287"/>
    </row>
    <row r="35" spans="2:125" ht="13.2" x14ac:dyDescent="0.2">
      <c r="D35" s="287"/>
      <c r="E35" s="287"/>
      <c r="DG35" s="287"/>
      <c r="DJ35" s="287"/>
      <c r="DP35" s="287"/>
      <c r="DQ35" s="287"/>
      <c r="DR35" s="287"/>
      <c r="DS35" s="287"/>
      <c r="DT35" s="287"/>
      <c r="DU35" s="287"/>
    </row>
    <row r="36" spans="2:125" ht="13.2" x14ac:dyDescent="0.2">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ht="13.2" x14ac:dyDescent="0.2">
      <c r="DU37" s="287"/>
    </row>
    <row r="38" spans="2:125" ht="13.2" x14ac:dyDescent="0.2">
      <c r="DT38" s="287"/>
      <c r="DU38" s="287"/>
    </row>
    <row r="39" spans="2:125" ht="13.2" x14ac:dyDescent="0.2"/>
    <row r="40" spans="2:125" ht="13.2" x14ac:dyDescent="0.2">
      <c r="DH40" s="287"/>
    </row>
    <row r="41" spans="2:125" ht="13.2" x14ac:dyDescent="0.2">
      <c r="DE41" s="287"/>
    </row>
    <row r="42" spans="2:125" ht="13.2" x14ac:dyDescent="0.2">
      <c r="DG42" s="287"/>
      <c r="DJ42" s="287"/>
    </row>
    <row r="43" spans="2:125" ht="13.2" x14ac:dyDescent="0.2">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ht="13.2" x14ac:dyDescent="0.2">
      <c r="DU44" s="287"/>
    </row>
    <row r="45" spans="2:125" ht="13.2" x14ac:dyDescent="0.2"/>
    <row r="46" spans="2:125" ht="13.2" x14ac:dyDescent="0.2"/>
    <row r="47" spans="2:125" ht="13.2" x14ac:dyDescent="0.2"/>
    <row r="48" spans="2:125" ht="13.2" x14ac:dyDescent="0.2">
      <c r="DT48" s="287"/>
      <c r="DU48" s="287"/>
    </row>
    <row r="49" spans="120:125" ht="13.2" x14ac:dyDescent="0.2">
      <c r="DU49" s="287"/>
    </row>
    <row r="50" spans="120:125" ht="13.2" x14ac:dyDescent="0.2">
      <c r="DU50" s="287"/>
    </row>
    <row r="51" spans="120:125" ht="13.2" x14ac:dyDescent="0.2">
      <c r="DP51" s="287"/>
      <c r="DQ51" s="287"/>
      <c r="DR51" s="287"/>
      <c r="DS51" s="287"/>
      <c r="DT51" s="287"/>
      <c r="DU51" s="287"/>
    </row>
    <row r="52" spans="120:125" ht="13.2" x14ac:dyDescent="0.2"/>
    <row r="53" spans="120:125" ht="13.2" x14ac:dyDescent="0.2"/>
    <row r="54" spans="120:125" ht="13.2" x14ac:dyDescent="0.2">
      <c r="DU54" s="287"/>
    </row>
    <row r="55" spans="120:125" ht="13.2" x14ac:dyDescent="0.2"/>
    <row r="56" spans="120:125" ht="13.2" x14ac:dyDescent="0.2"/>
    <row r="57" spans="120:125" ht="13.2" x14ac:dyDescent="0.2"/>
    <row r="58" spans="120:125" ht="13.2" x14ac:dyDescent="0.2">
      <c r="DU58" s="287"/>
    </row>
    <row r="59" spans="120:125" ht="13.2" x14ac:dyDescent="0.2"/>
    <row r="60" spans="120:125" ht="13.2" x14ac:dyDescent="0.2"/>
    <row r="61" spans="120:125" ht="13.2" x14ac:dyDescent="0.2"/>
    <row r="62" spans="120:125" ht="13.2" x14ac:dyDescent="0.2"/>
    <row r="63" spans="120:125" ht="13.2" x14ac:dyDescent="0.2">
      <c r="DU63" s="287"/>
    </row>
    <row r="64" spans="120:125" ht="13.2" x14ac:dyDescent="0.2">
      <c r="DT64" s="287"/>
      <c r="DU64" s="287"/>
    </row>
    <row r="65" spans="123:125" ht="13.2" x14ac:dyDescent="0.2"/>
    <row r="66" spans="123:125" ht="13.2" x14ac:dyDescent="0.2"/>
    <row r="67" spans="123:125" ht="13.2" x14ac:dyDescent="0.2"/>
    <row r="68" spans="123:125" ht="13.2" x14ac:dyDescent="0.2"/>
    <row r="69" spans="123:125" ht="13.2" x14ac:dyDescent="0.2">
      <c r="DS69" s="287"/>
      <c r="DT69" s="287"/>
      <c r="DU69" s="28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7"/>
    </row>
    <row r="83" spans="116:125" ht="13.2" x14ac:dyDescent="0.2">
      <c r="DM83" s="287"/>
      <c r="DN83" s="287"/>
      <c r="DO83" s="287"/>
      <c r="DP83" s="287"/>
      <c r="DQ83" s="287"/>
      <c r="DR83" s="287"/>
      <c r="DS83" s="287"/>
      <c r="DT83" s="287"/>
      <c r="DU83" s="287"/>
    </row>
    <row r="84" spans="116:125" ht="13.2" x14ac:dyDescent="0.2"/>
    <row r="85" spans="116:125" ht="13.2" x14ac:dyDescent="0.2"/>
    <row r="86" spans="116:125" ht="13.2" x14ac:dyDescent="0.2"/>
    <row r="87" spans="116:125" ht="13.2" x14ac:dyDescent="0.2"/>
    <row r="88" spans="116:125" ht="13.2" x14ac:dyDescent="0.2">
      <c r="DU88" s="28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7"/>
      <c r="DT94" s="287"/>
      <c r="DU94" s="287"/>
    </row>
    <row r="95" spans="116:125" ht="13.5" customHeight="1" x14ac:dyDescent="0.2">
      <c r="DU95" s="28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7"/>
    </row>
    <row r="102" spans="124:125" ht="13.5" customHeight="1" x14ac:dyDescent="0.2"/>
    <row r="103" spans="124:125" ht="13.5" customHeight="1" x14ac:dyDescent="0.2"/>
    <row r="104" spans="124:125" ht="13.5" customHeight="1" x14ac:dyDescent="0.2">
      <c r="DT104" s="287"/>
      <c r="DU104" s="28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7" t="s">
        <v>
550</v>
      </c>
    </row>
    <row r="120" spans="125:125" ht="13.5" hidden="1" customHeight="1" x14ac:dyDescent="0.2"/>
    <row r="121" spans="125:125" ht="13.5" hidden="1" customHeight="1" x14ac:dyDescent="0.2">
      <c r="DU121" s="287"/>
    </row>
  </sheetData>
  <sheetProtection algorithmName="SHA-512" hashValue="fXPoGpOtAsx4rFCV8BLXPs6CvroAuf4AHTpJrUej4VqFuc3RGA+p2ccmab504Mq3+xz5wQD9KIob8COl1YLlbQ==" saltValue="PybLLp2P+zaC26zFWmfBfA==" spinCount="100000" sheet="1" objects="1" scenarios="1"/>
  <dataConsolidate/>
  <phoneticPr fontId="4"/>
  <printOptions horizontalCentered="1" verticalCentered="1"/>
  <pageMargins left="0" right="0" top="0.19685039370078741" bottom="0" header="0.39370078740157483" footer="0"/>
  <pageSetup paperSize="9" scale="39" orientation="landscape" horizontalDpi="300" verticalDpi="30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88" customWidth="1"/>
    <col min="126" max="142" width="0" style="287" hidden="1" customWidth="1"/>
    <col min="143" max="16384" width="9" style="287" hidden="1"/>
  </cols>
  <sheetData>
    <row r="1" spans="1:125" ht="13.5" customHeight="1"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ht="13.2" x14ac:dyDescent="0.2">
      <c r="B2" s="287"/>
      <c r="T2" s="287"/>
    </row>
    <row r="3" spans="1:125" ht="13.2" x14ac:dyDescent="0.2">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7"/>
      <c r="G33" s="287"/>
      <c r="I33" s="287"/>
    </row>
    <row r="34" spans="2:125" ht="13.2" x14ac:dyDescent="0.2">
      <c r="C34" s="287"/>
      <c r="P34" s="287"/>
      <c r="R34" s="287"/>
      <c r="U34" s="287"/>
    </row>
    <row r="35" spans="2:125" ht="13.2" x14ac:dyDescent="0.2">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ht="13.2" x14ac:dyDescent="0.2">
      <c r="F36" s="287"/>
      <c r="H36" s="287"/>
      <c r="J36" s="287"/>
      <c r="K36" s="287"/>
      <c r="L36" s="287"/>
      <c r="M36" s="287"/>
      <c r="N36" s="287"/>
      <c r="O36" s="287"/>
      <c r="Q36" s="287"/>
      <c r="S36" s="287"/>
      <c r="V36" s="287"/>
    </row>
    <row r="37" spans="2:125" ht="13.2" x14ac:dyDescent="0.2"/>
    <row r="38" spans="2:125" ht="13.2" x14ac:dyDescent="0.2"/>
    <row r="39" spans="2:125" ht="13.2" x14ac:dyDescent="0.2"/>
    <row r="40" spans="2:125" ht="13.2" x14ac:dyDescent="0.2">
      <c r="U40" s="287"/>
    </row>
    <row r="41" spans="2:125" ht="13.2" x14ac:dyDescent="0.2">
      <c r="R41" s="287"/>
    </row>
    <row r="42" spans="2:125" ht="13.2" x14ac:dyDescent="0.2">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ht="13.2" x14ac:dyDescent="0.2">
      <c r="Q43" s="287"/>
      <c r="S43" s="287"/>
      <c r="V43" s="28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8" t="s">
        <v>
551</v>
      </c>
    </row>
  </sheetData>
  <sheetProtection algorithmName="SHA-512" hashValue="gE9t/DaC9p1OefItS2G52F3HsBS41GcXeVB8F/PdkBhkLhQIMJL4AOBi6KtZh6kBBKZWQzWzC5M6QPQOD+GTtg==" saltValue="umvGve28Jy7BivIjNBiM1w==" spinCount="100000" sheet="1" objects="1" scenarios="1"/>
  <dataConsolidate/>
  <phoneticPr fontId="4"/>
  <printOptions horizontalCentered="1" verticalCentered="1"/>
  <pageMargins left="0" right="0" top="0.19685039370078741" bottom="0" header="0.39370078740157483" footer="0"/>
  <pageSetup paperSize="9" scale="40" orientation="landscape" horizontalDpi="300" verticalDpi="30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552</v>
      </c>
      <c r="G46" s="8" t="s">
        <v>
553</v>
      </c>
      <c r="H46" s="8" t="s">
        <v>
554</v>
      </c>
      <c r="I46" s="8" t="s">
        <v>
555</v>
      </c>
      <c r="J46" s="9" t="s">
        <v>
556</v>
      </c>
    </row>
    <row r="47" spans="2:10" ht="57.75" customHeight="1" x14ac:dyDescent="0.2">
      <c r="B47" s="10"/>
      <c r="C47" s="1242" t="s">
        <v>
3</v>
      </c>
      <c r="D47" s="1242"/>
      <c r="E47" s="1243"/>
      <c r="F47" s="11">
        <v>
11.53</v>
      </c>
      <c r="G47" s="12">
        <v>
11.65</v>
      </c>
      <c r="H47" s="12">
        <v>
11.67</v>
      </c>
      <c r="I47" s="12">
        <v>
13.42</v>
      </c>
      <c r="J47" s="13">
        <v>
11.48</v>
      </c>
    </row>
    <row r="48" spans="2:10" ht="57.75" customHeight="1" x14ac:dyDescent="0.2">
      <c r="B48" s="14"/>
      <c r="C48" s="1244" t="s">
        <v>
4</v>
      </c>
      <c r="D48" s="1244"/>
      <c r="E48" s="1245"/>
      <c r="F48" s="15">
        <v>
5.14</v>
      </c>
      <c r="G48" s="16">
        <v>
6.17</v>
      </c>
      <c r="H48" s="16">
        <v>
4.8499999999999996</v>
      </c>
      <c r="I48" s="16">
        <v>
3.42</v>
      </c>
      <c r="J48" s="17">
        <v>
4.17</v>
      </c>
    </row>
    <row r="49" spans="2:10" ht="57.75" customHeight="1" thickBot="1" x14ac:dyDescent="0.25">
      <c r="B49" s="18"/>
      <c r="C49" s="1246" t="s">
        <v>
5</v>
      </c>
      <c r="D49" s="1246"/>
      <c r="E49" s="1247"/>
      <c r="F49" s="19">
        <v>
1.97</v>
      </c>
      <c r="G49" s="20">
        <v>
1.18</v>
      </c>
      <c r="H49" s="20" t="s">
        <v>
557</v>
      </c>
      <c r="I49" s="20" t="s">
        <v>
558</v>
      </c>
      <c r="J49" s="21" t="s">
        <v>
559</v>
      </c>
    </row>
    <row r="50" spans="2:10" ht="13.5" customHeight="1" x14ac:dyDescent="0.2"/>
  </sheetData>
  <sheetProtection algorithmName="SHA-512" hashValue="DZKN/p2Y/DtgtzlYV1kt75WDra4FBJ1TAaG3cxPAOf3xeYXlKusX1KsL0Cp5gVfSHglQj0yfQ49BkR3Op71W9Q==" saltValue="GlIiLLdpGbgDxiXGyphilQ=="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4" orientation="landscape" horizontalDpi="300" verticalDpi="30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552</v>
      </c>
      <c r="G33" s="29" t="s">
        <v>
553</v>
      </c>
      <c r="H33" s="29" t="s">
        <v>
554</v>
      </c>
      <c r="I33" s="29" t="s">
        <v>
555</v>
      </c>
      <c r="J33" s="30" t="s">
        <v>
556</v>
      </c>
      <c r="K33" s="22"/>
      <c r="L33" s="22"/>
      <c r="M33" s="22"/>
      <c r="N33" s="22"/>
      <c r="O33" s="22"/>
      <c r="P33" s="22"/>
    </row>
    <row r="34" spans="1:16" ht="39" customHeight="1" x14ac:dyDescent="0.2">
      <c r="A34" s="22"/>
      <c r="B34" s="31"/>
      <c r="C34" s="1254" t="s">
        <v>
560</v>
      </c>
      <c r="D34" s="1254"/>
      <c r="E34" s="1255"/>
      <c r="F34" s="32" t="s">
        <v>
511</v>
      </c>
      <c r="G34" s="33" t="s">
        <v>
511</v>
      </c>
      <c r="H34" s="33">
        <v>
23.45</v>
      </c>
      <c r="I34" s="33">
        <v>
26.64</v>
      </c>
      <c r="J34" s="34">
        <v>
28.5</v>
      </c>
      <c r="K34" s="22"/>
      <c r="L34" s="22"/>
      <c r="M34" s="22"/>
      <c r="N34" s="22"/>
      <c r="O34" s="22"/>
      <c r="P34" s="22"/>
    </row>
    <row r="35" spans="1:16" ht="39" customHeight="1" x14ac:dyDescent="0.2">
      <c r="A35" s="22"/>
      <c r="B35" s="35"/>
      <c r="C35" s="1248" t="s">
        <v>
561</v>
      </c>
      <c r="D35" s="1249"/>
      <c r="E35" s="1250"/>
      <c r="F35" s="36">
        <v>
5.14</v>
      </c>
      <c r="G35" s="37">
        <v>
6.17</v>
      </c>
      <c r="H35" s="37">
        <v>
4.84</v>
      </c>
      <c r="I35" s="37">
        <v>
3.42</v>
      </c>
      <c r="J35" s="38">
        <v>
4.17</v>
      </c>
      <c r="K35" s="22"/>
      <c r="L35" s="22"/>
      <c r="M35" s="22"/>
      <c r="N35" s="22"/>
      <c r="O35" s="22"/>
      <c r="P35" s="22"/>
    </row>
    <row r="36" spans="1:16" ht="39" customHeight="1" x14ac:dyDescent="0.2">
      <c r="A36" s="22"/>
      <c r="B36" s="35"/>
      <c r="C36" s="1248" t="s">
        <v>
562</v>
      </c>
      <c r="D36" s="1249"/>
      <c r="E36" s="1250"/>
      <c r="F36" s="36">
        <v>
0.67</v>
      </c>
      <c r="G36" s="37">
        <v>
0.92</v>
      </c>
      <c r="H36" s="37">
        <v>
0.92</v>
      </c>
      <c r="I36" s="37">
        <v>
1.87</v>
      </c>
      <c r="J36" s="38">
        <v>
3.03</v>
      </c>
      <c r="K36" s="22"/>
      <c r="L36" s="22"/>
      <c r="M36" s="22"/>
      <c r="N36" s="22"/>
      <c r="O36" s="22"/>
      <c r="P36" s="22"/>
    </row>
    <row r="37" spans="1:16" ht="39" customHeight="1" x14ac:dyDescent="0.2">
      <c r="A37" s="22"/>
      <c r="B37" s="35"/>
      <c r="C37" s="1248" t="s">
        <v>
563</v>
      </c>
      <c r="D37" s="1249"/>
      <c r="E37" s="1250"/>
      <c r="F37" s="36">
        <v>
0.5</v>
      </c>
      <c r="G37" s="37">
        <v>
0.7</v>
      </c>
      <c r="H37" s="37">
        <v>
1.58</v>
      </c>
      <c r="I37" s="37">
        <v>
1.17</v>
      </c>
      <c r="J37" s="38">
        <v>
0.97</v>
      </c>
      <c r="K37" s="22"/>
      <c r="L37" s="22"/>
      <c r="M37" s="22"/>
      <c r="N37" s="22"/>
      <c r="O37" s="22"/>
      <c r="P37" s="22"/>
    </row>
    <row r="38" spans="1:16" ht="39" customHeight="1" x14ac:dyDescent="0.2">
      <c r="A38" s="22"/>
      <c r="B38" s="35"/>
      <c r="C38" s="1248" t="s">
        <v>
564</v>
      </c>
      <c r="D38" s="1249"/>
      <c r="E38" s="1250"/>
      <c r="F38" s="36">
        <v>
0.08</v>
      </c>
      <c r="G38" s="37">
        <v>
0.12</v>
      </c>
      <c r="H38" s="37">
        <v>
0.1</v>
      </c>
      <c r="I38" s="37">
        <v>
0.09</v>
      </c>
      <c r="J38" s="38">
        <v>
0.04</v>
      </c>
      <c r="K38" s="22"/>
      <c r="L38" s="22"/>
      <c r="M38" s="22"/>
      <c r="N38" s="22"/>
      <c r="O38" s="22"/>
      <c r="P38" s="22"/>
    </row>
    <row r="39" spans="1:16" ht="39" customHeight="1" x14ac:dyDescent="0.2">
      <c r="A39" s="22"/>
      <c r="B39" s="35"/>
      <c r="C39" s="1248"/>
      <c r="D39" s="1249"/>
      <c r="E39" s="1250"/>
      <c r="F39" s="36"/>
      <c r="G39" s="37"/>
      <c r="H39" s="37"/>
      <c r="I39" s="37"/>
      <c r="J39" s="38"/>
      <c r="K39" s="22"/>
      <c r="L39" s="22"/>
      <c r="M39" s="22"/>
      <c r="N39" s="22"/>
      <c r="O39" s="22"/>
      <c r="P39" s="22"/>
    </row>
    <row r="40" spans="1:16" ht="39" customHeight="1" x14ac:dyDescent="0.2">
      <c r="A40" s="22"/>
      <c r="B40" s="35"/>
      <c r="C40" s="1248"/>
      <c r="D40" s="1249"/>
      <c r="E40" s="1250"/>
      <c r="F40" s="36"/>
      <c r="G40" s="37"/>
      <c r="H40" s="37"/>
      <c r="I40" s="37"/>
      <c r="J40" s="38"/>
      <c r="K40" s="22"/>
      <c r="L40" s="22"/>
      <c r="M40" s="22"/>
      <c r="N40" s="22"/>
      <c r="O40" s="22"/>
      <c r="P40" s="22"/>
    </row>
    <row r="41" spans="1:16" ht="39" customHeight="1" x14ac:dyDescent="0.2">
      <c r="A41" s="22"/>
      <c r="B41" s="35"/>
      <c r="C41" s="1248"/>
      <c r="D41" s="1249"/>
      <c r="E41" s="1250"/>
      <c r="F41" s="36"/>
      <c r="G41" s="37"/>
      <c r="H41" s="37"/>
      <c r="I41" s="37"/>
      <c r="J41" s="38"/>
      <c r="K41" s="22"/>
      <c r="L41" s="22"/>
      <c r="M41" s="22"/>
      <c r="N41" s="22"/>
      <c r="O41" s="22"/>
      <c r="P41" s="22"/>
    </row>
    <row r="42" spans="1:16" ht="39" customHeight="1" x14ac:dyDescent="0.2">
      <c r="A42" s="22"/>
      <c r="B42" s="39"/>
      <c r="C42" s="1248" t="s">
        <v>
565</v>
      </c>
      <c r="D42" s="1249"/>
      <c r="E42" s="1250"/>
      <c r="F42" s="36" t="s">
        <v>
511</v>
      </c>
      <c r="G42" s="37" t="s">
        <v>
511</v>
      </c>
      <c r="H42" s="37" t="s">
        <v>
511</v>
      </c>
      <c r="I42" s="37" t="s">
        <v>
511</v>
      </c>
      <c r="J42" s="38" t="s">
        <v>
511</v>
      </c>
      <c r="K42" s="22"/>
      <c r="L42" s="22"/>
      <c r="M42" s="22"/>
      <c r="N42" s="22"/>
      <c r="O42" s="22"/>
      <c r="P42" s="22"/>
    </row>
    <row r="43" spans="1:16" ht="39" customHeight="1" thickBot="1" x14ac:dyDescent="0.25">
      <c r="A43" s="22"/>
      <c r="B43" s="40"/>
      <c r="C43" s="1251" t="s">
        <v>
566</v>
      </c>
      <c r="D43" s="1252"/>
      <c r="E43" s="1253"/>
      <c r="F43" s="41">
        <v>
0.49</v>
      </c>
      <c r="G43" s="42">
        <v>
0.9</v>
      </c>
      <c r="H43" s="42" t="s">
        <v>
511</v>
      </c>
      <c r="I43" s="42" t="s">
        <v>
511</v>
      </c>
      <c r="J43" s="43" t="s">
        <v>
511</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CPAqf7af4RwVlQs7JH++BctiC3KCvKCJZDVurF7/W40Fj36tYdderiAXDiLlM8cQP9hI0HQ3i6IjRg8uD0pGQ==" saltValue="dSXbIMHBZX/Gp2dKhtJo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4"/>
  <printOptions horizontalCentered="1"/>
  <pageMargins left="0" right="0" top="0.19685039370078741" bottom="0" header="0" footer="0"/>
  <pageSetup paperSize="9" scale="62" orientation="landscape" horizontalDpi="300" verticalDpi="30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552</v>
      </c>
      <c r="L44" s="56" t="s">
        <v>
553</v>
      </c>
      <c r="M44" s="56" t="s">
        <v>
554</v>
      </c>
      <c r="N44" s="56" t="s">
        <v>
555</v>
      </c>
      <c r="O44" s="57" t="s">
        <v>
556</v>
      </c>
      <c r="P44" s="48"/>
      <c r="Q44" s="48"/>
      <c r="R44" s="48"/>
      <c r="S44" s="48"/>
      <c r="T44" s="48"/>
      <c r="U44" s="48"/>
    </row>
    <row r="45" spans="1:21" ht="30.75" customHeight="1" x14ac:dyDescent="0.2">
      <c r="A45" s="48"/>
      <c r="B45" s="1256" t="s">
        <v>
11</v>
      </c>
      <c r="C45" s="1257"/>
      <c r="D45" s="58"/>
      <c r="E45" s="1262" t="s">
        <v>
12</v>
      </c>
      <c r="F45" s="1262"/>
      <c r="G45" s="1262"/>
      <c r="H45" s="1262"/>
      <c r="I45" s="1262"/>
      <c r="J45" s="1263"/>
      <c r="K45" s="59">
        <v>
2105</v>
      </c>
      <c r="L45" s="60">
        <v>
2129</v>
      </c>
      <c r="M45" s="60">
        <v>
1945</v>
      </c>
      <c r="N45" s="60">
        <v>
2022</v>
      </c>
      <c r="O45" s="61">
        <v>
1940</v>
      </c>
      <c r="P45" s="48"/>
      <c r="Q45" s="48"/>
      <c r="R45" s="48"/>
      <c r="S45" s="48"/>
      <c r="T45" s="48"/>
      <c r="U45" s="48"/>
    </row>
    <row r="46" spans="1:21" ht="30.75" customHeight="1" x14ac:dyDescent="0.2">
      <c r="A46" s="48"/>
      <c r="B46" s="1258"/>
      <c r="C46" s="1259"/>
      <c r="D46" s="62"/>
      <c r="E46" s="1264" t="s">
        <v>
13</v>
      </c>
      <c r="F46" s="1264"/>
      <c r="G46" s="1264"/>
      <c r="H46" s="1264"/>
      <c r="I46" s="1264"/>
      <c r="J46" s="1265"/>
      <c r="K46" s="63" t="s">
        <v>
511</v>
      </c>
      <c r="L46" s="64" t="s">
        <v>
511</v>
      </c>
      <c r="M46" s="64" t="s">
        <v>
511</v>
      </c>
      <c r="N46" s="64" t="s">
        <v>
511</v>
      </c>
      <c r="O46" s="65" t="s">
        <v>
511</v>
      </c>
      <c r="P46" s="48"/>
      <c r="Q46" s="48"/>
      <c r="R46" s="48"/>
      <c r="S46" s="48"/>
      <c r="T46" s="48"/>
      <c r="U46" s="48"/>
    </row>
    <row r="47" spans="1:21" ht="30.75" customHeight="1" x14ac:dyDescent="0.2">
      <c r="A47" s="48"/>
      <c r="B47" s="1258"/>
      <c r="C47" s="1259"/>
      <c r="D47" s="62"/>
      <c r="E47" s="1264" t="s">
        <v>
14</v>
      </c>
      <c r="F47" s="1264"/>
      <c r="G47" s="1264"/>
      <c r="H47" s="1264"/>
      <c r="I47" s="1264"/>
      <c r="J47" s="1265"/>
      <c r="K47" s="63" t="s">
        <v>
511</v>
      </c>
      <c r="L47" s="64" t="s">
        <v>
511</v>
      </c>
      <c r="M47" s="64" t="s">
        <v>
511</v>
      </c>
      <c r="N47" s="64" t="s">
        <v>
511</v>
      </c>
      <c r="O47" s="65" t="s">
        <v>
511</v>
      </c>
      <c r="P47" s="48"/>
      <c r="Q47" s="48"/>
      <c r="R47" s="48"/>
      <c r="S47" s="48"/>
      <c r="T47" s="48"/>
      <c r="U47" s="48"/>
    </row>
    <row r="48" spans="1:21" ht="30.75" customHeight="1" x14ac:dyDescent="0.2">
      <c r="A48" s="48"/>
      <c r="B48" s="1258"/>
      <c r="C48" s="1259"/>
      <c r="D48" s="62"/>
      <c r="E48" s="1264" t="s">
        <v>
15</v>
      </c>
      <c r="F48" s="1264"/>
      <c r="G48" s="1264"/>
      <c r="H48" s="1264"/>
      <c r="I48" s="1264"/>
      <c r="J48" s="1265"/>
      <c r="K48" s="63">
        <v>
53</v>
      </c>
      <c r="L48" s="64">
        <v>
51</v>
      </c>
      <c r="M48" s="64">
        <v>
49</v>
      </c>
      <c r="N48" s="64">
        <v>
46</v>
      </c>
      <c r="O48" s="65">
        <v>
44</v>
      </c>
      <c r="P48" s="48"/>
      <c r="Q48" s="48"/>
      <c r="R48" s="48"/>
      <c r="S48" s="48"/>
      <c r="T48" s="48"/>
      <c r="U48" s="48"/>
    </row>
    <row r="49" spans="1:21" ht="30.75" customHeight="1" x14ac:dyDescent="0.2">
      <c r="A49" s="48"/>
      <c r="B49" s="1258"/>
      <c r="C49" s="1259"/>
      <c r="D49" s="62"/>
      <c r="E49" s="1264" t="s">
        <v>
16</v>
      </c>
      <c r="F49" s="1264"/>
      <c r="G49" s="1264"/>
      <c r="H49" s="1264"/>
      <c r="I49" s="1264"/>
      <c r="J49" s="1265"/>
      <c r="K49" s="63">
        <v>
356</v>
      </c>
      <c r="L49" s="64">
        <v>
232</v>
      </c>
      <c r="M49" s="64">
        <v>
73</v>
      </c>
      <c r="N49" s="64">
        <v>
65</v>
      </c>
      <c r="O49" s="65">
        <v>
55</v>
      </c>
      <c r="P49" s="48"/>
      <c r="Q49" s="48"/>
      <c r="R49" s="48"/>
      <c r="S49" s="48"/>
      <c r="T49" s="48"/>
      <c r="U49" s="48"/>
    </row>
    <row r="50" spans="1:21" ht="30.75" customHeight="1" x14ac:dyDescent="0.2">
      <c r="A50" s="48"/>
      <c r="B50" s="1258"/>
      <c r="C50" s="1259"/>
      <c r="D50" s="62"/>
      <c r="E50" s="1264" t="s">
        <v>
17</v>
      </c>
      <c r="F50" s="1264"/>
      <c r="G50" s="1264"/>
      <c r="H50" s="1264"/>
      <c r="I50" s="1264"/>
      <c r="J50" s="1265"/>
      <c r="K50" s="63">
        <v>
492</v>
      </c>
      <c r="L50" s="64">
        <v>
471</v>
      </c>
      <c r="M50" s="64">
        <v>
537</v>
      </c>
      <c r="N50" s="64">
        <v>
534</v>
      </c>
      <c r="O50" s="65">
        <v>
1063</v>
      </c>
      <c r="P50" s="48"/>
      <c r="Q50" s="48"/>
      <c r="R50" s="48"/>
      <c r="S50" s="48"/>
      <c r="T50" s="48"/>
      <c r="U50" s="48"/>
    </row>
    <row r="51" spans="1:21" ht="30.75" customHeight="1" x14ac:dyDescent="0.2">
      <c r="A51" s="48"/>
      <c r="B51" s="1260"/>
      <c r="C51" s="1261"/>
      <c r="D51" s="66"/>
      <c r="E51" s="1264" t="s">
        <v>
18</v>
      </c>
      <c r="F51" s="1264"/>
      <c r="G51" s="1264"/>
      <c r="H51" s="1264"/>
      <c r="I51" s="1264"/>
      <c r="J51" s="1265"/>
      <c r="K51" s="63" t="s">
        <v>
511</v>
      </c>
      <c r="L51" s="64" t="s">
        <v>
511</v>
      </c>
      <c r="M51" s="64" t="s">
        <v>
511</v>
      </c>
      <c r="N51" s="64" t="s">
        <v>
511</v>
      </c>
      <c r="O51" s="65" t="s">
        <v>
511</v>
      </c>
      <c r="P51" s="48"/>
      <c r="Q51" s="48"/>
      <c r="R51" s="48"/>
      <c r="S51" s="48"/>
      <c r="T51" s="48"/>
      <c r="U51" s="48"/>
    </row>
    <row r="52" spans="1:21" ht="30.75" customHeight="1" x14ac:dyDescent="0.2">
      <c r="A52" s="48"/>
      <c r="B52" s="1266" t="s">
        <v>
19</v>
      </c>
      <c r="C52" s="1267"/>
      <c r="D52" s="66"/>
      <c r="E52" s="1264" t="s">
        <v>
20</v>
      </c>
      <c r="F52" s="1264"/>
      <c r="G52" s="1264"/>
      <c r="H52" s="1264"/>
      <c r="I52" s="1264"/>
      <c r="J52" s="1265"/>
      <c r="K52" s="63">
        <v>
2953</v>
      </c>
      <c r="L52" s="64">
        <v>
2812</v>
      </c>
      <c r="M52" s="64">
        <v>
2449</v>
      </c>
      <c r="N52" s="64">
        <v>
2361</v>
      </c>
      <c r="O52" s="65">
        <v>
2144</v>
      </c>
      <c r="P52" s="48"/>
      <c r="Q52" s="48"/>
      <c r="R52" s="48"/>
      <c r="S52" s="48"/>
      <c r="T52" s="48"/>
      <c r="U52" s="48"/>
    </row>
    <row r="53" spans="1:21" ht="30.75" customHeight="1" thickBot="1" x14ac:dyDescent="0.25">
      <c r="A53" s="48"/>
      <c r="B53" s="1268" t="s">
        <v>
21</v>
      </c>
      <c r="C53" s="1269"/>
      <c r="D53" s="67"/>
      <c r="E53" s="1270" t="s">
        <v>
22</v>
      </c>
      <c r="F53" s="1270"/>
      <c r="G53" s="1270"/>
      <c r="H53" s="1270"/>
      <c r="I53" s="1270"/>
      <c r="J53" s="1271"/>
      <c r="K53" s="68">
        <v>
53</v>
      </c>
      <c r="L53" s="69">
        <v>
71</v>
      </c>
      <c r="M53" s="69">
        <v>
155</v>
      </c>
      <c r="N53" s="69">
        <v>
306</v>
      </c>
      <c r="O53" s="70">
        <v>
958</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567</v>
      </c>
      <c r="P55" s="48"/>
      <c r="Q55" s="48"/>
      <c r="R55" s="48"/>
      <c r="S55" s="48"/>
      <c r="T55" s="48"/>
      <c r="U55" s="48"/>
    </row>
    <row r="56" spans="1:21" ht="31.5" customHeight="1" thickBot="1" x14ac:dyDescent="0.25">
      <c r="A56" s="48"/>
      <c r="B56" s="76"/>
      <c r="C56" s="77"/>
      <c r="D56" s="77"/>
      <c r="E56" s="78"/>
      <c r="F56" s="78"/>
      <c r="G56" s="78"/>
      <c r="H56" s="78"/>
      <c r="I56" s="78"/>
      <c r="J56" s="79" t="s">
        <v>
2</v>
      </c>
      <c r="K56" s="80" t="s">
        <v>
568</v>
      </c>
      <c r="L56" s="81" t="s">
        <v>
569</v>
      </c>
      <c r="M56" s="81" t="s">
        <v>
570</v>
      </c>
      <c r="N56" s="81" t="s">
        <v>
571</v>
      </c>
      <c r="O56" s="82" t="s">
        <v>
572</v>
      </c>
      <c r="P56" s="48"/>
      <c r="Q56" s="48"/>
      <c r="R56" s="48"/>
      <c r="S56" s="48"/>
      <c r="T56" s="48"/>
      <c r="U56" s="48"/>
    </row>
    <row r="57" spans="1:21" ht="31.5" customHeight="1" x14ac:dyDescent="0.2">
      <c r="B57" s="1272" t="s">
        <v>
25</v>
      </c>
      <c r="C57" s="1273"/>
      <c r="D57" s="1276" t="s">
        <v>
26</v>
      </c>
      <c r="E57" s="1277"/>
      <c r="F57" s="1277"/>
      <c r="G57" s="1277"/>
      <c r="H57" s="1277"/>
      <c r="I57" s="1277"/>
      <c r="J57" s="1278"/>
      <c r="K57" s="83"/>
      <c r="L57" s="84"/>
      <c r="M57" s="84"/>
      <c r="N57" s="84"/>
      <c r="O57" s="85"/>
    </row>
    <row r="58" spans="1:21" ht="31.5" customHeight="1" thickBot="1" x14ac:dyDescent="0.25">
      <c r="B58" s="1274"/>
      <c r="C58" s="1275"/>
      <c r="D58" s="1279" t="s">
        <v>
27</v>
      </c>
      <c r="E58" s="1280"/>
      <c r="F58" s="1280"/>
      <c r="G58" s="1280"/>
      <c r="H58" s="1280"/>
      <c r="I58" s="1280"/>
      <c r="J58" s="1281"/>
      <c r="K58" s="86"/>
      <c r="L58" s="87"/>
      <c r="M58" s="87"/>
      <c r="N58" s="87"/>
      <c r="O58" s="88"/>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8H4mHKtHjhbB8ux+bcuWs0msBuQW+OJW16J0IxOc3Hv4UhH7RjmO41IkpjEvxZeDGTHJJBoSX6EX7HclXKqhA==" saltValue="A+bMsVoKS+RlCnCnhivb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4"/>
  <printOptions horizontalCentered="1"/>
  <pageMargins left="0" right="0" top="0.19685039370078741" bottom="0.23622047244094491" header="0" footer="0"/>
  <pageSetup paperSize="9" scale="56" orientation="landscape" horizontalDpi="300" verticalDpi="30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552</v>
      </c>
      <c r="J40" s="100" t="s">
        <v>
553</v>
      </c>
      <c r="K40" s="100" t="s">
        <v>
554</v>
      </c>
      <c r="L40" s="100" t="s">
        <v>
555</v>
      </c>
      <c r="M40" s="101" t="s">
        <v>
556</v>
      </c>
    </row>
    <row r="41" spans="2:13" ht="27.75" customHeight="1" x14ac:dyDescent="0.2">
      <c r="B41" s="1282" t="s">
        <v>
30</v>
      </c>
      <c r="C41" s="1283"/>
      <c r="D41" s="102"/>
      <c r="E41" s="1288" t="s">
        <v>
31</v>
      </c>
      <c r="F41" s="1288"/>
      <c r="G41" s="1288"/>
      <c r="H41" s="1289"/>
      <c r="I41" s="103">
        <v>
15974</v>
      </c>
      <c r="J41" s="104">
        <v>
15715</v>
      </c>
      <c r="K41" s="104">
        <v>
15358</v>
      </c>
      <c r="L41" s="104">
        <v>
14025</v>
      </c>
      <c r="M41" s="105">
        <v>
14079</v>
      </c>
    </row>
    <row r="42" spans="2:13" ht="27.75" customHeight="1" x14ac:dyDescent="0.2">
      <c r="B42" s="1284"/>
      <c r="C42" s="1285"/>
      <c r="D42" s="106"/>
      <c r="E42" s="1290" t="s">
        <v>
32</v>
      </c>
      <c r="F42" s="1290"/>
      <c r="G42" s="1290"/>
      <c r="H42" s="1291"/>
      <c r="I42" s="107">
        <v>
3460</v>
      </c>
      <c r="J42" s="108">
        <v>
2909</v>
      </c>
      <c r="K42" s="108">
        <v>
2455</v>
      </c>
      <c r="L42" s="108">
        <v>
1944</v>
      </c>
      <c r="M42" s="109">
        <v>
1730</v>
      </c>
    </row>
    <row r="43" spans="2:13" ht="27.75" customHeight="1" x14ac:dyDescent="0.2">
      <c r="B43" s="1284"/>
      <c r="C43" s="1285"/>
      <c r="D43" s="106"/>
      <c r="E43" s="1290" t="s">
        <v>
33</v>
      </c>
      <c r="F43" s="1290"/>
      <c r="G43" s="1290"/>
      <c r="H43" s="1291"/>
      <c r="I43" s="107">
        <v>
202</v>
      </c>
      <c r="J43" s="108">
        <v>
194</v>
      </c>
      <c r="K43" s="108">
        <v>
188</v>
      </c>
      <c r="L43" s="108">
        <v>
180</v>
      </c>
      <c r="M43" s="109">
        <v>
170</v>
      </c>
    </row>
    <row r="44" spans="2:13" ht="27.75" customHeight="1" x14ac:dyDescent="0.2">
      <c r="B44" s="1284"/>
      <c r="C44" s="1285"/>
      <c r="D44" s="106"/>
      <c r="E44" s="1290" t="s">
        <v>
34</v>
      </c>
      <c r="F44" s="1290"/>
      <c r="G44" s="1290"/>
      <c r="H44" s="1291"/>
      <c r="I44" s="107">
        <v>
495</v>
      </c>
      <c r="J44" s="108">
        <v>
245</v>
      </c>
      <c r="K44" s="108">
        <v>
164</v>
      </c>
      <c r="L44" s="108">
        <v>
93</v>
      </c>
      <c r="M44" s="109">
        <v>
34</v>
      </c>
    </row>
    <row r="45" spans="2:13" ht="27.75" customHeight="1" x14ac:dyDescent="0.2">
      <c r="B45" s="1284"/>
      <c r="C45" s="1285"/>
      <c r="D45" s="106"/>
      <c r="E45" s="1290" t="s">
        <v>
35</v>
      </c>
      <c r="F45" s="1290"/>
      <c r="G45" s="1290"/>
      <c r="H45" s="1291"/>
      <c r="I45" s="107">
        <v>
1154</v>
      </c>
      <c r="J45" s="108">
        <v>
1149</v>
      </c>
      <c r="K45" s="108">
        <v>
4207</v>
      </c>
      <c r="L45" s="108">
        <v>
2185</v>
      </c>
      <c r="M45" s="109">
        <v>
2384</v>
      </c>
    </row>
    <row r="46" spans="2:13" ht="27.75" customHeight="1" x14ac:dyDescent="0.2">
      <c r="B46" s="1284"/>
      <c r="C46" s="1285"/>
      <c r="D46" s="110"/>
      <c r="E46" s="1290" t="s">
        <v>
36</v>
      </c>
      <c r="F46" s="1290"/>
      <c r="G46" s="1290"/>
      <c r="H46" s="1291"/>
      <c r="I46" s="107">
        <v>
0</v>
      </c>
      <c r="J46" s="108" t="s">
        <v>
511</v>
      </c>
      <c r="K46" s="108" t="s">
        <v>
511</v>
      </c>
      <c r="L46" s="108" t="s">
        <v>
511</v>
      </c>
      <c r="M46" s="109" t="s">
        <v>
511</v>
      </c>
    </row>
    <row r="47" spans="2:13" ht="27.75" customHeight="1" x14ac:dyDescent="0.2">
      <c r="B47" s="1284"/>
      <c r="C47" s="1285"/>
      <c r="D47" s="111"/>
      <c r="E47" s="1292" t="s">
        <v>
37</v>
      </c>
      <c r="F47" s="1293"/>
      <c r="G47" s="1293"/>
      <c r="H47" s="1294"/>
      <c r="I47" s="107" t="s">
        <v>
511</v>
      </c>
      <c r="J47" s="108" t="s">
        <v>
511</v>
      </c>
      <c r="K47" s="108" t="s">
        <v>
511</v>
      </c>
      <c r="L47" s="108" t="s">
        <v>
511</v>
      </c>
      <c r="M47" s="109" t="s">
        <v>
511</v>
      </c>
    </row>
    <row r="48" spans="2:13" ht="27.75" customHeight="1" x14ac:dyDescent="0.2">
      <c r="B48" s="1284"/>
      <c r="C48" s="1285"/>
      <c r="D48" s="106"/>
      <c r="E48" s="1290" t="s">
        <v>
38</v>
      </c>
      <c r="F48" s="1290"/>
      <c r="G48" s="1290"/>
      <c r="H48" s="1291"/>
      <c r="I48" s="107" t="s">
        <v>
511</v>
      </c>
      <c r="J48" s="108" t="s">
        <v>
511</v>
      </c>
      <c r="K48" s="108" t="s">
        <v>
511</v>
      </c>
      <c r="L48" s="108" t="s">
        <v>
511</v>
      </c>
      <c r="M48" s="109" t="s">
        <v>
511</v>
      </c>
    </row>
    <row r="49" spans="2:13" ht="27.75" customHeight="1" x14ac:dyDescent="0.2">
      <c r="B49" s="1286"/>
      <c r="C49" s="1287"/>
      <c r="D49" s="106"/>
      <c r="E49" s="1290" t="s">
        <v>
39</v>
      </c>
      <c r="F49" s="1290"/>
      <c r="G49" s="1290"/>
      <c r="H49" s="1291"/>
      <c r="I49" s="107" t="s">
        <v>
511</v>
      </c>
      <c r="J49" s="108" t="s">
        <v>
511</v>
      </c>
      <c r="K49" s="108" t="s">
        <v>
511</v>
      </c>
      <c r="L49" s="108" t="s">
        <v>
511</v>
      </c>
      <c r="M49" s="109" t="s">
        <v>
511</v>
      </c>
    </row>
    <row r="50" spans="2:13" ht="27.75" customHeight="1" x14ac:dyDescent="0.2">
      <c r="B50" s="1295" t="s">
        <v>
40</v>
      </c>
      <c r="C50" s="1296"/>
      <c r="D50" s="112"/>
      <c r="E50" s="1290" t="s">
        <v>
41</v>
      </c>
      <c r="F50" s="1290"/>
      <c r="G50" s="1290"/>
      <c r="H50" s="1291"/>
      <c r="I50" s="107">
        <v>
13676</v>
      </c>
      <c r="J50" s="108">
        <v>
13931</v>
      </c>
      <c r="K50" s="108">
        <v>
17317</v>
      </c>
      <c r="L50" s="108">
        <v>
20002</v>
      </c>
      <c r="M50" s="109">
        <v>
19075</v>
      </c>
    </row>
    <row r="51" spans="2:13" ht="27.75" customHeight="1" x14ac:dyDescent="0.2">
      <c r="B51" s="1284"/>
      <c r="C51" s="1285"/>
      <c r="D51" s="106"/>
      <c r="E51" s="1290" t="s">
        <v>
42</v>
      </c>
      <c r="F51" s="1290"/>
      <c r="G51" s="1290"/>
      <c r="H51" s="1291"/>
      <c r="I51" s="107">
        <v>
5546</v>
      </c>
      <c r="J51" s="108">
        <v>
4593</v>
      </c>
      <c r="K51" s="108">
        <v>
3883</v>
      </c>
      <c r="L51" s="108">
        <v>
3115</v>
      </c>
      <c r="M51" s="109">
        <v>
2024</v>
      </c>
    </row>
    <row r="52" spans="2:13" ht="27.75" customHeight="1" x14ac:dyDescent="0.2">
      <c r="B52" s="1286"/>
      <c r="C52" s="1287"/>
      <c r="D52" s="106"/>
      <c r="E52" s="1290" t="s">
        <v>
43</v>
      </c>
      <c r="F52" s="1290"/>
      <c r="G52" s="1290"/>
      <c r="H52" s="1291"/>
      <c r="I52" s="107">
        <v>
14892</v>
      </c>
      <c r="J52" s="108">
        <v>
13263</v>
      </c>
      <c r="K52" s="108">
        <v>
12039</v>
      </c>
      <c r="L52" s="108">
        <v>
10993</v>
      </c>
      <c r="M52" s="109">
        <v>
10014</v>
      </c>
    </row>
    <row r="53" spans="2:13" ht="27.75" customHeight="1" thickBot="1" x14ac:dyDescent="0.25">
      <c r="B53" s="1297" t="s">
        <v>
44</v>
      </c>
      <c r="C53" s="1298"/>
      <c r="D53" s="113"/>
      <c r="E53" s="1299" t="s">
        <v>
45</v>
      </c>
      <c r="F53" s="1299"/>
      <c r="G53" s="1299"/>
      <c r="H53" s="1300"/>
      <c r="I53" s="114">
        <v>
-12828</v>
      </c>
      <c r="J53" s="115">
        <v>
-11575</v>
      </c>
      <c r="K53" s="115">
        <v>
-10867</v>
      </c>
      <c r="L53" s="115">
        <v>
-15683</v>
      </c>
      <c r="M53" s="116">
        <v>
-12716</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qcu42kZg473F/Mvp0lHgPDqHuKgGjpPO3hZd0lqq+9BfyqVc2IQ2wDFHduLmihh15OefYs5VK3y1d7vKQHdOg==" saltValue="VGqNmFjmdaWB46Wi0q03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4"/>
  <printOptions horizontalCentered="1"/>
  <pageMargins left="0" right="0" top="0.19685039370078741" bottom="0" header="0" footer="0"/>
  <pageSetup paperSize="9" scale="60" orientation="landscape" horizontalDpi="300" verticalDpi="30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7"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554</v>
      </c>
      <c r="G54" s="125" t="s">
        <v>
555</v>
      </c>
      <c r="H54" s="126" t="s">
        <v>
556</v>
      </c>
    </row>
    <row r="55" spans="2:8" ht="52.5" customHeight="1" x14ac:dyDescent="0.2">
      <c r="B55" s="127"/>
      <c r="C55" s="1306" t="s">
        <v>
48</v>
      </c>
      <c r="D55" s="1306"/>
      <c r="E55" s="1307"/>
      <c r="F55" s="128">
        <v>
3562</v>
      </c>
      <c r="G55" s="128">
        <v>
4003</v>
      </c>
      <c r="H55" s="129">
        <v>
3557</v>
      </c>
    </row>
    <row r="56" spans="2:8" ht="52.5" customHeight="1" x14ac:dyDescent="0.2">
      <c r="B56" s="130"/>
      <c r="C56" s="1308" t="s">
        <v>
49</v>
      </c>
      <c r="D56" s="1308"/>
      <c r="E56" s="1309"/>
      <c r="F56" s="131" t="s">
        <v>
511</v>
      </c>
      <c r="G56" s="131" t="s">
        <v>
511</v>
      </c>
      <c r="H56" s="132" t="s">
        <v>
511</v>
      </c>
    </row>
    <row r="57" spans="2:8" ht="53.25" customHeight="1" x14ac:dyDescent="0.2">
      <c r="B57" s="130"/>
      <c r="C57" s="1310" t="s">
        <v>
50</v>
      </c>
      <c r="D57" s="1310"/>
      <c r="E57" s="1311"/>
      <c r="F57" s="133">
        <v>
13020</v>
      </c>
      <c r="G57" s="133">
        <v>
15144</v>
      </c>
      <c r="H57" s="134">
        <v>
15140</v>
      </c>
    </row>
    <row r="58" spans="2:8" ht="45.75" customHeight="1" x14ac:dyDescent="0.2">
      <c r="B58" s="135"/>
      <c r="C58" s="1301" t="s">
        <v>
575</v>
      </c>
      <c r="D58" s="1302"/>
      <c r="E58" s="1303"/>
      <c r="F58" s="390">
        <v>
4751</v>
      </c>
      <c r="G58" s="390">
        <v>
5249</v>
      </c>
      <c r="H58" s="389">
        <v>
4993</v>
      </c>
    </row>
    <row r="59" spans="2:8" ht="45.75" customHeight="1" x14ac:dyDescent="0.2">
      <c r="B59" s="135"/>
      <c r="C59" s="1301" t="s">
        <v>
574</v>
      </c>
      <c r="D59" s="1302"/>
      <c r="E59" s="1303"/>
      <c r="F59" s="383">
        <v>
3718</v>
      </c>
      <c r="G59" s="383">
        <v>
4891</v>
      </c>
      <c r="H59" s="382">
        <v>
4844</v>
      </c>
    </row>
    <row r="60" spans="2:8" ht="45.75" customHeight="1" x14ac:dyDescent="0.2">
      <c r="B60" s="135"/>
      <c r="C60" s="1301" t="s">
        <v>
573</v>
      </c>
      <c r="D60" s="1302"/>
      <c r="E60" s="1303"/>
      <c r="F60" s="385">
        <v>
2350</v>
      </c>
      <c r="G60" s="385">
        <v>
2750</v>
      </c>
      <c r="H60" s="384">
        <v>
3001</v>
      </c>
    </row>
    <row r="61" spans="2:8" ht="45.75" customHeight="1" x14ac:dyDescent="0.2">
      <c r="B61" s="135"/>
      <c r="C61" s="386" t="s">
        <v>
577</v>
      </c>
      <c r="D61" s="387"/>
      <c r="E61" s="388"/>
      <c r="F61" s="383">
        <v>
1227</v>
      </c>
      <c r="G61" s="383">
        <v>
1216</v>
      </c>
      <c r="H61" s="382">
        <v>
1222</v>
      </c>
    </row>
    <row r="62" spans="2:8" ht="45.75" customHeight="1" thickBot="1" x14ac:dyDescent="0.25">
      <c r="B62" s="136"/>
      <c r="C62" s="1312" t="s">
        <v>
576</v>
      </c>
      <c r="D62" s="1313"/>
      <c r="E62" s="1314"/>
      <c r="F62" s="383">
        <v>
951</v>
      </c>
      <c r="G62" s="383">
        <v>
1000</v>
      </c>
      <c r="H62" s="382">
        <v>
1042</v>
      </c>
    </row>
    <row r="63" spans="2:8" ht="52.5" customHeight="1" thickBot="1" x14ac:dyDescent="0.25">
      <c r="B63" s="137"/>
      <c r="C63" s="1304" t="s">
        <v>
51</v>
      </c>
      <c r="D63" s="1304"/>
      <c r="E63" s="1305"/>
      <c r="F63" s="138">
        <v>
16582</v>
      </c>
      <c r="G63" s="138">
        <v>
19147</v>
      </c>
      <c r="H63" s="139">
        <v>
18698</v>
      </c>
    </row>
    <row r="64" spans="2:8" ht="15" customHeight="1" x14ac:dyDescent="0.2"/>
  </sheetData>
  <sheetProtection algorithmName="SHA-512" hashValue="f168S5XynKL3VZbC4WyoeIYO1fvlMixCR7PA9gSJ/6qJJp4eoUUMQOIRIppeKpLP+OVrBVDN/tzBpMytoUwDsg==" saltValue="EeYwN9wClVKMfO8lyYQmmw==" spinCount="100000" sheet="1" objects="1" scenarios="1"/>
  <mergeCells count="8">
    <mergeCell ref="C59:E59"/>
    <mergeCell ref="C60:E60"/>
    <mergeCell ref="C63:E63"/>
    <mergeCell ref="C55:E55"/>
    <mergeCell ref="C56:E56"/>
    <mergeCell ref="C57:E57"/>
    <mergeCell ref="C62:E62"/>
    <mergeCell ref="C58:E58"/>
  </mergeCells>
  <phoneticPr fontId="4"/>
  <printOptions horizontalCentered="1"/>
  <pageMargins left="0" right="0" top="0.19685039370078741" bottom="0" header="0" footer="0"/>
  <pageSetup paperSize="9" scale="43" orientation="landscape" verticalDpi="300"/>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C13" zoomScaleNormal="100" zoomScaleSheetLayoutView="55" workbookViewId="0">
      <selection activeCell="BF14" sqref="BF14"/>
    </sheetView>
  </sheetViews>
  <sheetFormatPr defaultColWidth="0" defaultRowHeight="0" customHeight="1" zeroHeight="1" x14ac:dyDescent="0.2"/>
  <cols>
    <col min="1" max="1" width="6.33203125" style="391" customWidth="1"/>
    <col min="2" max="107" width="2.44140625" style="391" customWidth="1"/>
    <col min="108" max="108" width="6.109375" style="393" customWidth="1"/>
    <col min="109" max="109" width="5.88671875" style="392" customWidth="1"/>
    <col min="110" max="110" width="19.109375" style="391" hidden="1"/>
    <col min="111" max="115" width="12.6640625" style="391" hidden="1"/>
    <col min="116" max="349" width="8.6640625" style="391" hidden="1"/>
    <col min="350" max="355" width="14.88671875" style="391" hidden="1"/>
    <col min="356" max="357" width="15.88671875" style="391" hidden="1"/>
    <col min="358" max="363" width="16.109375" style="391" hidden="1"/>
    <col min="364" max="364" width="6.109375" style="391" hidden="1"/>
    <col min="365" max="365" width="3" style="391" hidden="1"/>
    <col min="366" max="605" width="8.6640625" style="391" hidden="1"/>
    <col min="606" max="611" width="14.88671875" style="391" hidden="1"/>
    <col min="612" max="613" width="15.88671875" style="391" hidden="1"/>
    <col min="614" max="619" width="16.109375" style="391" hidden="1"/>
    <col min="620" max="620" width="6.109375" style="391" hidden="1"/>
    <col min="621" max="621" width="3" style="391" hidden="1"/>
    <col min="622" max="861" width="8.6640625" style="391" hidden="1"/>
    <col min="862" max="867" width="14.88671875" style="391" hidden="1"/>
    <col min="868" max="869" width="15.88671875" style="391" hidden="1"/>
    <col min="870" max="875" width="16.109375" style="391" hidden="1"/>
    <col min="876" max="876" width="6.109375" style="391" hidden="1"/>
    <col min="877" max="877" width="3" style="391" hidden="1"/>
    <col min="878" max="1117" width="8.6640625" style="391" hidden="1"/>
    <col min="1118" max="1123" width="14.88671875" style="391" hidden="1"/>
    <col min="1124" max="1125" width="15.88671875" style="391" hidden="1"/>
    <col min="1126" max="1131" width="16.109375" style="391" hidden="1"/>
    <col min="1132" max="1132" width="6.109375" style="391" hidden="1"/>
    <col min="1133" max="1133" width="3" style="391" hidden="1"/>
    <col min="1134" max="1373" width="8.6640625" style="391" hidden="1"/>
    <col min="1374" max="1379" width="14.88671875" style="391" hidden="1"/>
    <col min="1380" max="1381" width="15.88671875" style="391" hidden="1"/>
    <col min="1382" max="1387" width="16.109375" style="391" hidden="1"/>
    <col min="1388" max="1388" width="6.109375" style="391" hidden="1"/>
    <col min="1389" max="1389" width="3" style="391" hidden="1"/>
    <col min="1390" max="1629" width="8.6640625" style="391" hidden="1"/>
    <col min="1630" max="1635" width="14.88671875" style="391" hidden="1"/>
    <col min="1636" max="1637" width="15.88671875" style="391" hidden="1"/>
    <col min="1638" max="1643" width="16.109375" style="391" hidden="1"/>
    <col min="1644" max="1644" width="6.109375" style="391" hidden="1"/>
    <col min="1645" max="1645" width="3" style="391" hidden="1"/>
    <col min="1646" max="1885" width="8.6640625" style="391" hidden="1"/>
    <col min="1886" max="1891" width="14.88671875" style="391" hidden="1"/>
    <col min="1892" max="1893" width="15.88671875" style="391" hidden="1"/>
    <col min="1894" max="1899" width="16.109375" style="391" hidden="1"/>
    <col min="1900" max="1900" width="6.109375" style="391" hidden="1"/>
    <col min="1901" max="1901" width="3" style="391" hidden="1"/>
    <col min="1902" max="2141" width="8.6640625" style="391" hidden="1"/>
    <col min="2142" max="2147" width="14.88671875" style="391" hidden="1"/>
    <col min="2148" max="2149" width="15.88671875" style="391" hidden="1"/>
    <col min="2150" max="2155" width="16.109375" style="391" hidden="1"/>
    <col min="2156" max="2156" width="6.109375" style="391" hidden="1"/>
    <col min="2157" max="2157" width="3" style="391" hidden="1"/>
    <col min="2158" max="2397" width="8.6640625" style="391" hidden="1"/>
    <col min="2398" max="2403" width="14.88671875" style="391" hidden="1"/>
    <col min="2404" max="2405" width="15.88671875" style="391" hidden="1"/>
    <col min="2406" max="2411" width="16.109375" style="391" hidden="1"/>
    <col min="2412" max="2412" width="6.109375" style="391" hidden="1"/>
    <col min="2413" max="2413" width="3" style="391" hidden="1"/>
    <col min="2414" max="2653" width="8.6640625" style="391" hidden="1"/>
    <col min="2654" max="2659" width="14.88671875" style="391" hidden="1"/>
    <col min="2660" max="2661" width="15.88671875" style="391" hidden="1"/>
    <col min="2662" max="2667" width="16.109375" style="391" hidden="1"/>
    <col min="2668" max="2668" width="6.109375" style="391" hidden="1"/>
    <col min="2669" max="2669" width="3" style="391" hidden="1"/>
    <col min="2670" max="2909" width="8.6640625" style="391" hidden="1"/>
    <col min="2910" max="2915" width="14.88671875" style="391" hidden="1"/>
    <col min="2916" max="2917" width="15.88671875" style="391" hidden="1"/>
    <col min="2918" max="2923" width="16.109375" style="391" hidden="1"/>
    <col min="2924" max="2924" width="6.109375" style="391" hidden="1"/>
    <col min="2925" max="2925" width="3" style="391" hidden="1"/>
    <col min="2926" max="3165" width="8.6640625" style="391" hidden="1"/>
    <col min="3166" max="3171" width="14.88671875" style="391" hidden="1"/>
    <col min="3172" max="3173" width="15.88671875" style="391" hidden="1"/>
    <col min="3174" max="3179" width="16.109375" style="391" hidden="1"/>
    <col min="3180" max="3180" width="6.109375" style="391" hidden="1"/>
    <col min="3181" max="3181" width="3" style="391" hidden="1"/>
    <col min="3182" max="3421" width="8.6640625" style="391" hidden="1"/>
    <col min="3422" max="3427" width="14.88671875" style="391" hidden="1"/>
    <col min="3428" max="3429" width="15.88671875" style="391" hidden="1"/>
    <col min="3430" max="3435" width="16.109375" style="391" hidden="1"/>
    <col min="3436" max="3436" width="6.109375" style="391" hidden="1"/>
    <col min="3437" max="3437" width="3" style="391" hidden="1"/>
    <col min="3438" max="3677" width="8.6640625" style="391" hidden="1"/>
    <col min="3678" max="3683" width="14.88671875" style="391" hidden="1"/>
    <col min="3684" max="3685" width="15.88671875" style="391" hidden="1"/>
    <col min="3686" max="3691" width="16.109375" style="391" hidden="1"/>
    <col min="3692" max="3692" width="6.109375" style="391" hidden="1"/>
    <col min="3693" max="3693" width="3" style="391" hidden="1"/>
    <col min="3694" max="3933" width="8.6640625" style="391" hidden="1"/>
    <col min="3934" max="3939" width="14.88671875" style="391" hidden="1"/>
    <col min="3940" max="3941" width="15.88671875" style="391" hidden="1"/>
    <col min="3942" max="3947" width="16.109375" style="391" hidden="1"/>
    <col min="3948" max="3948" width="6.109375" style="391" hidden="1"/>
    <col min="3949" max="3949" width="3" style="391" hidden="1"/>
    <col min="3950" max="4189" width="8.6640625" style="391" hidden="1"/>
    <col min="4190" max="4195" width="14.88671875" style="391" hidden="1"/>
    <col min="4196" max="4197" width="15.88671875" style="391" hidden="1"/>
    <col min="4198" max="4203" width="16.109375" style="391" hidden="1"/>
    <col min="4204" max="4204" width="6.109375" style="391" hidden="1"/>
    <col min="4205" max="4205" width="3" style="391" hidden="1"/>
    <col min="4206" max="4445" width="8.6640625" style="391" hidden="1"/>
    <col min="4446" max="4451" width="14.88671875" style="391" hidden="1"/>
    <col min="4452" max="4453" width="15.88671875" style="391" hidden="1"/>
    <col min="4454" max="4459" width="16.109375" style="391" hidden="1"/>
    <col min="4460" max="4460" width="6.109375" style="391" hidden="1"/>
    <col min="4461" max="4461" width="3" style="391" hidden="1"/>
    <col min="4462" max="4701" width="8.6640625" style="391" hidden="1"/>
    <col min="4702" max="4707" width="14.88671875" style="391" hidden="1"/>
    <col min="4708" max="4709" width="15.88671875" style="391" hidden="1"/>
    <col min="4710" max="4715" width="16.109375" style="391" hidden="1"/>
    <col min="4716" max="4716" width="6.109375" style="391" hidden="1"/>
    <col min="4717" max="4717" width="3" style="391" hidden="1"/>
    <col min="4718" max="4957" width="8.6640625" style="391" hidden="1"/>
    <col min="4958" max="4963" width="14.88671875" style="391" hidden="1"/>
    <col min="4964" max="4965" width="15.88671875" style="391" hidden="1"/>
    <col min="4966" max="4971" width="16.109375" style="391" hidden="1"/>
    <col min="4972" max="4972" width="6.109375" style="391" hidden="1"/>
    <col min="4973" max="4973" width="3" style="391" hidden="1"/>
    <col min="4974" max="5213" width="8.6640625" style="391" hidden="1"/>
    <col min="5214" max="5219" width="14.88671875" style="391" hidden="1"/>
    <col min="5220" max="5221" width="15.88671875" style="391" hidden="1"/>
    <col min="5222" max="5227" width="16.109375" style="391" hidden="1"/>
    <col min="5228" max="5228" width="6.109375" style="391" hidden="1"/>
    <col min="5229" max="5229" width="3" style="391" hidden="1"/>
    <col min="5230" max="5469" width="8.6640625" style="391" hidden="1"/>
    <col min="5470" max="5475" width="14.88671875" style="391" hidden="1"/>
    <col min="5476" max="5477" width="15.88671875" style="391" hidden="1"/>
    <col min="5478" max="5483" width="16.109375" style="391" hidden="1"/>
    <col min="5484" max="5484" width="6.109375" style="391" hidden="1"/>
    <col min="5485" max="5485" width="3" style="391" hidden="1"/>
    <col min="5486" max="5725" width="8.6640625" style="391" hidden="1"/>
    <col min="5726" max="5731" width="14.88671875" style="391" hidden="1"/>
    <col min="5732" max="5733" width="15.88671875" style="391" hidden="1"/>
    <col min="5734" max="5739" width="16.109375" style="391" hidden="1"/>
    <col min="5740" max="5740" width="6.109375" style="391" hidden="1"/>
    <col min="5741" max="5741" width="3" style="391" hidden="1"/>
    <col min="5742" max="5981" width="8.6640625" style="391" hidden="1"/>
    <col min="5982" max="5987" width="14.88671875" style="391" hidden="1"/>
    <col min="5988" max="5989" width="15.88671875" style="391" hidden="1"/>
    <col min="5990" max="5995" width="16.109375" style="391" hidden="1"/>
    <col min="5996" max="5996" width="6.109375" style="391" hidden="1"/>
    <col min="5997" max="5997" width="3" style="391" hidden="1"/>
    <col min="5998" max="6237" width="8.6640625" style="391" hidden="1"/>
    <col min="6238" max="6243" width="14.88671875" style="391" hidden="1"/>
    <col min="6244" max="6245" width="15.88671875" style="391" hidden="1"/>
    <col min="6246" max="6251" width="16.109375" style="391" hidden="1"/>
    <col min="6252" max="6252" width="6.109375" style="391" hidden="1"/>
    <col min="6253" max="6253" width="3" style="391" hidden="1"/>
    <col min="6254" max="6493" width="8.6640625" style="391" hidden="1"/>
    <col min="6494" max="6499" width="14.88671875" style="391" hidden="1"/>
    <col min="6500" max="6501" width="15.88671875" style="391" hidden="1"/>
    <col min="6502" max="6507" width="16.109375" style="391" hidden="1"/>
    <col min="6508" max="6508" width="6.109375" style="391" hidden="1"/>
    <col min="6509" max="6509" width="3" style="391" hidden="1"/>
    <col min="6510" max="6749" width="8.6640625" style="391" hidden="1"/>
    <col min="6750" max="6755" width="14.88671875" style="391" hidden="1"/>
    <col min="6756" max="6757" width="15.88671875" style="391" hidden="1"/>
    <col min="6758" max="6763" width="16.109375" style="391" hidden="1"/>
    <col min="6764" max="6764" width="6.109375" style="391" hidden="1"/>
    <col min="6765" max="6765" width="3" style="391" hidden="1"/>
    <col min="6766" max="7005" width="8.6640625" style="391" hidden="1"/>
    <col min="7006" max="7011" width="14.88671875" style="391" hidden="1"/>
    <col min="7012" max="7013" width="15.88671875" style="391" hidden="1"/>
    <col min="7014" max="7019" width="16.109375" style="391" hidden="1"/>
    <col min="7020" max="7020" width="6.109375" style="391" hidden="1"/>
    <col min="7021" max="7021" width="3" style="391" hidden="1"/>
    <col min="7022" max="7261" width="8.6640625" style="391" hidden="1"/>
    <col min="7262" max="7267" width="14.88671875" style="391" hidden="1"/>
    <col min="7268" max="7269" width="15.88671875" style="391" hidden="1"/>
    <col min="7270" max="7275" width="16.109375" style="391" hidden="1"/>
    <col min="7276" max="7276" width="6.109375" style="391" hidden="1"/>
    <col min="7277" max="7277" width="3" style="391" hidden="1"/>
    <col min="7278" max="7517" width="8.6640625" style="391" hidden="1"/>
    <col min="7518" max="7523" width="14.88671875" style="391" hidden="1"/>
    <col min="7524" max="7525" width="15.88671875" style="391" hidden="1"/>
    <col min="7526" max="7531" width="16.109375" style="391" hidden="1"/>
    <col min="7532" max="7532" width="6.109375" style="391" hidden="1"/>
    <col min="7533" max="7533" width="3" style="391" hidden="1"/>
    <col min="7534" max="7773" width="8.6640625" style="391" hidden="1"/>
    <col min="7774" max="7779" width="14.88671875" style="391" hidden="1"/>
    <col min="7780" max="7781" width="15.88671875" style="391" hidden="1"/>
    <col min="7782" max="7787" width="16.109375" style="391" hidden="1"/>
    <col min="7788" max="7788" width="6.109375" style="391" hidden="1"/>
    <col min="7789" max="7789" width="3" style="391" hidden="1"/>
    <col min="7790" max="8029" width="8.6640625" style="391" hidden="1"/>
    <col min="8030" max="8035" width="14.88671875" style="391" hidden="1"/>
    <col min="8036" max="8037" width="15.88671875" style="391" hidden="1"/>
    <col min="8038" max="8043" width="16.109375" style="391" hidden="1"/>
    <col min="8044" max="8044" width="6.109375" style="391" hidden="1"/>
    <col min="8045" max="8045" width="3" style="391" hidden="1"/>
    <col min="8046" max="8285" width="8.6640625" style="391" hidden="1"/>
    <col min="8286" max="8291" width="14.88671875" style="391" hidden="1"/>
    <col min="8292" max="8293" width="15.88671875" style="391" hidden="1"/>
    <col min="8294" max="8299" width="16.109375" style="391" hidden="1"/>
    <col min="8300" max="8300" width="6.109375" style="391" hidden="1"/>
    <col min="8301" max="8301" width="3" style="391" hidden="1"/>
    <col min="8302" max="8541" width="8.6640625" style="391" hidden="1"/>
    <col min="8542" max="8547" width="14.88671875" style="391" hidden="1"/>
    <col min="8548" max="8549" width="15.88671875" style="391" hidden="1"/>
    <col min="8550" max="8555" width="16.109375" style="391" hidden="1"/>
    <col min="8556" max="8556" width="6.109375" style="391" hidden="1"/>
    <col min="8557" max="8557" width="3" style="391" hidden="1"/>
    <col min="8558" max="8797" width="8.6640625" style="391" hidden="1"/>
    <col min="8798" max="8803" width="14.88671875" style="391" hidden="1"/>
    <col min="8804" max="8805" width="15.88671875" style="391" hidden="1"/>
    <col min="8806" max="8811" width="16.109375" style="391" hidden="1"/>
    <col min="8812" max="8812" width="6.109375" style="391" hidden="1"/>
    <col min="8813" max="8813" width="3" style="391" hidden="1"/>
    <col min="8814" max="9053" width="8.6640625" style="391" hidden="1"/>
    <col min="9054" max="9059" width="14.88671875" style="391" hidden="1"/>
    <col min="9060" max="9061" width="15.88671875" style="391" hidden="1"/>
    <col min="9062" max="9067" width="16.109375" style="391" hidden="1"/>
    <col min="9068" max="9068" width="6.109375" style="391" hidden="1"/>
    <col min="9069" max="9069" width="3" style="391" hidden="1"/>
    <col min="9070" max="9309" width="8.6640625" style="391" hidden="1"/>
    <col min="9310" max="9315" width="14.88671875" style="391" hidden="1"/>
    <col min="9316" max="9317" width="15.88671875" style="391" hidden="1"/>
    <col min="9318" max="9323" width="16.109375" style="391" hidden="1"/>
    <col min="9324" max="9324" width="6.109375" style="391" hidden="1"/>
    <col min="9325" max="9325" width="3" style="391" hidden="1"/>
    <col min="9326" max="9565" width="8.6640625" style="391" hidden="1"/>
    <col min="9566" max="9571" width="14.88671875" style="391" hidden="1"/>
    <col min="9572" max="9573" width="15.88671875" style="391" hidden="1"/>
    <col min="9574" max="9579" width="16.109375" style="391" hidden="1"/>
    <col min="9580" max="9580" width="6.109375" style="391" hidden="1"/>
    <col min="9581" max="9581" width="3" style="391" hidden="1"/>
    <col min="9582" max="9821" width="8.6640625" style="391" hidden="1"/>
    <col min="9822" max="9827" width="14.88671875" style="391" hidden="1"/>
    <col min="9828" max="9829" width="15.88671875" style="391" hidden="1"/>
    <col min="9830" max="9835" width="16.109375" style="391" hidden="1"/>
    <col min="9836" max="9836" width="6.109375" style="391" hidden="1"/>
    <col min="9837" max="9837" width="3" style="391" hidden="1"/>
    <col min="9838" max="10077" width="8.6640625" style="391" hidden="1"/>
    <col min="10078" max="10083" width="14.88671875" style="391" hidden="1"/>
    <col min="10084" max="10085" width="15.88671875" style="391" hidden="1"/>
    <col min="10086" max="10091" width="16.109375" style="391" hidden="1"/>
    <col min="10092" max="10092" width="6.109375" style="391" hidden="1"/>
    <col min="10093" max="10093" width="3" style="391" hidden="1"/>
    <col min="10094" max="10333" width="8.6640625" style="391" hidden="1"/>
    <col min="10334" max="10339" width="14.88671875" style="391" hidden="1"/>
    <col min="10340" max="10341" width="15.88671875" style="391" hidden="1"/>
    <col min="10342" max="10347" width="16.109375" style="391" hidden="1"/>
    <col min="10348" max="10348" width="6.109375" style="391" hidden="1"/>
    <col min="10349" max="10349" width="3" style="391" hidden="1"/>
    <col min="10350" max="10589" width="8.6640625" style="391" hidden="1"/>
    <col min="10590" max="10595" width="14.88671875" style="391" hidden="1"/>
    <col min="10596" max="10597" width="15.88671875" style="391" hidden="1"/>
    <col min="10598" max="10603" width="16.109375" style="391" hidden="1"/>
    <col min="10604" max="10604" width="6.109375" style="391" hidden="1"/>
    <col min="10605" max="10605" width="3" style="391" hidden="1"/>
    <col min="10606" max="10845" width="8.6640625" style="391" hidden="1"/>
    <col min="10846" max="10851" width="14.88671875" style="391" hidden="1"/>
    <col min="10852" max="10853" width="15.88671875" style="391" hidden="1"/>
    <col min="10854" max="10859" width="16.109375" style="391" hidden="1"/>
    <col min="10860" max="10860" width="6.109375" style="391" hidden="1"/>
    <col min="10861" max="10861" width="3" style="391" hidden="1"/>
    <col min="10862" max="11101" width="8.6640625" style="391" hidden="1"/>
    <col min="11102" max="11107" width="14.88671875" style="391" hidden="1"/>
    <col min="11108" max="11109" width="15.88671875" style="391" hidden="1"/>
    <col min="11110" max="11115" width="16.109375" style="391" hidden="1"/>
    <col min="11116" max="11116" width="6.109375" style="391" hidden="1"/>
    <col min="11117" max="11117" width="3" style="391" hidden="1"/>
    <col min="11118" max="11357" width="8.6640625" style="391" hidden="1"/>
    <col min="11358" max="11363" width="14.88671875" style="391" hidden="1"/>
    <col min="11364" max="11365" width="15.88671875" style="391" hidden="1"/>
    <col min="11366" max="11371" width="16.109375" style="391" hidden="1"/>
    <col min="11372" max="11372" width="6.109375" style="391" hidden="1"/>
    <col min="11373" max="11373" width="3" style="391" hidden="1"/>
    <col min="11374" max="11613" width="8.6640625" style="391" hidden="1"/>
    <col min="11614" max="11619" width="14.88671875" style="391" hidden="1"/>
    <col min="11620" max="11621" width="15.88671875" style="391" hidden="1"/>
    <col min="11622" max="11627" width="16.109375" style="391" hidden="1"/>
    <col min="11628" max="11628" width="6.109375" style="391" hidden="1"/>
    <col min="11629" max="11629" width="3" style="391" hidden="1"/>
    <col min="11630" max="11869" width="8.6640625" style="391" hidden="1"/>
    <col min="11870" max="11875" width="14.88671875" style="391" hidden="1"/>
    <col min="11876" max="11877" width="15.88671875" style="391" hidden="1"/>
    <col min="11878" max="11883" width="16.109375" style="391" hidden="1"/>
    <col min="11884" max="11884" width="6.109375" style="391" hidden="1"/>
    <col min="11885" max="11885" width="3" style="391" hidden="1"/>
    <col min="11886" max="12125" width="8.6640625" style="391" hidden="1"/>
    <col min="12126" max="12131" width="14.88671875" style="391" hidden="1"/>
    <col min="12132" max="12133" width="15.88671875" style="391" hidden="1"/>
    <col min="12134" max="12139" width="16.109375" style="391" hidden="1"/>
    <col min="12140" max="12140" width="6.109375" style="391" hidden="1"/>
    <col min="12141" max="12141" width="3" style="391" hidden="1"/>
    <col min="12142" max="12381" width="8.6640625" style="391" hidden="1"/>
    <col min="12382" max="12387" width="14.88671875" style="391" hidden="1"/>
    <col min="12388" max="12389" width="15.88671875" style="391" hidden="1"/>
    <col min="12390" max="12395" width="16.109375" style="391" hidden="1"/>
    <col min="12396" max="12396" width="6.109375" style="391" hidden="1"/>
    <col min="12397" max="12397" width="3" style="391" hidden="1"/>
    <col min="12398" max="12637" width="8.6640625" style="391" hidden="1"/>
    <col min="12638" max="12643" width="14.88671875" style="391" hidden="1"/>
    <col min="12644" max="12645" width="15.88671875" style="391" hidden="1"/>
    <col min="12646" max="12651" width="16.109375" style="391" hidden="1"/>
    <col min="12652" max="12652" width="6.109375" style="391" hidden="1"/>
    <col min="12653" max="12653" width="3" style="391" hidden="1"/>
    <col min="12654" max="12893" width="8.6640625" style="391" hidden="1"/>
    <col min="12894" max="12899" width="14.88671875" style="391" hidden="1"/>
    <col min="12900" max="12901" width="15.88671875" style="391" hidden="1"/>
    <col min="12902" max="12907" width="16.109375" style="391" hidden="1"/>
    <col min="12908" max="12908" width="6.109375" style="391" hidden="1"/>
    <col min="12909" max="12909" width="3" style="391" hidden="1"/>
    <col min="12910" max="13149" width="8.6640625" style="391" hidden="1"/>
    <col min="13150" max="13155" width="14.88671875" style="391" hidden="1"/>
    <col min="13156" max="13157" width="15.88671875" style="391" hidden="1"/>
    <col min="13158" max="13163" width="16.109375" style="391" hidden="1"/>
    <col min="13164" max="13164" width="6.109375" style="391" hidden="1"/>
    <col min="13165" max="13165" width="3" style="391" hidden="1"/>
    <col min="13166" max="13405" width="8.6640625" style="391" hidden="1"/>
    <col min="13406" max="13411" width="14.88671875" style="391" hidden="1"/>
    <col min="13412" max="13413" width="15.88671875" style="391" hidden="1"/>
    <col min="13414" max="13419" width="16.109375" style="391" hidden="1"/>
    <col min="13420" max="13420" width="6.109375" style="391" hidden="1"/>
    <col min="13421" max="13421" width="3" style="391" hidden="1"/>
    <col min="13422" max="13661" width="8.6640625" style="391" hidden="1"/>
    <col min="13662" max="13667" width="14.88671875" style="391" hidden="1"/>
    <col min="13668" max="13669" width="15.88671875" style="391" hidden="1"/>
    <col min="13670" max="13675" width="16.109375" style="391" hidden="1"/>
    <col min="13676" max="13676" width="6.109375" style="391" hidden="1"/>
    <col min="13677" max="13677" width="3" style="391" hidden="1"/>
    <col min="13678" max="13917" width="8.6640625" style="391" hidden="1"/>
    <col min="13918" max="13923" width="14.88671875" style="391" hidden="1"/>
    <col min="13924" max="13925" width="15.88671875" style="391" hidden="1"/>
    <col min="13926" max="13931" width="16.109375" style="391" hidden="1"/>
    <col min="13932" max="13932" width="6.109375" style="391" hidden="1"/>
    <col min="13933" max="13933" width="3" style="391" hidden="1"/>
    <col min="13934" max="14173" width="8.6640625" style="391" hidden="1"/>
    <col min="14174" max="14179" width="14.88671875" style="391" hidden="1"/>
    <col min="14180" max="14181" width="15.88671875" style="391" hidden="1"/>
    <col min="14182" max="14187" width="16.109375" style="391" hidden="1"/>
    <col min="14188" max="14188" width="6.109375" style="391" hidden="1"/>
    <col min="14189" max="14189" width="3" style="391" hidden="1"/>
    <col min="14190" max="14429" width="8.6640625" style="391" hidden="1"/>
    <col min="14430" max="14435" width="14.88671875" style="391" hidden="1"/>
    <col min="14436" max="14437" width="15.88671875" style="391" hidden="1"/>
    <col min="14438" max="14443" width="16.109375" style="391" hidden="1"/>
    <col min="14444" max="14444" width="6.109375" style="391" hidden="1"/>
    <col min="14445" max="14445" width="3" style="391" hidden="1"/>
    <col min="14446" max="14685" width="8.6640625" style="391" hidden="1"/>
    <col min="14686" max="14691" width="14.88671875" style="391" hidden="1"/>
    <col min="14692" max="14693" width="15.88671875" style="391" hidden="1"/>
    <col min="14694" max="14699" width="16.109375" style="391" hidden="1"/>
    <col min="14700" max="14700" width="6.109375" style="391" hidden="1"/>
    <col min="14701" max="14701" width="3" style="391" hidden="1"/>
    <col min="14702" max="14941" width="8.6640625" style="391" hidden="1"/>
    <col min="14942" max="14947" width="14.88671875" style="391" hidden="1"/>
    <col min="14948" max="14949" width="15.88671875" style="391" hidden="1"/>
    <col min="14950" max="14955" width="16.109375" style="391" hidden="1"/>
    <col min="14956" max="14956" width="6.109375" style="391" hidden="1"/>
    <col min="14957" max="14957" width="3" style="391" hidden="1"/>
    <col min="14958" max="15197" width="8.6640625" style="391" hidden="1"/>
    <col min="15198" max="15203" width="14.88671875" style="391" hidden="1"/>
    <col min="15204" max="15205" width="15.88671875" style="391" hidden="1"/>
    <col min="15206" max="15211" width="16.109375" style="391" hidden="1"/>
    <col min="15212" max="15212" width="6.109375" style="391" hidden="1"/>
    <col min="15213" max="15213" width="3" style="391" hidden="1"/>
    <col min="15214" max="15453" width="8.6640625" style="391" hidden="1"/>
    <col min="15454" max="15459" width="14.88671875" style="391" hidden="1"/>
    <col min="15460" max="15461" width="15.88671875" style="391" hidden="1"/>
    <col min="15462" max="15467" width="16.109375" style="391" hidden="1"/>
    <col min="15468" max="15468" width="6.109375" style="391" hidden="1"/>
    <col min="15469" max="15469" width="3" style="391" hidden="1"/>
    <col min="15470" max="15709" width="8.6640625" style="391" hidden="1"/>
    <col min="15710" max="15715" width="14.88671875" style="391" hidden="1"/>
    <col min="15716" max="15717" width="15.88671875" style="391" hidden="1"/>
    <col min="15718" max="15723" width="16.109375" style="391" hidden="1"/>
    <col min="15724" max="15724" width="6.109375" style="391" hidden="1"/>
    <col min="15725" max="15725" width="3" style="391" hidden="1"/>
    <col min="15726" max="15965" width="8.6640625" style="391" hidden="1"/>
    <col min="15966" max="15971" width="14.88671875" style="391" hidden="1"/>
    <col min="15972" max="15973" width="15.88671875" style="391" hidden="1"/>
    <col min="15974" max="15979" width="16.109375" style="391" hidden="1"/>
    <col min="15980" max="15980" width="6.109375" style="391" hidden="1"/>
    <col min="15981" max="15981" width="3" style="391" hidden="1"/>
    <col min="15982" max="16221" width="8.6640625" style="391" hidden="1"/>
    <col min="16222" max="16227" width="14.88671875" style="391" hidden="1"/>
    <col min="16228" max="16229" width="15.88671875" style="391" hidden="1"/>
    <col min="16230" max="16235" width="16.109375" style="391" hidden="1"/>
    <col min="16236" max="16236" width="6.109375" style="391" hidden="1"/>
    <col min="16237" max="16237" width="3" style="391" hidden="1"/>
    <col min="16238" max="16384" width="8.6640625" style="391" hidden="1"/>
  </cols>
  <sheetData>
    <row r="1" spans="1:143" ht="42.75" customHeight="1" x14ac:dyDescent="0.2">
      <c r="A1" s="428"/>
      <c r="B1" s="427"/>
      <c r="DD1" s="391"/>
      <c r="DE1" s="391"/>
    </row>
    <row r="2" spans="1:143" ht="25.5" customHeight="1" x14ac:dyDescent="0.2">
      <c r="A2" s="426"/>
      <c r="C2" s="426"/>
      <c r="O2" s="426"/>
      <c r="P2" s="426"/>
      <c r="Q2" s="426"/>
      <c r="R2" s="426"/>
      <c r="S2" s="426"/>
      <c r="T2" s="426"/>
      <c r="U2" s="426"/>
      <c r="V2" s="426"/>
      <c r="W2" s="426"/>
      <c r="X2" s="426"/>
      <c r="Y2" s="426"/>
      <c r="Z2" s="426"/>
      <c r="AA2" s="426"/>
      <c r="AB2" s="426"/>
      <c r="AC2" s="426"/>
      <c r="AD2" s="426"/>
      <c r="AE2" s="426"/>
      <c r="AF2" s="426"/>
      <c r="AG2" s="426"/>
      <c r="AH2" s="426"/>
      <c r="AI2" s="426"/>
      <c r="AU2" s="426"/>
      <c r="BG2" s="426"/>
      <c r="BS2" s="426"/>
      <c r="CE2" s="426"/>
      <c r="CQ2" s="426"/>
      <c r="DD2" s="391"/>
      <c r="DE2" s="391"/>
    </row>
    <row r="3" spans="1:143" ht="25.5" customHeight="1" x14ac:dyDescent="0.2">
      <c r="A3" s="426"/>
      <c r="C3" s="426"/>
      <c r="O3" s="426"/>
      <c r="P3" s="426"/>
      <c r="Q3" s="426"/>
      <c r="R3" s="426"/>
      <c r="S3" s="426"/>
      <c r="T3" s="426"/>
      <c r="U3" s="426"/>
      <c r="V3" s="426"/>
      <c r="W3" s="426"/>
      <c r="X3" s="426"/>
      <c r="Y3" s="426"/>
      <c r="Z3" s="426"/>
      <c r="AA3" s="426"/>
      <c r="AB3" s="426"/>
      <c r="AC3" s="426"/>
      <c r="AD3" s="426"/>
      <c r="AE3" s="426"/>
      <c r="AF3" s="426"/>
      <c r="AG3" s="426"/>
      <c r="AH3" s="426"/>
      <c r="AI3" s="426"/>
      <c r="AU3" s="426"/>
      <c r="BG3" s="426"/>
      <c r="BS3" s="426"/>
      <c r="CE3" s="426"/>
      <c r="CQ3" s="426"/>
      <c r="DD3" s="391"/>
      <c r="DE3" s="391"/>
    </row>
    <row r="4" spans="1:143" s="287" customFormat="1" ht="13.2" x14ac:dyDescent="0.2">
      <c r="A4" s="426"/>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288"/>
      <c r="DG4" s="288"/>
      <c r="DH4" s="288"/>
      <c r="DI4" s="288"/>
      <c r="DJ4" s="288"/>
      <c r="DK4" s="288"/>
      <c r="DL4" s="288"/>
      <c r="DM4" s="288"/>
      <c r="DN4" s="288"/>
      <c r="DO4" s="288"/>
      <c r="DP4" s="288"/>
      <c r="DQ4" s="288"/>
      <c r="DR4" s="288"/>
      <c r="DS4" s="288"/>
      <c r="DT4" s="288"/>
      <c r="DU4" s="288"/>
      <c r="DV4" s="288"/>
      <c r="DW4" s="288"/>
    </row>
    <row r="5" spans="1:143" s="287" customFormat="1" ht="13.2" x14ac:dyDescent="0.2">
      <c r="A5" s="426"/>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288"/>
      <c r="DG5" s="288"/>
      <c r="DH5" s="288"/>
      <c r="DI5" s="288"/>
      <c r="DJ5" s="288"/>
      <c r="DK5" s="288"/>
      <c r="DL5" s="288"/>
      <c r="DM5" s="288"/>
      <c r="DN5" s="288"/>
      <c r="DO5" s="288"/>
      <c r="DP5" s="288"/>
      <c r="DQ5" s="288"/>
      <c r="DR5" s="288"/>
      <c r="DS5" s="288"/>
      <c r="DT5" s="288"/>
      <c r="DU5" s="288"/>
      <c r="DV5" s="288"/>
      <c r="DW5" s="288"/>
    </row>
    <row r="6" spans="1:143" s="287" customFormat="1" ht="13.2" x14ac:dyDescent="0.2">
      <c r="A6" s="426"/>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288"/>
      <c r="DG6" s="288"/>
      <c r="DH6" s="288"/>
      <c r="DI6" s="288"/>
      <c r="DJ6" s="288"/>
      <c r="DK6" s="288"/>
      <c r="DL6" s="288"/>
      <c r="DM6" s="288"/>
      <c r="DN6" s="288"/>
      <c r="DO6" s="288"/>
      <c r="DP6" s="288"/>
      <c r="DQ6" s="288"/>
      <c r="DR6" s="288"/>
      <c r="DS6" s="288"/>
      <c r="DT6" s="288"/>
      <c r="DU6" s="288"/>
      <c r="DV6" s="288"/>
      <c r="DW6" s="288"/>
    </row>
    <row r="7" spans="1:143" s="287" customFormat="1" ht="13.2" x14ac:dyDescent="0.2">
      <c r="A7" s="426"/>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288"/>
      <c r="DG7" s="288"/>
      <c r="DH7" s="288"/>
      <c r="DI7" s="288"/>
      <c r="DJ7" s="288"/>
      <c r="DK7" s="288"/>
      <c r="DL7" s="288"/>
      <c r="DM7" s="288"/>
      <c r="DN7" s="288"/>
      <c r="DO7" s="288"/>
      <c r="DP7" s="288"/>
      <c r="DQ7" s="288"/>
      <c r="DR7" s="288"/>
      <c r="DS7" s="288"/>
      <c r="DT7" s="288"/>
      <c r="DU7" s="288"/>
      <c r="DV7" s="288"/>
      <c r="DW7" s="288"/>
    </row>
    <row r="8" spans="1:143" s="287" customFormat="1" ht="13.2" x14ac:dyDescent="0.2">
      <c r="A8" s="426"/>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288"/>
      <c r="DG8" s="288"/>
      <c r="DH8" s="288"/>
      <c r="DI8" s="288"/>
      <c r="DJ8" s="288"/>
      <c r="DK8" s="288"/>
      <c r="DL8" s="288"/>
      <c r="DM8" s="288"/>
      <c r="DN8" s="288"/>
      <c r="DO8" s="288"/>
      <c r="DP8" s="288"/>
      <c r="DQ8" s="288"/>
      <c r="DR8" s="288"/>
      <c r="DS8" s="288"/>
      <c r="DT8" s="288"/>
      <c r="DU8" s="288"/>
      <c r="DV8" s="288"/>
      <c r="DW8" s="288"/>
    </row>
    <row r="9" spans="1:143" s="287" customFormat="1" ht="13.2" x14ac:dyDescent="0.2">
      <c r="A9" s="426"/>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288"/>
      <c r="DG9" s="288"/>
      <c r="DH9" s="288"/>
      <c r="DI9" s="288"/>
      <c r="DJ9" s="288"/>
      <c r="DK9" s="288"/>
      <c r="DL9" s="288"/>
      <c r="DM9" s="288"/>
      <c r="DN9" s="288"/>
      <c r="DO9" s="288"/>
      <c r="DP9" s="288"/>
      <c r="DQ9" s="288"/>
      <c r="DR9" s="288"/>
      <c r="DS9" s="288"/>
      <c r="DT9" s="288"/>
      <c r="DU9" s="288"/>
      <c r="DV9" s="288"/>
      <c r="DW9" s="288"/>
    </row>
    <row r="10" spans="1:143" s="287" customFormat="1" ht="13.2" x14ac:dyDescent="0.2">
      <c r="A10" s="426"/>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288"/>
      <c r="DG10" s="288"/>
      <c r="DH10" s="288"/>
      <c r="DI10" s="288"/>
      <c r="DJ10" s="288"/>
      <c r="DK10" s="288"/>
      <c r="DL10" s="288"/>
      <c r="DM10" s="288"/>
      <c r="DN10" s="288"/>
      <c r="DO10" s="288"/>
      <c r="DP10" s="288"/>
      <c r="DQ10" s="288"/>
      <c r="DR10" s="288"/>
      <c r="DS10" s="288"/>
      <c r="DT10" s="288"/>
      <c r="DU10" s="288"/>
      <c r="DV10" s="288"/>
      <c r="DW10" s="288"/>
      <c r="EM10" s="287" t="s">
        <v>
614</v>
      </c>
    </row>
    <row r="11" spans="1:143" s="287" customFormat="1" ht="13.2" x14ac:dyDescent="0.2">
      <c r="A11" s="426"/>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288"/>
      <c r="DG11" s="288"/>
      <c r="DH11" s="288"/>
      <c r="DI11" s="288"/>
      <c r="DJ11" s="288"/>
      <c r="DK11" s="288"/>
      <c r="DL11" s="288"/>
      <c r="DM11" s="288"/>
      <c r="DN11" s="288"/>
      <c r="DO11" s="288"/>
      <c r="DP11" s="288"/>
      <c r="DQ11" s="288"/>
      <c r="DR11" s="288"/>
      <c r="DS11" s="288"/>
      <c r="DT11" s="288"/>
      <c r="DU11" s="288"/>
      <c r="DV11" s="288"/>
      <c r="DW11" s="288"/>
    </row>
    <row r="12" spans="1:143" s="287" customFormat="1" ht="13.2" x14ac:dyDescent="0.2">
      <c r="A12" s="426"/>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288"/>
      <c r="DG12" s="288"/>
      <c r="DH12" s="288"/>
      <c r="DI12" s="288"/>
      <c r="DJ12" s="288"/>
      <c r="DK12" s="288"/>
      <c r="DL12" s="288"/>
      <c r="DM12" s="288"/>
      <c r="DN12" s="288"/>
      <c r="DO12" s="288"/>
      <c r="DP12" s="288"/>
      <c r="DQ12" s="288"/>
      <c r="DR12" s="288"/>
      <c r="DS12" s="288"/>
      <c r="DT12" s="288"/>
      <c r="DU12" s="288"/>
      <c r="DV12" s="288"/>
      <c r="DW12" s="288"/>
      <c r="EM12" s="287" t="s">
        <v>
614</v>
      </c>
    </row>
    <row r="13" spans="1:143" s="287" customFormat="1" ht="13.2" x14ac:dyDescent="0.2">
      <c r="A13" s="426"/>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288"/>
      <c r="DG13" s="288"/>
      <c r="DH13" s="288"/>
      <c r="DI13" s="288"/>
      <c r="DJ13" s="288"/>
      <c r="DK13" s="288"/>
      <c r="DL13" s="288"/>
      <c r="DM13" s="288"/>
      <c r="DN13" s="288"/>
      <c r="DO13" s="288"/>
      <c r="DP13" s="288"/>
      <c r="DQ13" s="288"/>
      <c r="DR13" s="288"/>
      <c r="DS13" s="288"/>
      <c r="DT13" s="288"/>
      <c r="DU13" s="288"/>
      <c r="DV13" s="288"/>
      <c r="DW13" s="288"/>
    </row>
    <row r="14" spans="1:143" s="287" customFormat="1" ht="13.2" x14ac:dyDescent="0.2">
      <c r="A14" s="426"/>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288"/>
      <c r="DG14" s="288"/>
      <c r="DH14" s="288"/>
      <c r="DI14" s="288"/>
      <c r="DJ14" s="288"/>
      <c r="DK14" s="288"/>
      <c r="DL14" s="288"/>
      <c r="DM14" s="288"/>
      <c r="DN14" s="288"/>
      <c r="DO14" s="288"/>
      <c r="DP14" s="288"/>
      <c r="DQ14" s="288"/>
      <c r="DR14" s="288"/>
      <c r="DS14" s="288"/>
      <c r="DT14" s="288"/>
      <c r="DU14" s="288"/>
      <c r="DV14" s="288"/>
      <c r="DW14" s="288"/>
    </row>
    <row r="15" spans="1:143" s="287" customFormat="1" ht="13.2" x14ac:dyDescent="0.2">
      <c r="A15" s="391"/>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288"/>
      <c r="DG15" s="288"/>
      <c r="DH15" s="288"/>
      <c r="DI15" s="288"/>
      <c r="DJ15" s="288"/>
      <c r="DK15" s="288"/>
      <c r="DL15" s="288"/>
      <c r="DM15" s="288"/>
      <c r="DN15" s="288"/>
      <c r="DO15" s="288"/>
      <c r="DP15" s="288"/>
      <c r="DQ15" s="288"/>
      <c r="DR15" s="288"/>
      <c r="DS15" s="288"/>
      <c r="DT15" s="288"/>
      <c r="DU15" s="288"/>
      <c r="DV15" s="288"/>
      <c r="DW15" s="288"/>
    </row>
    <row r="16" spans="1:143" s="287" customFormat="1" ht="13.2" x14ac:dyDescent="0.2">
      <c r="A16" s="391"/>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288"/>
      <c r="DG16" s="288"/>
      <c r="DH16" s="288"/>
      <c r="DI16" s="288"/>
      <c r="DJ16" s="288"/>
      <c r="DK16" s="288"/>
      <c r="DL16" s="288"/>
      <c r="DM16" s="288"/>
      <c r="DN16" s="288"/>
      <c r="DO16" s="288"/>
      <c r="DP16" s="288"/>
      <c r="DQ16" s="288"/>
      <c r="DR16" s="288"/>
      <c r="DS16" s="288"/>
      <c r="DT16" s="288"/>
      <c r="DU16" s="288"/>
      <c r="DV16" s="288"/>
      <c r="DW16" s="288"/>
    </row>
    <row r="17" spans="1:351" s="287" customFormat="1" ht="13.2" x14ac:dyDescent="0.2">
      <c r="A17" s="391"/>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288"/>
      <c r="DG17" s="288"/>
      <c r="DH17" s="288"/>
      <c r="DI17" s="288"/>
      <c r="DJ17" s="288"/>
      <c r="DK17" s="288"/>
      <c r="DL17" s="288"/>
      <c r="DM17" s="288"/>
      <c r="DN17" s="288"/>
      <c r="DO17" s="288"/>
      <c r="DP17" s="288"/>
      <c r="DQ17" s="288"/>
      <c r="DR17" s="288"/>
      <c r="DS17" s="288"/>
      <c r="DT17" s="288"/>
      <c r="DU17" s="288"/>
      <c r="DV17" s="288"/>
      <c r="DW17" s="288"/>
    </row>
    <row r="18" spans="1:351" s="287" customFormat="1" ht="13.2" x14ac:dyDescent="0.2">
      <c r="A18" s="391"/>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426"/>
      <c r="BQ18" s="426"/>
      <c r="BR18" s="426"/>
      <c r="BS18" s="426"/>
      <c r="BT18" s="426"/>
      <c r="BU18" s="426"/>
      <c r="BV18" s="426"/>
      <c r="BW18" s="426"/>
      <c r="BX18" s="426"/>
      <c r="BY18" s="426"/>
      <c r="BZ18" s="426"/>
      <c r="CA18" s="426"/>
      <c r="CB18" s="426"/>
      <c r="CC18" s="426"/>
      <c r="CD18" s="426"/>
      <c r="CE18" s="426"/>
      <c r="CF18" s="426"/>
      <c r="CG18" s="426"/>
      <c r="CH18" s="426"/>
      <c r="CI18" s="426"/>
      <c r="CJ18" s="426"/>
      <c r="CK18" s="426"/>
      <c r="CL18" s="426"/>
      <c r="CM18" s="426"/>
      <c r="CN18" s="426"/>
      <c r="CO18" s="426"/>
      <c r="CP18" s="426"/>
      <c r="CQ18" s="426"/>
      <c r="CR18" s="426"/>
      <c r="CS18" s="426"/>
      <c r="CT18" s="426"/>
      <c r="CU18" s="426"/>
      <c r="CV18" s="426"/>
      <c r="CW18" s="426"/>
      <c r="CX18" s="426"/>
      <c r="CY18" s="426"/>
      <c r="CZ18" s="426"/>
      <c r="DA18" s="426"/>
      <c r="DB18" s="426"/>
      <c r="DC18" s="426"/>
      <c r="DD18" s="426"/>
      <c r="DE18" s="426"/>
      <c r="DF18" s="288"/>
      <c r="DG18" s="288"/>
      <c r="DH18" s="288"/>
      <c r="DI18" s="288"/>
      <c r="DJ18" s="288"/>
      <c r="DK18" s="288"/>
      <c r="DL18" s="288"/>
      <c r="DM18" s="288"/>
      <c r="DN18" s="288"/>
      <c r="DO18" s="288"/>
      <c r="DP18" s="288"/>
      <c r="DQ18" s="288"/>
      <c r="DR18" s="288"/>
      <c r="DS18" s="288"/>
      <c r="DT18" s="288"/>
      <c r="DU18" s="288"/>
      <c r="DV18" s="288"/>
      <c r="DW18" s="288"/>
    </row>
    <row r="19" spans="1:351" ht="13.2" x14ac:dyDescent="0.2">
      <c r="DD19" s="391"/>
      <c r="DE19" s="391"/>
    </row>
    <row r="20" spans="1:351" ht="13.2" x14ac:dyDescent="0.2">
      <c r="DD20" s="391"/>
      <c r="DE20" s="391"/>
    </row>
    <row r="21" spans="1:351" ht="16.2" x14ac:dyDescent="0.2">
      <c r="B21" s="425"/>
      <c r="C21" s="421"/>
      <c r="D21" s="421"/>
      <c r="E21" s="421"/>
      <c r="F21" s="421"/>
      <c r="G21" s="421"/>
      <c r="H21" s="421"/>
      <c r="I21" s="421"/>
      <c r="J21" s="421"/>
      <c r="K21" s="421"/>
      <c r="L21" s="421"/>
      <c r="M21" s="421"/>
      <c r="N21" s="424"/>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4"/>
      <c r="AU21" s="421"/>
      <c r="AV21" s="421"/>
      <c r="AW21" s="421"/>
      <c r="AX21" s="421"/>
      <c r="AY21" s="421"/>
      <c r="AZ21" s="421"/>
      <c r="BA21" s="421"/>
      <c r="BB21" s="421"/>
      <c r="BC21" s="421"/>
      <c r="BD21" s="421"/>
      <c r="BE21" s="421"/>
      <c r="BF21" s="424"/>
      <c r="BG21" s="421"/>
      <c r="BH21" s="421"/>
      <c r="BI21" s="421"/>
      <c r="BJ21" s="421"/>
      <c r="BK21" s="421"/>
      <c r="BL21" s="421"/>
      <c r="BM21" s="421"/>
      <c r="BN21" s="421"/>
      <c r="BO21" s="421"/>
      <c r="BP21" s="421"/>
      <c r="BQ21" s="421"/>
      <c r="BR21" s="424"/>
      <c r="BS21" s="421"/>
      <c r="BT21" s="421"/>
      <c r="BU21" s="421"/>
      <c r="BV21" s="421"/>
      <c r="BW21" s="421"/>
      <c r="BX21" s="421"/>
      <c r="BY21" s="421"/>
      <c r="BZ21" s="421"/>
      <c r="CA21" s="421"/>
      <c r="CB21" s="421"/>
      <c r="CC21" s="421"/>
      <c r="CD21" s="424"/>
      <c r="CE21" s="421"/>
      <c r="CF21" s="421"/>
      <c r="CG21" s="421"/>
      <c r="CH21" s="421"/>
      <c r="CI21" s="421"/>
      <c r="CJ21" s="421"/>
      <c r="CK21" s="421"/>
      <c r="CL21" s="421"/>
      <c r="CM21" s="421"/>
      <c r="CN21" s="421"/>
      <c r="CO21" s="421"/>
      <c r="CP21" s="424"/>
      <c r="CQ21" s="421"/>
      <c r="CR21" s="421"/>
      <c r="CS21" s="421"/>
      <c r="CT21" s="421"/>
      <c r="CU21" s="421"/>
      <c r="CV21" s="421"/>
      <c r="CW21" s="421"/>
      <c r="CX21" s="421"/>
      <c r="CY21" s="421"/>
      <c r="CZ21" s="421"/>
      <c r="DA21" s="421"/>
      <c r="DB21" s="424"/>
      <c r="DC21" s="421"/>
      <c r="DD21" s="420"/>
      <c r="DE21" s="391"/>
      <c r="MM21" s="423"/>
    </row>
    <row r="22" spans="1:351" ht="16.2" x14ac:dyDescent="0.2">
      <c r="B22" s="392"/>
      <c r="MM22" s="423"/>
    </row>
    <row r="23" spans="1:351" ht="13.2" x14ac:dyDescent="0.2">
      <c r="B23" s="392"/>
    </row>
    <row r="24" spans="1:351" ht="13.2" x14ac:dyDescent="0.2">
      <c r="B24" s="392"/>
    </row>
    <row r="25" spans="1:351" ht="13.2" x14ac:dyDescent="0.2">
      <c r="B25" s="392"/>
    </row>
    <row r="26" spans="1:351" ht="13.2" x14ac:dyDescent="0.2">
      <c r="B26" s="392"/>
    </row>
    <row r="27" spans="1:351" ht="13.2" x14ac:dyDescent="0.2">
      <c r="B27" s="392"/>
    </row>
    <row r="28" spans="1:351" ht="13.2" x14ac:dyDescent="0.2">
      <c r="B28" s="392"/>
    </row>
    <row r="29" spans="1:351" ht="13.2" x14ac:dyDescent="0.2">
      <c r="B29" s="392"/>
    </row>
    <row r="30" spans="1:351" ht="13.2" x14ac:dyDescent="0.2">
      <c r="B30" s="392"/>
    </row>
    <row r="31" spans="1:351" ht="13.2" x14ac:dyDescent="0.2">
      <c r="B31" s="392"/>
    </row>
    <row r="32" spans="1:351" ht="13.2" x14ac:dyDescent="0.2">
      <c r="B32" s="392"/>
    </row>
    <row r="33" spans="2:109" ht="13.2" x14ac:dyDescent="0.2">
      <c r="B33" s="392"/>
    </row>
    <row r="34" spans="2:109" ht="13.2" x14ac:dyDescent="0.2">
      <c r="B34" s="392"/>
    </row>
    <row r="35" spans="2:109" ht="13.2" x14ac:dyDescent="0.2">
      <c r="B35" s="392"/>
    </row>
    <row r="36" spans="2:109" ht="13.2" x14ac:dyDescent="0.2">
      <c r="B36" s="392"/>
    </row>
    <row r="37" spans="2:109" ht="13.2" x14ac:dyDescent="0.2">
      <c r="B37" s="392"/>
    </row>
    <row r="38" spans="2:109" ht="13.2" x14ac:dyDescent="0.2">
      <c r="B38" s="392"/>
    </row>
    <row r="39" spans="2:109" ht="13.2" x14ac:dyDescent="0.2">
      <c r="B39" s="397"/>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5"/>
    </row>
    <row r="40" spans="2:109" ht="13.2" x14ac:dyDescent="0.2">
      <c r="B40" s="412"/>
      <c r="DD40" s="412"/>
      <c r="DE40" s="391"/>
    </row>
    <row r="41" spans="2:109" ht="16.2" x14ac:dyDescent="0.2">
      <c r="B41" s="422" t="s">
        <v>
613</v>
      </c>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1"/>
      <c r="AX41" s="421"/>
      <c r="AY41" s="421"/>
      <c r="AZ41" s="421"/>
      <c r="BA41" s="421"/>
      <c r="BB41" s="421"/>
      <c r="BC41" s="421"/>
      <c r="BD41" s="421"/>
      <c r="BE41" s="421"/>
      <c r="BF41" s="421"/>
      <c r="BG41" s="421"/>
      <c r="BH41" s="421"/>
      <c r="BI41" s="421"/>
      <c r="BJ41" s="421"/>
      <c r="BK41" s="421"/>
      <c r="BL41" s="421"/>
      <c r="BM41" s="421"/>
      <c r="BN41" s="421"/>
      <c r="BO41" s="421"/>
      <c r="BP41" s="421"/>
      <c r="BQ41" s="421"/>
      <c r="BR41" s="421"/>
      <c r="BS41" s="421"/>
      <c r="BT41" s="421"/>
      <c r="BU41" s="421"/>
      <c r="BV41" s="421"/>
      <c r="BW41" s="421"/>
      <c r="BX41" s="421"/>
      <c r="BY41" s="421"/>
      <c r="BZ41" s="421"/>
      <c r="CA41" s="421"/>
      <c r="CB41" s="421"/>
      <c r="CC41" s="421"/>
      <c r="CD41" s="421"/>
      <c r="CE41" s="421"/>
      <c r="CF41" s="421"/>
      <c r="CG41" s="421"/>
      <c r="CH41" s="421"/>
      <c r="CI41" s="421"/>
      <c r="CJ41" s="421"/>
      <c r="CK41" s="421"/>
      <c r="CL41" s="421"/>
      <c r="CM41" s="421"/>
      <c r="CN41" s="421"/>
      <c r="CO41" s="421"/>
      <c r="CP41" s="421"/>
      <c r="CQ41" s="421"/>
      <c r="CR41" s="421"/>
      <c r="CS41" s="421"/>
      <c r="CT41" s="421"/>
      <c r="CU41" s="421"/>
      <c r="CV41" s="421"/>
      <c r="CW41" s="421"/>
      <c r="CX41" s="421"/>
      <c r="CY41" s="421"/>
      <c r="CZ41" s="421"/>
      <c r="DA41" s="421"/>
      <c r="DB41" s="421"/>
      <c r="DC41" s="421"/>
      <c r="DD41" s="420"/>
    </row>
    <row r="42" spans="2:109" ht="13.2" x14ac:dyDescent="0.2">
      <c r="B42" s="392"/>
      <c r="G42" s="408"/>
      <c r="I42" s="407"/>
      <c r="J42" s="407"/>
      <c r="K42" s="407"/>
      <c r="AM42" s="408"/>
      <c r="AN42" s="408" t="s">
        <v>
608</v>
      </c>
      <c r="AP42" s="407"/>
      <c r="AQ42" s="407"/>
      <c r="AR42" s="407"/>
      <c r="AY42" s="408"/>
      <c r="BA42" s="407"/>
      <c r="BB42" s="407"/>
      <c r="BC42" s="407"/>
      <c r="BK42" s="408"/>
      <c r="BM42" s="407"/>
      <c r="BN42" s="407"/>
      <c r="BO42" s="407"/>
      <c r="BW42" s="408"/>
      <c r="BY42" s="407"/>
      <c r="BZ42" s="407"/>
      <c r="CA42" s="407"/>
      <c r="CI42" s="408"/>
      <c r="CK42" s="407"/>
      <c r="CL42" s="407"/>
      <c r="CM42" s="407"/>
      <c r="CU42" s="408"/>
      <c r="CW42" s="407"/>
      <c r="CX42" s="407"/>
      <c r="CY42" s="407"/>
    </row>
    <row r="43" spans="2:109" ht="13.5" customHeight="1" x14ac:dyDescent="0.2">
      <c r="B43" s="392"/>
      <c r="AN43" s="1328" t="s">
        <v>
615</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2" x14ac:dyDescent="0.2">
      <c r="B44" s="392"/>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2" x14ac:dyDescent="0.2">
      <c r="B45" s="392"/>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2" x14ac:dyDescent="0.2">
      <c r="B46" s="392"/>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2" x14ac:dyDescent="0.2">
      <c r="B47" s="392"/>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2" x14ac:dyDescent="0.2">
      <c r="B48" s="392"/>
      <c r="H48" s="399"/>
      <c r="I48" s="399"/>
      <c r="J48" s="399"/>
      <c r="AN48" s="399"/>
      <c r="AO48" s="399"/>
      <c r="AP48" s="399"/>
      <c r="AZ48" s="399"/>
      <c r="BA48" s="399"/>
      <c r="BB48" s="399"/>
      <c r="BL48" s="399"/>
      <c r="BM48" s="399"/>
      <c r="BN48" s="399"/>
      <c r="BX48" s="399"/>
      <c r="BY48" s="399"/>
      <c r="BZ48" s="399"/>
      <c r="CJ48" s="399"/>
      <c r="CK48" s="399"/>
      <c r="CL48" s="399"/>
      <c r="CV48" s="399"/>
      <c r="CW48" s="399"/>
      <c r="CX48" s="399"/>
    </row>
    <row r="49" spans="1:109" ht="13.2" x14ac:dyDescent="0.2">
      <c r="B49" s="392"/>
      <c r="AN49" s="391" t="s">
        <v>
607</v>
      </c>
    </row>
    <row r="50" spans="1:109" ht="13.2" x14ac:dyDescent="0.2">
      <c r="B50" s="392"/>
      <c r="G50" s="1318"/>
      <c r="H50" s="1318"/>
      <c r="I50" s="1318"/>
      <c r="J50" s="1318"/>
      <c r="K50" s="401"/>
      <c r="L50" s="401"/>
      <c r="M50" s="400"/>
      <c r="N50" s="400"/>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2" t="s">
        <v>
552</v>
      </c>
      <c r="BQ50" s="1322"/>
      <c r="BR50" s="1322"/>
      <c r="BS50" s="1322"/>
      <c r="BT50" s="1322"/>
      <c r="BU50" s="1322"/>
      <c r="BV50" s="1322"/>
      <c r="BW50" s="1322"/>
      <c r="BX50" s="1322" t="s">
        <v>
553</v>
      </c>
      <c r="BY50" s="1322"/>
      <c r="BZ50" s="1322"/>
      <c r="CA50" s="1322"/>
      <c r="CB50" s="1322"/>
      <c r="CC50" s="1322"/>
      <c r="CD50" s="1322"/>
      <c r="CE50" s="1322"/>
      <c r="CF50" s="1322" t="s">
        <v>
554</v>
      </c>
      <c r="CG50" s="1322"/>
      <c r="CH50" s="1322"/>
      <c r="CI50" s="1322"/>
      <c r="CJ50" s="1322"/>
      <c r="CK50" s="1322"/>
      <c r="CL50" s="1322"/>
      <c r="CM50" s="1322"/>
      <c r="CN50" s="1322" t="s">
        <v>
555</v>
      </c>
      <c r="CO50" s="1322"/>
      <c r="CP50" s="1322"/>
      <c r="CQ50" s="1322"/>
      <c r="CR50" s="1322"/>
      <c r="CS50" s="1322"/>
      <c r="CT50" s="1322"/>
      <c r="CU50" s="1322"/>
      <c r="CV50" s="1322" t="s">
        <v>
556</v>
      </c>
      <c r="CW50" s="1322"/>
      <c r="CX50" s="1322"/>
      <c r="CY50" s="1322"/>
      <c r="CZ50" s="1322"/>
      <c r="DA50" s="1322"/>
      <c r="DB50" s="1322"/>
      <c r="DC50" s="1322"/>
    </row>
    <row r="51" spans="1:109" ht="13.5" customHeight="1" x14ac:dyDescent="0.2">
      <c r="B51" s="392"/>
      <c r="G51" s="1326"/>
      <c r="H51" s="1326"/>
      <c r="I51" s="1327"/>
      <c r="J51" s="1327"/>
      <c r="K51" s="1317"/>
      <c r="L51" s="1317"/>
      <c r="M51" s="1317"/>
      <c r="N51" s="1317"/>
      <c r="AM51" s="399"/>
      <c r="AN51" s="1315" t="s">
        <v>
606</v>
      </c>
      <c r="AO51" s="1315"/>
      <c r="AP51" s="1315"/>
      <c r="AQ51" s="1315"/>
      <c r="AR51" s="1315"/>
      <c r="AS51" s="1315"/>
      <c r="AT51" s="1315"/>
      <c r="AU51" s="1315"/>
      <c r="AV51" s="1315"/>
      <c r="AW51" s="1315"/>
      <c r="AX51" s="1315"/>
      <c r="AY51" s="1315"/>
      <c r="AZ51" s="1315"/>
      <c r="BA51" s="1315"/>
      <c r="BB51" s="1315" t="s">
        <v>
602</v>
      </c>
      <c r="BC51" s="1315"/>
      <c r="BD51" s="1315"/>
      <c r="BE51" s="1315"/>
      <c r="BF51" s="1315"/>
      <c r="BG51" s="1315"/>
      <c r="BH51" s="1315"/>
      <c r="BI51" s="1315"/>
      <c r="BJ51" s="1315"/>
      <c r="BK51" s="1315"/>
      <c r="BL51" s="1315"/>
      <c r="BM51" s="1315"/>
      <c r="BN51" s="1315"/>
      <c r="BO51" s="1315"/>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2" x14ac:dyDescent="0.2">
      <c r="B52" s="392"/>
      <c r="G52" s="1326"/>
      <c r="H52" s="1326"/>
      <c r="I52" s="1327"/>
      <c r="J52" s="1327"/>
      <c r="K52" s="1317"/>
      <c r="L52" s="1317"/>
      <c r="M52" s="1317"/>
      <c r="N52" s="1317"/>
      <c r="AM52" s="399"/>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7"/>
      <c r="B53" s="392"/>
      <c r="G53" s="1326"/>
      <c r="H53" s="1326"/>
      <c r="I53" s="1318"/>
      <c r="J53" s="1318"/>
      <c r="K53" s="1317"/>
      <c r="L53" s="1317"/>
      <c r="M53" s="1317"/>
      <c r="N53" s="1317"/>
      <c r="AM53" s="399"/>
      <c r="AN53" s="1315"/>
      <c r="AO53" s="1315"/>
      <c r="AP53" s="1315"/>
      <c r="AQ53" s="1315"/>
      <c r="AR53" s="1315"/>
      <c r="AS53" s="1315"/>
      <c r="AT53" s="1315"/>
      <c r="AU53" s="1315"/>
      <c r="AV53" s="1315"/>
      <c r="AW53" s="1315"/>
      <c r="AX53" s="1315"/>
      <c r="AY53" s="1315"/>
      <c r="AZ53" s="1315"/>
      <c r="BA53" s="1315"/>
      <c r="BB53" s="1315" t="s">
        <v>
612</v>
      </c>
      <c r="BC53" s="1315"/>
      <c r="BD53" s="1315"/>
      <c r="BE53" s="1315"/>
      <c r="BF53" s="1315"/>
      <c r="BG53" s="1315"/>
      <c r="BH53" s="1315"/>
      <c r="BI53" s="1315"/>
      <c r="BJ53" s="1315"/>
      <c r="BK53" s="1315"/>
      <c r="BL53" s="1315"/>
      <c r="BM53" s="1315"/>
      <c r="BN53" s="1315"/>
      <c r="BO53" s="1315"/>
      <c r="BP53" s="1316">
        <v>
57.9</v>
      </c>
      <c r="BQ53" s="1316"/>
      <c r="BR53" s="1316"/>
      <c r="BS53" s="1316"/>
      <c r="BT53" s="1316"/>
      <c r="BU53" s="1316"/>
      <c r="BV53" s="1316"/>
      <c r="BW53" s="1316"/>
      <c r="BX53" s="1316">
        <v>
57.6</v>
      </c>
      <c r="BY53" s="1316"/>
      <c r="BZ53" s="1316"/>
      <c r="CA53" s="1316"/>
      <c r="CB53" s="1316"/>
      <c r="CC53" s="1316"/>
      <c r="CD53" s="1316"/>
      <c r="CE53" s="1316"/>
      <c r="CF53" s="1316">
        <v>
57.7</v>
      </c>
      <c r="CG53" s="1316"/>
      <c r="CH53" s="1316"/>
      <c r="CI53" s="1316"/>
      <c r="CJ53" s="1316"/>
      <c r="CK53" s="1316"/>
      <c r="CL53" s="1316"/>
      <c r="CM53" s="1316"/>
      <c r="CN53" s="1316">
        <v>
58.9</v>
      </c>
      <c r="CO53" s="1316"/>
      <c r="CP53" s="1316"/>
      <c r="CQ53" s="1316"/>
      <c r="CR53" s="1316"/>
      <c r="CS53" s="1316"/>
      <c r="CT53" s="1316"/>
      <c r="CU53" s="1316"/>
      <c r="CV53" s="1316">
        <v>
61</v>
      </c>
      <c r="CW53" s="1316"/>
      <c r="CX53" s="1316"/>
      <c r="CY53" s="1316"/>
      <c r="CZ53" s="1316"/>
      <c r="DA53" s="1316"/>
      <c r="DB53" s="1316"/>
      <c r="DC53" s="1316"/>
    </row>
    <row r="54" spans="1:109" ht="13.2" x14ac:dyDescent="0.2">
      <c r="A54" s="407"/>
      <c r="B54" s="392"/>
      <c r="G54" s="1326"/>
      <c r="H54" s="1326"/>
      <c r="I54" s="1318"/>
      <c r="J54" s="1318"/>
      <c r="K54" s="1317"/>
      <c r="L54" s="1317"/>
      <c r="M54" s="1317"/>
      <c r="N54" s="1317"/>
      <c r="AM54" s="399"/>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7"/>
      <c r="B55" s="392"/>
      <c r="G55" s="1318"/>
      <c r="H55" s="1318"/>
      <c r="I55" s="1318"/>
      <c r="J55" s="1318"/>
      <c r="K55" s="1317"/>
      <c r="L55" s="1317"/>
      <c r="M55" s="1317"/>
      <c r="N55" s="1317"/>
      <c r="AN55" s="1322" t="s">
        <v>
611</v>
      </c>
      <c r="AO55" s="1322"/>
      <c r="AP55" s="1322"/>
      <c r="AQ55" s="1322"/>
      <c r="AR55" s="1322"/>
      <c r="AS55" s="1322"/>
      <c r="AT55" s="1322"/>
      <c r="AU55" s="1322"/>
      <c r="AV55" s="1322"/>
      <c r="AW55" s="1322"/>
      <c r="AX55" s="1322"/>
      <c r="AY55" s="1322"/>
      <c r="AZ55" s="1322"/>
      <c r="BA55" s="1322"/>
      <c r="BB55" s="1315" t="s">
        <v>
602</v>
      </c>
      <c r="BC55" s="1315"/>
      <c r="BD55" s="1315"/>
      <c r="BE55" s="1315"/>
      <c r="BF55" s="1315"/>
      <c r="BG55" s="1315"/>
      <c r="BH55" s="1315"/>
      <c r="BI55" s="1315"/>
      <c r="BJ55" s="1315"/>
      <c r="BK55" s="1315"/>
      <c r="BL55" s="1315"/>
      <c r="BM55" s="1315"/>
      <c r="BN55" s="1315"/>
      <c r="BO55" s="1315"/>
      <c r="BP55" s="1316">
        <v>
34.9</v>
      </c>
      <c r="BQ55" s="1316"/>
      <c r="BR55" s="1316"/>
      <c r="BS55" s="1316"/>
      <c r="BT55" s="1316"/>
      <c r="BU55" s="1316"/>
      <c r="BV55" s="1316"/>
      <c r="BW55" s="1316"/>
      <c r="BX55" s="1316">
        <v>
15</v>
      </c>
      <c r="BY55" s="1316"/>
      <c r="BZ55" s="1316"/>
      <c r="CA55" s="1316"/>
      <c r="CB55" s="1316"/>
      <c r="CC55" s="1316"/>
      <c r="CD55" s="1316"/>
      <c r="CE55" s="1316"/>
      <c r="CF55" s="1316">
        <v>
12.2</v>
      </c>
      <c r="CG55" s="1316"/>
      <c r="CH55" s="1316"/>
      <c r="CI55" s="1316"/>
      <c r="CJ55" s="1316"/>
      <c r="CK55" s="1316"/>
      <c r="CL55" s="1316"/>
      <c r="CM55" s="1316"/>
      <c r="CN55" s="1316">
        <v>
5</v>
      </c>
      <c r="CO55" s="1316"/>
      <c r="CP55" s="1316"/>
      <c r="CQ55" s="1316"/>
      <c r="CR55" s="1316"/>
      <c r="CS55" s="1316"/>
      <c r="CT55" s="1316"/>
      <c r="CU55" s="1316"/>
      <c r="CV55" s="1316">
        <v>
5.4</v>
      </c>
      <c r="CW55" s="1316"/>
      <c r="CX55" s="1316"/>
      <c r="CY55" s="1316"/>
      <c r="CZ55" s="1316"/>
      <c r="DA55" s="1316"/>
      <c r="DB55" s="1316"/>
      <c r="DC55" s="1316"/>
    </row>
    <row r="56" spans="1:109" ht="13.2" x14ac:dyDescent="0.2">
      <c r="A56" s="407"/>
      <c r="B56" s="392"/>
      <c r="G56" s="1318"/>
      <c r="H56" s="1318"/>
      <c r="I56" s="1318"/>
      <c r="J56" s="1318"/>
      <c r="K56" s="1317"/>
      <c r="L56" s="1317"/>
      <c r="M56" s="1317"/>
      <c r="N56" s="1317"/>
      <c r="AN56" s="1322"/>
      <c r="AO56" s="1322"/>
      <c r="AP56" s="1322"/>
      <c r="AQ56" s="1322"/>
      <c r="AR56" s="1322"/>
      <c r="AS56" s="1322"/>
      <c r="AT56" s="1322"/>
      <c r="AU56" s="1322"/>
      <c r="AV56" s="1322"/>
      <c r="AW56" s="1322"/>
      <c r="AX56" s="1322"/>
      <c r="AY56" s="1322"/>
      <c r="AZ56" s="1322"/>
      <c r="BA56" s="1322"/>
      <c r="BB56" s="1315"/>
      <c r="BC56" s="1315"/>
      <c r="BD56" s="1315"/>
      <c r="BE56" s="1315"/>
      <c r="BF56" s="1315"/>
      <c r="BG56" s="1315"/>
      <c r="BH56" s="1315"/>
      <c r="BI56" s="1315"/>
      <c r="BJ56" s="1315"/>
      <c r="BK56" s="1315"/>
      <c r="BL56" s="1315"/>
      <c r="BM56" s="1315"/>
      <c r="BN56" s="1315"/>
      <c r="BO56" s="1315"/>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7" customFormat="1" ht="13.2" x14ac:dyDescent="0.2">
      <c r="B57" s="413"/>
      <c r="G57" s="1318"/>
      <c r="H57" s="1318"/>
      <c r="I57" s="1320"/>
      <c r="J57" s="1320"/>
      <c r="K57" s="1317"/>
      <c r="L57" s="1317"/>
      <c r="M57" s="1317"/>
      <c r="N57" s="1317"/>
      <c r="AM57" s="391"/>
      <c r="AN57" s="1322"/>
      <c r="AO57" s="1322"/>
      <c r="AP57" s="1322"/>
      <c r="AQ57" s="1322"/>
      <c r="AR57" s="1322"/>
      <c r="AS57" s="1322"/>
      <c r="AT57" s="1322"/>
      <c r="AU57" s="1322"/>
      <c r="AV57" s="1322"/>
      <c r="AW57" s="1322"/>
      <c r="AX57" s="1322"/>
      <c r="AY57" s="1322"/>
      <c r="AZ57" s="1322"/>
      <c r="BA57" s="1322"/>
      <c r="BB57" s="1315" t="s">
        <v>
610</v>
      </c>
      <c r="BC57" s="1315"/>
      <c r="BD57" s="1315"/>
      <c r="BE57" s="1315"/>
      <c r="BF57" s="1315"/>
      <c r="BG57" s="1315"/>
      <c r="BH57" s="1315"/>
      <c r="BI57" s="1315"/>
      <c r="BJ57" s="1315"/>
      <c r="BK57" s="1315"/>
      <c r="BL57" s="1315"/>
      <c r="BM57" s="1315"/>
      <c r="BN57" s="1315"/>
      <c r="BO57" s="1315"/>
      <c r="BP57" s="1316">
        <v>
60.2</v>
      </c>
      <c r="BQ57" s="1316"/>
      <c r="BR57" s="1316"/>
      <c r="BS57" s="1316"/>
      <c r="BT57" s="1316"/>
      <c r="BU57" s="1316"/>
      <c r="BV57" s="1316"/>
      <c r="BW57" s="1316"/>
      <c r="BX57" s="1316">
        <v>
60.1</v>
      </c>
      <c r="BY57" s="1316"/>
      <c r="BZ57" s="1316"/>
      <c r="CA57" s="1316"/>
      <c r="CB57" s="1316"/>
      <c r="CC57" s="1316"/>
      <c r="CD57" s="1316"/>
      <c r="CE57" s="1316"/>
      <c r="CF57" s="1316">
        <v>
61.2</v>
      </c>
      <c r="CG57" s="1316"/>
      <c r="CH57" s="1316"/>
      <c r="CI57" s="1316"/>
      <c r="CJ57" s="1316"/>
      <c r="CK57" s="1316"/>
      <c r="CL57" s="1316"/>
      <c r="CM57" s="1316"/>
      <c r="CN57" s="1316">
        <v>
61.7</v>
      </c>
      <c r="CO57" s="1316"/>
      <c r="CP57" s="1316"/>
      <c r="CQ57" s="1316"/>
      <c r="CR57" s="1316"/>
      <c r="CS57" s="1316"/>
      <c r="CT57" s="1316"/>
      <c r="CU57" s="1316"/>
      <c r="CV57" s="1316">
        <v>
62.6</v>
      </c>
      <c r="CW57" s="1316"/>
      <c r="CX57" s="1316"/>
      <c r="CY57" s="1316"/>
      <c r="CZ57" s="1316"/>
      <c r="DA57" s="1316"/>
      <c r="DB57" s="1316"/>
      <c r="DC57" s="1316"/>
      <c r="DD57" s="418"/>
      <c r="DE57" s="413"/>
    </row>
    <row r="58" spans="1:109" s="407" customFormat="1" ht="13.2" x14ac:dyDescent="0.2">
      <c r="A58" s="391"/>
      <c r="B58" s="413"/>
      <c r="G58" s="1318"/>
      <c r="H58" s="1318"/>
      <c r="I58" s="1320"/>
      <c r="J58" s="1320"/>
      <c r="K58" s="1317"/>
      <c r="L58" s="1317"/>
      <c r="M58" s="1317"/>
      <c r="N58" s="1317"/>
      <c r="AM58" s="391"/>
      <c r="AN58" s="1322"/>
      <c r="AO58" s="1322"/>
      <c r="AP58" s="1322"/>
      <c r="AQ58" s="1322"/>
      <c r="AR58" s="1322"/>
      <c r="AS58" s="1322"/>
      <c r="AT58" s="1322"/>
      <c r="AU58" s="1322"/>
      <c r="AV58" s="1322"/>
      <c r="AW58" s="1322"/>
      <c r="AX58" s="1322"/>
      <c r="AY58" s="1322"/>
      <c r="AZ58" s="1322"/>
      <c r="BA58" s="1322"/>
      <c r="BB58" s="1315"/>
      <c r="BC58" s="1315"/>
      <c r="BD58" s="1315"/>
      <c r="BE58" s="1315"/>
      <c r="BF58" s="1315"/>
      <c r="BG58" s="1315"/>
      <c r="BH58" s="1315"/>
      <c r="BI58" s="1315"/>
      <c r="BJ58" s="1315"/>
      <c r="BK58" s="1315"/>
      <c r="BL58" s="1315"/>
      <c r="BM58" s="1315"/>
      <c r="BN58" s="1315"/>
      <c r="BO58" s="1315"/>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8"/>
      <c r="DE58" s="413"/>
    </row>
    <row r="59" spans="1:109" s="407" customFormat="1" ht="13.2" x14ac:dyDescent="0.2">
      <c r="A59" s="391"/>
      <c r="B59" s="413"/>
      <c r="K59" s="419"/>
      <c r="L59" s="419"/>
      <c r="M59" s="419"/>
      <c r="N59" s="419"/>
      <c r="AQ59" s="419"/>
      <c r="AR59" s="419"/>
      <c r="AS59" s="419"/>
      <c r="AT59" s="419"/>
      <c r="BC59" s="419"/>
      <c r="BD59" s="419"/>
      <c r="BE59" s="419"/>
      <c r="BF59" s="419"/>
      <c r="BO59" s="419"/>
      <c r="BP59" s="419"/>
      <c r="BQ59" s="419"/>
      <c r="BR59" s="419"/>
      <c r="CA59" s="419"/>
      <c r="CB59" s="419"/>
      <c r="CC59" s="419"/>
      <c r="CD59" s="419"/>
      <c r="CM59" s="419"/>
      <c r="CN59" s="419"/>
      <c r="CO59" s="419"/>
      <c r="CP59" s="419"/>
      <c r="CY59" s="419"/>
      <c r="CZ59" s="419"/>
      <c r="DA59" s="419"/>
      <c r="DB59" s="419"/>
      <c r="DC59" s="419"/>
      <c r="DD59" s="418"/>
      <c r="DE59" s="413"/>
    </row>
    <row r="60" spans="1:109" s="407" customFormat="1" ht="13.2" x14ac:dyDescent="0.2">
      <c r="A60" s="391"/>
      <c r="B60" s="413"/>
      <c r="K60" s="419"/>
      <c r="L60" s="419"/>
      <c r="M60" s="419"/>
      <c r="N60" s="419"/>
      <c r="AQ60" s="419"/>
      <c r="AR60" s="419"/>
      <c r="AS60" s="419"/>
      <c r="AT60" s="419"/>
      <c r="BC60" s="419"/>
      <c r="BD60" s="419"/>
      <c r="BE60" s="419"/>
      <c r="BF60" s="419"/>
      <c r="BO60" s="419"/>
      <c r="BP60" s="419"/>
      <c r="BQ60" s="419"/>
      <c r="BR60" s="419"/>
      <c r="CA60" s="419"/>
      <c r="CB60" s="419"/>
      <c r="CC60" s="419"/>
      <c r="CD60" s="419"/>
      <c r="CM60" s="419"/>
      <c r="CN60" s="419"/>
      <c r="CO60" s="419"/>
      <c r="CP60" s="419"/>
      <c r="CY60" s="419"/>
      <c r="CZ60" s="419"/>
      <c r="DA60" s="419"/>
      <c r="DB60" s="419"/>
      <c r="DC60" s="419"/>
      <c r="DD60" s="418"/>
      <c r="DE60" s="413"/>
    </row>
    <row r="61" spans="1:109" s="407" customFormat="1" ht="13.2" x14ac:dyDescent="0.2">
      <c r="A61" s="391"/>
      <c r="B61" s="417"/>
      <c r="C61" s="416"/>
      <c r="D61" s="416"/>
      <c r="E61" s="416"/>
      <c r="F61" s="416"/>
      <c r="G61" s="416"/>
      <c r="H61" s="416"/>
      <c r="I61" s="416"/>
      <c r="J61" s="416"/>
      <c r="K61" s="416"/>
      <c r="L61" s="416"/>
      <c r="M61" s="415"/>
      <c r="N61" s="415"/>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5"/>
      <c r="AT61" s="415"/>
      <c r="AU61" s="416"/>
      <c r="AV61" s="416"/>
      <c r="AW61" s="416"/>
      <c r="AX61" s="416"/>
      <c r="AY61" s="416"/>
      <c r="AZ61" s="416"/>
      <c r="BA61" s="416"/>
      <c r="BB61" s="416"/>
      <c r="BC61" s="416"/>
      <c r="BD61" s="416"/>
      <c r="BE61" s="415"/>
      <c r="BF61" s="415"/>
      <c r="BG61" s="416"/>
      <c r="BH61" s="416"/>
      <c r="BI61" s="416"/>
      <c r="BJ61" s="416"/>
      <c r="BK61" s="416"/>
      <c r="BL61" s="416"/>
      <c r="BM61" s="416"/>
      <c r="BN61" s="416"/>
      <c r="BO61" s="416"/>
      <c r="BP61" s="416"/>
      <c r="BQ61" s="415"/>
      <c r="BR61" s="415"/>
      <c r="BS61" s="416"/>
      <c r="BT61" s="416"/>
      <c r="BU61" s="416"/>
      <c r="BV61" s="416"/>
      <c r="BW61" s="416"/>
      <c r="BX61" s="416"/>
      <c r="BY61" s="416"/>
      <c r="BZ61" s="416"/>
      <c r="CA61" s="416"/>
      <c r="CB61" s="416"/>
      <c r="CC61" s="415"/>
      <c r="CD61" s="415"/>
      <c r="CE61" s="416"/>
      <c r="CF61" s="416"/>
      <c r="CG61" s="416"/>
      <c r="CH61" s="416"/>
      <c r="CI61" s="416"/>
      <c r="CJ61" s="416"/>
      <c r="CK61" s="416"/>
      <c r="CL61" s="416"/>
      <c r="CM61" s="416"/>
      <c r="CN61" s="416"/>
      <c r="CO61" s="415"/>
      <c r="CP61" s="415"/>
      <c r="CQ61" s="416"/>
      <c r="CR61" s="416"/>
      <c r="CS61" s="416"/>
      <c r="CT61" s="416"/>
      <c r="CU61" s="416"/>
      <c r="CV61" s="416"/>
      <c r="CW61" s="416"/>
      <c r="CX61" s="416"/>
      <c r="CY61" s="416"/>
      <c r="CZ61" s="416"/>
      <c r="DA61" s="415"/>
      <c r="DB61" s="415"/>
      <c r="DC61" s="415"/>
      <c r="DD61" s="414"/>
      <c r="DE61" s="413"/>
    </row>
    <row r="62" spans="1:109" ht="13.2" x14ac:dyDescent="0.2">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412"/>
      <c r="BW62" s="412"/>
      <c r="BX62" s="412"/>
      <c r="BY62" s="412"/>
      <c r="BZ62" s="412"/>
      <c r="CA62" s="412"/>
      <c r="CB62" s="412"/>
      <c r="CC62" s="412"/>
      <c r="CD62" s="412"/>
      <c r="CE62" s="412"/>
      <c r="CF62" s="412"/>
      <c r="CG62" s="412"/>
      <c r="CH62" s="412"/>
      <c r="CI62" s="412"/>
      <c r="CJ62" s="412"/>
      <c r="CK62" s="412"/>
      <c r="CL62" s="412"/>
      <c r="CM62" s="412"/>
      <c r="CN62" s="412"/>
      <c r="CO62" s="412"/>
      <c r="CP62" s="412"/>
      <c r="CQ62" s="412"/>
      <c r="CR62" s="412"/>
      <c r="CS62" s="412"/>
      <c r="CT62" s="412"/>
      <c r="CU62" s="412"/>
      <c r="CV62" s="412"/>
      <c r="CW62" s="412"/>
      <c r="CX62" s="412"/>
      <c r="CY62" s="412"/>
      <c r="CZ62" s="412"/>
      <c r="DA62" s="412"/>
      <c r="DB62" s="412"/>
      <c r="DC62" s="412"/>
      <c r="DD62" s="412"/>
      <c r="DE62" s="391"/>
    </row>
    <row r="63" spans="1:109" ht="16.2" x14ac:dyDescent="0.2">
      <c r="B63" s="411" t="s">
        <v>
609</v>
      </c>
    </row>
    <row r="64" spans="1:109" ht="13.2" x14ac:dyDescent="0.2">
      <c r="B64" s="392"/>
      <c r="G64" s="408"/>
      <c r="I64" s="410"/>
      <c r="J64" s="410"/>
      <c r="K64" s="410"/>
      <c r="L64" s="410"/>
      <c r="M64" s="410"/>
      <c r="N64" s="409"/>
      <c r="AM64" s="408"/>
      <c r="AN64" s="408" t="s">
        <v>
608</v>
      </c>
      <c r="AP64" s="407"/>
      <c r="AQ64" s="407"/>
      <c r="AR64" s="407"/>
      <c r="AY64" s="408"/>
      <c r="BA64" s="407"/>
      <c r="BB64" s="407"/>
      <c r="BC64" s="407"/>
      <c r="BK64" s="408"/>
      <c r="BM64" s="407"/>
      <c r="BN64" s="407"/>
      <c r="BO64" s="407"/>
      <c r="BW64" s="408"/>
      <c r="BY64" s="407"/>
      <c r="BZ64" s="407"/>
      <c r="CA64" s="407"/>
      <c r="CI64" s="408"/>
      <c r="CK64" s="407"/>
      <c r="CL64" s="407"/>
      <c r="CM64" s="407"/>
      <c r="CU64" s="408"/>
      <c r="CW64" s="407"/>
      <c r="CX64" s="407"/>
      <c r="CY64" s="407"/>
    </row>
    <row r="65" spans="2:107" ht="13.2" x14ac:dyDescent="0.2">
      <c r="B65" s="392"/>
      <c r="AN65" s="1328" t="s">
        <v>
615</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ht="13.2" x14ac:dyDescent="0.2">
      <c r="B66" s="392"/>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ht="13.2" x14ac:dyDescent="0.2">
      <c r="B67" s="392"/>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ht="13.2" x14ac:dyDescent="0.2">
      <c r="B68" s="392"/>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ht="13.2" x14ac:dyDescent="0.2">
      <c r="B69" s="392"/>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ht="13.2" x14ac:dyDescent="0.2">
      <c r="B70" s="392"/>
      <c r="H70" s="406"/>
      <c r="I70" s="406"/>
      <c r="J70" s="404"/>
      <c r="K70" s="404"/>
      <c r="L70" s="403"/>
      <c r="M70" s="404"/>
      <c r="N70" s="403"/>
      <c r="AN70" s="399"/>
      <c r="AO70" s="399"/>
      <c r="AP70" s="399"/>
      <c r="AZ70" s="399"/>
      <c r="BA70" s="399"/>
      <c r="BB70" s="399"/>
      <c r="BL70" s="399"/>
      <c r="BM70" s="399"/>
      <c r="BN70" s="399"/>
      <c r="BX70" s="399"/>
      <c r="BY70" s="399"/>
      <c r="BZ70" s="399"/>
      <c r="CJ70" s="399"/>
      <c r="CK70" s="399"/>
      <c r="CL70" s="399"/>
      <c r="CV70" s="399"/>
      <c r="CW70" s="399"/>
      <c r="CX70" s="399"/>
    </row>
    <row r="71" spans="2:107" ht="13.2" x14ac:dyDescent="0.2">
      <c r="B71" s="392"/>
      <c r="G71" s="402"/>
      <c r="I71" s="405"/>
      <c r="J71" s="404"/>
      <c r="K71" s="404"/>
      <c r="L71" s="403"/>
      <c r="M71" s="404"/>
      <c r="N71" s="403"/>
      <c r="AM71" s="402"/>
      <c r="AN71" s="391" t="s">
        <v>
607</v>
      </c>
    </row>
    <row r="72" spans="2:107" ht="13.2" x14ac:dyDescent="0.2">
      <c r="B72" s="392"/>
      <c r="G72" s="1318"/>
      <c r="H72" s="1318"/>
      <c r="I72" s="1318"/>
      <c r="J72" s="1318"/>
      <c r="K72" s="401"/>
      <c r="L72" s="401"/>
      <c r="M72" s="400"/>
      <c r="N72" s="400"/>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2" t="s">
        <v>
552</v>
      </c>
      <c r="BQ72" s="1322"/>
      <c r="BR72" s="1322"/>
      <c r="BS72" s="1322"/>
      <c r="BT72" s="1322"/>
      <c r="BU72" s="1322"/>
      <c r="BV72" s="1322"/>
      <c r="BW72" s="1322"/>
      <c r="BX72" s="1322" t="s">
        <v>
553</v>
      </c>
      <c r="BY72" s="1322"/>
      <c r="BZ72" s="1322"/>
      <c r="CA72" s="1322"/>
      <c r="CB72" s="1322"/>
      <c r="CC72" s="1322"/>
      <c r="CD72" s="1322"/>
      <c r="CE72" s="1322"/>
      <c r="CF72" s="1322" t="s">
        <v>
554</v>
      </c>
      <c r="CG72" s="1322"/>
      <c r="CH72" s="1322"/>
      <c r="CI72" s="1322"/>
      <c r="CJ72" s="1322"/>
      <c r="CK72" s="1322"/>
      <c r="CL72" s="1322"/>
      <c r="CM72" s="1322"/>
      <c r="CN72" s="1322" t="s">
        <v>
555</v>
      </c>
      <c r="CO72" s="1322"/>
      <c r="CP72" s="1322"/>
      <c r="CQ72" s="1322"/>
      <c r="CR72" s="1322"/>
      <c r="CS72" s="1322"/>
      <c r="CT72" s="1322"/>
      <c r="CU72" s="1322"/>
      <c r="CV72" s="1322" t="s">
        <v>
556</v>
      </c>
      <c r="CW72" s="1322"/>
      <c r="CX72" s="1322"/>
      <c r="CY72" s="1322"/>
      <c r="CZ72" s="1322"/>
      <c r="DA72" s="1322"/>
      <c r="DB72" s="1322"/>
      <c r="DC72" s="1322"/>
    </row>
    <row r="73" spans="2:107" ht="13.2" x14ac:dyDescent="0.2">
      <c r="B73" s="392"/>
      <c r="G73" s="1326"/>
      <c r="H73" s="1326"/>
      <c r="I73" s="1326"/>
      <c r="J73" s="1326"/>
      <c r="K73" s="1319"/>
      <c r="L73" s="1319"/>
      <c r="M73" s="1319"/>
      <c r="N73" s="1319"/>
      <c r="AM73" s="399"/>
      <c r="AN73" s="1315" t="s">
        <v>
606</v>
      </c>
      <c r="AO73" s="1315"/>
      <c r="AP73" s="1315"/>
      <c r="AQ73" s="1315"/>
      <c r="AR73" s="1315"/>
      <c r="AS73" s="1315"/>
      <c r="AT73" s="1315"/>
      <c r="AU73" s="1315"/>
      <c r="AV73" s="1315"/>
      <c r="AW73" s="1315"/>
      <c r="AX73" s="1315"/>
      <c r="AY73" s="1315"/>
      <c r="AZ73" s="1315"/>
      <c r="BA73" s="1315"/>
      <c r="BB73" s="1315" t="s">
        <v>
605</v>
      </c>
      <c r="BC73" s="1315"/>
      <c r="BD73" s="1315"/>
      <c r="BE73" s="1315"/>
      <c r="BF73" s="1315"/>
      <c r="BG73" s="1315"/>
      <c r="BH73" s="1315"/>
      <c r="BI73" s="1315"/>
      <c r="BJ73" s="1315"/>
      <c r="BK73" s="1315"/>
      <c r="BL73" s="1315"/>
      <c r="BM73" s="1315"/>
      <c r="BN73" s="1315"/>
      <c r="BO73" s="1315"/>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2" x14ac:dyDescent="0.2">
      <c r="B74" s="392"/>
      <c r="G74" s="1326"/>
      <c r="H74" s="1326"/>
      <c r="I74" s="1326"/>
      <c r="J74" s="1326"/>
      <c r="K74" s="1319"/>
      <c r="L74" s="1319"/>
      <c r="M74" s="1319"/>
      <c r="N74" s="1319"/>
      <c r="AM74" s="399"/>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2"/>
      <c r="G75" s="1326"/>
      <c r="H75" s="1326"/>
      <c r="I75" s="1318"/>
      <c r="J75" s="1318"/>
      <c r="K75" s="1317"/>
      <c r="L75" s="1317"/>
      <c r="M75" s="1317"/>
      <c r="N75" s="1317"/>
      <c r="AM75" s="399"/>
      <c r="AN75" s="1315"/>
      <c r="AO75" s="1315"/>
      <c r="AP75" s="1315"/>
      <c r="AQ75" s="1315"/>
      <c r="AR75" s="1315"/>
      <c r="AS75" s="1315"/>
      <c r="AT75" s="1315"/>
      <c r="AU75" s="1315"/>
      <c r="AV75" s="1315"/>
      <c r="AW75" s="1315"/>
      <c r="AX75" s="1315"/>
      <c r="AY75" s="1315"/>
      <c r="AZ75" s="1315"/>
      <c r="BA75" s="1315"/>
      <c r="BB75" s="1315" t="s">
        <v>
604</v>
      </c>
      <c r="BC75" s="1315"/>
      <c r="BD75" s="1315"/>
      <c r="BE75" s="1315"/>
      <c r="BF75" s="1315"/>
      <c r="BG75" s="1315"/>
      <c r="BH75" s="1315"/>
      <c r="BI75" s="1315"/>
      <c r="BJ75" s="1315"/>
      <c r="BK75" s="1315"/>
      <c r="BL75" s="1315"/>
      <c r="BM75" s="1315"/>
      <c r="BN75" s="1315"/>
      <c r="BO75" s="1315"/>
      <c r="BP75" s="1316">
        <v>
-0.2</v>
      </c>
      <c r="BQ75" s="1316"/>
      <c r="BR75" s="1316"/>
      <c r="BS75" s="1316"/>
      <c r="BT75" s="1316"/>
      <c r="BU75" s="1316"/>
      <c r="BV75" s="1316"/>
      <c r="BW75" s="1316"/>
      <c r="BX75" s="1316">
        <v>
0</v>
      </c>
      <c r="BY75" s="1316"/>
      <c r="BZ75" s="1316"/>
      <c r="CA75" s="1316"/>
      <c r="CB75" s="1316"/>
      <c r="CC75" s="1316"/>
      <c r="CD75" s="1316"/>
      <c r="CE75" s="1316"/>
      <c r="CF75" s="1316">
        <v>
0.3</v>
      </c>
      <c r="CG75" s="1316"/>
      <c r="CH75" s="1316"/>
      <c r="CI75" s="1316"/>
      <c r="CJ75" s="1316"/>
      <c r="CK75" s="1316"/>
      <c r="CL75" s="1316"/>
      <c r="CM75" s="1316"/>
      <c r="CN75" s="1316">
        <v>
0.6</v>
      </c>
      <c r="CO75" s="1316"/>
      <c r="CP75" s="1316"/>
      <c r="CQ75" s="1316"/>
      <c r="CR75" s="1316"/>
      <c r="CS75" s="1316"/>
      <c r="CT75" s="1316"/>
      <c r="CU75" s="1316"/>
      <c r="CV75" s="1316">
        <v>
1.6</v>
      </c>
      <c r="CW75" s="1316"/>
      <c r="CX75" s="1316"/>
      <c r="CY75" s="1316"/>
      <c r="CZ75" s="1316"/>
      <c r="DA75" s="1316"/>
      <c r="DB75" s="1316"/>
      <c r="DC75" s="1316"/>
    </row>
    <row r="76" spans="2:107" ht="13.2" x14ac:dyDescent="0.2">
      <c r="B76" s="392"/>
      <c r="G76" s="1326"/>
      <c r="H76" s="1326"/>
      <c r="I76" s="1318"/>
      <c r="J76" s="1318"/>
      <c r="K76" s="1317"/>
      <c r="L76" s="1317"/>
      <c r="M76" s="1317"/>
      <c r="N76" s="1317"/>
      <c r="AM76" s="399"/>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2"/>
      <c r="G77" s="1318"/>
      <c r="H77" s="1318"/>
      <c r="I77" s="1318"/>
      <c r="J77" s="1318"/>
      <c r="K77" s="1319"/>
      <c r="L77" s="1319"/>
      <c r="M77" s="1319"/>
      <c r="N77" s="1319"/>
      <c r="AN77" s="1322" t="s">
        <v>
603</v>
      </c>
      <c r="AO77" s="1322"/>
      <c r="AP77" s="1322"/>
      <c r="AQ77" s="1322"/>
      <c r="AR77" s="1322"/>
      <c r="AS77" s="1322"/>
      <c r="AT77" s="1322"/>
      <c r="AU77" s="1322"/>
      <c r="AV77" s="1322"/>
      <c r="AW77" s="1322"/>
      <c r="AX77" s="1322"/>
      <c r="AY77" s="1322"/>
      <c r="AZ77" s="1322"/>
      <c r="BA77" s="1322"/>
      <c r="BB77" s="1315" t="s">
        <v>
602</v>
      </c>
      <c r="BC77" s="1315"/>
      <c r="BD77" s="1315"/>
      <c r="BE77" s="1315"/>
      <c r="BF77" s="1315"/>
      <c r="BG77" s="1315"/>
      <c r="BH77" s="1315"/>
      <c r="BI77" s="1315"/>
      <c r="BJ77" s="1315"/>
      <c r="BK77" s="1315"/>
      <c r="BL77" s="1315"/>
      <c r="BM77" s="1315"/>
      <c r="BN77" s="1315"/>
      <c r="BO77" s="1315"/>
      <c r="BP77" s="1316">
        <v>
34.9</v>
      </c>
      <c r="BQ77" s="1316"/>
      <c r="BR77" s="1316"/>
      <c r="BS77" s="1316"/>
      <c r="BT77" s="1316"/>
      <c r="BU77" s="1316"/>
      <c r="BV77" s="1316"/>
      <c r="BW77" s="1316"/>
      <c r="BX77" s="1316">
        <v>
15</v>
      </c>
      <c r="BY77" s="1316"/>
      <c r="BZ77" s="1316"/>
      <c r="CA77" s="1316"/>
      <c r="CB77" s="1316"/>
      <c r="CC77" s="1316"/>
      <c r="CD77" s="1316"/>
      <c r="CE77" s="1316"/>
      <c r="CF77" s="1316">
        <v>
12.2</v>
      </c>
      <c r="CG77" s="1316"/>
      <c r="CH77" s="1316"/>
      <c r="CI77" s="1316"/>
      <c r="CJ77" s="1316"/>
      <c r="CK77" s="1316"/>
      <c r="CL77" s="1316"/>
      <c r="CM77" s="1316"/>
      <c r="CN77" s="1316">
        <v>
5</v>
      </c>
      <c r="CO77" s="1316"/>
      <c r="CP77" s="1316"/>
      <c r="CQ77" s="1316"/>
      <c r="CR77" s="1316"/>
      <c r="CS77" s="1316"/>
      <c r="CT77" s="1316"/>
      <c r="CU77" s="1316"/>
      <c r="CV77" s="1316">
        <v>
5.4</v>
      </c>
      <c r="CW77" s="1316"/>
      <c r="CX77" s="1316"/>
      <c r="CY77" s="1316"/>
      <c r="CZ77" s="1316"/>
      <c r="DA77" s="1316"/>
      <c r="DB77" s="1316"/>
      <c r="DC77" s="1316"/>
    </row>
    <row r="78" spans="2:107" ht="13.2" x14ac:dyDescent="0.2">
      <c r="B78" s="392"/>
      <c r="G78" s="1318"/>
      <c r="H78" s="1318"/>
      <c r="I78" s="1318"/>
      <c r="J78" s="1318"/>
      <c r="K78" s="1319"/>
      <c r="L78" s="1319"/>
      <c r="M78" s="1319"/>
      <c r="N78" s="1319"/>
      <c r="AN78" s="1322"/>
      <c r="AO78" s="1322"/>
      <c r="AP78" s="1322"/>
      <c r="AQ78" s="1322"/>
      <c r="AR78" s="1322"/>
      <c r="AS78" s="1322"/>
      <c r="AT78" s="1322"/>
      <c r="AU78" s="1322"/>
      <c r="AV78" s="1322"/>
      <c r="AW78" s="1322"/>
      <c r="AX78" s="1322"/>
      <c r="AY78" s="1322"/>
      <c r="AZ78" s="1322"/>
      <c r="BA78" s="1322"/>
      <c r="BB78" s="1315"/>
      <c r="BC78" s="1315"/>
      <c r="BD78" s="1315"/>
      <c r="BE78" s="1315"/>
      <c r="BF78" s="1315"/>
      <c r="BG78" s="1315"/>
      <c r="BH78" s="1315"/>
      <c r="BI78" s="1315"/>
      <c r="BJ78" s="1315"/>
      <c r="BK78" s="1315"/>
      <c r="BL78" s="1315"/>
      <c r="BM78" s="1315"/>
      <c r="BN78" s="1315"/>
      <c r="BO78" s="1315"/>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2"/>
      <c r="G79" s="1318"/>
      <c r="H79" s="1318"/>
      <c r="I79" s="1320"/>
      <c r="J79" s="1320"/>
      <c r="K79" s="1321"/>
      <c r="L79" s="1321"/>
      <c r="M79" s="1321"/>
      <c r="N79" s="1321"/>
      <c r="AN79" s="1322"/>
      <c r="AO79" s="1322"/>
      <c r="AP79" s="1322"/>
      <c r="AQ79" s="1322"/>
      <c r="AR79" s="1322"/>
      <c r="AS79" s="1322"/>
      <c r="AT79" s="1322"/>
      <c r="AU79" s="1322"/>
      <c r="AV79" s="1322"/>
      <c r="AW79" s="1322"/>
      <c r="AX79" s="1322"/>
      <c r="AY79" s="1322"/>
      <c r="AZ79" s="1322"/>
      <c r="BA79" s="1322"/>
      <c r="BB79" s="1315" t="s">
        <v>
601</v>
      </c>
      <c r="BC79" s="1315"/>
      <c r="BD79" s="1315"/>
      <c r="BE79" s="1315"/>
      <c r="BF79" s="1315"/>
      <c r="BG79" s="1315"/>
      <c r="BH79" s="1315"/>
      <c r="BI79" s="1315"/>
      <c r="BJ79" s="1315"/>
      <c r="BK79" s="1315"/>
      <c r="BL79" s="1315"/>
      <c r="BM79" s="1315"/>
      <c r="BN79" s="1315"/>
      <c r="BO79" s="1315"/>
      <c r="BP79" s="1316">
        <v>
7.2</v>
      </c>
      <c r="BQ79" s="1316"/>
      <c r="BR79" s="1316"/>
      <c r="BS79" s="1316"/>
      <c r="BT79" s="1316"/>
      <c r="BU79" s="1316"/>
      <c r="BV79" s="1316"/>
      <c r="BW79" s="1316"/>
      <c r="BX79" s="1316">
        <v>
5</v>
      </c>
      <c r="BY79" s="1316"/>
      <c r="BZ79" s="1316"/>
      <c r="CA79" s="1316"/>
      <c r="CB79" s="1316"/>
      <c r="CC79" s="1316"/>
      <c r="CD79" s="1316"/>
      <c r="CE79" s="1316"/>
      <c r="CF79" s="1316">
        <v>
4.8</v>
      </c>
      <c r="CG79" s="1316"/>
      <c r="CH79" s="1316"/>
      <c r="CI79" s="1316"/>
      <c r="CJ79" s="1316"/>
      <c r="CK79" s="1316"/>
      <c r="CL79" s="1316"/>
      <c r="CM79" s="1316"/>
      <c r="CN79" s="1316">
        <v>
4.5</v>
      </c>
      <c r="CO79" s="1316"/>
      <c r="CP79" s="1316"/>
      <c r="CQ79" s="1316"/>
      <c r="CR79" s="1316"/>
      <c r="CS79" s="1316"/>
      <c r="CT79" s="1316"/>
      <c r="CU79" s="1316"/>
      <c r="CV79" s="1316">
        <v>
4.2</v>
      </c>
      <c r="CW79" s="1316"/>
      <c r="CX79" s="1316"/>
      <c r="CY79" s="1316"/>
      <c r="CZ79" s="1316"/>
      <c r="DA79" s="1316"/>
      <c r="DB79" s="1316"/>
      <c r="DC79" s="1316"/>
    </row>
    <row r="80" spans="2:107" ht="13.2" x14ac:dyDescent="0.2">
      <c r="B80" s="392"/>
      <c r="G80" s="1318"/>
      <c r="H80" s="1318"/>
      <c r="I80" s="1320"/>
      <c r="J80" s="1320"/>
      <c r="K80" s="1321"/>
      <c r="L80" s="1321"/>
      <c r="M80" s="1321"/>
      <c r="N80" s="1321"/>
      <c r="AN80" s="1322"/>
      <c r="AO80" s="1322"/>
      <c r="AP80" s="1322"/>
      <c r="AQ80" s="1322"/>
      <c r="AR80" s="1322"/>
      <c r="AS80" s="1322"/>
      <c r="AT80" s="1322"/>
      <c r="AU80" s="1322"/>
      <c r="AV80" s="1322"/>
      <c r="AW80" s="1322"/>
      <c r="AX80" s="1322"/>
      <c r="AY80" s="1322"/>
      <c r="AZ80" s="1322"/>
      <c r="BA80" s="1322"/>
      <c r="BB80" s="1315"/>
      <c r="BC80" s="1315"/>
      <c r="BD80" s="1315"/>
      <c r="BE80" s="1315"/>
      <c r="BF80" s="1315"/>
      <c r="BG80" s="1315"/>
      <c r="BH80" s="1315"/>
      <c r="BI80" s="1315"/>
      <c r="BJ80" s="1315"/>
      <c r="BK80" s="1315"/>
      <c r="BL80" s="1315"/>
      <c r="BM80" s="1315"/>
      <c r="BN80" s="1315"/>
      <c r="BO80" s="1315"/>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2"/>
    </row>
    <row r="82" spans="2:109" ht="16.2" x14ac:dyDescent="0.2">
      <c r="B82" s="392"/>
      <c r="K82" s="398"/>
      <c r="L82" s="398"/>
      <c r="M82" s="398"/>
      <c r="N82" s="398"/>
      <c r="AQ82" s="398"/>
      <c r="AR82" s="398"/>
      <c r="AS82" s="398"/>
      <c r="AT82" s="398"/>
      <c r="BC82" s="398"/>
      <c r="BD82" s="398"/>
      <c r="BE82" s="398"/>
      <c r="BF82" s="398"/>
      <c r="BO82" s="398"/>
      <c r="BP82" s="398"/>
      <c r="BQ82" s="398"/>
      <c r="BR82" s="398"/>
      <c r="CA82" s="398"/>
      <c r="CB82" s="398"/>
      <c r="CC82" s="398"/>
      <c r="CD82" s="398"/>
      <c r="CM82" s="398"/>
      <c r="CN82" s="398"/>
      <c r="CO82" s="398"/>
      <c r="CP82" s="398"/>
      <c r="CY82" s="398"/>
      <c r="CZ82" s="398"/>
      <c r="DA82" s="398"/>
      <c r="DB82" s="398"/>
      <c r="DC82" s="398"/>
    </row>
    <row r="83" spans="2:109" ht="13.2" x14ac:dyDescent="0.2">
      <c r="B83" s="397"/>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5"/>
    </row>
    <row r="84" spans="2:109" ht="13.2" x14ac:dyDescent="0.2">
      <c r="DD84" s="391"/>
      <c r="DE84" s="391"/>
    </row>
    <row r="85" spans="2:109" ht="13.2" x14ac:dyDescent="0.2">
      <c r="DD85" s="391"/>
      <c r="DE85" s="391"/>
    </row>
    <row r="86" spans="2:109" ht="13.2" hidden="1" x14ac:dyDescent="0.2">
      <c r="DD86" s="391"/>
      <c r="DE86" s="391"/>
    </row>
    <row r="87" spans="2:109" ht="13.2" hidden="1" x14ac:dyDescent="0.2">
      <c r="K87" s="394"/>
      <c r="AQ87" s="394"/>
      <c r="BC87" s="394"/>
      <c r="BO87" s="394"/>
      <c r="CA87" s="394"/>
      <c r="CM87" s="394"/>
      <c r="CY87" s="394"/>
      <c r="DD87" s="391"/>
      <c r="DE87" s="391"/>
    </row>
    <row r="88" spans="2:109" ht="13.2" hidden="1" x14ac:dyDescent="0.2">
      <c r="DD88" s="391"/>
      <c r="DE88" s="391"/>
    </row>
    <row r="89" spans="2:109" ht="13.2" hidden="1" x14ac:dyDescent="0.2">
      <c r="DD89" s="391"/>
      <c r="DE89" s="391"/>
    </row>
    <row r="90" spans="2:109" ht="13.2" hidden="1" x14ac:dyDescent="0.2">
      <c r="DD90" s="391"/>
      <c r="DE90" s="391"/>
    </row>
    <row r="91" spans="2:109" ht="13.2" hidden="1" x14ac:dyDescent="0.2">
      <c r="DD91" s="391"/>
      <c r="DE91" s="391"/>
    </row>
    <row r="92" spans="2:109" ht="13.5" hidden="1" customHeight="1" x14ac:dyDescent="0.2">
      <c r="DD92" s="391"/>
      <c r="DE92" s="391"/>
    </row>
    <row r="93" spans="2:109" ht="13.5" hidden="1" customHeight="1" x14ac:dyDescent="0.2">
      <c r="DD93" s="391"/>
      <c r="DE93" s="391"/>
    </row>
    <row r="94" spans="2:109" ht="13.5" hidden="1" customHeight="1" x14ac:dyDescent="0.2">
      <c r="DD94" s="391"/>
      <c r="DE94" s="391"/>
    </row>
    <row r="95" spans="2:109" ht="13.5" hidden="1" customHeight="1" x14ac:dyDescent="0.2">
      <c r="DD95" s="391"/>
      <c r="DE95" s="391"/>
    </row>
    <row r="96" spans="2:109" ht="13.5" hidden="1" customHeight="1" x14ac:dyDescent="0.2">
      <c r="DD96" s="391"/>
      <c r="DE96" s="391"/>
    </row>
    <row r="97" s="391" customFormat="1" ht="13.5" hidden="1" customHeight="1" x14ac:dyDescent="0.2"/>
    <row r="98" s="391" customFormat="1" ht="13.5" hidden="1" customHeight="1" x14ac:dyDescent="0.2"/>
    <row r="99" s="391" customFormat="1" ht="13.5" hidden="1" customHeight="1" x14ac:dyDescent="0.2"/>
    <row r="100" s="391" customFormat="1" ht="13.5" hidden="1" customHeight="1" x14ac:dyDescent="0.2"/>
    <row r="101" s="391" customFormat="1" ht="13.5" hidden="1" customHeight="1" x14ac:dyDescent="0.2"/>
    <row r="102" s="391" customFormat="1" ht="13.5" hidden="1" customHeight="1" x14ac:dyDescent="0.2"/>
    <row r="103" s="391" customFormat="1" ht="13.5" hidden="1" customHeight="1" x14ac:dyDescent="0.2"/>
    <row r="104" s="391" customFormat="1" ht="13.5" hidden="1" customHeight="1" x14ac:dyDescent="0.2"/>
    <row r="105" s="391" customFormat="1" ht="13.5" hidden="1" customHeight="1" x14ac:dyDescent="0.2"/>
    <row r="106" s="391" customFormat="1" ht="13.5" hidden="1" customHeight="1" x14ac:dyDescent="0.2"/>
    <row r="107" s="391" customFormat="1" ht="13.5" hidden="1" customHeight="1" x14ac:dyDescent="0.2"/>
    <row r="108" s="391" customFormat="1" ht="13.5" hidden="1" customHeight="1" x14ac:dyDescent="0.2"/>
    <row r="109" s="391" customFormat="1" ht="13.5" hidden="1" customHeight="1" x14ac:dyDescent="0.2"/>
    <row r="110" s="391" customFormat="1" ht="13.5" hidden="1" customHeight="1" x14ac:dyDescent="0.2"/>
    <row r="111" s="391" customFormat="1" ht="13.5" hidden="1" customHeight="1" x14ac:dyDescent="0.2"/>
    <row r="112" s="391" customFormat="1" ht="13.5" hidden="1" customHeight="1" x14ac:dyDescent="0.2"/>
    <row r="113" s="391" customFormat="1" ht="13.5" hidden="1" customHeight="1" x14ac:dyDescent="0.2"/>
    <row r="114" s="391" customFormat="1" ht="13.5" hidden="1" customHeight="1" x14ac:dyDescent="0.2"/>
    <row r="115" s="391" customFormat="1" ht="13.5" hidden="1" customHeight="1" x14ac:dyDescent="0.2"/>
    <row r="116" s="391" customFormat="1" ht="13.5" hidden="1" customHeight="1" x14ac:dyDescent="0.2"/>
    <row r="117" s="391" customFormat="1" ht="13.5" hidden="1" customHeight="1" x14ac:dyDescent="0.2"/>
    <row r="118" s="391" customFormat="1" ht="13.5" hidden="1" customHeight="1" x14ac:dyDescent="0.2"/>
    <row r="119" s="391" customFormat="1" ht="13.5" hidden="1" customHeight="1" x14ac:dyDescent="0.2"/>
    <row r="120" s="391" customFormat="1" ht="13.5" hidden="1" customHeight="1" x14ac:dyDescent="0.2"/>
    <row r="121" s="391" customFormat="1" ht="13.5" hidden="1" customHeight="1" x14ac:dyDescent="0.2"/>
    <row r="122" s="391" customFormat="1" ht="13.5" hidden="1" customHeight="1" x14ac:dyDescent="0.2"/>
    <row r="123" s="391" customFormat="1" ht="13.5" hidden="1" customHeight="1" x14ac:dyDescent="0.2"/>
    <row r="124" s="391" customFormat="1" ht="13.5" hidden="1" customHeight="1" x14ac:dyDescent="0.2"/>
    <row r="125" s="391" customFormat="1" ht="13.5" hidden="1" customHeight="1" x14ac:dyDescent="0.2"/>
    <row r="126" s="391" customFormat="1" ht="13.5" hidden="1" customHeight="1" x14ac:dyDescent="0.2"/>
    <row r="127" s="391" customFormat="1" ht="13.5" hidden="1" customHeight="1" x14ac:dyDescent="0.2"/>
    <row r="128" s="391" customFormat="1" ht="13.5" hidden="1" customHeight="1" x14ac:dyDescent="0.2"/>
    <row r="129" s="391" customFormat="1" ht="13.5" hidden="1" customHeight="1" x14ac:dyDescent="0.2"/>
    <row r="130" s="391" customFormat="1" ht="13.5" hidden="1" customHeight="1" x14ac:dyDescent="0.2"/>
    <row r="131" s="391" customFormat="1" ht="13.5" hidden="1" customHeight="1" x14ac:dyDescent="0.2"/>
    <row r="132" s="391" customFormat="1" ht="13.5" hidden="1" customHeight="1" x14ac:dyDescent="0.2"/>
    <row r="133" s="391" customFormat="1" ht="13.5" hidden="1" customHeight="1" x14ac:dyDescent="0.2"/>
    <row r="134" s="391" customFormat="1" ht="13.5" hidden="1" customHeight="1" x14ac:dyDescent="0.2"/>
    <row r="135" s="391" customFormat="1" ht="13.5" hidden="1" customHeight="1" x14ac:dyDescent="0.2"/>
    <row r="136" s="391" customFormat="1" ht="13.5" hidden="1" customHeight="1" x14ac:dyDescent="0.2"/>
    <row r="137" s="391" customFormat="1" ht="13.5" hidden="1" customHeight="1" x14ac:dyDescent="0.2"/>
    <row r="138" s="391" customFormat="1" ht="13.5" hidden="1" customHeight="1" x14ac:dyDescent="0.2"/>
    <row r="139" s="391" customFormat="1" ht="13.5" hidden="1" customHeight="1" x14ac:dyDescent="0.2"/>
    <row r="140" s="391" customFormat="1" ht="13.5" hidden="1" customHeight="1" x14ac:dyDescent="0.2"/>
    <row r="141" s="391" customFormat="1" ht="13.5" hidden="1" customHeight="1" x14ac:dyDescent="0.2"/>
    <row r="142" s="391" customFormat="1" ht="13.5" hidden="1" customHeight="1" x14ac:dyDescent="0.2"/>
    <row r="143" s="391" customFormat="1" ht="13.5" hidden="1" customHeight="1" x14ac:dyDescent="0.2"/>
    <row r="144" s="391" customFormat="1" ht="13.5" hidden="1" customHeight="1" x14ac:dyDescent="0.2"/>
    <row r="145" s="391" customFormat="1" ht="13.5" hidden="1" customHeight="1" x14ac:dyDescent="0.2"/>
    <row r="146" s="391" customFormat="1" ht="13.5" hidden="1" customHeight="1" x14ac:dyDescent="0.2"/>
    <row r="147" s="391" customFormat="1" ht="13.5" hidden="1" customHeight="1" x14ac:dyDescent="0.2"/>
    <row r="148" s="391" customFormat="1" ht="13.5" hidden="1" customHeight="1" x14ac:dyDescent="0.2"/>
    <row r="149" s="391" customFormat="1" ht="13.5" hidden="1" customHeight="1" x14ac:dyDescent="0.2"/>
    <row r="150" s="391" customFormat="1" ht="13.5" hidden="1" customHeight="1" x14ac:dyDescent="0.2"/>
    <row r="151" s="391" customFormat="1" ht="13.5" hidden="1" customHeight="1" x14ac:dyDescent="0.2"/>
    <row r="152" s="391" customFormat="1" ht="13.5" hidden="1" customHeight="1" x14ac:dyDescent="0.2"/>
    <row r="153" s="391" customFormat="1" ht="13.5" hidden="1" customHeight="1" x14ac:dyDescent="0.2"/>
    <row r="154" s="391" customFormat="1" ht="13.5" hidden="1" customHeight="1" x14ac:dyDescent="0.2"/>
    <row r="155" s="391" customFormat="1" ht="13.5" hidden="1" customHeight="1" x14ac:dyDescent="0.2"/>
    <row r="156" s="391" customFormat="1" ht="13.5" hidden="1" customHeight="1" x14ac:dyDescent="0.2"/>
    <row r="157" s="391" customFormat="1" ht="13.5" hidden="1" customHeight="1" x14ac:dyDescent="0.2"/>
    <row r="158" s="391" customFormat="1" ht="13.5" hidden="1" customHeight="1" x14ac:dyDescent="0.2"/>
    <row r="159" s="391" customFormat="1" ht="13.5" hidden="1" customHeight="1" x14ac:dyDescent="0.2"/>
    <row r="160" s="391" customFormat="1" ht="13.5" hidden="1" customHeight="1" x14ac:dyDescent="0.2"/>
  </sheetData>
  <sheetProtection algorithmName="SHA-512" hashValue="arwt24qsrCd4GcOqwORd6Y+/7ADNhA57crNEAe9rFzm1aN13q1ckrqWqFXYALBdVSC8dMS69D6IUrV/P0HK9IQ==" saltValue="gFx8q2A94XOoNs9pKvUY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4"/>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election activeCell="BI101" sqref="BI101"/>
    </sheetView>
  </sheetViews>
  <sheetFormatPr defaultColWidth="0" defaultRowHeight="13.5" customHeight="1" zeroHeight="1" x14ac:dyDescent="0.2"/>
  <cols>
    <col min="1" max="34" width="2.44140625" style="288" customWidth="1"/>
    <col min="35" max="122" width="2.44140625" style="287" customWidth="1"/>
    <col min="123" max="16384" width="2.44140625" style="287" hidden="1"/>
  </cols>
  <sheetData>
    <row r="1" spans="1:34" ht="13.5" customHeight="1"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ht="13.2" x14ac:dyDescent="0.2">
      <c r="S2" s="287"/>
      <c r="AH2" s="287"/>
    </row>
    <row r="3" spans="1:34" ht="13.2" x14ac:dyDescent="0.2">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1:34" ht="13.2" x14ac:dyDescent="0.2"/>
    <row r="5" spans="1:34" ht="13.2" x14ac:dyDescent="0.2"/>
    <row r="6" spans="1:34" ht="13.2" x14ac:dyDescent="0.2"/>
    <row r="7" spans="1:34" ht="13.2" x14ac:dyDescent="0.2"/>
    <row r="8" spans="1:34" ht="13.2" x14ac:dyDescent="0.2"/>
    <row r="9" spans="1:34" ht="13.2" x14ac:dyDescent="0.2">
      <c r="AH9" s="287"/>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87"/>
    </row>
    <row r="18" spans="12:34" ht="13.2" x14ac:dyDescent="0.2"/>
    <row r="19" spans="12:34" ht="13.2" x14ac:dyDescent="0.2"/>
    <row r="20" spans="12:34" ht="13.2" x14ac:dyDescent="0.2">
      <c r="AH20" s="287"/>
    </row>
    <row r="21" spans="12:34" ht="13.2" x14ac:dyDescent="0.2">
      <c r="AH21" s="287"/>
    </row>
    <row r="22" spans="12:34" ht="13.2" x14ac:dyDescent="0.2"/>
    <row r="23" spans="12:34" ht="13.2" x14ac:dyDescent="0.2"/>
    <row r="24" spans="12:34" ht="13.2" x14ac:dyDescent="0.2">
      <c r="Q24" s="287"/>
    </row>
    <row r="25" spans="12:34" ht="13.2" x14ac:dyDescent="0.2"/>
    <row r="26" spans="12:34" ht="13.2" x14ac:dyDescent="0.2"/>
    <row r="27" spans="12:34" ht="13.2" x14ac:dyDescent="0.2"/>
    <row r="28" spans="12:34" ht="13.2" x14ac:dyDescent="0.2">
      <c r="O28" s="287"/>
      <c r="T28" s="287"/>
      <c r="AH28" s="287"/>
    </row>
    <row r="29" spans="12:34" ht="13.2" x14ac:dyDescent="0.2"/>
    <row r="30" spans="12:34" ht="13.2" x14ac:dyDescent="0.2"/>
    <row r="31" spans="12:34" ht="13.2" x14ac:dyDescent="0.2">
      <c r="Q31" s="287"/>
    </row>
    <row r="32" spans="12:34" ht="13.2" x14ac:dyDescent="0.2">
      <c r="L32" s="287"/>
    </row>
    <row r="33" spans="2:34" ht="13.2" x14ac:dyDescent="0.2">
      <c r="C33" s="287"/>
      <c r="E33" s="287"/>
      <c r="G33" s="287"/>
      <c r="I33" s="287"/>
      <c r="X33" s="287"/>
    </row>
    <row r="34" spans="2:34" ht="13.2" x14ac:dyDescent="0.2">
      <c r="B34" s="287"/>
      <c r="P34" s="287"/>
      <c r="R34" s="287"/>
      <c r="T34" s="287"/>
    </row>
    <row r="35" spans="2:34" ht="13.2" x14ac:dyDescent="0.2">
      <c r="D35" s="287"/>
      <c r="W35" s="287"/>
      <c r="AC35" s="287"/>
      <c r="AD35" s="287"/>
      <c r="AE35" s="287"/>
      <c r="AF35" s="287"/>
      <c r="AG35" s="287"/>
      <c r="AH35" s="287"/>
    </row>
    <row r="36" spans="2:34" ht="13.2" x14ac:dyDescent="0.2">
      <c r="H36" s="287"/>
      <c r="J36" s="287"/>
      <c r="K36" s="287"/>
      <c r="M36" s="287"/>
      <c r="Y36" s="287"/>
      <c r="Z36" s="287"/>
      <c r="AA36" s="287"/>
      <c r="AB36" s="287"/>
      <c r="AC36" s="287"/>
      <c r="AD36" s="287"/>
      <c r="AE36" s="287"/>
      <c r="AF36" s="287"/>
      <c r="AG36" s="287"/>
      <c r="AH36" s="287"/>
    </row>
    <row r="37" spans="2:34" ht="13.2" x14ac:dyDescent="0.2">
      <c r="AH37" s="287"/>
    </row>
    <row r="38" spans="2:34" ht="13.2" x14ac:dyDescent="0.2">
      <c r="AG38" s="287"/>
      <c r="AH38" s="287"/>
    </row>
    <row r="39" spans="2:34" ht="13.2" x14ac:dyDescent="0.2"/>
    <row r="40" spans="2:34" ht="13.2" x14ac:dyDescent="0.2">
      <c r="X40" s="287"/>
    </row>
    <row r="41" spans="2:34" ht="13.2" x14ac:dyDescent="0.2">
      <c r="R41" s="287"/>
    </row>
    <row r="42" spans="2:34" ht="13.2" x14ac:dyDescent="0.2">
      <c r="W42" s="287"/>
    </row>
    <row r="43" spans="2:34" ht="13.2" x14ac:dyDescent="0.2">
      <c r="Y43" s="287"/>
      <c r="Z43" s="287"/>
      <c r="AA43" s="287"/>
      <c r="AB43" s="287"/>
      <c r="AC43" s="287"/>
      <c r="AD43" s="287"/>
      <c r="AE43" s="287"/>
      <c r="AF43" s="287"/>
      <c r="AG43" s="287"/>
      <c r="AH43" s="287"/>
    </row>
    <row r="44" spans="2:34" ht="13.2" x14ac:dyDescent="0.2">
      <c r="AH44" s="287"/>
    </row>
    <row r="45" spans="2:34" ht="13.2" x14ac:dyDescent="0.2">
      <c r="X45" s="287"/>
    </row>
    <row r="46" spans="2:34" ht="13.2" x14ac:dyDescent="0.2"/>
    <row r="47" spans="2:34" ht="13.2" x14ac:dyDescent="0.2"/>
    <row r="48" spans="2:34" ht="13.2" x14ac:dyDescent="0.2">
      <c r="W48" s="287"/>
      <c r="Y48" s="287"/>
      <c r="Z48" s="287"/>
      <c r="AA48" s="287"/>
      <c r="AB48" s="287"/>
      <c r="AC48" s="287"/>
      <c r="AD48" s="287"/>
      <c r="AE48" s="287"/>
      <c r="AF48" s="287"/>
      <c r="AG48" s="287"/>
      <c r="AH48" s="287"/>
    </row>
    <row r="49" spans="28:34" ht="13.2" x14ac:dyDescent="0.2"/>
    <row r="50" spans="28:34" ht="13.2" x14ac:dyDescent="0.2">
      <c r="AE50" s="287"/>
      <c r="AF50" s="287"/>
      <c r="AG50" s="287"/>
      <c r="AH50" s="287"/>
    </row>
    <row r="51" spans="28:34" ht="13.2" x14ac:dyDescent="0.2">
      <c r="AC51" s="287"/>
      <c r="AD51" s="287"/>
      <c r="AE51" s="287"/>
      <c r="AF51" s="287"/>
      <c r="AG51" s="287"/>
      <c r="AH51" s="287"/>
    </row>
    <row r="52" spans="28:34" ht="13.2" x14ac:dyDescent="0.2"/>
    <row r="53" spans="28:34" ht="13.2" x14ac:dyDescent="0.2">
      <c r="AF53" s="287"/>
      <c r="AG53" s="287"/>
      <c r="AH53" s="287"/>
    </row>
    <row r="54" spans="28:34" ht="13.2" x14ac:dyDescent="0.2">
      <c r="AH54" s="287"/>
    </row>
    <row r="55" spans="28:34" ht="13.2" x14ac:dyDescent="0.2"/>
    <row r="56" spans="28:34" ht="13.2" x14ac:dyDescent="0.2">
      <c r="AB56" s="287"/>
      <c r="AC56" s="287"/>
      <c r="AD56" s="287"/>
      <c r="AE56" s="287"/>
      <c r="AF56" s="287"/>
      <c r="AG56" s="287"/>
      <c r="AH56" s="287"/>
    </row>
    <row r="57" spans="28:34" ht="13.2" x14ac:dyDescent="0.2">
      <c r="AH57" s="287"/>
    </row>
    <row r="58" spans="28:34" ht="13.2" x14ac:dyDescent="0.2">
      <c r="AH58" s="287"/>
    </row>
    <row r="59" spans="28:34" ht="13.2" x14ac:dyDescent="0.2"/>
    <row r="60" spans="28:34" ht="13.2" x14ac:dyDescent="0.2"/>
    <row r="61" spans="28:34" ht="13.2" x14ac:dyDescent="0.2"/>
    <row r="62" spans="28:34" ht="13.2" x14ac:dyDescent="0.2"/>
    <row r="63" spans="28:34" ht="13.2" x14ac:dyDescent="0.2">
      <c r="AH63" s="287"/>
    </row>
    <row r="64" spans="28:34" ht="13.2" x14ac:dyDescent="0.2">
      <c r="AG64" s="287"/>
      <c r="AH64" s="287"/>
    </row>
    <row r="65" spans="28:34" ht="13.2" x14ac:dyDescent="0.2"/>
    <row r="66" spans="28:34" ht="13.2" x14ac:dyDescent="0.2"/>
    <row r="67" spans="28:34" ht="13.2" x14ac:dyDescent="0.2"/>
    <row r="68" spans="28:34" ht="13.2" x14ac:dyDescent="0.2">
      <c r="AB68" s="287"/>
      <c r="AC68" s="287"/>
      <c r="AD68" s="287"/>
      <c r="AE68" s="287"/>
      <c r="AF68" s="287"/>
      <c r="AG68" s="287"/>
      <c r="AH68" s="287"/>
    </row>
    <row r="69" spans="28:34" ht="13.2" x14ac:dyDescent="0.2">
      <c r="AF69" s="287"/>
      <c r="AG69" s="287"/>
      <c r="AH69" s="287"/>
    </row>
    <row r="70" spans="28:34" ht="13.2" x14ac:dyDescent="0.2"/>
    <row r="71" spans="28:34" ht="13.2" x14ac:dyDescent="0.2"/>
    <row r="72" spans="28:34" ht="13.2" x14ac:dyDescent="0.2"/>
    <row r="73" spans="28:34" ht="13.2" x14ac:dyDescent="0.2"/>
    <row r="74" spans="28:34" ht="13.2" x14ac:dyDescent="0.2"/>
    <row r="75" spans="28:34" ht="13.2" x14ac:dyDescent="0.2">
      <c r="AH75" s="287"/>
    </row>
    <row r="76" spans="28:34" ht="13.2" x14ac:dyDescent="0.2">
      <c r="AF76" s="287"/>
      <c r="AG76" s="287"/>
      <c r="AH76" s="287"/>
    </row>
    <row r="77" spans="28:34" ht="13.2" x14ac:dyDescent="0.2">
      <c r="AG77" s="287"/>
      <c r="AH77" s="287"/>
    </row>
    <row r="78" spans="28:34" ht="13.2" x14ac:dyDescent="0.2"/>
    <row r="79" spans="28:34" ht="13.2" x14ac:dyDescent="0.2"/>
    <row r="80" spans="28:34" ht="13.2" x14ac:dyDescent="0.2"/>
    <row r="81" spans="25:34" ht="13.2" x14ac:dyDescent="0.2"/>
    <row r="82" spans="25:34" ht="13.2" x14ac:dyDescent="0.2">
      <c r="Y82" s="287"/>
    </row>
    <row r="83" spans="25:34" ht="13.2" x14ac:dyDescent="0.2">
      <c r="Y83" s="287"/>
      <c r="Z83" s="287"/>
      <c r="AA83" s="287"/>
      <c r="AB83" s="287"/>
      <c r="AC83" s="287"/>
      <c r="AD83" s="287"/>
      <c r="AE83" s="287"/>
      <c r="AF83" s="287"/>
      <c r="AG83" s="287"/>
      <c r="AH83" s="287"/>
    </row>
    <row r="84" spans="25:34" ht="13.2" x14ac:dyDescent="0.2"/>
    <row r="85" spans="25:34" ht="13.2" x14ac:dyDescent="0.2"/>
    <row r="86" spans="25:34" ht="13.2" x14ac:dyDescent="0.2"/>
    <row r="87" spans="25:34" ht="13.2" x14ac:dyDescent="0.2"/>
    <row r="88" spans="25:34" ht="13.2" x14ac:dyDescent="0.2">
      <c r="AH88" s="28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7"/>
      <c r="AG94" s="287"/>
      <c r="AH94" s="287"/>
    </row>
    <row r="95" spans="25:34" ht="13.5" customHeight="1" x14ac:dyDescent="0.2">
      <c r="AH95" s="28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7"/>
    </row>
    <row r="102" spans="33:34" ht="13.5" customHeight="1" x14ac:dyDescent="0.2"/>
    <row r="103" spans="33:34" ht="13.5" customHeight="1" x14ac:dyDescent="0.2"/>
    <row r="104" spans="33:34" ht="13.5" customHeight="1" x14ac:dyDescent="0.2">
      <c r="AG104" s="287"/>
      <c r="AH104" s="28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7"/>
    </row>
    <row r="117" spans="34:122" ht="13.5" customHeight="1" x14ac:dyDescent="0.2"/>
    <row r="118" spans="34:122" ht="13.5" customHeight="1" x14ac:dyDescent="0.2"/>
    <row r="119" spans="34:122" ht="13.5" customHeight="1" x14ac:dyDescent="0.2"/>
    <row r="120" spans="34:122" ht="13.5" customHeight="1" x14ac:dyDescent="0.2">
      <c r="AH120" s="287"/>
    </row>
    <row r="121" spans="34:122" ht="13.5" customHeight="1" x14ac:dyDescent="0.2">
      <c r="AH121" s="287"/>
    </row>
    <row r="122" spans="34:122" ht="13.5" customHeight="1" x14ac:dyDescent="0.2"/>
    <row r="123" spans="34:122" ht="13.5" customHeight="1" x14ac:dyDescent="0.2"/>
    <row r="124" spans="34:122" ht="13.5" customHeight="1" x14ac:dyDescent="0.2"/>
    <row r="125" spans="34:122" ht="13.5" customHeight="1" x14ac:dyDescent="0.2">
      <c r="DR125" s="287" t="s">
        <v>
498</v>
      </c>
    </row>
  </sheetData>
  <sheetProtection algorithmName="SHA-512" hashValue="4OCJ3D9bhHLFqE3sidDackygVd58Crjeg5hg1JxSc+ia6D1qlZuOHft7frd9yh0r0iJ7Dqyyavg3UtxpNfcvYw==" saltValue="HWYvMXtr/8WINuYau1s4oQ==" spinCount="100000" sheet="1" objects="1" scenarios="1"/>
  <dataConsolidate/>
  <phoneticPr fontId="4"/>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55" workbookViewId="0">
      <selection activeCell="S118" sqref="S118"/>
    </sheetView>
  </sheetViews>
  <sheetFormatPr defaultColWidth="0" defaultRowHeight="13.5" customHeight="1" zeroHeight="1" x14ac:dyDescent="0.2"/>
  <cols>
    <col min="1" max="34" width="2.44140625" style="288" customWidth="1"/>
    <col min="35" max="122" width="2.44140625" style="287" customWidth="1"/>
    <col min="123" max="16384" width="2.44140625" style="287" hidden="1"/>
  </cols>
  <sheetData>
    <row r="1" spans="2:34" ht="13.5" customHeight="1"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ht="13.2" x14ac:dyDescent="0.2">
      <c r="S2" s="287"/>
      <c r="AH2" s="287"/>
    </row>
    <row r="3" spans="2:34" ht="13.2" x14ac:dyDescent="0.2">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ht="13.2" x14ac:dyDescent="0.2"/>
    <row r="5" spans="2:34" ht="13.2" x14ac:dyDescent="0.2"/>
    <row r="6" spans="2:34" ht="13.2" x14ac:dyDescent="0.2"/>
    <row r="7" spans="2:34" ht="13.2" x14ac:dyDescent="0.2"/>
    <row r="8" spans="2:34" ht="13.2" x14ac:dyDescent="0.2"/>
    <row r="9" spans="2:34" ht="13.2" x14ac:dyDescent="0.2">
      <c r="AH9" s="287"/>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7"/>
    </row>
    <row r="18" spans="12:34" ht="13.2" x14ac:dyDescent="0.2"/>
    <row r="19" spans="12:34" ht="13.2" x14ac:dyDescent="0.2"/>
    <row r="20" spans="12:34" ht="13.2" x14ac:dyDescent="0.2">
      <c r="AH20" s="287"/>
    </row>
    <row r="21" spans="12:34" ht="13.2" x14ac:dyDescent="0.2">
      <c r="AH21" s="287"/>
    </row>
    <row r="22" spans="12:34" ht="13.2" x14ac:dyDescent="0.2"/>
    <row r="23" spans="12:34" ht="13.2" x14ac:dyDescent="0.2"/>
    <row r="24" spans="12:34" ht="13.2" x14ac:dyDescent="0.2">
      <c r="Q24" s="287"/>
    </row>
    <row r="25" spans="12:34" ht="13.2" x14ac:dyDescent="0.2"/>
    <row r="26" spans="12:34" ht="13.2" x14ac:dyDescent="0.2"/>
    <row r="27" spans="12:34" ht="13.2" x14ac:dyDescent="0.2"/>
    <row r="28" spans="12:34" ht="13.2" x14ac:dyDescent="0.2">
      <c r="O28" s="287"/>
      <c r="T28" s="287"/>
      <c r="AH28" s="287"/>
    </row>
    <row r="29" spans="12:34" ht="13.2" x14ac:dyDescent="0.2"/>
    <row r="30" spans="12:34" ht="13.2" x14ac:dyDescent="0.2"/>
    <row r="31" spans="12:34" ht="13.2" x14ac:dyDescent="0.2">
      <c r="Q31" s="287"/>
    </row>
    <row r="32" spans="12:34" ht="13.2" x14ac:dyDescent="0.2">
      <c r="L32" s="287"/>
    </row>
    <row r="33" spans="2:34" ht="13.2" x14ac:dyDescent="0.2">
      <c r="C33" s="287"/>
      <c r="E33" s="287"/>
      <c r="G33" s="287"/>
      <c r="I33" s="287"/>
      <c r="X33" s="287"/>
    </row>
    <row r="34" spans="2:34" ht="13.2" x14ac:dyDescent="0.2">
      <c r="B34" s="287"/>
      <c r="P34" s="287"/>
      <c r="R34" s="287"/>
      <c r="T34" s="287"/>
    </row>
    <row r="35" spans="2:34" ht="13.2" x14ac:dyDescent="0.2">
      <c r="D35" s="287"/>
      <c r="W35" s="287"/>
      <c r="AC35" s="287"/>
      <c r="AD35" s="287"/>
      <c r="AE35" s="287"/>
      <c r="AF35" s="287"/>
      <c r="AG35" s="287"/>
      <c r="AH35" s="287"/>
    </row>
    <row r="36" spans="2:34" ht="13.2" x14ac:dyDescent="0.2">
      <c r="H36" s="287"/>
      <c r="J36" s="287"/>
      <c r="K36" s="287"/>
      <c r="M36" s="287"/>
      <c r="Y36" s="287"/>
      <c r="Z36" s="287"/>
      <c r="AA36" s="287"/>
      <c r="AB36" s="287"/>
      <c r="AC36" s="287"/>
      <c r="AD36" s="287"/>
      <c r="AE36" s="287"/>
      <c r="AF36" s="287"/>
      <c r="AG36" s="287"/>
      <c r="AH36" s="287"/>
    </row>
    <row r="37" spans="2:34" ht="13.2" x14ac:dyDescent="0.2">
      <c r="AH37" s="287"/>
    </row>
    <row r="38" spans="2:34" ht="13.2" x14ac:dyDescent="0.2">
      <c r="AG38" s="287"/>
      <c r="AH38" s="287"/>
    </row>
    <row r="39" spans="2:34" ht="13.2" x14ac:dyDescent="0.2"/>
    <row r="40" spans="2:34" ht="13.2" x14ac:dyDescent="0.2">
      <c r="X40" s="287"/>
    </row>
    <row r="41" spans="2:34" ht="13.2" x14ac:dyDescent="0.2">
      <c r="R41" s="287"/>
    </row>
    <row r="42" spans="2:34" ht="13.2" x14ac:dyDescent="0.2">
      <c r="W42" s="287"/>
    </row>
    <row r="43" spans="2:34" ht="13.2" x14ac:dyDescent="0.2">
      <c r="Y43" s="287"/>
      <c r="Z43" s="287"/>
      <c r="AA43" s="287"/>
      <c r="AB43" s="287"/>
      <c r="AC43" s="287"/>
      <c r="AD43" s="287"/>
      <c r="AE43" s="287"/>
      <c r="AF43" s="287"/>
      <c r="AG43" s="287"/>
      <c r="AH43" s="287"/>
    </row>
    <row r="44" spans="2:34" ht="13.2" x14ac:dyDescent="0.2">
      <c r="AH44" s="287"/>
    </row>
    <row r="45" spans="2:34" ht="13.2" x14ac:dyDescent="0.2">
      <c r="X45" s="287"/>
    </row>
    <row r="46" spans="2:34" ht="13.2" x14ac:dyDescent="0.2"/>
    <row r="47" spans="2:34" ht="13.2" x14ac:dyDescent="0.2"/>
    <row r="48" spans="2:34" ht="13.2" x14ac:dyDescent="0.2">
      <c r="W48" s="287"/>
      <c r="Y48" s="287"/>
      <c r="Z48" s="287"/>
      <c r="AA48" s="287"/>
      <c r="AB48" s="287"/>
      <c r="AC48" s="287"/>
      <c r="AD48" s="287"/>
      <c r="AE48" s="287"/>
      <c r="AF48" s="287"/>
      <c r="AG48" s="287"/>
      <c r="AH48" s="287"/>
    </row>
    <row r="49" spans="28:34" ht="13.2" x14ac:dyDescent="0.2"/>
    <row r="50" spans="28:34" ht="13.2" x14ac:dyDescent="0.2">
      <c r="AE50" s="287"/>
      <c r="AF50" s="287"/>
      <c r="AG50" s="287"/>
      <c r="AH50" s="287"/>
    </row>
    <row r="51" spans="28:34" ht="13.2" x14ac:dyDescent="0.2">
      <c r="AC51" s="287"/>
      <c r="AD51" s="287"/>
      <c r="AE51" s="287"/>
      <c r="AF51" s="287"/>
      <c r="AG51" s="287"/>
      <c r="AH51" s="287"/>
    </row>
    <row r="52" spans="28:34" ht="13.2" x14ac:dyDescent="0.2"/>
    <row r="53" spans="28:34" ht="13.2" x14ac:dyDescent="0.2">
      <c r="AF53" s="287"/>
      <c r="AG53" s="287"/>
      <c r="AH53" s="287"/>
    </row>
    <row r="54" spans="28:34" ht="13.2" x14ac:dyDescent="0.2">
      <c r="AH54" s="287"/>
    </row>
    <row r="55" spans="28:34" ht="13.2" x14ac:dyDescent="0.2"/>
    <row r="56" spans="28:34" ht="13.2" x14ac:dyDescent="0.2">
      <c r="AB56" s="287"/>
      <c r="AC56" s="287"/>
      <c r="AD56" s="287"/>
      <c r="AE56" s="287"/>
      <c r="AF56" s="287"/>
      <c r="AG56" s="287"/>
      <c r="AH56" s="287"/>
    </row>
    <row r="57" spans="28:34" ht="13.2" x14ac:dyDescent="0.2">
      <c r="AH57" s="287"/>
    </row>
    <row r="58" spans="28:34" ht="13.2" x14ac:dyDescent="0.2">
      <c r="AH58" s="287"/>
    </row>
    <row r="59" spans="28:34" ht="13.2" x14ac:dyDescent="0.2">
      <c r="AG59" s="287"/>
      <c r="AH59" s="287"/>
    </row>
    <row r="60" spans="28:34" ht="13.2" x14ac:dyDescent="0.2"/>
    <row r="61" spans="28:34" ht="13.2" x14ac:dyDescent="0.2"/>
    <row r="62" spans="28:34" ht="13.2" x14ac:dyDescent="0.2"/>
    <row r="63" spans="28:34" ht="13.2" x14ac:dyDescent="0.2">
      <c r="AH63" s="287"/>
    </row>
    <row r="64" spans="28:34" ht="13.2" x14ac:dyDescent="0.2">
      <c r="AG64" s="287"/>
      <c r="AH64" s="287"/>
    </row>
    <row r="65" spans="28:34" ht="13.2" x14ac:dyDescent="0.2"/>
    <row r="66" spans="28:34" ht="13.2" x14ac:dyDescent="0.2"/>
    <row r="67" spans="28:34" ht="13.2" x14ac:dyDescent="0.2"/>
    <row r="68" spans="28:34" ht="13.2" x14ac:dyDescent="0.2">
      <c r="AB68" s="287"/>
      <c r="AC68" s="287"/>
      <c r="AD68" s="287"/>
      <c r="AE68" s="287"/>
      <c r="AF68" s="287"/>
      <c r="AG68" s="287"/>
      <c r="AH68" s="287"/>
    </row>
    <row r="69" spans="28:34" ht="13.2" x14ac:dyDescent="0.2">
      <c r="AF69" s="287"/>
      <c r="AG69" s="287"/>
      <c r="AH69" s="287"/>
    </row>
    <row r="70" spans="28:34" ht="13.2" x14ac:dyDescent="0.2"/>
    <row r="71" spans="28:34" ht="13.2" x14ac:dyDescent="0.2"/>
    <row r="72" spans="28:34" ht="13.2" x14ac:dyDescent="0.2"/>
    <row r="73" spans="28:34" ht="13.2" x14ac:dyDescent="0.2"/>
    <row r="74" spans="28:34" ht="13.2" x14ac:dyDescent="0.2"/>
    <row r="75" spans="28:34" ht="13.2" x14ac:dyDescent="0.2">
      <c r="AH75" s="287"/>
    </row>
    <row r="76" spans="28:34" ht="13.2" x14ac:dyDescent="0.2">
      <c r="AF76" s="287"/>
      <c r="AG76" s="287"/>
      <c r="AH76" s="287"/>
    </row>
    <row r="77" spans="28:34" ht="13.2" x14ac:dyDescent="0.2">
      <c r="AG77" s="287"/>
      <c r="AH77" s="287"/>
    </row>
    <row r="78" spans="28:34" ht="13.2" x14ac:dyDescent="0.2"/>
    <row r="79" spans="28:34" ht="13.2" x14ac:dyDescent="0.2"/>
    <row r="80" spans="28:34" ht="13.2" x14ac:dyDescent="0.2"/>
    <row r="81" spans="25:34" ht="13.2" x14ac:dyDescent="0.2"/>
    <row r="82" spans="25:34" ht="13.2" x14ac:dyDescent="0.2">
      <c r="Y82" s="287"/>
    </row>
    <row r="83" spans="25:34" ht="13.2" x14ac:dyDescent="0.2">
      <c r="Y83" s="287"/>
      <c r="Z83" s="287"/>
      <c r="AA83" s="287"/>
      <c r="AB83" s="287"/>
      <c r="AC83" s="287"/>
      <c r="AD83" s="287"/>
      <c r="AE83" s="287"/>
      <c r="AF83" s="287"/>
      <c r="AG83" s="287"/>
      <c r="AH83" s="287"/>
    </row>
    <row r="84" spans="25:34" ht="13.2" x14ac:dyDescent="0.2"/>
    <row r="85" spans="25:34" ht="13.2" x14ac:dyDescent="0.2"/>
    <row r="86" spans="25:34" ht="13.2" x14ac:dyDescent="0.2"/>
    <row r="87" spans="25:34" ht="13.2" x14ac:dyDescent="0.2"/>
    <row r="88" spans="25:34" ht="13.2" x14ac:dyDescent="0.2">
      <c r="AH88" s="28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7"/>
      <c r="AG94" s="287"/>
      <c r="AH94" s="287"/>
    </row>
    <row r="95" spans="25:34" ht="13.5" customHeight="1" x14ac:dyDescent="0.2">
      <c r="AH95" s="28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7"/>
    </row>
    <row r="102" spans="33:34" ht="13.5" customHeight="1" x14ac:dyDescent="0.2"/>
    <row r="103" spans="33:34" ht="13.5" customHeight="1" x14ac:dyDescent="0.2"/>
    <row r="104" spans="33:34" ht="13.5" customHeight="1" x14ac:dyDescent="0.2">
      <c r="AG104" s="287"/>
      <c r="AH104" s="28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7"/>
    </row>
    <row r="117" spans="34:122" ht="13.5" customHeight="1" x14ac:dyDescent="0.2"/>
    <row r="118" spans="34:122" ht="13.5" customHeight="1" x14ac:dyDescent="0.2"/>
    <row r="119" spans="34:122" ht="13.5" customHeight="1" x14ac:dyDescent="0.2"/>
    <row r="120" spans="34:122" ht="13.5" customHeight="1" x14ac:dyDescent="0.2">
      <c r="AH120" s="287"/>
    </row>
    <row r="121" spans="34:122" ht="13.5" customHeight="1" x14ac:dyDescent="0.2">
      <c r="AH121" s="287"/>
    </row>
    <row r="122" spans="34:122" ht="13.5" customHeight="1" x14ac:dyDescent="0.2"/>
    <row r="123" spans="34:122" ht="13.5" customHeight="1" x14ac:dyDescent="0.2"/>
    <row r="124" spans="34:122" ht="13.5" customHeight="1" x14ac:dyDescent="0.2"/>
    <row r="125" spans="34:122" ht="13.5" customHeight="1" x14ac:dyDescent="0.2">
      <c r="DR125" s="287" t="s">
        <v>
498</v>
      </c>
    </row>
  </sheetData>
  <sheetProtection algorithmName="SHA-512" hashValue="4CndXu2WjHHzvniyK0gVjVmQ65BMnEChekAnnLOVy7UIJ/4Z1WrXzaSAoHaVrPwUtYrXKQrM2XZVL1Y57Wr+jA==" saltValue="1J+nWRCWjZVXJcfTVoXiYw==" spinCount="100000" sheet="1" objects="1" scenarios="1"/>
  <dataConsolidate/>
  <phoneticPr fontId="4"/>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6" customWidth="1"/>
    <col min="2" max="8" width="13.33203125" style="146" customWidth="1"/>
    <col min="9" max="16384" width="11.109375" style="146"/>
  </cols>
  <sheetData>
    <row r="1" spans="1:8" x14ac:dyDescent="0.2">
      <c r="A1" s="140"/>
      <c r="B1" s="141"/>
      <c r="C1" s="142"/>
      <c r="D1" s="143"/>
      <c r="E1" s="144"/>
      <c r="F1" s="144"/>
      <c r="G1" s="144"/>
      <c r="H1" s="145"/>
    </row>
    <row r="2" spans="1:8" x14ac:dyDescent="0.2">
      <c r="A2" s="147"/>
      <c r="B2" s="148"/>
      <c r="C2" s="149"/>
      <c r="D2" s="150" t="s">
        <v>52</v>
      </c>
      <c r="E2" s="151"/>
      <c r="F2" s="152" t="s">
        <v>549</v>
      </c>
      <c r="G2" s="153"/>
      <c r="H2" s="154"/>
    </row>
    <row r="3" spans="1:8" x14ac:dyDescent="0.2">
      <c r="A3" s="150" t="s">
        <v>542</v>
      </c>
      <c r="B3" s="155"/>
      <c r="C3" s="156"/>
      <c r="D3" s="157">
        <v>37331</v>
      </c>
      <c r="E3" s="158"/>
      <c r="F3" s="159">
        <v>58051</v>
      </c>
      <c r="G3" s="160"/>
      <c r="H3" s="161"/>
    </row>
    <row r="4" spans="1:8" x14ac:dyDescent="0.2">
      <c r="A4" s="162"/>
      <c r="B4" s="163"/>
      <c r="C4" s="164"/>
      <c r="D4" s="165">
        <v>23572</v>
      </c>
      <c r="E4" s="166"/>
      <c r="F4" s="167">
        <v>32143</v>
      </c>
      <c r="G4" s="168"/>
      <c r="H4" s="169"/>
    </row>
    <row r="5" spans="1:8" x14ac:dyDescent="0.2">
      <c r="A5" s="150" t="s">
        <v>544</v>
      </c>
      <c r="B5" s="155"/>
      <c r="C5" s="156"/>
      <c r="D5" s="157">
        <v>30220</v>
      </c>
      <c r="E5" s="158"/>
      <c r="F5" s="159">
        <v>40879</v>
      </c>
      <c r="G5" s="160"/>
      <c r="H5" s="161"/>
    </row>
    <row r="6" spans="1:8" x14ac:dyDescent="0.2">
      <c r="A6" s="162"/>
      <c r="B6" s="163"/>
      <c r="C6" s="164"/>
      <c r="D6" s="165">
        <v>28170</v>
      </c>
      <c r="E6" s="166"/>
      <c r="F6" s="167">
        <v>24087</v>
      </c>
      <c r="G6" s="168"/>
      <c r="H6" s="169"/>
    </row>
    <row r="7" spans="1:8" x14ac:dyDescent="0.2">
      <c r="A7" s="150" t="s">
        <v>545</v>
      </c>
      <c r="B7" s="155"/>
      <c r="C7" s="156"/>
      <c r="D7" s="157">
        <v>28012</v>
      </c>
      <c r="E7" s="158"/>
      <c r="F7" s="159">
        <v>42651</v>
      </c>
      <c r="G7" s="160"/>
      <c r="H7" s="161"/>
    </row>
    <row r="8" spans="1:8" x14ac:dyDescent="0.2">
      <c r="A8" s="162"/>
      <c r="B8" s="163"/>
      <c r="C8" s="164"/>
      <c r="D8" s="165">
        <v>25543</v>
      </c>
      <c r="E8" s="166"/>
      <c r="F8" s="167">
        <v>22675</v>
      </c>
      <c r="G8" s="168"/>
      <c r="H8" s="169"/>
    </row>
    <row r="9" spans="1:8" x14ac:dyDescent="0.2">
      <c r="A9" s="150" t="s">
        <v>546</v>
      </c>
      <c r="B9" s="155"/>
      <c r="C9" s="156"/>
      <c r="D9" s="157">
        <v>20650</v>
      </c>
      <c r="E9" s="158"/>
      <c r="F9" s="159">
        <v>43226</v>
      </c>
      <c r="G9" s="160"/>
      <c r="H9" s="161"/>
    </row>
    <row r="10" spans="1:8" x14ac:dyDescent="0.2">
      <c r="A10" s="162"/>
      <c r="B10" s="163"/>
      <c r="C10" s="164"/>
      <c r="D10" s="165">
        <v>16086</v>
      </c>
      <c r="E10" s="166"/>
      <c r="F10" s="167">
        <v>22622</v>
      </c>
      <c r="G10" s="168"/>
      <c r="H10" s="169"/>
    </row>
    <row r="11" spans="1:8" x14ac:dyDescent="0.2">
      <c r="A11" s="150" t="s">
        <v>547</v>
      </c>
      <c r="B11" s="155"/>
      <c r="C11" s="156"/>
      <c r="D11" s="157">
        <v>43388</v>
      </c>
      <c r="E11" s="158"/>
      <c r="F11" s="159">
        <v>42836</v>
      </c>
      <c r="G11" s="160"/>
      <c r="H11" s="161"/>
    </row>
    <row r="12" spans="1:8" x14ac:dyDescent="0.2">
      <c r="A12" s="162"/>
      <c r="B12" s="163"/>
      <c r="C12" s="170"/>
      <c r="D12" s="165">
        <v>36470</v>
      </c>
      <c r="E12" s="166"/>
      <c r="F12" s="167">
        <v>22936</v>
      </c>
      <c r="G12" s="168"/>
      <c r="H12" s="169"/>
    </row>
    <row r="13" spans="1:8" x14ac:dyDescent="0.2">
      <c r="A13" s="150"/>
      <c r="B13" s="155"/>
      <c r="C13" s="171"/>
      <c r="D13" s="172">
        <v>31920</v>
      </c>
      <c r="E13" s="173"/>
      <c r="F13" s="174">
        <v>45529</v>
      </c>
      <c r="G13" s="175"/>
      <c r="H13" s="161"/>
    </row>
    <row r="14" spans="1:8" x14ac:dyDescent="0.2">
      <c r="A14" s="162"/>
      <c r="B14" s="163"/>
      <c r="C14" s="164"/>
      <c r="D14" s="165">
        <v>25968</v>
      </c>
      <c r="E14" s="166"/>
      <c r="F14" s="167">
        <v>24893</v>
      </c>
      <c r="G14" s="168"/>
      <c r="H14" s="169"/>
    </row>
    <row r="17" spans="1:11" x14ac:dyDescent="0.2">
      <c r="A17" s="146" t="s">
        <v>53</v>
      </c>
    </row>
    <row r="18" spans="1:11" x14ac:dyDescent="0.2">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2">
      <c r="A19" s="176" t="s">
        <v>54</v>
      </c>
      <c r="B19" s="176">
        <f>ROUND(VALUE(SUBSTITUTE(実質収支比率等に係る経年分析!F$48,"▲","-")),2)</f>
        <v>5.14</v>
      </c>
      <c r="C19" s="176">
        <f>ROUND(VALUE(SUBSTITUTE(実質収支比率等に係る経年分析!G$48,"▲","-")),2)</f>
        <v>6.17</v>
      </c>
      <c r="D19" s="176">
        <f>ROUND(VALUE(SUBSTITUTE(実質収支比率等に係る経年分析!H$48,"▲","-")),2)</f>
        <v>4.8499999999999996</v>
      </c>
      <c r="E19" s="176">
        <f>ROUND(VALUE(SUBSTITUTE(実質収支比率等に係る経年分析!I$48,"▲","-")),2)</f>
        <v>3.42</v>
      </c>
      <c r="F19" s="176">
        <f>ROUND(VALUE(SUBSTITUTE(実質収支比率等に係る経年分析!J$48,"▲","-")),2)</f>
        <v>4.17</v>
      </c>
    </row>
    <row r="20" spans="1:11" x14ac:dyDescent="0.2">
      <c r="A20" s="176" t="s">
        <v>55</v>
      </c>
      <c r="B20" s="176">
        <f>ROUND(VALUE(SUBSTITUTE(実質収支比率等に係る経年分析!F$47,"▲","-")),2)</f>
        <v>11.53</v>
      </c>
      <c r="C20" s="176">
        <f>ROUND(VALUE(SUBSTITUTE(実質収支比率等に係る経年分析!G$47,"▲","-")),2)</f>
        <v>11.65</v>
      </c>
      <c r="D20" s="176">
        <f>ROUND(VALUE(SUBSTITUTE(実質収支比率等に係る経年分析!H$47,"▲","-")),2)</f>
        <v>11.67</v>
      </c>
      <c r="E20" s="176">
        <f>ROUND(VALUE(SUBSTITUTE(実質収支比率等に係る経年分析!I$47,"▲","-")),2)</f>
        <v>13.42</v>
      </c>
      <c r="F20" s="176">
        <f>ROUND(VALUE(SUBSTITUTE(実質収支比率等に係る経年分析!J$47,"▲","-")),2)</f>
        <v>11.48</v>
      </c>
    </row>
    <row r="21" spans="1:11" x14ac:dyDescent="0.2">
      <c r="A21" s="176" t="s">
        <v>56</v>
      </c>
      <c r="B21" s="176">
        <f>IF(ISNUMBER(VALUE(SUBSTITUTE(実質収支比率等に係る経年分析!F$49,"▲","-"))),ROUND(VALUE(SUBSTITUTE(実質収支比率等に係る経年分析!F$49,"▲","-")),2),NA())</f>
        <v>1.97</v>
      </c>
      <c r="C21" s="176">
        <f>IF(ISNUMBER(VALUE(SUBSTITUTE(実質収支比率等に係る経年分析!G$49,"▲","-"))),ROUND(VALUE(SUBSTITUTE(実質収支比率等に係る経年分析!G$49,"▲","-")),2),NA())</f>
        <v>1.18</v>
      </c>
      <c r="D21" s="176">
        <f>IF(ISNUMBER(VALUE(SUBSTITUTE(実質収支比率等に係る経年分析!H$49,"▲","-"))),ROUND(VALUE(SUBSTITUTE(実質収支比率等に係る経年分析!H$49,"▲","-")),2),NA())</f>
        <v>-1.34</v>
      </c>
      <c r="E21" s="176">
        <f>IF(ISNUMBER(VALUE(SUBSTITUTE(実質収支比率等に係る経年分析!I$49,"▲","-"))),ROUND(VALUE(SUBSTITUTE(実質収支比率等に係る経年分析!I$49,"▲","-")),2),NA())</f>
        <v>-0.06</v>
      </c>
      <c r="F21" s="176">
        <f>IF(ISNUMBER(VALUE(SUBSTITUTE(実質収支比率等に係る経年分析!J$49,"▲","-"))),ROUND(VALUE(SUBSTITUTE(実質収支比率等に係る経年分析!J$49,"▲","-")),2),NA())</f>
        <v>-0.21</v>
      </c>
    </row>
    <row r="24" spans="1:11" x14ac:dyDescent="0.2">
      <c r="A24" s="146" t="s">
        <v>57</v>
      </c>
    </row>
    <row r="25" spans="1:11" x14ac:dyDescent="0.2">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2">
      <c r="A26" s="177"/>
      <c r="B26" s="177" t="s">
        <v>58</v>
      </c>
      <c r="C26" s="177" t="s">
        <v>59</v>
      </c>
      <c r="D26" s="177" t="s">
        <v>58</v>
      </c>
      <c r="E26" s="177" t="s">
        <v>59</v>
      </c>
      <c r="F26" s="177" t="s">
        <v>58</v>
      </c>
      <c r="G26" s="177" t="s">
        <v>59</v>
      </c>
      <c r="H26" s="177" t="s">
        <v>58</v>
      </c>
      <c r="I26" s="177" t="s">
        <v>59</v>
      </c>
      <c r="J26" s="177" t="s">
        <v>58</v>
      </c>
      <c r="K26" s="177" t="s">
        <v>59</v>
      </c>
    </row>
    <row r="27" spans="1:11" x14ac:dyDescent="0.2">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0.49</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0.9</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2">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2">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2">
      <c r="A30" s="177" t="e">
        <f>IF(連結実質赤字比率に係る赤字・黒字の構成分析!C$40="",NA(),連結実質赤字比率に係る赤字・黒字の構成分析!C$40)</f>
        <v>#N/A</v>
      </c>
      <c r="B30" s="177" t="e">
        <f>IF(ROUND(VALUE(SUBSTITUTE(連結実質赤字比率に係る赤字・黒字の構成分析!F$40,"▲", "-")), 2) &lt; 0, ABS(ROUND(VALUE(SUBSTITUTE(連結実質赤字比率に係る赤字・黒字の構成分析!F$40,"▲", "-")), 2)), NA())</f>
        <v>#VALUE!</v>
      </c>
      <c r="C30" s="177" t="e">
        <f>IF(ROUND(VALUE(SUBSTITUTE(連結実質赤字比率に係る赤字・黒字の構成分析!F$40,"▲", "-")), 2) &gt;= 0, ABS(ROUND(VALUE(SUBSTITUTE(連結実質赤字比率に係る赤字・黒字の構成分析!F$40,"▲", "-")), 2)), NA())</f>
        <v>#VALUE!</v>
      </c>
      <c r="D30" s="177" t="e">
        <f>IF(ROUND(VALUE(SUBSTITUTE(連結実質赤字比率に係る赤字・黒字の構成分析!G$40,"▲", "-")), 2) &lt; 0, ABS(ROUND(VALUE(SUBSTITUTE(連結実質赤字比率に係る赤字・黒字の構成分析!G$40,"▲", "-")), 2)), NA())</f>
        <v>#VALUE!</v>
      </c>
      <c r="E30" s="177" t="e">
        <f>IF(ROUND(VALUE(SUBSTITUTE(連結実質赤字比率に係る赤字・黒字の構成分析!G$40,"▲", "-")), 2) &gt;= 0, ABS(ROUND(VALUE(SUBSTITUTE(連結実質赤字比率に係る赤字・黒字の構成分析!G$40,"▲", "-")), 2)), NA())</f>
        <v>#VALUE!</v>
      </c>
      <c r="F30" s="177" t="e">
        <f>IF(ROUND(VALUE(SUBSTITUTE(連結実質赤字比率に係る赤字・黒字の構成分析!H$40,"▲", "-")), 2) &lt; 0, ABS(ROUND(VALUE(SUBSTITUTE(連結実質赤字比率に係る赤字・黒字の構成分析!H$40,"▲", "-")), 2)), NA())</f>
        <v>#VALUE!</v>
      </c>
      <c r="G30" s="177" t="e">
        <f>IF(ROUND(VALUE(SUBSTITUTE(連結実質赤字比率に係る赤字・黒字の構成分析!H$40,"▲", "-")), 2) &gt;= 0, ABS(ROUND(VALUE(SUBSTITUTE(連結実質赤字比率に係る赤字・黒字の構成分析!H$40,"▲", "-")), 2)), NA())</f>
        <v>#VALUE!</v>
      </c>
      <c r="H30" s="177" t="e">
        <f>IF(ROUND(VALUE(SUBSTITUTE(連結実質赤字比率に係る赤字・黒字の構成分析!I$40,"▲", "-")), 2) &lt; 0, ABS(ROUND(VALUE(SUBSTITUTE(連結実質赤字比率に係る赤字・黒字の構成分析!I$40,"▲", "-")), 2)), NA())</f>
        <v>#VALUE!</v>
      </c>
      <c r="I30" s="177" t="e">
        <f>IF(ROUND(VALUE(SUBSTITUTE(連結実質赤字比率に係る赤字・黒字の構成分析!I$40,"▲", "-")), 2) &gt;= 0, ABS(ROUND(VALUE(SUBSTITUTE(連結実質赤字比率に係る赤字・黒字の構成分析!I$40,"▲", "-")), 2)), NA())</f>
        <v>#VALUE!</v>
      </c>
      <c r="J30" s="177" t="e">
        <f>IF(ROUND(VALUE(SUBSTITUTE(連結実質赤字比率に係る赤字・黒字の構成分析!J$40,"▲", "-")), 2) &lt; 0, ABS(ROUND(VALUE(SUBSTITUTE(連結実質赤字比率に係る赤字・黒字の構成分析!J$40,"▲", "-")), 2)), NA())</f>
        <v>#VALUE!</v>
      </c>
      <c r="K30" s="177" t="e">
        <f>IF(ROUND(VALUE(SUBSTITUTE(連結実質赤字比率に係る赤字・黒字の構成分析!J$40,"▲", "-")), 2) &gt;= 0, ABS(ROUND(VALUE(SUBSTITUTE(連結実質赤字比率に係る赤字・黒字の構成分析!J$40,"▲", "-")), 2)), NA())</f>
        <v>#VALUE!</v>
      </c>
    </row>
    <row r="31" spans="1:11" x14ac:dyDescent="0.2">
      <c r="A31" s="177" t="e">
        <f>IF(連結実質赤字比率に係る赤字・黒字の構成分析!C$39="",NA(),連結実質赤字比率に係る赤字・黒字の構成分析!C$39)</f>
        <v>#N/A</v>
      </c>
      <c r="B31" s="177" t="e">
        <f>IF(ROUND(VALUE(SUBSTITUTE(連結実質赤字比率に係る赤字・黒字の構成分析!F$39,"▲", "-")), 2) &lt; 0, ABS(ROUND(VALUE(SUBSTITUTE(連結実質赤字比率に係る赤字・黒字の構成分析!F$39,"▲", "-")), 2)), NA())</f>
        <v>#VALUE!</v>
      </c>
      <c r="C31" s="177" t="e">
        <f>IF(ROUND(VALUE(SUBSTITUTE(連結実質赤字比率に係る赤字・黒字の構成分析!F$39,"▲", "-")), 2) &gt;= 0, ABS(ROUND(VALUE(SUBSTITUTE(連結実質赤字比率に係る赤字・黒字の構成分析!F$39,"▲", "-")), 2)), NA())</f>
        <v>#VALUE!</v>
      </c>
      <c r="D31" s="177" t="e">
        <f>IF(ROUND(VALUE(SUBSTITUTE(連結実質赤字比率に係る赤字・黒字の構成分析!G$39,"▲", "-")), 2) &lt; 0, ABS(ROUND(VALUE(SUBSTITUTE(連結実質赤字比率に係る赤字・黒字の構成分析!G$39,"▲", "-")), 2)), NA())</f>
        <v>#VALUE!</v>
      </c>
      <c r="E31" s="177" t="e">
        <f>IF(ROUND(VALUE(SUBSTITUTE(連結実質赤字比率に係る赤字・黒字の構成分析!G$39,"▲", "-")), 2) &gt;= 0, ABS(ROUND(VALUE(SUBSTITUTE(連結実質赤字比率に係る赤字・黒字の構成分析!G$39,"▲", "-")), 2)), NA())</f>
        <v>#VALUE!</v>
      </c>
      <c r="F31" s="177" t="e">
        <f>IF(ROUND(VALUE(SUBSTITUTE(連結実質赤字比率に係る赤字・黒字の構成分析!H$39,"▲", "-")), 2) &lt; 0, ABS(ROUND(VALUE(SUBSTITUTE(連結実質赤字比率に係る赤字・黒字の構成分析!H$39,"▲", "-")), 2)), NA())</f>
        <v>#VALUE!</v>
      </c>
      <c r="G31" s="177" t="e">
        <f>IF(ROUND(VALUE(SUBSTITUTE(連結実質赤字比率に係る赤字・黒字の構成分析!H$39,"▲", "-")), 2) &gt;= 0, ABS(ROUND(VALUE(SUBSTITUTE(連結実質赤字比率に係る赤字・黒字の構成分析!H$39,"▲", "-")), 2)), NA())</f>
        <v>#VALUE!</v>
      </c>
      <c r="H31" s="177" t="e">
        <f>IF(ROUND(VALUE(SUBSTITUTE(連結実質赤字比率に係る赤字・黒字の構成分析!I$39,"▲", "-")), 2) &lt; 0, ABS(ROUND(VALUE(SUBSTITUTE(連結実質赤字比率に係る赤字・黒字の構成分析!I$39,"▲", "-")), 2)), NA())</f>
        <v>#VALUE!</v>
      </c>
      <c r="I31" s="177" t="e">
        <f>IF(ROUND(VALUE(SUBSTITUTE(連結実質赤字比率に係る赤字・黒字の構成分析!I$39,"▲", "-")), 2) &gt;= 0, ABS(ROUND(VALUE(SUBSTITUTE(連結実質赤字比率に係る赤字・黒字の構成分析!I$39,"▲", "-")), 2)), NA())</f>
        <v>#VALUE!</v>
      </c>
      <c r="J31" s="177" t="e">
        <f>IF(ROUND(VALUE(SUBSTITUTE(連結実質赤字比率に係る赤字・黒字の構成分析!J$39,"▲", "-")), 2) &lt; 0, ABS(ROUND(VALUE(SUBSTITUTE(連結実質赤字比率に係る赤字・黒字の構成分析!J$39,"▲", "-")), 2)), NA())</f>
        <v>#VALUE!</v>
      </c>
      <c r="K31" s="177" t="e">
        <f>IF(ROUND(VALUE(SUBSTITUTE(連結実質赤字比率に係る赤字・黒字の構成分析!J$39,"▲", "-")), 2) &gt;= 0, ABS(ROUND(VALUE(SUBSTITUTE(連結実質赤字比率に係る赤字・黒字の構成分析!J$39,"▲", "-")), 2)), NA())</f>
        <v>#VALUE!</v>
      </c>
    </row>
    <row r="32" spans="1:11" x14ac:dyDescent="0.2">
      <c r="A32" s="177" t="str">
        <f>IF(連結実質赤字比率に係る赤字・黒字の構成分析!C$38="",NA(),連結実質赤字比率に係る赤字・黒字の構成分析!C$38)</f>
        <v>後期高齢者医療特別会計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0.08</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0.12</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0.1</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0.09</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0.04</v>
      </c>
    </row>
    <row r="33" spans="1:16" x14ac:dyDescent="0.2">
      <c r="A33" s="177" t="str">
        <f>IF(連結実質赤字比率に係る赤字・黒字の構成分析!C$37="",NA(),連結実質赤字比率に係る赤字・黒字の構成分析!C$37)</f>
        <v>国民健康保険特別会計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0.5</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0.7</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1.58</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1.17</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0.97</v>
      </c>
    </row>
    <row r="34" spans="1:16" x14ac:dyDescent="0.2">
      <c r="A34" s="177" t="str">
        <f>IF(連結実質赤字比率に係る赤字・黒字の構成分析!C$36="",NA(),連結実質赤字比率に係る赤字・黒字の構成分析!C$36)</f>
        <v>介護保険特別会計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0.67</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0.92</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0.92</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1.87</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3.03</v>
      </c>
    </row>
    <row r="35" spans="1:16" x14ac:dyDescent="0.2">
      <c r="A35" s="177" t="str">
        <f>IF(連結実質赤字比率に係る赤字・黒字の構成分析!C$35="",NA(),連結実質赤字比率に係る赤字・黒字の構成分析!C$35)</f>
        <v>一般会計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5.14</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6.17</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4.84</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3.42</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4.17</v>
      </c>
    </row>
    <row r="36" spans="1:16" x14ac:dyDescent="0.2">
      <c r="A36" s="177" t="str">
        <f>IF(連結実質赤字比率に係る赤字・黒字の構成分析!C$34="",NA(),連結実質赤字比率に係る赤字・黒字の構成分析!C$34)</f>
        <v>下水道事業会計</v>
      </c>
      <c r="B36" s="177" t="e">
        <f>IF(ROUND(VALUE(SUBSTITUTE(連結実質赤字比率に係る赤字・黒字の構成分析!F$34,"▲", "-")), 2) &lt; 0, ABS(ROUND(VALUE(SUBSTITUTE(連結実質赤字比率に係る赤字・黒字の構成分析!F$34,"▲", "-")), 2)), NA())</f>
        <v>#VALUE!</v>
      </c>
      <c r="C36" s="177" t="e">
        <f>IF(ROUND(VALUE(SUBSTITUTE(連結実質赤字比率に係る赤字・黒字の構成分析!F$34,"▲", "-")), 2) &gt;= 0, ABS(ROUND(VALUE(SUBSTITUTE(連結実質赤字比率に係る赤字・黒字の構成分析!F$34,"▲", "-")), 2)), NA())</f>
        <v>#VALUE!</v>
      </c>
      <c r="D36" s="177" t="e">
        <f>IF(ROUND(VALUE(SUBSTITUTE(連結実質赤字比率に係る赤字・黒字の構成分析!G$34,"▲", "-")), 2) &lt; 0, ABS(ROUND(VALUE(SUBSTITUTE(連結実質赤字比率に係る赤字・黒字の構成分析!G$34,"▲", "-")), 2)), NA())</f>
        <v>#VALUE!</v>
      </c>
      <c r="E36" s="177" t="e">
        <f>IF(ROUND(VALUE(SUBSTITUTE(連結実質赤字比率に係る赤字・黒字の構成分析!G$34,"▲", "-")), 2) &gt;= 0, ABS(ROUND(VALUE(SUBSTITUTE(連結実質赤字比率に係る赤字・黒字の構成分析!G$34,"▲", "-")), 2)), NA())</f>
        <v>#VALUE!</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23.45</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26.64</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28.5</v>
      </c>
    </row>
    <row r="39" spans="1:16" x14ac:dyDescent="0.2">
      <c r="A39" s="146" t="s">
        <v>60</v>
      </c>
    </row>
    <row r="40" spans="1:16" x14ac:dyDescent="0.2">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2">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2">
      <c r="A42" s="178" t="s">
        <v>63</v>
      </c>
      <c r="B42" s="178"/>
      <c r="C42" s="178"/>
      <c r="D42" s="178">
        <f>'実質公債費比率（分子）の構造'!K$52</f>
        <v>2953</v>
      </c>
      <c r="E42" s="178"/>
      <c r="F42" s="178"/>
      <c r="G42" s="178">
        <f>'実質公債費比率（分子）の構造'!L$52</f>
        <v>2812</v>
      </c>
      <c r="H42" s="178"/>
      <c r="I42" s="178"/>
      <c r="J42" s="178">
        <f>'実質公債費比率（分子）の構造'!M$52</f>
        <v>2449</v>
      </c>
      <c r="K42" s="178"/>
      <c r="L42" s="178"/>
      <c r="M42" s="178">
        <f>'実質公債費比率（分子）の構造'!N$52</f>
        <v>2361</v>
      </c>
      <c r="N42" s="178"/>
      <c r="O42" s="178"/>
      <c r="P42" s="178">
        <f>'実質公債費比率（分子）の構造'!O$52</f>
        <v>2144</v>
      </c>
    </row>
    <row r="43" spans="1:16" x14ac:dyDescent="0.2">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x14ac:dyDescent="0.2">
      <c r="A44" s="178" t="s">
        <v>65</v>
      </c>
      <c r="B44" s="178">
        <f>'実質公債費比率（分子）の構造'!K$50</f>
        <v>492</v>
      </c>
      <c r="C44" s="178"/>
      <c r="D44" s="178"/>
      <c r="E44" s="178">
        <f>'実質公債費比率（分子）の構造'!L$50</f>
        <v>471</v>
      </c>
      <c r="F44" s="178"/>
      <c r="G44" s="178"/>
      <c r="H44" s="178">
        <f>'実質公債費比率（分子）の構造'!M$50</f>
        <v>537</v>
      </c>
      <c r="I44" s="178"/>
      <c r="J44" s="178"/>
      <c r="K44" s="178">
        <f>'実質公債費比率（分子）の構造'!N$50</f>
        <v>534</v>
      </c>
      <c r="L44" s="178"/>
      <c r="M44" s="178"/>
      <c r="N44" s="178">
        <f>'実質公債費比率（分子）の構造'!O$50</f>
        <v>1063</v>
      </c>
      <c r="O44" s="178"/>
      <c r="P44" s="178"/>
    </row>
    <row r="45" spans="1:16" x14ac:dyDescent="0.2">
      <c r="A45" s="178" t="s">
        <v>66</v>
      </c>
      <c r="B45" s="178">
        <f>'実質公債費比率（分子）の構造'!K$49</f>
        <v>356</v>
      </c>
      <c r="C45" s="178"/>
      <c r="D45" s="178"/>
      <c r="E45" s="178">
        <f>'実質公債費比率（分子）の構造'!L$49</f>
        <v>232</v>
      </c>
      <c r="F45" s="178"/>
      <c r="G45" s="178"/>
      <c r="H45" s="178">
        <f>'実質公債費比率（分子）の構造'!M$49</f>
        <v>73</v>
      </c>
      <c r="I45" s="178"/>
      <c r="J45" s="178"/>
      <c r="K45" s="178">
        <f>'実質公債費比率（分子）の構造'!N$49</f>
        <v>65</v>
      </c>
      <c r="L45" s="178"/>
      <c r="M45" s="178"/>
      <c r="N45" s="178">
        <f>'実質公債費比率（分子）の構造'!O$49</f>
        <v>55</v>
      </c>
      <c r="O45" s="178"/>
      <c r="P45" s="178"/>
    </row>
    <row r="46" spans="1:16" x14ac:dyDescent="0.2">
      <c r="A46" s="178" t="s">
        <v>67</v>
      </c>
      <c r="B46" s="178">
        <f>'実質公債費比率（分子）の構造'!K$48</f>
        <v>53</v>
      </c>
      <c r="C46" s="178"/>
      <c r="D46" s="178"/>
      <c r="E46" s="178">
        <f>'実質公債費比率（分子）の構造'!L$48</f>
        <v>51</v>
      </c>
      <c r="F46" s="178"/>
      <c r="G46" s="178"/>
      <c r="H46" s="178">
        <f>'実質公債費比率（分子）の構造'!M$48</f>
        <v>49</v>
      </c>
      <c r="I46" s="178"/>
      <c r="J46" s="178"/>
      <c r="K46" s="178">
        <f>'実質公債費比率（分子）の構造'!N$48</f>
        <v>46</v>
      </c>
      <c r="L46" s="178"/>
      <c r="M46" s="178"/>
      <c r="N46" s="178">
        <f>'実質公債費比率（分子）の構造'!O$48</f>
        <v>44</v>
      </c>
      <c r="O46" s="178"/>
      <c r="P46" s="178"/>
    </row>
    <row r="47" spans="1:16" x14ac:dyDescent="0.2">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2">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2">
      <c r="A49" s="178" t="s">
        <v>70</v>
      </c>
      <c r="B49" s="178">
        <f>'実質公債費比率（分子）の構造'!K$45</f>
        <v>2105</v>
      </c>
      <c r="C49" s="178"/>
      <c r="D49" s="178"/>
      <c r="E49" s="178">
        <f>'実質公債費比率（分子）の構造'!L$45</f>
        <v>2129</v>
      </c>
      <c r="F49" s="178"/>
      <c r="G49" s="178"/>
      <c r="H49" s="178">
        <f>'実質公債費比率（分子）の構造'!M$45</f>
        <v>1945</v>
      </c>
      <c r="I49" s="178"/>
      <c r="J49" s="178"/>
      <c r="K49" s="178">
        <f>'実質公債費比率（分子）の構造'!N$45</f>
        <v>2022</v>
      </c>
      <c r="L49" s="178"/>
      <c r="M49" s="178"/>
      <c r="N49" s="178">
        <f>'実質公債費比率（分子）の構造'!O$45</f>
        <v>1940</v>
      </c>
      <c r="O49" s="178"/>
      <c r="P49" s="178"/>
    </row>
    <row r="50" spans="1:16" x14ac:dyDescent="0.2">
      <c r="A50" s="178" t="s">
        <v>71</v>
      </c>
      <c r="B50" s="178" t="e">
        <f>NA()</f>
        <v>#N/A</v>
      </c>
      <c r="C50" s="178">
        <f>IF(ISNUMBER('実質公債費比率（分子）の構造'!K$53),'実質公債費比率（分子）の構造'!K$53,NA())</f>
        <v>53</v>
      </c>
      <c r="D50" s="178" t="e">
        <f>NA()</f>
        <v>#N/A</v>
      </c>
      <c r="E50" s="178" t="e">
        <f>NA()</f>
        <v>#N/A</v>
      </c>
      <c r="F50" s="178">
        <f>IF(ISNUMBER('実質公債費比率（分子）の構造'!L$53),'実質公債費比率（分子）の構造'!L$53,NA())</f>
        <v>71</v>
      </c>
      <c r="G50" s="178" t="e">
        <f>NA()</f>
        <v>#N/A</v>
      </c>
      <c r="H50" s="178" t="e">
        <f>NA()</f>
        <v>#N/A</v>
      </c>
      <c r="I50" s="178">
        <f>IF(ISNUMBER('実質公債費比率（分子）の構造'!M$53),'実質公債費比率（分子）の構造'!M$53,NA())</f>
        <v>155</v>
      </c>
      <c r="J50" s="178" t="e">
        <f>NA()</f>
        <v>#N/A</v>
      </c>
      <c r="K50" s="178" t="e">
        <f>NA()</f>
        <v>#N/A</v>
      </c>
      <c r="L50" s="178">
        <f>IF(ISNUMBER('実質公債費比率（分子）の構造'!N$53),'実質公債費比率（分子）の構造'!N$53,NA())</f>
        <v>306</v>
      </c>
      <c r="M50" s="178" t="e">
        <f>NA()</f>
        <v>#N/A</v>
      </c>
      <c r="N50" s="178" t="e">
        <f>NA()</f>
        <v>#N/A</v>
      </c>
      <c r="O50" s="178">
        <f>IF(ISNUMBER('実質公債費比率（分子）の構造'!O$53),'実質公債費比率（分子）の構造'!O$53,NA())</f>
        <v>958</v>
      </c>
      <c r="P50" s="178" t="e">
        <f>NA()</f>
        <v>#N/A</v>
      </c>
    </row>
    <row r="53" spans="1:16" x14ac:dyDescent="0.2">
      <c r="A53" s="146" t="s">
        <v>72</v>
      </c>
    </row>
    <row r="54" spans="1:16" x14ac:dyDescent="0.2">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2">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2">
      <c r="A56" s="177" t="s">
        <v>43</v>
      </c>
      <c r="B56" s="177"/>
      <c r="C56" s="177"/>
      <c r="D56" s="177">
        <f>'将来負担比率（分子）の構造'!I$52</f>
        <v>14892</v>
      </c>
      <c r="E56" s="177"/>
      <c r="F56" s="177"/>
      <c r="G56" s="177">
        <f>'将来負担比率（分子）の構造'!J$52</f>
        <v>13263</v>
      </c>
      <c r="H56" s="177"/>
      <c r="I56" s="177"/>
      <c r="J56" s="177">
        <f>'将来負担比率（分子）の構造'!K$52</f>
        <v>12039</v>
      </c>
      <c r="K56" s="177"/>
      <c r="L56" s="177"/>
      <c r="M56" s="177">
        <f>'将来負担比率（分子）の構造'!L$52</f>
        <v>10993</v>
      </c>
      <c r="N56" s="177"/>
      <c r="O56" s="177"/>
      <c r="P56" s="177">
        <f>'将来負担比率（分子）の構造'!M$52</f>
        <v>10014</v>
      </c>
    </row>
    <row r="57" spans="1:16" x14ac:dyDescent="0.2">
      <c r="A57" s="177" t="s">
        <v>42</v>
      </c>
      <c r="B57" s="177"/>
      <c r="C57" s="177"/>
      <c r="D57" s="177">
        <f>'将来負担比率（分子）の構造'!I$51</f>
        <v>5546</v>
      </c>
      <c r="E57" s="177"/>
      <c r="F57" s="177"/>
      <c r="G57" s="177">
        <f>'将来負担比率（分子）の構造'!J$51</f>
        <v>4593</v>
      </c>
      <c r="H57" s="177"/>
      <c r="I57" s="177"/>
      <c r="J57" s="177">
        <f>'将来負担比率（分子）の構造'!K$51</f>
        <v>3883</v>
      </c>
      <c r="K57" s="177"/>
      <c r="L57" s="177"/>
      <c r="M57" s="177">
        <f>'将来負担比率（分子）の構造'!L$51</f>
        <v>3115</v>
      </c>
      <c r="N57" s="177"/>
      <c r="O57" s="177"/>
      <c r="P57" s="177">
        <f>'将来負担比率（分子）の構造'!M$51</f>
        <v>2024</v>
      </c>
    </row>
    <row r="58" spans="1:16" x14ac:dyDescent="0.2">
      <c r="A58" s="177" t="s">
        <v>41</v>
      </c>
      <c r="B58" s="177"/>
      <c r="C58" s="177"/>
      <c r="D58" s="177">
        <f>'将来負担比率（分子）の構造'!I$50</f>
        <v>13676</v>
      </c>
      <c r="E58" s="177"/>
      <c r="F58" s="177"/>
      <c r="G58" s="177">
        <f>'将来負担比率（分子）の構造'!J$50</f>
        <v>13931</v>
      </c>
      <c r="H58" s="177"/>
      <c r="I58" s="177"/>
      <c r="J58" s="177">
        <f>'将来負担比率（分子）の構造'!K$50</f>
        <v>17317</v>
      </c>
      <c r="K58" s="177"/>
      <c r="L58" s="177"/>
      <c r="M58" s="177">
        <f>'将来負担比率（分子）の構造'!L$50</f>
        <v>20002</v>
      </c>
      <c r="N58" s="177"/>
      <c r="O58" s="177"/>
      <c r="P58" s="177">
        <f>'将来負担比率（分子）の構造'!M$50</f>
        <v>19075</v>
      </c>
    </row>
    <row r="59" spans="1:16" x14ac:dyDescent="0.2">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2">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2">
      <c r="A61" s="177" t="s">
        <v>36</v>
      </c>
      <c r="B61" s="177">
        <f>'将来負担比率（分子）の構造'!I$46</f>
        <v>0</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x14ac:dyDescent="0.2">
      <c r="A62" s="177" t="s">
        <v>35</v>
      </c>
      <c r="B62" s="177">
        <f>'将来負担比率（分子）の構造'!I$45</f>
        <v>1154</v>
      </c>
      <c r="C62" s="177"/>
      <c r="D62" s="177"/>
      <c r="E62" s="177">
        <f>'将来負担比率（分子）の構造'!J$45</f>
        <v>1149</v>
      </c>
      <c r="F62" s="177"/>
      <c r="G62" s="177"/>
      <c r="H62" s="177">
        <f>'将来負担比率（分子）の構造'!K$45</f>
        <v>4207</v>
      </c>
      <c r="I62" s="177"/>
      <c r="J62" s="177"/>
      <c r="K62" s="177">
        <f>'将来負担比率（分子）の構造'!L$45</f>
        <v>2185</v>
      </c>
      <c r="L62" s="177"/>
      <c r="M62" s="177"/>
      <c r="N62" s="177">
        <f>'将来負担比率（分子）の構造'!M$45</f>
        <v>2384</v>
      </c>
      <c r="O62" s="177"/>
      <c r="P62" s="177"/>
    </row>
    <row r="63" spans="1:16" x14ac:dyDescent="0.2">
      <c r="A63" s="177" t="s">
        <v>34</v>
      </c>
      <c r="B63" s="177">
        <f>'将来負担比率（分子）の構造'!I$44</f>
        <v>495</v>
      </c>
      <c r="C63" s="177"/>
      <c r="D63" s="177"/>
      <c r="E63" s="177">
        <f>'将来負担比率（分子）の構造'!J$44</f>
        <v>245</v>
      </c>
      <c r="F63" s="177"/>
      <c r="G63" s="177"/>
      <c r="H63" s="177">
        <f>'将来負担比率（分子）の構造'!K$44</f>
        <v>164</v>
      </c>
      <c r="I63" s="177"/>
      <c r="J63" s="177"/>
      <c r="K63" s="177">
        <f>'将来負担比率（分子）の構造'!L$44</f>
        <v>93</v>
      </c>
      <c r="L63" s="177"/>
      <c r="M63" s="177"/>
      <c r="N63" s="177">
        <f>'将来負担比率（分子）の構造'!M$44</f>
        <v>34</v>
      </c>
      <c r="O63" s="177"/>
      <c r="P63" s="177"/>
    </row>
    <row r="64" spans="1:16" x14ac:dyDescent="0.2">
      <c r="A64" s="177" t="s">
        <v>33</v>
      </c>
      <c r="B64" s="177">
        <f>'将来負担比率（分子）の構造'!I$43</f>
        <v>202</v>
      </c>
      <c r="C64" s="177"/>
      <c r="D64" s="177"/>
      <c r="E64" s="177">
        <f>'将来負担比率（分子）の構造'!J$43</f>
        <v>194</v>
      </c>
      <c r="F64" s="177"/>
      <c r="G64" s="177"/>
      <c r="H64" s="177">
        <f>'将来負担比率（分子）の構造'!K$43</f>
        <v>188</v>
      </c>
      <c r="I64" s="177"/>
      <c r="J64" s="177"/>
      <c r="K64" s="177">
        <f>'将来負担比率（分子）の構造'!L$43</f>
        <v>180</v>
      </c>
      <c r="L64" s="177"/>
      <c r="M64" s="177"/>
      <c r="N64" s="177">
        <f>'将来負担比率（分子）の構造'!M$43</f>
        <v>170</v>
      </c>
      <c r="O64" s="177"/>
      <c r="P64" s="177"/>
    </row>
    <row r="65" spans="1:16" x14ac:dyDescent="0.2">
      <c r="A65" s="177" t="s">
        <v>32</v>
      </c>
      <c r="B65" s="177">
        <f>'将来負担比率（分子）の構造'!I$42</f>
        <v>3460</v>
      </c>
      <c r="C65" s="177"/>
      <c r="D65" s="177"/>
      <c r="E65" s="177">
        <f>'将来負担比率（分子）の構造'!J$42</f>
        <v>2909</v>
      </c>
      <c r="F65" s="177"/>
      <c r="G65" s="177"/>
      <c r="H65" s="177">
        <f>'将来負担比率（分子）の構造'!K$42</f>
        <v>2455</v>
      </c>
      <c r="I65" s="177"/>
      <c r="J65" s="177"/>
      <c r="K65" s="177">
        <f>'将来負担比率（分子）の構造'!L$42</f>
        <v>1944</v>
      </c>
      <c r="L65" s="177"/>
      <c r="M65" s="177"/>
      <c r="N65" s="177">
        <f>'将来負担比率（分子）の構造'!M$42</f>
        <v>1730</v>
      </c>
      <c r="O65" s="177"/>
      <c r="P65" s="177"/>
    </row>
    <row r="66" spans="1:16" x14ac:dyDescent="0.2">
      <c r="A66" s="177" t="s">
        <v>31</v>
      </c>
      <c r="B66" s="177">
        <f>'将来負担比率（分子）の構造'!I$41</f>
        <v>15974</v>
      </c>
      <c r="C66" s="177"/>
      <c r="D66" s="177"/>
      <c r="E66" s="177">
        <f>'将来負担比率（分子）の構造'!J$41</f>
        <v>15715</v>
      </c>
      <c r="F66" s="177"/>
      <c r="G66" s="177"/>
      <c r="H66" s="177">
        <f>'将来負担比率（分子）の構造'!K$41</f>
        <v>15358</v>
      </c>
      <c r="I66" s="177"/>
      <c r="J66" s="177"/>
      <c r="K66" s="177">
        <f>'将来負担比率（分子）の構造'!L$41</f>
        <v>14025</v>
      </c>
      <c r="L66" s="177"/>
      <c r="M66" s="177"/>
      <c r="N66" s="177">
        <f>'将来負担比率（分子）の構造'!M$41</f>
        <v>14079</v>
      </c>
      <c r="O66" s="177"/>
      <c r="P66" s="177"/>
    </row>
    <row r="67" spans="1:16" x14ac:dyDescent="0.2">
      <c r="A67" s="177" t="s">
        <v>75</v>
      </c>
      <c r="B67" s="177" t="e">
        <f>NA()</f>
        <v>#N/A</v>
      </c>
      <c r="C67" s="177">
        <f>IF(ISNUMBER('将来負担比率（分子）の構造'!I$53), IF('将来負担比率（分子）の構造'!I$53 &lt; 0, 0, '将来負担比率（分子）の構造'!I$53), NA())</f>
        <v>0</v>
      </c>
      <c r="D67" s="177" t="e">
        <f>NA()</f>
        <v>#N/A</v>
      </c>
      <c r="E67" s="177" t="e">
        <f>NA()</f>
        <v>#N/A</v>
      </c>
      <c r="F67" s="177">
        <f>IF(ISNUMBER('将来負担比率（分子）の構造'!J$53), IF('将来負担比率（分子）の構造'!J$53 &lt; 0, 0, '将来負担比率（分子）の構造'!J$53), NA())</f>
        <v>0</v>
      </c>
      <c r="G67" s="177" t="e">
        <f>NA()</f>
        <v>#N/A</v>
      </c>
      <c r="H67" s="177" t="e">
        <f>NA()</f>
        <v>#N/A</v>
      </c>
      <c r="I67" s="177">
        <f>IF(ISNUMBER('将来負担比率（分子）の構造'!K$53), IF('将来負担比率（分子）の構造'!K$53 &lt; 0, 0, '将来負担比率（分子）の構造'!K$53), NA())</f>
        <v>0</v>
      </c>
      <c r="J67" s="177" t="e">
        <f>NA()</f>
        <v>#N/A</v>
      </c>
      <c r="K67" s="177" t="e">
        <f>NA()</f>
        <v>#N/A</v>
      </c>
      <c r="L67" s="177">
        <f>IF(ISNUMBER('将来負担比率（分子）の構造'!L$53), IF('将来負担比率（分子）の構造'!L$53 &lt; 0, 0, '将来負担比率（分子）の構造'!L$53), NA())</f>
        <v>0</v>
      </c>
      <c r="M67" s="177" t="e">
        <f>NA()</f>
        <v>#N/A</v>
      </c>
      <c r="N67" s="177" t="e">
        <f>NA()</f>
        <v>#N/A</v>
      </c>
      <c r="O67" s="177">
        <f>IF(ISNUMBER('将来負担比率（分子）の構造'!M$53), IF('将来負担比率（分子）の構造'!M$53 &lt; 0, 0, '将来負担比率（分子）の構造'!M$53), NA())</f>
        <v>0</v>
      </c>
      <c r="P67" s="177" t="e">
        <f>NA()</f>
        <v>#N/A</v>
      </c>
    </row>
    <row r="70" spans="1:16" x14ac:dyDescent="0.2">
      <c r="A70" s="179" t="s">
        <v>76</v>
      </c>
      <c r="B70" s="179"/>
      <c r="C70" s="179"/>
      <c r="D70" s="179"/>
      <c r="E70" s="179"/>
      <c r="F70" s="179"/>
    </row>
    <row r="71" spans="1:16" x14ac:dyDescent="0.2">
      <c r="A71" s="180"/>
      <c r="B71" s="180" t="str">
        <f>基金残高に係る経年分析!F54</f>
        <v>H29</v>
      </c>
      <c r="C71" s="180" t="str">
        <f>基金残高に係る経年分析!G54</f>
        <v>H30</v>
      </c>
      <c r="D71" s="180" t="str">
        <f>基金残高に係る経年分析!H54</f>
        <v>R01</v>
      </c>
    </row>
    <row r="72" spans="1:16" x14ac:dyDescent="0.2">
      <c r="A72" s="180" t="s">
        <v>77</v>
      </c>
      <c r="B72" s="181">
        <f>基金残高に係る経年分析!F55</f>
        <v>3562</v>
      </c>
      <c r="C72" s="181">
        <f>基金残高に係る経年分析!G55</f>
        <v>4003</v>
      </c>
      <c r="D72" s="181">
        <f>基金残高に係る経年分析!H55</f>
        <v>3557</v>
      </c>
    </row>
    <row r="73" spans="1:16" x14ac:dyDescent="0.2">
      <c r="A73" s="180" t="s">
        <v>78</v>
      </c>
      <c r="B73" s="181" t="str">
        <f>基金残高に係る経年分析!F56</f>
        <v>-</v>
      </c>
      <c r="C73" s="181" t="str">
        <f>基金残高に係る経年分析!G56</f>
        <v>-</v>
      </c>
      <c r="D73" s="181" t="str">
        <f>基金残高に係る経年分析!H56</f>
        <v>-</v>
      </c>
    </row>
    <row r="74" spans="1:16" x14ac:dyDescent="0.2">
      <c r="A74" s="180" t="s">
        <v>79</v>
      </c>
      <c r="B74" s="181">
        <f>基金残高に係る経年分析!F57</f>
        <v>13020</v>
      </c>
      <c r="C74" s="181">
        <f>基金残高に係る経年分析!G57</f>
        <v>15144</v>
      </c>
      <c r="D74" s="181">
        <f>基金残高に係る経年分析!H57</f>
        <v>15140</v>
      </c>
    </row>
  </sheetData>
  <sheetProtection algorithmName="SHA-512" hashValue="lF6Dt3Ux9AGak/oyNDqXHHx88szM0Nett9b78THWXRf25NPyTlfTgULikUlqFyrOaBQOmbMLP//XBAWhGXGORw==" saltValue="IWTx8u07857nfU3N7zkDgA==" spinCount="100000" sheet="1" objects="1" scenarios="1"/>
  <phoneticPr fontId="4"/>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ﾅｶﾁ ｼｵﾘ</dc:creator>
  <cp:lastModifiedBy>東京都</cp:lastModifiedBy>
  <cp:lastPrinted>2021-09-30T02:57:02Z</cp:lastPrinted>
  <dcterms:created xsi:type="dcterms:W3CDTF">2021-09-14T02:11:07Z</dcterms:created>
  <dcterms:modified xsi:type="dcterms:W3CDTF">2021-10-20T07:30:14Z</dcterms:modified>
</cp:coreProperties>
</file>