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各部・各課利用\04企画政策部\財政課\180_公会計\01_R3年度決算分\02_市町村課調査関係\040916〆令和２年度財政状況資料集の作成について（2回目）\02回答\"/>
    </mc:Choice>
  </mc:AlternateContent>
  <bookViews>
    <workbookView xWindow="0" yWindow="0" windowWidth="20490" windowHeight="9075" tabRatio="64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CW102" i="12"/>
  <c r="DB102" i="12"/>
  <c r="DG102" i="12"/>
  <c r="DL102" i="12"/>
  <c r="DQ102" i="12"/>
  <c r="DV102" i="12"/>
  <c r="CR102" i="12"/>
  <c r="AU88" i="12" l="1"/>
  <c r="AP88" i="12"/>
  <c r="AF88"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AM35" i="10"/>
  <c r="C35" i="10"/>
  <c r="BW34" i="10"/>
  <c r="BW35" i="10" s="1"/>
  <c r="BW36" i="10" s="1"/>
  <c r="BW37" i="10" s="1"/>
  <c r="BW38" i="10" s="1"/>
  <c r="BW39" i="10" s="1"/>
  <c r="BW40" i="10" s="1"/>
  <c r="BW41" i="10" s="1"/>
  <c r="BW42" i="10" s="1"/>
  <c r="BW43" i="10" s="1"/>
  <c r="BE34" i="10"/>
  <c r="U34" i="10"/>
  <c r="U35" i="10" s="1"/>
  <c r="U36" i="10" s="1"/>
  <c r="C34" i="10"/>
  <c r="CO34" i="10" l="1"/>
  <c r="CO35" i="10" s="1"/>
  <c r="CO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<sst xmlns="http://schemas.openxmlformats.org/spreadsheetml/2006/main" count="1125" uniqueCount="608">
  <si>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</si>
  <si>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</si>
  <si>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</si>
  <si>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</si>
  <si>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</si>
  <si>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</si>
  <si>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</si>
  <si>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</si>
  <si>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※令和3年度中に市町村合併した団体で、合併前の団体ごとの決算に基づく連結実質赤字比率を算出していない団体については、グラフを表記しない。</t>
    <rPh sb="1" eb="3">
      <t>レイワ</t>
    </rPh>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</si>
  <si>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</si>
  <si>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</si>
  <si>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</si>
  <si>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</si>
  <si>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減債基金積立不足算定額※2</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</si>
  <si>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</si>
  <si>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</si>
  <si>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</si>
  <si>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</si>
  <si>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</si>
  <si>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</si>
  <si>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</si>
  <si>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</si>
  <si>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</si>
  <si>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※1 令和3年度中に市町村合併した団体で、合併前の団体ごとの決算に基づく実質公債費比率を算出していない団体については、グラフを表記しない。</t>
    <rPh sb="3" eb="5">
      <t>レイワ</t>
    </rPh>
    <phoneticPr fontId="6"/>
  </si>
  <si>
    <t>（参考）</t>
    <rPh sb="1" eb="3">
      <t>サンコウ</t>
    </rPh>
    <phoneticPr fontId="6"/>
  </si>
  <si>
    <t>※2　減債基金
　　積立状況等</t>
    <rPh sb="3" eb="5">
      <t>ゲンサイ</t>
    </rPh>
    <rPh sb="5" eb="7">
      <t>キキン</t>
    </rPh>
    <rPh sb="10" eb="12">
      <t>ツミタテ</t>
    </rPh>
    <rPh sb="12" eb="14">
      <t>ジョウキョウ</t>
    </rPh>
    <rPh sb="14" eb="15">
      <t>トウ</t>
    </rPh>
    <phoneticPr fontId="3"/>
  </si>
  <si>
    <r>
      <t>減債基金残高</t>
    </r>
    <r>
      <rPr>
        <sz val="11"/>
        <color theme="1"/>
        <rFont val="ＭＳ ゴシック"/>
        <family val="3"/>
        <charset val="128"/>
      </rPr>
      <t>（注）</t>
    </r>
    <rPh sb="4" eb="6">
      <t>ザンダカ</t>
    </rPh>
    <rPh sb="7" eb="8">
      <t>チュウ</t>
    </rPh>
    <phoneticPr fontId="2"/>
  </si>
  <si>
    <t>減債基金積立相当額</t>
    <rPh sb="0" eb="2">
      <t>ゲンサイ</t>
    </rPh>
    <rPh sb="2" eb="4">
      <t>キキン</t>
    </rPh>
    <rPh sb="4" eb="6">
      <t>ツミタテ</t>
    </rPh>
    <rPh sb="6" eb="9">
      <t>ソウトウガク</t>
    </rPh>
    <phoneticPr fontId="2"/>
  </si>
  <si>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</si>
  <si>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</si>
  <si>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</si>
  <si>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</si>
  <si>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</si>
  <si>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</si>
  <si>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</si>
  <si>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</si>
  <si>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</si>
  <si>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</si>
  <si>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</si>
  <si>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</si>
  <si>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</si>
  <si>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</si>
  <si>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</si>
  <si>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</si>
  <si>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</si>
  <si>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</si>
  <si>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※令和3年度中に市町村合併した団体で、合併前の団体ごとの決算に基づく将来負担比率を算出していない団体については、グラフを表記しない。</t>
    <rPh sb="1" eb="3">
      <t>レイワ</t>
    </rPh>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</si>
  <si>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</si>
  <si>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</si>
  <si>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</si>
  <si>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</si>
  <si>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</si>
  <si>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</si>
  <si>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</si>
  <si>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7"/>
  </si>
  <si>
    <t>財政調整基金残高</t>
    <phoneticPr fontId="6"/>
  </si>
  <si>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</si>
  <si>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</si>
  <si>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</si>
  <si>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</si>
  <si>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</si>
  <si>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</si>
  <si>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</si>
  <si>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7"/>
  </si>
  <si>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</si>
  <si>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</si>
  <si>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</si>
  <si>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</si>
  <si>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</si>
  <si>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</si>
  <si>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</si>
  <si>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</si>
  <si>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</si>
  <si>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</si>
  <si>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</si>
  <si>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</si>
  <si>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20"/>
  </si>
  <si>
    <t>財政調整基金</t>
    <phoneticPr fontId="20"/>
  </si>
  <si>
    <t>減債基金</t>
    <phoneticPr fontId="20"/>
  </si>
  <si>
    <t>その他特定目的基金</t>
    <phoneticPr fontId="20"/>
  </si>
  <si>
    <t>令和2年度　財政状況資料集</t>
    <phoneticPr fontId="6"/>
  </si>
  <si>
    <t>総括表（市町村）</t>
    <rPh sb="0" eb="2">
      <t>ソウカツ</t>
    </rPh>
    <rPh sb="2" eb="3">
      <t>ヒョウ</t>
    </rPh>
    <rPh sb="4" eb="7">
      <t>シチョウソン</t>
    </rPh>
    <phoneticPr fontId="6"/>
  </si>
  <si>
    <t>都道府県名</t>
    <phoneticPr fontId="6"/>
  </si>
  <si>
    <t>東京都</t>
    <phoneticPr fontId="6"/>
  </si>
  <si>
    <t>市町村類型</t>
    <phoneticPr fontId="6"/>
  </si>
  <si>
    <t>Ⅲ－３</t>
    <phoneticPr fontId="6"/>
  </si>
  <si>
    <t>指定団体等の指定状況</t>
    <phoneticPr fontId="6"/>
  </si>
  <si>
    <t>令和2年度(千円)</t>
    <rPh sb="0" eb="2">
      <t>レイワ</t>
    </rPh>
    <rPh sb="3" eb="5">
      <t>ネンド</t>
    </rPh>
    <rPh sb="6" eb="8">
      <t>センエン</t>
    </rPh>
    <phoneticPr fontId="6"/>
  </si>
  <si>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</si>
  <si>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</si>
  <si>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令和元年度(千円･％)</t>
    <rPh sb="0" eb="2">
      <t>レイワ</t>
    </rPh>
    <rPh sb="2" eb="4">
      <t>ガンネン</t>
    </rPh>
    <rPh sb="4" eb="5">
      <t>ド</t>
    </rPh>
    <rPh sb="6" eb="8">
      <t>センエン</t>
    </rPh>
    <phoneticPr fontId="6"/>
  </si>
  <si>
    <t>歳入総額</t>
    <phoneticPr fontId="2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</si>
  <si>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</si>
  <si>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</si>
  <si>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</si>
  <si>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6"/>
  </si>
  <si>
    <t>経常収支比率</t>
    <rPh sb="0" eb="2">
      <t>ケイジョウ</t>
    </rPh>
    <rPh sb="2" eb="4">
      <t>シュウシ</t>
    </rPh>
    <rPh sb="4" eb="6">
      <t>ヒリツ</t>
    </rPh>
    <phoneticPr fontId="6"/>
  </si>
  <si>
    <t>市町村名</t>
    <rPh sb="0" eb="3">
      <t>シチョウソン</t>
    </rPh>
    <rPh sb="3" eb="4">
      <t>メイ</t>
    </rPh>
    <phoneticPr fontId="6"/>
  </si>
  <si>
    <t>多摩市</t>
    <phoneticPr fontId="6"/>
  </si>
  <si>
    <t>地方交付税種地</t>
    <rPh sb="0" eb="2">
      <t>チホウ</t>
    </rPh>
    <rPh sb="2" eb="5">
      <t>コウフゼイ</t>
    </rPh>
    <rPh sb="5" eb="6">
      <t>シュ</t>
    </rPh>
    <rPh sb="6" eb="7">
      <t>チ</t>
    </rPh>
    <phoneticPr fontId="6"/>
  </si>
  <si>
    <t>2-9</t>
    <phoneticPr fontId="6"/>
  </si>
  <si>
    <t>財源超過</t>
    <rPh sb="0" eb="2">
      <t>ザイゲン</t>
    </rPh>
    <rPh sb="2" eb="4">
      <t>チョウカ</t>
    </rPh>
    <phoneticPr fontId="6"/>
  </si>
  <si>
    <t>○</t>
    <phoneticPr fontId="6"/>
  </si>
  <si>
    <t>歳入歳出差引</t>
    <phoneticPr fontId="26"/>
  </si>
  <si>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</si>
  <si>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</si>
  <si>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</si>
  <si>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</si>
  <si>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</si>
  <si>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</si>
  <si>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</si>
  <si>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26"/>
  </si>
  <si>
    <t>財政力指数</t>
    <rPh sb="0" eb="3">
      <t>ザイセイリョク</t>
    </rPh>
    <rPh sb="3" eb="5">
      <t>シスウ</t>
    </rPh>
    <phoneticPr fontId="6"/>
  </si>
  <si>
    <t>人口</t>
    <rPh sb="0" eb="2">
      <t>ジンコウ</t>
    </rPh>
    <phoneticPr fontId="6"/>
  </si>
  <si>
    <t>令和2年国調(人)</t>
    <rPh sb="3" eb="4">
      <t>ネン</t>
    </rPh>
    <rPh sb="4" eb="5">
      <t>コク</t>
    </rPh>
    <rPh sb="5" eb="6">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</si>
  <si>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</si>
  <si>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</si>
  <si>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</si>
  <si>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26"/>
  </si>
  <si>
    <t>公債費負担比率</t>
    <rPh sb="0" eb="3">
      <t>コウサイヒ</t>
    </rPh>
    <rPh sb="3" eb="5">
      <t>フタン</t>
    </rPh>
    <rPh sb="5" eb="7">
      <t>ヒリツ</t>
    </rPh>
    <phoneticPr fontId="6"/>
  </si>
  <si>
    <t>平成27年国調(人)</t>
    <rPh sb="4" eb="5">
      <t>ネン</t>
    </rPh>
    <rPh sb="5" eb="6">
      <t>コク</t>
    </rPh>
    <rPh sb="6" eb="7">
      <t>チョウ</t>
    </rPh>
    <phoneticPr fontId="6"/>
  </si>
  <si>
    <t>過疎</t>
    <rPh sb="0" eb="2">
      <t>カソ</t>
    </rPh>
    <phoneticPr fontId="6"/>
  </si>
  <si>
    <t>積立金</t>
    <phoneticPr fontId="26"/>
  </si>
  <si>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</si>
  <si>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</si>
  <si>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0.2</t>
    <phoneticPr fontId="6"/>
  </si>
  <si>
    <t>山振</t>
    <rPh sb="0" eb="1">
      <t>ヤマ</t>
    </rPh>
    <rPh sb="1" eb="2">
      <t>フ</t>
    </rPh>
    <phoneticPr fontId="6"/>
  </si>
  <si>
    <t>繰上償還金</t>
    <phoneticPr fontId="26"/>
  </si>
  <si>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</si>
  <si>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</si>
  <si>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</si>
  <si>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令03.01.01(人)</t>
    <rPh sb="0" eb="1">
      <t>レイ</t>
    </rPh>
    <phoneticPr fontId="6"/>
  </si>
  <si>
    <t>平成27年国調</t>
    <rPh sb="0" eb="2">
      <t>ヘイセイ</t>
    </rPh>
    <rPh sb="4" eb="5">
      <t>ネン</t>
    </rPh>
    <rPh sb="5" eb="6">
      <t>コク</t>
    </rPh>
    <rPh sb="6" eb="7">
      <t>チョウ</t>
    </rPh>
    <phoneticPr fontId="6"/>
  </si>
  <si>
    <t>平成22年国調</t>
    <rPh sb="4" eb="5">
      <t>ネン</t>
    </rPh>
    <rPh sb="5" eb="6">
      <t>コク</t>
    </rPh>
    <rPh sb="6" eb="7">
      <t>チョウ</t>
    </rPh>
    <phoneticPr fontId="6"/>
  </si>
  <si>
    <t>低開発</t>
    <rPh sb="0" eb="1">
      <t>テイ</t>
    </rPh>
    <rPh sb="1" eb="3">
      <t>カイハツ</t>
    </rPh>
    <phoneticPr fontId="6"/>
  </si>
  <si>
    <t>積立金取崩し額</t>
    <phoneticPr fontId="2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</si>
  <si>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</si>
  <si>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</si>
  <si>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</si>
  <si>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</si>
  <si>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</si>
  <si>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26"/>
  </si>
  <si>
    <t>　実質公債費比率</t>
    <rPh sb="1" eb="3">
      <t>ジッシツ</t>
    </rPh>
    <rPh sb="3" eb="6">
      <t>コウサイヒ</t>
    </rPh>
    <rPh sb="6" eb="8">
      <t>ヒリツ</t>
    </rPh>
    <phoneticPr fontId="6"/>
  </si>
  <si>
    <t>令02.01.01(人)</t>
    <phoneticPr fontId="6"/>
  </si>
  <si>
    <t>　将来負担比率</t>
    <rPh sb="1" eb="3">
      <t>ショウライ</t>
    </rPh>
    <rPh sb="3" eb="5">
      <t>フタン</t>
    </rPh>
    <rPh sb="5" eb="7">
      <t>ヒリツ</t>
    </rPh>
    <phoneticPr fontId="6"/>
  </si>
  <si>
    <t>うち日本人(人)</t>
    <phoneticPr fontId="6"/>
  </si>
  <si>
    <t>第2次</t>
    <rPh sb="0" eb="1">
      <t>ダイ</t>
    </rPh>
    <rPh sb="2" eb="3">
      <t>ジ</t>
    </rPh>
    <phoneticPr fontId="6"/>
  </si>
  <si>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</si>
  <si>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</si>
  <si>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</si>
  <si>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-0.2</t>
    <phoneticPr fontId="6"/>
  </si>
  <si>
    <t>基準財政需要額</t>
    <phoneticPr fontId="26"/>
  </si>
  <si>
    <t>うち日本人(％)</t>
    <phoneticPr fontId="6"/>
  </si>
  <si>
    <t>-0.2</t>
    <phoneticPr fontId="6"/>
  </si>
  <si>
    <t>第3次</t>
    <rPh sb="0" eb="1">
      <t>ダイ</t>
    </rPh>
    <rPh sb="2" eb="3">
      <t>ジ</t>
    </rPh>
    <phoneticPr fontId="6"/>
  </si>
  <si>
    <t>標準税収入額等</t>
    <phoneticPr fontId="26"/>
  </si>
  <si>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</si>
  <si>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</si>
  <si>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6"/>
  </si>
  <si>
    <t>歳入一般財源等</t>
    <rPh sb="0" eb="2">
      <t>サイニュウ</t>
    </rPh>
    <rPh sb="2" eb="4">
      <t>イッパン</t>
    </rPh>
    <rPh sb="4" eb="6">
      <t>ザイゲン</t>
    </rPh>
    <rPh sb="6" eb="7">
      <t>トウ</t>
    </rPh>
    <phoneticPr fontId="26"/>
  </si>
  <si>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</si>
  <si>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</si>
  <si>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</si>
  <si>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</si>
  <si>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</si>
  <si>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</si>
  <si>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</si>
  <si>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</si>
  <si>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</si>
  <si>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</si>
  <si>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</si>
  <si>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</si>
  <si>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</si>
  <si>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</si>
  <si>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</si>
  <si>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</si>
  <si>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</si>
  <si>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</si>
  <si>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</si>
  <si>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</si>
  <si>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</si>
  <si>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</si>
  <si>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</si>
  <si>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</si>
  <si>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</si>
  <si>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</si>
  <si>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</si>
  <si>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</si>
  <si>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</si>
  <si>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</si>
  <si>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</si>
  <si>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</si>
  <si>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</si>
  <si>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</si>
  <si>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</si>
  <si>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</si>
  <si>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</si>
  <si>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</si>
  <si>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</si>
  <si>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</si>
  <si>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</si>
  <si>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</si>
  <si>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</si>
  <si>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)内の数値は、令和元年度は「減収補塡債（特例分）」及び「臨時財政対策債」を、令和2年度は「減収補塡債（特例分）」「猶予特例債」及び「臨時財政対策債」を除いて算出したものである。</t>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</si>
  <si>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</si>
  <si>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</si>
  <si>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</si>
  <si>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</si>
  <si>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</si>
  <si>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※7：人口については、調査対象年度の1月1日現在の住民基本台帳に登載されている人口に基づいている。</t>
    <rPh sb="13" eb="15">
      <t>タイショウ</t>
    </rPh>
    <rPh sb="27" eb="29">
      <t>キホン</t>
    </rPh>
    <rPh sb="42" eb="43">
      <t>モト</t>
    </rPh>
    <phoneticPr fontId="30"/>
  </si>
  <si>
    <t>令和2年度</t>
    <phoneticPr fontId="26"/>
  </si>
  <si>
    <t>東京都多摩市</t>
    <phoneticPr fontId="26"/>
  </si>
  <si>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</si>
  <si>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</si>
  <si>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</si>
  <si>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</si>
  <si>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</si>
  <si>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</si>
  <si>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</si>
  <si>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</si>
  <si>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</si>
  <si>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</si>
  <si>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</si>
  <si>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</si>
  <si>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</si>
  <si>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</si>
  <si>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</si>
  <si>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</si>
  <si>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</si>
  <si>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</si>
  <si>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</si>
  <si>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6"/>
  </si>
  <si>
    <t>利子割交付金</t>
  </si>
  <si>
    <t>　　市町村民税</t>
    <phoneticPr fontId="6"/>
  </si>
  <si>
    <t>総務費</t>
  </si>
  <si>
    <t>配当割交付金</t>
    <rPh sb="0" eb="2">
      <t>ハイトウ</t>
    </rPh>
    <rPh sb="2" eb="3">
      <t>ワリ</t>
    </rPh>
    <rPh sb="3" eb="6">
      <t>コウフキン</t>
    </rPh>
    <phoneticPr fontId="25"/>
  </si>
  <si>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</si>
  <si>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</si>
  <si>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</si>
  <si>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6"/>
  </si>
  <si>
    <t>衛生費</t>
  </si>
  <si>
    <t>分離課税所得割交付金</t>
    <phoneticPr fontId="26"/>
  </si>
  <si>
    <t>　　　法人均等割</t>
    <phoneticPr fontId="6"/>
  </si>
  <si>
    <t>労働費</t>
  </si>
  <si>
    <t>地方消費税交付金</t>
  </si>
  <si>
    <t>　　　法人税割</t>
    <phoneticPr fontId="6"/>
  </si>
  <si>
    <t>農林水産業費</t>
  </si>
  <si>
    <t>ゴルフ場利用税交付金</t>
  </si>
  <si>
    <t>　　固定資産税</t>
    <phoneticPr fontId="6"/>
  </si>
  <si>
    <t>商工費</t>
  </si>
  <si>
    <t>特別地方消費税交付金</t>
  </si>
  <si>
    <t>　　　うち純固定資産税</t>
    <phoneticPr fontId="6"/>
  </si>
  <si>
    <t>土木費</t>
  </si>
  <si>
    <t>自動車取得税交付金</t>
  </si>
  <si>
    <t>　　軽自動車税</t>
    <phoneticPr fontId="6"/>
  </si>
  <si>
    <t>消防費</t>
  </si>
  <si>
    <t>軽油引取税交付金</t>
  </si>
  <si>
    <t>　　市町村たばこ税</t>
    <phoneticPr fontId="6"/>
  </si>
  <si>
    <t>教育費</t>
  </si>
  <si>
    <t>自動車税環境性能割交付金</t>
    <phoneticPr fontId="6"/>
  </si>
  <si>
    <t>　　鉱産税</t>
    <phoneticPr fontId="6"/>
  </si>
  <si>
    <t>災害復旧費</t>
  </si>
  <si>
    <t>法人事業税交付金</t>
    <phoneticPr fontId="17"/>
  </si>
  <si>
    <t>　　特別土地保有税</t>
    <phoneticPr fontId="6"/>
  </si>
  <si>
    <t>公債費</t>
  </si>
  <si>
    <t>地方特例交付金</t>
    <phoneticPr fontId="17"/>
  </si>
  <si>
    <t>　法定外普通税</t>
    <phoneticPr fontId="6"/>
  </si>
  <si>
    <t>諸支出金</t>
    <rPh sb="3" eb="4">
      <t>キン</t>
    </rPh>
    <phoneticPr fontId="26"/>
  </si>
  <si>
    <t>　個人住民税減収補塡特例交付金</t>
    <phoneticPr fontId="6"/>
  </si>
  <si>
    <t>目的税</t>
  </si>
  <si>
    <t>前年度繰上充用金</t>
    <phoneticPr fontId="6"/>
  </si>
  <si>
    <t>　自動車税減収補塡特例交付金</t>
    <rPh sb="7" eb="9">
      <t>ホテン</t>
    </rPh>
    <rPh sb="13" eb="14">
      <t>キン</t>
    </rPh>
    <phoneticPr fontId="30"/>
  </si>
  <si>
    <t>　法定目的税</t>
    <phoneticPr fontId="6"/>
  </si>
  <si>
    <t>歳出合計</t>
  </si>
  <si>
    <t>　軽自動車税減収補塡特例交付金</t>
    <rPh sb="8" eb="10">
      <t>ホテン</t>
    </rPh>
    <phoneticPr fontId="30"/>
  </si>
  <si>
    <t>　　入湯税</t>
    <phoneticPr fontId="6"/>
  </si>
  <si>
    <t>地方交付税</t>
  </si>
  <si>
    <t>　　事業所税</t>
    <phoneticPr fontId="6"/>
  </si>
  <si>
    <t>性質別歳出の状況（単位 千円・％）</t>
    <rPh sb="0" eb="2">
      <t>セイシツ</t>
    </rPh>
    <phoneticPr fontId="6"/>
  </si>
  <si>
    <t>　普通交付税</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</si>
  <si>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</si>
  <si>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</si>
  <si>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</si>
  <si>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</si>
  <si>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</si>
  <si>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21"/>
  </si>
  <si>
    <t>　特別交付税</t>
    <phoneticPr fontId="6"/>
  </si>
  <si>
    <t>　　水利地益税等</t>
    <phoneticPr fontId="6"/>
  </si>
  <si>
    <t>義務的経費計</t>
    <rPh sb="0" eb="3">
      <t>ギムテキ</t>
    </rPh>
    <rPh sb="3" eb="5">
      <t>ケイヒ</t>
    </rPh>
    <rPh sb="5" eb="6">
      <t>ケイ</t>
    </rPh>
    <phoneticPr fontId="6"/>
  </si>
  <si>
    <t>　震災復興特別交付税</t>
    <phoneticPr fontId="26"/>
  </si>
  <si>
    <t>　法定外目的税</t>
    <phoneticPr fontId="6"/>
  </si>
  <si>
    <t>　人件費</t>
    <phoneticPr fontId="6"/>
  </si>
  <si>
    <t>(一般財源計)</t>
    <phoneticPr fontId="6"/>
  </si>
  <si>
    <t>旧法による税</t>
  </si>
  <si>
    <t>　　うち職員給</t>
    <rPh sb="4" eb="6">
      <t>ショクイン</t>
    </rPh>
    <rPh sb="6" eb="7">
      <t>キュウ</t>
    </rPh>
    <phoneticPr fontId="6"/>
  </si>
  <si>
    <t>交通安全対策特別交付金</t>
    <phoneticPr fontId="6"/>
  </si>
  <si>
    <t>合計</t>
  </si>
  <si>
    <t>　扶助費</t>
    <phoneticPr fontId="6"/>
  </si>
  <si>
    <t>分担金・負担金</t>
  </si>
  <si>
    <t>　公債費</t>
    <phoneticPr fontId="6"/>
  </si>
  <si>
    <t>使用料</t>
  </si>
  <si>
    <t>内訳</t>
    <rPh sb="0" eb="2">
      <t>ウチワケ</t>
    </rPh>
    <phoneticPr fontId="6"/>
  </si>
  <si>
    <t>手数料</t>
  </si>
  <si>
    <t>令和2年度</t>
    <rPh sb="0" eb="2">
      <t>レイワ</t>
    </rPh>
    <rPh sb="3" eb="5">
      <t>ネンド</t>
    </rPh>
    <phoneticPr fontId="6"/>
  </si>
  <si>
    <t>令和元年度</t>
    <rPh sb="0" eb="2">
      <t>レイワ</t>
    </rPh>
    <rPh sb="2" eb="4">
      <t>ガンネン</t>
    </rPh>
    <rPh sb="4" eb="5">
      <t>ド</t>
    </rPh>
    <phoneticPr fontId="6"/>
  </si>
  <si>
    <t>　うち元金</t>
    <phoneticPr fontId="26"/>
  </si>
  <si>
    <t>国庫支出金</t>
  </si>
  <si>
    <t>徴収率
(％)</t>
    <rPh sb="0" eb="2">
      <t>チョウシュウ</t>
    </rPh>
    <rPh sb="2" eb="3">
      <t>リツ</t>
    </rPh>
    <phoneticPr fontId="6"/>
  </si>
  <si>
    <t>現年</t>
    <rPh sb="0" eb="1">
      <t>ゲン</t>
    </rPh>
    <rPh sb="1" eb="2">
      <t>ネン</t>
    </rPh>
    <phoneticPr fontId="6"/>
  </si>
  <si>
    <t>　うち利子</t>
    <phoneticPr fontId="26"/>
  </si>
  <si>
    <t>国有提供交付金(特別区財調交付金)</t>
  </si>
  <si>
    <t>・計</t>
    <phoneticPr fontId="6"/>
  </si>
  <si>
    <t>市町村民税</t>
    <rPh sb="0" eb="3">
      <t>シチョウソン</t>
    </rPh>
    <rPh sb="3" eb="4">
      <t>ミン</t>
    </rPh>
    <rPh sb="4" eb="5">
      <t>ゼイ</t>
    </rPh>
    <phoneticPr fontId="6"/>
  </si>
  <si>
    <t>一時借入金利子</t>
    <phoneticPr fontId="6"/>
  </si>
  <si>
    <t>都道府県支出金</t>
  </si>
  <si>
    <t>純固定資産税</t>
    <rPh sb="0" eb="1">
      <t>ジュン</t>
    </rPh>
    <rPh sb="1" eb="3">
      <t>コテイ</t>
    </rPh>
    <rPh sb="3" eb="6">
      <t>シサンゼイ</t>
    </rPh>
    <phoneticPr fontId="6"/>
  </si>
  <si>
    <t>その他の経費</t>
    <rPh sb="2" eb="3">
      <t>タ</t>
    </rPh>
    <rPh sb="4" eb="6">
      <t>ケイヒ</t>
    </rPh>
    <phoneticPr fontId="6"/>
  </si>
  <si>
    <t>財産収入</t>
  </si>
  <si>
    <t>　物件費</t>
    <phoneticPr fontId="6"/>
  </si>
  <si>
    <t>寄附金</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</si>
  <si>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</si>
  <si>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</si>
  <si>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維持補修費</t>
    <phoneticPr fontId="6"/>
  </si>
  <si>
    <t>繰入金</t>
  </si>
  <si>
    <t>合計</t>
    <phoneticPr fontId="6"/>
  </si>
  <si>
    <t>実質収支</t>
    <rPh sb="0" eb="2">
      <t>ジッシツ</t>
    </rPh>
    <rPh sb="2" eb="4">
      <t>シュウシ</t>
    </rPh>
    <phoneticPr fontId="6"/>
  </si>
  <si>
    <t>　補助費等</t>
    <rPh sb="1" eb="3">
      <t>ホジョ</t>
    </rPh>
    <rPh sb="3" eb="4">
      <t>ヒ</t>
    </rPh>
    <rPh sb="4" eb="5">
      <t>トウ</t>
    </rPh>
    <phoneticPr fontId="6"/>
  </si>
  <si>
    <t>繰越金</t>
  </si>
  <si>
    <t>下水道</t>
    <phoneticPr fontId="6"/>
  </si>
  <si>
    <t>再差引収支</t>
    <rPh sb="0" eb="1">
      <t>サイ</t>
    </rPh>
    <rPh sb="1" eb="3">
      <t>サシヒキ</t>
    </rPh>
    <rPh sb="3" eb="5">
      <t>シュウシ</t>
    </rPh>
    <phoneticPr fontId="6"/>
  </si>
  <si>
    <t>　　うち一部事務組合負担金</t>
    <phoneticPr fontId="6"/>
  </si>
  <si>
    <t>諸収入</t>
  </si>
  <si>
    <t>上水道</t>
    <phoneticPr fontId="6"/>
  </si>
  <si>
    <t>加入世帯数(世帯)</t>
  </si>
  <si>
    <t>　繰出金</t>
    <phoneticPr fontId="6"/>
  </si>
  <si>
    <t>地方債</t>
  </si>
  <si>
    <t>工業用水道</t>
    <phoneticPr fontId="6"/>
  </si>
  <si>
    <t>被保険者数(人)</t>
  </si>
  <si>
    <t>　積立金</t>
    <phoneticPr fontId="6"/>
  </si>
  <si>
    <t>　うち減収補塡債(特例分)</t>
    <rPh sb="4" eb="5">
      <t>シュウ</t>
    </rPh>
    <rPh sb="9" eb="10">
      <t>トク</t>
    </rPh>
    <rPh sb="10" eb="11">
      <t>レイ</t>
    </rPh>
    <rPh sb="11" eb="12">
      <t>ブン</t>
    </rPh>
    <phoneticPr fontId="17"/>
  </si>
  <si>
    <t>交通</t>
    <phoneticPr fontId="6"/>
  </si>
  <si>
    <t>被保険者
1人当り</t>
    <phoneticPr fontId="6"/>
  </si>
  <si>
    <t>保険税(料)収入額</t>
    <phoneticPr fontId="6"/>
  </si>
  <si>
    <t>　投資・出資金・貸付金</t>
    <phoneticPr fontId="6"/>
  </si>
  <si>
    <t>　うち猶予特例債</t>
    <phoneticPr fontId="17"/>
  </si>
  <si>
    <t>国民健康保険</t>
    <phoneticPr fontId="6"/>
  </si>
  <si>
    <t>国庫支出金</t>
    <phoneticPr fontId="6"/>
  </si>
  <si>
    <t>　前年度繰上充用金</t>
    <phoneticPr fontId="6"/>
  </si>
  <si>
    <t>　うち臨時財政対策債</t>
    <phoneticPr fontId="6"/>
  </si>
  <si>
    <t>その他</t>
    <phoneticPr fontId="6"/>
  </si>
  <si>
    <t>保険給付費</t>
    <phoneticPr fontId="6"/>
  </si>
  <si>
    <t>投資的経費計</t>
    <rPh sb="5" eb="6">
      <t>ケイ</t>
    </rPh>
    <phoneticPr fontId="6"/>
  </si>
  <si>
    <t>歳入合計</t>
    <phoneticPr fontId="6"/>
  </si>
  <si>
    <t>　　うち人件費</t>
    <phoneticPr fontId="6"/>
  </si>
  <si>
    <t>普通建設事業費</t>
    <phoneticPr fontId="6"/>
  </si>
  <si>
    <t>(注釈)</t>
    <rPh sb="1" eb="2">
      <t>チュウ</t>
    </rPh>
    <rPh sb="2" eb="3">
      <t>シャク</t>
    </rPh>
    <phoneticPr fontId="6"/>
  </si>
  <si>
    <t>　うち補助</t>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</si>
  <si>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</si>
  <si>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うち単独</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</si>
  <si>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</si>
  <si>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</si>
  <si>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</si>
  <si>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</si>
  <si>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</si>
  <si>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令和2年度</t>
  </si>
  <si>
    <t>東京都多摩市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</si>
  <si>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</si>
  <si>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</si>
  <si>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</si>
  <si>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</si>
  <si>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</si>
  <si>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</si>
  <si>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</si>
  <si>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</si>
  <si>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</si>
  <si>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</si>
  <si>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</si>
  <si>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</si>
  <si>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</si>
  <si>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</si>
  <si>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</si>
  <si>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</si>
  <si>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</si>
  <si>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</si>
  <si>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</si>
  <si>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</si>
  <si>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</si>
  <si>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</si>
  <si>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</si>
  <si>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</si>
  <si>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</si>
  <si>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</si>
  <si>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</si>
  <si>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</si>
  <si>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</si>
  <si>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</si>
  <si>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</si>
  <si>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</si>
  <si>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</si>
  <si>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</si>
  <si>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t>
    <phoneticPr fontId="6"/>
  </si>
  <si>
    <t>下水道事業会計</t>
    <phoneticPr fontId="6"/>
  </si>
  <si>
    <t>法適用企業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</si>
  <si>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</si>
  <si>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</si>
  <si>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</si>
  <si>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32"/>
  </si>
  <si>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</si>
  <si>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</si>
  <si>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</si>
  <si>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</si>
  <si>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</si>
  <si>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</si>
  <si>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</si>
  <si>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</si>
  <si>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</si>
  <si>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32"/>
  </si>
  <si>
    <t>平成30年度</t>
    <rPh sb="0" eb="2">
      <t>ヘイセイ</t>
    </rPh>
    <rPh sb="4" eb="6">
      <t>ネンド</t>
    </rPh>
    <phoneticPr fontId="6"/>
  </si>
  <si>
    <t>令和元年度</t>
    <rPh sb="0" eb="2">
      <t>レイワ</t>
    </rPh>
    <rPh sb="2" eb="3">
      <t>ガン</t>
    </rPh>
    <rPh sb="3" eb="5">
      <t>ネンド</t>
    </rPh>
    <phoneticPr fontId="6"/>
  </si>
  <si>
    <t>分母比</t>
    <rPh sb="0" eb="2">
      <t>ブンボ</t>
    </rPh>
    <rPh sb="2" eb="3">
      <t>ヒ</t>
    </rPh>
    <phoneticPr fontId="6"/>
  </si>
  <si>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</si>
  <si>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</si>
  <si>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</si>
  <si>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6"/>
  </si>
  <si>
    <t>PFI事業に係るもの</t>
    <rPh sb="3" eb="5">
      <t>ジギョウ</t>
    </rPh>
    <rPh sb="6" eb="7">
      <t>カカ</t>
    </rPh>
    <phoneticPr fontId="32"/>
  </si>
  <si>
    <t>-</t>
    <phoneticPr fontId="6"/>
  </si>
  <si>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</si>
  <si>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</si>
  <si>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</si>
  <si>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</si>
  <si>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</si>
  <si>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t>
    <phoneticPr fontId="6"/>
  </si>
  <si>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</si>
  <si>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</si>
  <si>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</si>
  <si>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</si>
  <si>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</si>
  <si>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</si>
  <si>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</si>
  <si>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</si>
  <si>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</si>
  <si>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</si>
  <si>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</si>
  <si>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32"/>
  </si>
  <si>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</si>
  <si>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</si>
  <si>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</si>
  <si>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</si>
  <si>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</si>
  <si>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</si>
  <si>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</si>
  <si>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</si>
  <si>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</si>
  <si>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</si>
  <si>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</si>
  <si>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6"/>
  </si>
  <si>
    <t>下水道事業会計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</si>
  <si>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</si>
  <si>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</si>
  <si>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介護保険特別会計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</si>
  <si>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32"/>
  </si>
  <si>
    <t>後期高齢者医療特別会計</t>
    <phoneticPr fontId="6"/>
  </si>
  <si>
    <t>(Ｆ)</t>
    <phoneticPr fontId="6"/>
  </si>
  <si>
    <t>国民健康保険特別会計</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</si>
  <si>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</si>
  <si>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</si>
  <si>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</si>
  <si>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</si>
  <si>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</si>
  <si>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</si>
  <si>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</si>
  <si>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令和2年度</t>
    <rPh sb="0" eb="2">
      <t>レイワ</t>
    </rPh>
    <rPh sb="3" eb="5">
      <t>ネンド</t>
    </rPh>
    <phoneticPr fontId="21"/>
  </si>
  <si>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</si>
  <si>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</si>
  <si>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</si>
  <si>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</si>
  <si>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</si>
  <si>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</si>
  <si>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</si>
  <si>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6"/>
  </si>
  <si>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</si>
  <si>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</si>
  <si>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</si>
  <si>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21"/>
  </si>
  <si>
    <t>(Ｃ)－(Ｄ)</t>
    <phoneticPr fontId="6"/>
  </si>
  <si>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</si>
  <si>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</si>
  <si>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</si>
  <si>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</si>
  <si>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</si>
  <si>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</si>
  <si>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</si>
  <si>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</si>
  <si>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</si>
  <si>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</si>
  <si>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</si>
  <si>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</si>
  <si>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</si>
  <si>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</si>
  <si>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</si>
  <si>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</si>
  <si>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</si>
  <si>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</si>
  <si>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</si>
  <si>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</si>
  <si>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</si>
  <si>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</si>
  <si>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</si>
  <si>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</si>
  <si>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</si>
  <si>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</si>
  <si>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（注）人口については、各調査対象年度の1月1日現在の住民基本台帳に登載されている人口に基づいている。</t>
    <rPh sb="14" eb="16">
      <t>タイショウ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</si>
  <si>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</si>
  <si>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</si>
  <si>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</si>
  <si>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</si>
  <si>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</si>
  <si>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</si>
  <si>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</si>
  <si>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</si>
  <si>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</si>
  <si>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</si>
  <si>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</si>
  <si>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</si>
  <si>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</si>
  <si>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</si>
  <si>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</si>
  <si>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</si>
  <si>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</si>
  <si>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</si>
  <si>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</si>
  <si>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</si>
  <si>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H28</t>
  </si>
  <si>
    <t>うち単独分</t>
    <rPh sb="2" eb="4">
      <t>タンドク</t>
    </rPh>
    <rPh sb="4" eb="5">
      <t>ブン</t>
    </rPh>
    <phoneticPr fontId="6"/>
  </si>
  <si>
    <t xml:space="preserve"> H29</t>
  </si>
  <si>
    <t xml:space="preserve"> H30</t>
  </si>
  <si>
    <t xml:space="preserve"> R01</t>
  </si>
  <si>
    <t xml:space="preserve"> R02</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</si>
  <si>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</si>
  <si>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</si>
  <si>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</si>
  <si>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</si>
  <si>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H28</t>
  </si>
  <si>
    <t>H29</t>
  </si>
  <si>
    <t>H30</t>
  </si>
  <si>
    <t>R01</t>
  </si>
  <si>
    <t>R02</t>
  </si>
  <si>
    <t>▲ 1.34</t>
  </si>
  <si>
    <t>▲ 0.06</t>
  </si>
  <si>
    <t>▲ 0.21</t>
  </si>
  <si>
    <t>下水道事業会計</t>
  </si>
  <si>
    <t>一般会計</t>
  </si>
  <si>
    <t>介護保険特別会計</t>
  </si>
  <si>
    <t>国民健康保険特別会計</t>
  </si>
  <si>
    <t>後期高齢者医療特別会計</t>
  </si>
  <si>
    <t>その他会計（赤字）</t>
  </si>
  <si>
    <t>その他会計（黒字）</t>
  </si>
  <si>
    <t>（百万円）</t>
    <phoneticPr fontId="6"/>
  </si>
  <si>
    <t>H27末</t>
    <phoneticPr fontId="6"/>
  </si>
  <si>
    <t>H28末</t>
    <phoneticPr fontId="6"/>
  </si>
  <si>
    <t>H29末</t>
    <phoneticPr fontId="6"/>
  </si>
  <si>
    <t>H30末</t>
    <phoneticPr fontId="6"/>
  </si>
  <si>
    <t>R01末</t>
    <phoneticPr fontId="6"/>
  </si>
  <si>
    <t>都市計画基金</t>
  </si>
  <si>
    <t>公共建築物等整備保全基金</t>
  </si>
  <si>
    <t>みどりの基金</t>
  </si>
  <si>
    <t>福祉基金</t>
  </si>
  <si>
    <t>庁舎増改築基金</t>
    <phoneticPr fontId="3"/>
  </si>
  <si>
    <t>後期高齢者医療特別会計</t>
    <phoneticPr fontId="6"/>
  </si>
  <si>
    <t>-</t>
    <phoneticPr fontId="3"/>
  </si>
  <si>
    <t>〇</t>
    <phoneticPr fontId="3"/>
  </si>
  <si>
    <t>多摩市土地開発公社</t>
  </si>
  <si>
    <t>公益財団法人多摩市文化振興財団</t>
  </si>
  <si>
    <t>多摩都市モノレール株式会社</t>
  </si>
  <si>
    <t>-</t>
    <phoneticPr fontId="3"/>
  </si>
  <si>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</si>
  <si>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</si>
  <si>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東京都市町村職員退職手当組合</t>
  </si>
  <si>
    <t>東京都市町村議会議員公務災害補償等組合</t>
  </si>
  <si>
    <t>南多摩斎場組合</t>
  </si>
  <si>
    <t>東京たま広域資源循環組合</t>
  </si>
  <si>
    <t>東京市町村総合事務組合（一般会計）</t>
  </si>
  <si>
    <t>東京市町村総合事務組合（交通災害共済事業特別会計）</t>
  </si>
  <si>
    <t>多摩ニュータウン環境組合</t>
  </si>
  <si>
    <t>東京都三市収益事業組合</t>
  </si>
  <si>
    <t>-</t>
    <phoneticPr fontId="3"/>
  </si>
  <si>
    <t>-</t>
    <phoneticPr fontId="3"/>
  </si>
  <si>
    <t>-</t>
    <phoneticPr fontId="3"/>
  </si>
  <si>
    <t>-</t>
    <phoneticPr fontId="3"/>
  </si>
  <si>
    <t>-</t>
    <phoneticPr fontId="3"/>
  </si>
  <si>
    <t>-</t>
    <phoneticPr fontId="3"/>
  </si>
  <si>
    <t>-</t>
    <phoneticPr fontId="3"/>
  </si>
  <si>
    <t>-</t>
    <phoneticPr fontId="3"/>
  </si>
  <si>
    <t>実質公債費比率</t>
    <phoneticPr fontId="6"/>
  </si>
  <si>
    <t>将来負担比率</t>
    <phoneticPr fontId="6"/>
  </si>
  <si>
    <t>類似団体内平均値</t>
    <phoneticPr fontId="6"/>
  </si>
  <si>
    <t>将来負担比率</t>
    <phoneticPr fontId="6"/>
  </si>
  <si>
    <t>当該団体値</t>
    <rPh sb="0" eb="2">
      <t>トウガイ</t>
    </rPh>
    <rPh sb="2" eb="4">
      <t>ダンタイ</t>
    </rPh>
    <rPh sb="4" eb="5">
      <t>アタイ</t>
    </rPh>
    <phoneticPr fontId="6"/>
  </si>
  <si>
    <t>(　参考　）</t>
    <rPh sb="2" eb="4">
      <t>サンコウ</t>
    </rPh>
    <phoneticPr fontId="6"/>
  </si>
  <si>
    <t>　地方債の発行抑制を行ってきた結果、将来負担比率は生じていないため、グラフには表示されなかった。</t>
    <rPh sb="1" eb="4">
      <t>チホウサイ</t>
    </rPh>
    <rPh sb="5" eb="7">
      <t>ハッコウ</t>
    </rPh>
    <rPh sb="7" eb="9">
      <t>ヨクセイ</t>
    </rPh>
    <rPh sb="10" eb="11">
      <t>オコナ</t>
    </rPh>
    <rPh sb="15" eb="17">
      <t>ケッカ</t>
    </rPh>
    <rPh sb="18" eb="20">
      <t>ショウライ</t>
    </rPh>
    <rPh sb="20" eb="22">
      <t>フタン</t>
    </rPh>
    <rPh sb="22" eb="24">
      <t>ヒリツ</t>
    </rPh>
    <rPh sb="25" eb="26">
      <t>ショウ</t>
    </rPh>
    <rPh sb="39" eb="41">
      <t>ヒョウジ</t>
    </rPh>
    <phoneticPr fontId="6"/>
  </si>
  <si>
    <t>分析欄</t>
    <rPh sb="0" eb="2">
      <t>ブンセキ</t>
    </rPh>
    <rPh sb="2" eb="3">
      <t>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</si>
  <si>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</si>
  <si>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有形固定資産減価償却率</t>
    <phoneticPr fontId="6"/>
  </si>
  <si>
    <t>類似団体内平均値</t>
    <phoneticPr fontId="6"/>
  </si>
  <si>
    <t>有形固定資産減価償却率</t>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</si>
  <si>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</si>
  <si>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a</t>
  </si>
  <si>
    <t xml:space="preserve"> </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</si>
</sst>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quot;-&quot;"/>
    <numFmt numFmtId="192" formatCode="#,##0\ &quot;F&quot;;[Red]\-#,##0\ &quot;F&quot;"/>
    <numFmt numFmtId="193" formatCode="#,##0.0_);[Red]\(#,##0.0\)"/>
  </numFmts>
  <fonts count="53">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0"/>
      <color indexed="8"/>
      <name val="Arial"/>
      <family val="2"/>
    </font>
    <font>
      <sz val="8"/>
      <name val="Arial"/>
      <family val="2"/>
    </font>
    <font>
      <b/>
      <sz val="12"/>
      <name val="Arial"/>
      <family val="2"/>
    </font>
    <font>
      <sz val="10"/>
      <name val="Arial"/>
      <family val="2"/>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b/>
      <sz val="11"/>
      <color indexed="56"/>
      <name val="ＭＳ Ｐゴシック"/>
      <family val="3"/>
      <charset val="128"/>
    </font>
    <font>
      <i/>
      <sz val="11"/>
      <color indexed="23"/>
      <name val="ＭＳ Ｐゴシック"/>
      <family val="3"/>
      <charset val="128"/>
    </font>
    <font>
      <sz val="11"/>
      <color indexed="17"/>
      <name val="ＭＳ Ｐゴシック"/>
      <family val="3"/>
      <charset val="128"/>
    </font>
    <font>
      <sz val="11"/>
      <color theme="1"/>
      <name val="ＭＳ Ｐゴシック"/>
      <family val="3"/>
      <charset val="128"/>
    </font>
    <font>
      <sz val="8"/>
      <name val="ＭＳ ゴシック"/>
      <family val="3"/>
      <charset val="128"/>
    </font>
    <font>
      <sz val="14"/>
      <color theme="1"/>
      <name val="ＭＳ Ｐゴシック"/>
      <family val="3"/>
      <charset val="128"/>
    </font>
  </fonts>
  <fills count="14">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42"/>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43"/>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bottom style="double">
        <color indexed="52"/>
      </bottom>
      <diagonal/>
    </border>
  </borders>
  <cellStyleXfs count="44">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2" fillId="0" borderId="0">
      <alignment vertical="center"/>
    </xf>
    <xf numFmtId="0" fontId="2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191" fontId="39" fillId="0" borderId="0" applyFill="0" applyBorder="0" applyAlignment="0"/>
    <xf numFmtId="38" fontId="40" fillId="11" borderId="0" applyNumberFormat="0" applyBorder="0" applyAlignment="0" applyProtection="0"/>
    <xf numFmtId="0" fontId="41" fillId="0" borderId="2" applyNumberFormat="0" applyAlignment="0" applyProtection="0">
      <alignment horizontal="left" vertical="center"/>
    </xf>
    <xf numFmtId="0" fontId="41" fillId="0" borderId="31">
      <alignment horizontal="left" vertical="center"/>
    </xf>
    <xf numFmtId="10" fontId="40" fillId="12" borderId="34" applyNumberFormat="0" applyBorder="0" applyAlignment="0" applyProtection="0"/>
    <xf numFmtId="192" fontId="17" fillId="0" borderId="0"/>
    <xf numFmtId="0" fontId="42" fillId="0" borderId="0"/>
    <xf numFmtId="10" fontId="42" fillId="0" borderId="0" applyFont="0" applyFill="0" applyBorder="0" applyAlignment="0" applyProtection="0"/>
    <xf numFmtId="0" fontId="49" fillId="9" borderId="0" applyNumberFormat="0" applyBorder="0" applyAlignment="0" applyProtection="0">
      <alignment vertical="center"/>
    </xf>
    <xf numFmtId="0" fontId="4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6" fillId="0" borderId="188" applyNumberFormat="0" applyFill="0" applyAlignment="0" applyProtection="0">
      <alignment vertical="center"/>
    </xf>
    <xf numFmtId="0" fontId="45" fillId="13" borderId="0" applyNumberFormat="0" applyBorder="0" applyAlignment="0" applyProtection="0">
      <alignment vertical="center"/>
    </xf>
    <xf numFmtId="0" fontId="43" fillId="10" borderId="0" applyNumberFormat="0" applyBorder="0" applyAlignment="0" applyProtection="0">
      <alignment vertical="center"/>
    </xf>
    <xf numFmtId="0" fontId="50" fillId="0" borderId="0">
      <alignment vertical="center"/>
    </xf>
    <xf numFmtId="38" fontId="1" fillId="0" borderId="0" applyFont="0" applyFill="0" applyBorder="0" applyAlignment="0" applyProtection="0">
      <alignment vertical="center"/>
    </xf>
    <xf numFmtId="38" fontId="50" fillId="0" borderId="0" applyFont="0" applyFill="0" applyBorder="0" applyAlignment="0" applyProtection="0">
      <alignment vertical="center"/>
    </xf>
    <xf numFmtId="38" fontId="17" fillId="0" borderId="0" applyFont="0" applyFill="0" applyBorder="0" applyAlignment="0" applyProtection="0">
      <alignment vertical="center"/>
    </xf>
    <xf numFmtId="0" fontId="50" fillId="0" borderId="0">
      <alignment vertical="center"/>
    </xf>
    <xf numFmtId="0" fontId="1" fillId="0" borderId="0">
      <alignment vertical="center"/>
    </xf>
  </cellStyleXfs>
  <cellXfs count="1332">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alignment vertical="center"/>
    </xf>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xf numFmtId="0" fontId="9" fillId="0" borderId="0" xfId="3" applyFont="1">
      <alignment vertical="center"/>
    </xf>
    <xf numFmtId="177" fontId="9" fillId="0" borderId="0" xfId="3" applyNumberFormat="1" applyFont="1" applyAlignment="1">
      <alignment horizontal="right" vertical="center" shrinkToFit="1"/>
    </xf>
    <xf numFmtId="0" fontId="10" fillId="0" borderId="0" xfId="3" applyNumberFormat="1" applyFont="1" applyAlignment="1">
      <alignment horizontal="center" vertical="center" shrinkToFit="1"/>
    </xf>
    <xf numFmtId="0" fontId="9" fillId="4" borderId="1" xfId="3" applyFont="1" applyFill="1" applyBorder="1" applyAlignment="1"/>
    <xf numFmtId="0" fontId="9" fillId="4" borderId="2" xfId="3" applyFont="1" applyFill="1" applyBorder="1" applyAlignment="1"/>
    <xf numFmtId="0" fontId="9" fillId="4" borderId="2" xfId="3" applyFont="1" applyFill="1" applyBorder="1" applyAlignment="1">
      <alignment horizontal="right" vertical="center"/>
    </xf>
    <xf numFmtId="0" fontId="9" fillId="4" borderId="3" xfId="3" applyFont="1" applyFill="1" applyBorder="1" applyAlignment="1">
      <alignment horizontal="right" vertical="top"/>
    </xf>
    <xf numFmtId="0" fontId="9" fillId="4" borderId="23" xfId="3" applyFont="1" applyFill="1" applyBorder="1" applyAlignment="1">
      <alignment horizontal="center" vertical="center"/>
    </xf>
    <xf numFmtId="0" fontId="9" fillId="4" borderId="5" xfId="3" applyFont="1" applyFill="1" applyBorder="1" applyAlignment="1">
      <alignment horizontal="center" vertical="center"/>
    </xf>
    <xf numFmtId="0" fontId="9" fillId="4" borderId="6" xfId="3" applyFont="1" applyFill="1" applyBorder="1" applyAlignment="1">
      <alignment horizontal="center" vertical="center"/>
    </xf>
    <xf numFmtId="177" fontId="9" fillId="0" borderId="27" xfId="3" applyNumberFormat="1" applyFont="1" applyBorder="1" applyAlignment="1" applyProtection="1">
      <alignment horizontal="right" vertical="center" shrinkToFit="1"/>
      <protection locked="0"/>
    </xf>
    <xf numFmtId="177" fontId="9" fillId="0" borderId="28" xfId="3" applyNumberFormat="1" applyFont="1" applyBorder="1" applyAlignment="1" applyProtection="1">
      <alignment horizontal="right" vertical="center" shrinkToFit="1"/>
      <protection locked="0"/>
    </xf>
    <xf numFmtId="177" fontId="9" fillId="0" borderId="29" xfId="3" applyNumberFormat="1" applyFont="1" applyBorder="1" applyAlignment="1" applyProtection="1">
      <alignment horizontal="right" vertical="center" shrinkToFit="1"/>
      <protection locked="0"/>
    </xf>
    <xf numFmtId="177" fontId="9" fillId="0" borderId="20" xfId="3" applyNumberFormat="1" applyFont="1" applyBorder="1" applyAlignment="1" applyProtection="1">
      <alignment horizontal="right" vertical="center" shrinkToFit="1"/>
      <protection locked="0"/>
    </xf>
    <xf numFmtId="177" fontId="9" fillId="0" borderId="21" xfId="3" applyNumberFormat="1" applyFont="1" applyBorder="1" applyAlignment="1" applyProtection="1">
      <alignment horizontal="right" vertical="center" shrinkToFit="1"/>
      <protection locked="0"/>
    </xf>
    <xf numFmtId="177" fontId="9"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9"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shrinkToFit="1"/>
    </xf>
    <xf numFmtId="177" fontId="8" fillId="0" borderId="28" xfId="4" applyNumberFormat="1" applyFont="1" applyFill="1" applyBorder="1" applyAlignment="1" applyProtection="1">
      <alignment horizontal="right" vertical="center" shrinkToFit="1"/>
    </xf>
    <xf numFmtId="177" fontId="8" fillId="0" borderId="29" xfId="4" applyNumberFormat="1" applyFont="1" applyFill="1" applyBorder="1" applyAlignment="1" applyProtection="1">
      <alignment horizontal="right" vertical="center" shrinkToFit="1"/>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shrinkToFit="1"/>
    </xf>
    <xf numFmtId="177" fontId="8" fillId="0" borderId="34" xfId="4" applyNumberFormat="1" applyFont="1" applyFill="1" applyBorder="1" applyAlignment="1" applyProtection="1">
      <alignment horizontal="right" vertical="center" shrinkToFit="1"/>
    </xf>
    <xf numFmtId="177" fontId="8" fillId="0" borderId="35" xfId="4" applyNumberFormat="1" applyFont="1" applyFill="1" applyBorder="1" applyAlignment="1" applyProtection="1">
      <alignment horizontal="right" vertical="center" shrinkToFit="1"/>
    </xf>
    <xf numFmtId="0" fontId="8" fillId="0" borderId="41" xfId="4" applyFont="1" applyFill="1" applyBorder="1" applyAlignment="1">
      <alignment vertical="center"/>
    </xf>
    <xf numFmtId="0" fontId="8" fillId="0" borderId="47"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shrinkToFit="1"/>
    </xf>
    <xf numFmtId="177" fontId="8" fillId="0" borderId="21" xfId="4" applyNumberFormat="1" applyFont="1" applyFill="1" applyBorder="1" applyAlignment="1" applyProtection="1">
      <alignment horizontal="right" vertical="center" shrinkToFit="1"/>
    </xf>
    <xf numFmtId="177" fontId="8" fillId="0" borderId="22" xfId="4" applyNumberFormat="1" applyFont="1" applyFill="1" applyBorder="1" applyAlignment="1" applyProtection="1">
      <alignment horizontal="right" vertical="center" shrinkToFit="1"/>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9"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0"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1"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48"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47" xfId="6" applyFont="1" applyBorder="1" applyAlignment="1">
      <alignment vertical="center"/>
    </xf>
    <xf numFmtId="178" fontId="18" fillId="0" borderId="41" xfId="6" applyNumberFormat="1" applyFont="1" applyBorder="1" applyAlignment="1">
      <alignment horizontal="center" vertical="center"/>
    </xf>
    <xf numFmtId="178" fontId="18" fillId="0" borderId="52" xfId="6" applyNumberFormat="1" applyFont="1" applyBorder="1" applyAlignment="1">
      <alignment horizontal="center" vertical="center" wrapText="1"/>
    </xf>
    <xf numFmtId="178" fontId="18" fillId="0" borderId="53"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48"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5" xfId="6" applyNumberFormat="1" applyFont="1" applyFill="1" applyBorder="1" applyAlignment="1">
      <alignment vertical="center"/>
    </xf>
    <xf numFmtId="179" fontId="18" fillId="0" borderId="53" xfId="6" applyNumberFormat="1" applyFont="1" applyFill="1" applyBorder="1" applyAlignment="1">
      <alignment vertical="center"/>
    </xf>
    <xf numFmtId="180" fontId="18" fillId="0" borderId="56"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7" xfId="6" applyNumberFormat="1" applyFont="1" applyBorder="1" applyAlignment="1">
      <alignment horizontal="center" vertical="center"/>
    </xf>
    <xf numFmtId="179" fontId="18" fillId="0" borderId="58" xfId="6" applyNumberFormat="1" applyFont="1" applyFill="1" applyBorder="1" applyAlignment="1">
      <alignment vertical="center"/>
    </xf>
    <xf numFmtId="179" fontId="18" fillId="0" borderId="59"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60" xfId="6" applyNumberFormat="1" applyFont="1" applyFill="1" applyBorder="1" applyAlignment="1">
      <alignment vertical="center"/>
    </xf>
    <xf numFmtId="180" fontId="18" fillId="0" borderId="61" xfId="6" applyNumberFormat="1" applyFont="1" applyFill="1" applyBorder="1" applyAlignment="1">
      <alignment vertical="center"/>
    </xf>
    <xf numFmtId="180" fontId="18" fillId="0" borderId="58" xfId="6" applyNumberFormat="1" applyFont="1" applyBorder="1" applyAlignment="1">
      <alignment vertical="center"/>
    </xf>
    <xf numFmtId="179" fontId="18" fillId="0" borderId="58"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5" xfId="6" applyNumberFormat="1" applyFont="1" applyBorder="1" applyAlignment="1">
      <alignment vertical="center"/>
    </xf>
    <xf numFmtId="179" fontId="18" fillId="0" borderId="53"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pplyFill="1">
      <alignment vertical="center"/>
    </xf>
    <xf numFmtId="49" fontId="21" fillId="0" borderId="0" xfId="8" applyNumberFormat="1" applyFont="1" applyFill="1">
      <alignment vertical="center"/>
    </xf>
    <xf numFmtId="0" fontId="21" fillId="0" borderId="0" xfId="8" applyFont="1">
      <alignment vertical="center"/>
    </xf>
    <xf numFmtId="0" fontId="23" fillId="0" borderId="0" xfId="8" applyFont="1" applyFill="1">
      <alignment vertical="center"/>
    </xf>
    <xf numFmtId="0" fontId="24" fillId="0" borderId="0" xfId="8" applyFont="1" applyFill="1">
      <alignment vertical="center"/>
    </xf>
    <xf numFmtId="0" fontId="21" fillId="0" borderId="36" xfId="8" applyFont="1" applyFill="1" applyBorder="1" applyAlignment="1">
      <alignment horizontal="left" vertical="center"/>
    </xf>
    <xf numFmtId="0" fontId="21" fillId="0" borderId="8" xfId="8" applyFont="1" applyFill="1" applyBorder="1" applyAlignment="1">
      <alignment horizontal="left" vertical="center"/>
    </xf>
    <xf numFmtId="0" fontId="21" fillId="0" borderId="9" xfId="8" applyFont="1" applyFill="1" applyBorder="1" applyAlignment="1">
      <alignment horizontal="left" vertical="center"/>
    </xf>
    <xf numFmtId="184" fontId="21" fillId="0" borderId="36" xfId="8" applyNumberFormat="1" applyFont="1" applyFill="1" applyBorder="1" applyAlignment="1">
      <alignment horizontal="right" vertical="center" shrinkToFit="1"/>
    </xf>
    <xf numFmtId="184" fontId="21" fillId="0" borderId="8" xfId="8" applyNumberFormat="1" applyFont="1" applyFill="1" applyBorder="1" applyAlignment="1">
      <alignment horizontal="right" vertical="center" shrinkToFit="1"/>
    </xf>
    <xf numFmtId="184" fontId="21" fillId="0" borderId="9" xfId="8" applyNumberFormat="1" applyFont="1" applyFill="1" applyBorder="1" applyAlignment="1">
      <alignment horizontal="right" vertical="center" shrinkToFit="1"/>
    </xf>
    <xf numFmtId="0" fontId="25" fillId="0" borderId="47" xfId="9" applyFont="1" applyFill="1" applyBorder="1" applyAlignment="1">
      <alignment vertical="center"/>
    </xf>
    <xf numFmtId="184" fontId="21" fillId="0" borderId="36" xfId="8" applyNumberFormat="1" applyFont="1" applyFill="1" applyBorder="1" applyAlignment="1">
      <alignment vertical="center" shrinkToFit="1"/>
    </xf>
    <xf numFmtId="184" fontId="21" fillId="0" borderId="8" xfId="8" applyNumberFormat="1" applyFont="1" applyFill="1" applyBorder="1" applyAlignment="1">
      <alignment vertical="center" shrinkToFit="1"/>
    </xf>
    <xf numFmtId="184" fontId="21" fillId="0" borderId="9" xfId="8" applyNumberFormat="1" applyFont="1" applyFill="1" applyBorder="1" applyAlignment="1">
      <alignment vertical="center" shrinkToFit="1"/>
    </xf>
    <xf numFmtId="0" fontId="21" fillId="0" borderId="7" xfId="8" applyFont="1" applyFill="1" applyBorder="1" applyAlignment="1">
      <alignment horizontal="left" vertical="center"/>
    </xf>
    <xf numFmtId="0" fontId="25" fillId="0" borderId="71" xfId="9" applyFont="1" applyFill="1" applyBorder="1" applyAlignment="1">
      <alignment horizontal="center" vertical="center"/>
    </xf>
    <xf numFmtId="0" fontId="21" fillId="0" borderId="7" xfId="8" applyFont="1" applyFill="1" applyBorder="1" applyAlignment="1">
      <alignment horizontal="center" vertical="center"/>
    </xf>
    <xf numFmtId="0" fontId="21" fillId="0" borderId="74" xfId="8" applyFont="1" applyFill="1" applyBorder="1" applyAlignment="1">
      <alignment horizontal="center" vertical="center"/>
    </xf>
    <xf numFmtId="0" fontId="27" fillId="0" borderId="75" xfId="8" applyFont="1" applyFill="1" applyBorder="1" applyAlignment="1">
      <alignment vertical="center" wrapText="1"/>
    </xf>
    <xf numFmtId="0" fontId="27" fillId="0" borderId="76" xfId="8" applyFont="1" applyFill="1" applyBorder="1" applyAlignment="1">
      <alignment vertical="center" wrapText="1"/>
    </xf>
    <xf numFmtId="181" fontId="21" fillId="0" borderId="74" xfId="8" applyNumberFormat="1" applyFont="1" applyFill="1" applyBorder="1" applyAlignment="1">
      <alignment vertical="center"/>
    </xf>
    <xf numFmtId="181" fontId="21" fillId="0" borderId="75" xfId="8" applyNumberFormat="1" applyFont="1" applyFill="1" applyBorder="1" applyAlignment="1">
      <alignment vertical="center"/>
    </xf>
    <xf numFmtId="181" fontId="21" fillId="0" borderId="76" xfId="8" applyNumberFormat="1" applyFont="1" applyFill="1" applyBorder="1" applyAlignment="1">
      <alignment vertical="center"/>
    </xf>
    <xf numFmtId="0" fontId="21" fillId="0" borderId="7" xfId="8" applyFont="1" applyFill="1" applyBorder="1">
      <alignment vertical="center"/>
    </xf>
    <xf numFmtId="0" fontId="21" fillId="0" borderId="0" xfId="8" applyFont="1" applyFill="1" applyBorder="1">
      <alignment vertical="center"/>
    </xf>
    <xf numFmtId="0" fontId="21" fillId="0" borderId="66" xfId="8" applyFont="1" applyFill="1" applyBorder="1">
      <alignment vertical="center"/>
    </xf>
    <xf numFmtId="49" fontId="21" fillId="0" borderId="7" xfId="8" applyNumberFormat="1" applyFont="1" applyFill="1" applyBorder="1">
      <alignment vertical="center"/>
    </xf>
    <xf numFmtId="49" fontId="21" fillId="0" borderId="0" xfId="8" applyNumberFormat="1" applyFont="1" applyFill="1" applyBorder="1">
      <alignment vertical="center"/>
    </xf>
    <xf numFmtId="0" fontId="21" fillId="0" borderId="0" xfId="8" applyFont="1" applyFill="1" applyBorder="1" applyAlignment="1">
      <alignment vertical="center"/>
    </xf>
    <xf numFmtId="0" fontId="21" fillId="0" borderId="0" xfId="8" applyFont="1" applyFill="1" applyBorder="1" applyAlignment="1">
      <alignment horizontal="center" vertical="center"/>
    </xf>
    <xf numFmtId="49" fontId="21" fillId="0" borderId="0" xfId="8" applyNumberFormat="1" applyFont="1" applyFill="1" applyBorder="1" applyAlignment="1">
      <alignment horizontal="center" vertical="center"/>
    </xf>
    <xf numFmtId="0" fontId="21" fillId="0" borderId="66" xfId="8" applyFont="1" applyFill="1" applyBorder="1" applyAlignment="1">
      <alignment horizontal="center" vertical="center"/>
    </xf>
    <xf numFmtId="0" fontId="21" fillId="0" borderId="74" xfId="8" applyFont="1" applyFill="1" applyBorder="1">
      <alignment vertical="center"/>
    </xf>
    <xf numFmtId="0" fontId="21" fillId="0" borderId="75" xfId="8" applyFont="1" applyFill="1" applyBorder="1">
      <alignment vertical="center"/>
    </xf>
    <xf numFmtId="0" fontId="21" fillId="0" borderId="76" xfId="8" applyFont="1" applyFill="1" applyBorder="1">
      <alignment vertical="center"/>
    </xf>
    <xf numFmtId="0" fontId="21" fillId="0" borderId="0" xfId="10" applyFont="1" applyFill="1">
      <alignment vertical="center"/>
    </xf>
    <xf numFmtId="49" fontId="31" fillId="0" borderId="0" xfId="11" applyNumberFormat="1" applyFont="1">
      <alignment vertical="center"/>
    </xf>
    <xf numFmtId="49" fontId="21" fillId="0" borderId="0" xfId="11" applyNumberFormat="1" applyFont="1">
      <alignment vertical="center"/>
    </xf>
    <xf numFmtId="49" fontId="21" fillId="0" borderId="0" xfId="11" applyNumberFormat="1" applyFont="1" applyFill="1">
      <alignment vertical="center"/>
    </xf>
    <xf numFmtId="0" fontId="21" fillId="0" borderId="0" xfId="11" applyFont="1">
      <alignment vertical="center"/>
    </xf>
    <xf numFmtId="0" fontId="32" fillId="0" borderId="0" xfId="11" applyFont="1">
      <alignment vertical="center"/>
    </xf>
    <xf numFmtId="0" fontId="4" fillId="0" borderId="54" xfId="11" applyFont="1" applyBorder="1" applyAlignment="1">
      <alignment horizontal="center" vertical="center"/>
    </xf>
    <xf numFmtId="0" fontId="4" fillId="0" borderId="54" xfId="11" applyFont="1" applyBorder="1" applyAlignment="1">
      <alignment vertical="center"/>
    </xf>
    <xf numFmtId="0" fontId="21" fillId="0" borderId="0" xfId="11" applyFont="1" applyBorder="1">
      <alignment vertical="center"/>
    </xf>
    <xf numFmtId="0" fontId="21" fillId="0" borderId="12" xfId="11" applyFont="1" applyBorder="1">
      <alignment vertical="center"/>
    </xf>
    <xf numFmtId="0" fontId="21" fillId="0" borderId="54"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4" xfId="11" applyFont="1" applyBorder="1" applyAlignment="1">
      <alignment horizontal="center" vertical="center"/>
    </xf>
    <xf numFmtId="0" fontId="21" fillId="0" borderId="0" xfId="11" applyFont="1" applyFill="1" applyBorder="1" applyAlignment="1">
      <alignment horizontal="center" vertical="center" wrapText="1"/>
    </xf>
    <xf numFmtId="0" fontId="21" fillId="0" borderId="54" xfId="11" applyFont="1" applyFill="1" applyBorder="1" applyAlignment="1">
      <alignment horizontal="center" vertical="center" wrapText="1"/>
    </xf>
    <xf numFmtId="0" fontId="21" fillId="0" borderId="0" xfId="11" applyFont="1" applyFill="1">
      <alignment vertical="center"/>
    </xf>
    <xf numFmtId="0" fontId="21" fillId="0" borderId="0" xfId="11" applyFont="1" applyAlignment="1">
      <alignment vertical="center"/>
    </xf>
    <xf numFmtId="0" fontId="21" fillId="0" borderId="0" xfId="11" applyFont="1" applyBorder="1" applyAlignment="1">
      <alignment vertical="center"/>
    </xf>
    <xf numFmtId="0" fontId="25" fillId="0" borderId="0" xfId="11" applyFont="1" applyBorder="1" applyAlignment="1">
      <alignment vertical="center"/>
    </xf>
    <xf numFmtId="0" fontId="25" fillId="0" borderId="0" xfId="11" applyFont="1" applyAlignment="1">
      <alignment vertical="center"/>
    </xf>
    <xf numFmtId="0" fontId="21" fillId="0" borderId="0" xfId="11" applyFont="1" applyAlignment="1">
      <alignment vertical="center" shrinkToFit="1"/>
    </xf>
    <xf numFmtId="49" fontId="21" fillId="6" borderId="0" xfId="12" applyNumberFormat="1" applyFont="1" applyFill="1" applyProtection="1">
      <alignment vertical="center"/>
    </xf>
    <xf numFmtId="0" fontId="21" fillId="6" borderId="0" xfId="12" applyFont="1" applyFill="1" applyProtection="1">
      <alignment vertical="center"/>
    </xf>
    <xf numFmtId="0" fontId="21" fillId="6" borderId="0" xfId="12" applyFont="1" applyFill="1" applyBorder="1" applyAlignment="1" applyProtection="1">
      <alignment vertical="center"/>
    </xf>
    <xf numFmtId="0" fontId="21" fillId="6" borderId="75" xfId="12" applyFont="1" applyFill="1" applyBorder="1" applyProtection="1">
      <alignment vertical="center"/>
    </xf>
    <xf numFmtId="0" fontId="2" fillId="6" borderId="0" xfId="13" applyFill="1" applyProtection="1">
      <alignment vertical="center"/>
    </xf>
    <xf numFmtId="0" fontId="2" fillId="0" borderId="0" xfId="13" applyProtection="1">
      <alignment vertical="center"/>
    </xf>
    <xf numFmtId="0" fontId="33" fillId="6" borderId="0" xfId="12" applyFont="1" applyFill="1" applyAlignment="1" applyProtection="1">
      <alignment vertical="center"/>
    </xf>
    <xf numFmtId="0" fontId="21" fillId="6" borderId="0" xfId="12" applyFont="1" applyFill="1" applyAlignment="1" applyProtection="1">
      <alignment vertical="center"/>
    </xf>
    <xf numFmtId="0" fontId="2" fillId="6" borderId="0" xfId="13" applyFill="1" applyAlignment="1" applyProtection="1">
      <alignment vertical="center"/>
    </xf>
    <xf numFmtId="0" fontId="2" fillId="0" borderId="0" xfId="13" applyAlignment="1" applyProtection="1">
      <alignment vertical="center"/>
    </xf>
    <xf numFmtId="0" fontId="35" fillId="6" borderId="0" xfId="12" applyFont="1" applyFill="1" applyProtection="1">
      <alignment vertical="center"/>
    </xf>
    <xf numFmtId="0" fontId="36" fillId="6" borderId="0" xfId="12" applyFont="1" applyFill="1" applyProtection="1">
      <alignment vertical="center"/>
    </xf>
    <xf numFmtId="0" fontId="36" fillId="6" borderId="0" xfId="13" applyFont="1" applyFill="1" applyProtection="1">
      <alignment vertical="center"/>
    </xf>
    <xf numFmtId="0" fontId="36" fillId="0" borderId="0" xfId="13" applyFont="1" applyProtection="1">
      <alignment vertical="center"/>
    </xf>
    <xf numFmtId="0" fontId="35" fillId="6" borderId="0" xfId="12" applyFont="1" applyFill="1" applyBorder="1" applyProtection="1">
      <alignment vertical="center"/>
    </xf>
    <xf numFmtId="0" fontId="36" fillId="6" borderId="0" xfId="12" applyFont="1" applyFill="1" applyBorder="1" applyProtection="1">
      <alignment vertical="center"/>
    </xf>
    <xf numFmtId="0" fontId="35" fillId="0" borderId="97" xfId="12" applyFont="1" applyBorder="1" applyAlignment="1" applyProtection="1">
      <alignment horizontal="center" vertical="center" shrinkToFit="1"/>
      <protection locked="0"/>
    </xf>
    <xf numFmtId="0" fontId="35" fillId="0" borderId="97" xfId="12" applyFont="1" applyFill="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11" xfId="12" applyFont="1" applyFill="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pplyProtection="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2" fillId="6" borderId="0" xfId="13" applyFont="1" applyFill="1" applyProtection="1">
      <alignment vertical="center"/>
    </xf>
    <xf numFmtId="0" fontId="35" fillId="0" borderId="144" xfId="12" applyFont="1" applyBorder="1" applyAlignment="1" applyProtection="1">
      <alignment horizontal="center" vertical="center" shrinkToFit="1"/>
      <protection locked="0"/>
    </xf>
    <xf numFmtId="0" fontId="35" fillId="6" borderId="0" xfId="12" applyFont="1" applyFill="1" applyBorder="1" applyAlignment="1" applyProtection="1">
      <alignment horizontal="center" vertical="center" shrinkToFit="1"/>
    </xf>
    <xf numFmtId="0" fontId="35" fillId="6" borderId="0" xfId="12" applyFont="1" applyFill="1" applyBorder="1" applyAlignment="1" applyProtection="1">
      <alignment horizontal="left" vertical="center" shrinkToFit="1"/>
    </xf>
    <xf numFmtId="177" fontId="35" fillId="6" borderId="0" xfId="12" applyNumberFormat="1" applyFont="1" applyFill="1" applyBorder="1" applyAlignment="1" applyProtection="1">
      <alignment horizontal="right" vertical="center" shrinkToFit="1"/>
    </xf>
    <xf numFmtId="177" fontId="35" fillId="6" borderId="0" xfId="12" applyNumberFormat="1" applyFont="1" applyFill="1" applyBorder="1" applyAlignment="1" applyProtection="1">
      <alignment horizontal="left" vertical="center" shrinkToFit="1"/>
    </xf>
    <xf numFmtId="0" fontId="28" fillId="6" borderId="0" xfId="12" applyFont="1" applyFill="1" applyBorder="1" applyProtection="1">
      <alignment vertical="center"/>
    </xf>
    <xf numFmtId="0" fontId="35" fillId="6" borderId="75" xfId="12" applyFont="1" applyFill="1" applyBorder="1" applyAlignment="1" applyProtection="1">
      <alignment vertical="center"/>
    </xf>
    <xf numFmtId="0" fontId="35" fillId="6" borderId="75" xfId="12" applyFont="1" applyFill="1" applyBorder="1" applyAlignment="1" applyProtection="1">
      <alignment horizontal="center" vertical="center"/>
    </xf>
    <xf numFmtId="0" fontId="35" fillId="6" borderId="31" xfId="12" applyFont="1" applyFill="1" applyBorder="1" applyProtection="1">
      <alignment vertical="center"/>
    </xf>
    <xf numFmtId="0" fontId="35" fillId="6" borderId="11" xfId="12" applyFont="1" applyFill="1" applyBorder="1" applyAlignment="1" applyProtection="1">
      <alignment vertical="center"/>
    </xf>
    <xf numFmtId="0" fontId="35" fillId="6" borderId="12" xfId="12" applyFont="1" applyFill="1" applyBorder="1" applyAlignment="1" applyProtection="1">
      <alignment vertical="center"/>
    </xf>
    <xf numFmtId="0" fontId="35" fillId="6" borderId="0" xfId="12" applyFont="1" applyFill="1" applyBorder="1" applyAlignment="1" applyProtection="1">
      <alignment vertical="center"/>
    </xf>
    <xf numFmtId="0" fontId="35" fillId="6" borderId="66" xfId="12" applyFont="1" applyFill="1" applyBorder="1" applyAlignment="1" applyProtection="1">
      <alignment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6" fillId="6" borderId="0" xfId="12" applyFont="1" applyFill="1" applyAlignment="1" applyProtection="1">
      <alignment vertical="center"/>
    </xf>
    <xf numFmtId="0" fontId="36" fillId="6" borderId="0" xfId="12" applyFont="1" applyFill="1" applyBorder="1" applyAlignment="1" applyProtection="1">
      <alignment horizontal="center" vertical="center"/>
    </xf>
    <xf numFmtId="0" fontId="36" fillId="6" borderId="7" xfId="12" applyFont="1" applyFill="1" applyBorder="1" applyAlignment="1" applyProtection="1">
      <alignment vertical="center"/>
    </xf>
    <xf numFmtId="0" fontId="36" fillId="6" borderId="0" xfId="12" applyFont="1" applyFill="1" applyBorder="1" applyAlignment="1" applyProtection="1">
      <alignment vertical="center"/>
    </xf>
    <xf numFmtId="0" fontId="38" fillId="6" borderId="0" xfId="13" applyFont="1" applyFill="1" applyProtection="1">
      <alignment vertical="center"/>
    </xf>
    <xf numFmtId="0" fontId="2" fillId="0" borderId="0" xfId="13">
      <alignment vertical="center"/>
    </xf>
    <xf numFmtId="0" fontId="17" fillId="6" borderId="0" xfId="6" applyFill="1" applyProtection="1">
      <protection hidden="1"/>
    </xf>
    <xf numFmtId="0" fontId="17" fillId="6" borderId="0" xfId="6" applyFill="1"/>
    <xf numFmtId="0" fontId="2" fillId="0" borderId="0" xfId="16" applyFont="1" applyFill="1">
      <alignment vertical="center"/>
    </xf>
    <xf numFmtId="0" fontId="2" fillId="0" borderId="0" xfId="16" applyFont="1" applyFill="1" applyBorder="1">
      <alignment vertical="center"/>
    </xf>
    <xf numFmtId="0" fontId="35" fillId="0" borderId="41" xfId="16" applyFont="1" applyFill="1" applyBorder="1">
      <alignment vertical="center"/>
    </xf>
    <xf numFmtId="0" fontId="2" fillId="0" borderId="12" xfId="16" applyFont="1" applyFill="1" applyBorder="1">
      <alignment vertical="center"/>
    </xf>
    <xf numFmtId="0" fontId="2" fillId="0" borderId="48" xfId="16" applyFont="1" applyFill="1" applyBorder="1">
      <alignment vertical="center"/>
    </xf>
    <xf numFmtId="0" fontId="2" fillId="0" borderId="64"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8"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47"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2" xfId="17" applyNumberFormat="1" applyFont="1" applyFill="1" applyBorder="1" applyAlignment="1">
      <alignment horizontal="right" vertical="center" shrinkToFit="1"/>
    </xf>
    <xf numFmtId="0" fontId="2" fillId="0" borderId="0" xfId="16" applyNumberFormat="1" applyFont="1" applyFill="1" applyBorder="1">
      <alignment vertical="center"/>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4"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89"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8"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2"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4" xfId="16" applyFont="1" applyFill="1" applyBorder="1">
      <alignment vertical="center"/>
    </xf>
    <xf numFmtId="0" fontId="35" fillId="0" borderId="64" xfId="16" applyFont="1" applyFill="1" applyBorder="1">
      <alignment vertical="center"/>
    </xf>
    <xf numFmtId="0" fontId="2" fillId="0" borderId="54" xfId="17" applyFont="1" applyFill="1" applyBorder="1">
      <alignment vertical="center"/>
    </xf>
    <xf numFmtId="189" fontId="4" fillId="0" borderId="54" xfId="17" applyNumberFormat="1" applyFont="1" applyFill="1" applyBorder="1">
      <alignment vertical="center"/>
    </xf>
    <xf numFmtId="178" fontId="18" fillId="0" borderId="41" xfId="18" applyNumberFormat="1" applyFont="1" applyBorder="1" applyAlignment="1">
      <alignment vertical="center"/>
    </xf>
    <xf numFmtId="178" fontId="18" fillId="0" borderId="48"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2" xfId="18" applyNumberFormat="1" applyFont="1" applyBorder="1" applyAlignment="1">
      <alignment horizontal="center" vertical="center" wrapText="1"/>
    </xf>
    <xf numFmtId="178" fontId="25" fillId="0" borderId="53"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5" xfId="19" applyNumberFormat="1" applyFont="1" applyFill="1" applyBorder="1" applyAlignment="1">
      <alignment horizontal="right" vertical="center" shrinkToFit="1"/>
    </xf>
    <xf numFmtId="177" fontId="18" fillId="0" borderId="53" xfId="19" applyNumberFormat="1" applyFont="1" applyFill="1" applyBorder="1" applyAlignment="1">
      <alignment horizontal="right" vertical="center" shrinkToFit="1"/>
    </xf>
    <xf numFmtId="187" fontId="18" fillId="0" borderId="56"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7" xfId="18" applyNumberFormat="1" applyFont="1" applyBorder="1" applyAlignment="1">
      <alignment horizontal="center" vertical="center"/>
    </xf>
    <xf numFmtId="177" fontId="18" fillId="0" borderId="58" xfId="19" applyNumberFormat="1" applyFont="1" applyFill="1" applyBorder="1" applyAlignment="1">
      <alignment horizontal="right" vertical="center" shrinkToFit="1"/>
    </xf>
    <xf numFmtId="177" fontId="18" fillId="0" borderId="59"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60" xfId="19" applyNumberFormat="1" applyFont="1" applyFill="1" applyBorder="1" applyAlignment="1">
      <alignment horizontal="right" vertical="center" shrinkToFit="1"/>
    </xf>
    <xf numFmtId="187" fontId="18" fillId="0" borderId="61" xfId="19" applyNumberFormat="1" applyFont="1" applyFill="1" applyBorder="1" applyAlignment="1">
      <alignment horizontal="right" vertical="center" shrinkToFit="1"/>
    </xf>
    <xf numFmtId="187" fontId="18" fillId="0" borderId="58" xfId="19" applyNumberFormat="1" applyFont="1" applyBorder="1" applyAlignment="1">
      <alignment horizontal="right" vertical="center" shrinkToFit="1"/>
    </xf>
    <xf numFmtId="178" fontId="18" fillId="0" borderId="48"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5" xfId="19" applyNumberFormat="1" applyFont="1" applyBorder="1" applyAlignment="1">
      <alignment horizontal="right" vertical="center" shrinkToFit="1"/>
    </xf>
    <xf numFmtId="177" fontId="18" fillId="0" borderId="53"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177" fontId="14" fillId="0" borderId="34" xfId="5" applyNumberFormat="1" applyFont="1" applyFill="1" applyBorder="1" applyAlignment="1" applyProtection="1">
      <alignment horizontal="right" vertical="center" shrinkToFit="1"/>
      <protection locked="0"/>
    </xf>
    <xf numFmtId="177" fontId="14" fillId="0" borderId="21" xfId="5" applyNumberFormat="1" applyFont="1" applyFill="1" applyBorder="1" applyAlignment="1" applyProtection="1">
      <alignment horizontal="right" vertical="center" shrinkToFit="1"/>
      <protection locked="0"/>
    </xf>
    <xf numFmtId="0" fontId="2" fillId="0" borderId="0" xfId="16" applyFont="1">
      <alignment vertical="center"/>
    </xf>
    <xf numFmtId="0" fontId="2" fillId="0" borderId="64" xfId="16" applyFont="1" applyBorder="1">
      <alignment vertical="center"/>
    </xf>
    <xf numFmtId="0" fontId="2" fillId="0" borderId="38" xfId="16" applyFont="1" applyBorder="1">
      <alignment vertical="center"/>
    </xf>
    <xf numFmtId="180" fontId="2" fillId="0" borderId="0" xfId="16" applyNumberFormat="1" applyFont="1">
      <alignment vertical="center"/>
    </xf>
    <xf numFmtId="0" fontId="2" fillId="0" borderId="40" xfId="16" applyFont="1" applyBorder="1">
      <alignment vertical="center"/>
    </xf>
    <xf numFmtId="0" fontId="2" fillId="0" borderId="54" xfId="16" applyFont="1" applyBorder="1">
      <alignment vertical="center"/>
    </xf>
    <xf numFmtId="0" fontId="2" fillId="0" borderId="37" xfId="16" applyFont="1" applyBorder="1">
      <alignment vertical="center"/>
    </xf>
    <xf numFmtId="0" fontId="52" fillId="0" borderId="0" xfId="42" applyFont="1">
      <alignment vertical="center"/>
    </xf>
    <xf numFmtId="179" fontId="2" fillId="6" borderId="0" xfId="17" applyNumberFormat="1" applyFont="1" applyFill="1" applyAlignment="1">
      <alignment vertical="center" wrapText="1"/>
    </xf>
    <xf numFmtId="49" fontId="2" fillId="6" borderId="0" xfId="17" applyNumberFormat="1" applyFont="1" applyFill="1" applyAlignment="1">
      <alignment horizontal="center" vertical="center"/>
    </xf>
    <xf numFmtId="49" fontId="2" fillId="6" borderId="0" xfId="17" applyNumberFormat="1" applyFont="1" applyFill="1" applyAlignment="1">
      <alignment horizontal="center" vertical="center" wrapText="1"/>
    </xf>
    <xf numFmtId="178" fontId="2"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178" fontId="2" fillId="0" borderId="0" xfId="16" applyNumberFormat="1" applyFont="1">
      <alignment vertical="center"/>
    </xf>
    <xf numFmtId="178" fontId="50" fillId="0" borderId="0" xfId="16" applyNumberFormat="1" applyFont="1">
      <alignment vertical="center"/>
    </xf>
    <xf numFmtId="189" fontId="2" fillId="0" borderId="0" xfId="17" applyNumberFormat="1" applyFont="1">
      <alignment vertical="center"/>
    </xf>
    <xf numFmtId="0" fontId="2" fillId="0" borderId="0" xfId="17" applyFont="1">
      <alignment vertical="center"/>
    </xf>
    <xf numFmtId="0" fontId="35" fillId="0" borderId="64" xfId="16" applyFont="1" applyBorder="1">
      <alignment vertical="center"/>
    </xf>
    <xf numFmtId="0" fontId="2" fillId="0" borderId="31" xfId="16" applyFont="1" applyBorder="1">
      <alignment vertical="center"/>
    </xf>
    <xf numFmtId="178" fontId="2" fillId="0" borderId="64" xfId="16" applyNumberFormat="1" applyFont="1" applyBorder="1">
      <alignment vertical="center"/>
    </xf>
    <xf numFmtId="178" fontId="2" fillId="0" borderId="40" xfId="16" applyNumberFormat="1" applyFont="1" applyBorder="1">
      <alignment vertical="center"/>
    </xf>
    <xf numFmtId="189" fontId="2" fillId="0" borderId="54" xfId="16" applyNumberFormat="1" applyFont="1" applyBorder="1">
      <alignment vertical="center"/>
    </xf>
    <xf numFmtId="178" fontId="2" fillId="0" borderId="54" xfId="16" applyNumberFormat="1" applyFont="1" applyBorder="1">
      <alignment vertical="center"/>
    </xf>
    <xf numFmtId="178" fontId="2" fillId="0" borderId="37" xfId="16" applyNumberFormat="1" applyFont="1" applyBorder="1">
      <alignment vertical="center"/>
    </xf>
    <xf numFmtId="178" fontId="2" fillId="0" borderId="38" xfId="16" applyNumberFormat="1" applyFont="1" applyBorder="1">
      <alignment vertical="center"/>
    </xf>
    <xf numFmtId="193" fontId="2" fillId="0" borderId="0" xfId="16" applyNumberFormat="1" applyFont="1">
      <alignment vertical="center"/>
    </xf>
    <xf numFmtId="0" fontId="2" fillId="0" borderId="48" xfId="16" applyFont="1" applyBorder="1">
      <alignment vertical="center"/>
    </xf>
    <xf numFmtId="0" fontId="2" fillId="0" borderId="12" xfId="16" applyFont="1" applyBorder="1">
      <alignment vertical="center"/>
    </xf>
    <xf numFmtId="0" fontId="35" fillId="0" borderId="41" xfId="16" applyFont="1" applyBorder="1">
      <alignment vertical="center"/>
    </xf>
    <xf numFmtId="0" fontId="35" fillId="0" borderId="0" xfId="16" applyFont="1">
      <alignment vertical="center"/>
    </xf>
    <xf numFmtId="189" fontId="2" fillId="0" borderId="12" xfId="16" applyNumberFormat="1" applyFont="1" applyBorder="1">
      <alignment vertical="center"/>
    </xf>
    <xf numFmtId="0" fontId="2"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xf numFmtId="0" fontId="27" fillId="0" borderId="0" xfId="8" applyNumberFormat="1" applyFont="1" applyFill="1" applyBorder="1" applyAlignment="1" applyProtection="1">
      <alignment horizontal="left" vertical="center" wrapText="1"/>
      <protection hidden="1"/>
    </xf>
    <xf numFmtId="186" fontId="21" fillId="0" borderId="0" xfId="8" applyNumberFormat="1" applyFont="1" applyFill="1" applyBorder="1" applyAlignment="1" applyProtection="1">
      <alignment horizontal="center" vertical="center" shrinkToFit="1"/>
      <protection hidden="1"/>
    </xf>
    <xf numFmtId="0" fontId="21" fillId="0" borderId="0" xfId="8" applyFont="1" applyFill="1" applyBorder="1" applyAlignment="1" applyProtection="1">
      <alignment horizontal="center" vertical="center" shrinkToFit="1"/>
      <protection hidden="1"/>
    </xf>
    <xf numFmtId="0" fontId="21" fillId="0" borderId="0" xfId="8" applyFont="1" applyFill="1" applyBorder="1" applyAlignment="1">
      <alignment horizontal="center" vertical="center" shrinkToFit="1"/>
    </xf>
    <xf numFmtId="0" fontId="21" fillId="0" borderId="0" xfId="8" applyFont="1" applyFill="1" applyBorder="1" applyAlignment="1">
      <alignment horizontal="center" vertical="center"/>
    </xf>
    <xf numFmtId="49" fontId="21" fillId="0" borderId="0" xfId="8" applyNumberFormat="1" applyFont="1" applyFill="1" applyBorder="1" applyAlignment="1">
      <alignment horizontal="center" vertical="center"/>
    </xf>
    <xf numFmtId="181" fontId="21" fillId="0" borderId="44" xfId="8" applyNumberFormat="1" applyFont="1" applyFill="1" applyBorder="1" applyAlignment="1">
      <alignment horizontal="right" vertical="center" shrinkToFit="1"/>
    </xf>
    <xf numFmtId="181" fontId="21" fillId="0" borderId="18" xfId="8" applyNumberFormat="1" applyFont="1" applyFill="1" applyBorder="1" applyAlignment="1">
      <alignment horizontal="right" vertical="center" shrinkToFit="1"/>
    </xf>
    <xf numFmtId="181" fontId="21" fillId="0" borderId="19" xfId="8" applyNumberFormat="1" applyFont="1" applyFill="1" applyBorder="1" applyAlignment="1">
      <alignment horizontal="right" vertical="center" shrinkToFit="1"/>
    </xf>
    <xf numFmtId="0" fontId="25" fillId="0" borderId="74" xfId="7" applyFont="1" applyFill="1" applyBorder="1" applyAlignment="1">
      <alignment horizontal="left" vertical="center"/>
    </xf>
    <xf numFmtId="0" fontId="25" fillId="0" borderId="75" xfId="7" applyFont="1" applyFill="1" applyBorder="1" applyAlignment="1">
      <alignment horizontal="left" vertical="center"/>
    </xf>
    <xf numFmtId="0" fontId="25" fillId="0" borderId="76" xfId="7" applyFont="1" applyFill="1" applyBorder="1" applyAlignment="1">
      <alignment horizontal="left" vertical="center"/>
    </xf>
    <xf numFmtId="181" fontId="21" fillId="0" borderId="7" xfId="8" applyNumberFormat="1" applyFont="1" applyFill="1" applyBorder="1" applyAlignment="1">
      <alignment horizontal="right" vertical="center" shrinkToFit="1"/>
    </xf>
    <xf numFmtId="181" fontId="21" fillId="0" borderId="0" xfId="8" applyNumberFormat="1" applyFont="1" applyFill="1" applyBorder="1" applyAlignment="1">
      <alignment horizontal="right" vertical="center" shrinkToFit="1"/>
    </xf>
    <xf numFmtId="181" fontId="21" fillId="0" borderId="66" xfId="8" applyNumberFormat="1" applyFont="1" applyFill="1" applyBorder="1" applyAlignment="1">
      <alignment horizontal="right" vertical="center" shrinkToFit="1"/>
    </xf>
    <xf numFmtId="0" fontId="21" fillId="0" borderId="39"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42"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5" fillId="0" borderId="7" xfId="7" applyFont="1" applyFill="1" applyBorder="1" applyAlignment="1">
      <alignment horizontal="left" vertical="center"/>
    </xf>
    <xf numFmtId="0" fontId="25" fillId="0" borderId="0" xfId="7" applyFont="1" applyFill="1" applyBorder="1" applyAlignment="1">
      <alignment horizontal="left" vertical="center"/>
    </xf>
    <xf numFmtId="0" fontId="25" fillId="0" borderId="66" xfId="7" applyFont="1" applyFill="1" applyBorder="1" applyAlignment="1">
      <alignment horizontal="left" vertical="center"/>
    </xf>
    <xf numFmtId="0" fontId="25" fillId="0" borderId="36" xfId="7" applyFont="1" applyFill="1" applyBorder="1" applyAlignment="1">
      <alignment horizontal="center" vertical="center" wrapText="1"/>
    </xf>
    <xf numFmtId="0" fontId="25" fillId="0" borderId="8" xfId="7" applyFont="1" applyFill="1" applyBorder="1" applyAlignment="1">
      <alignment horizontal="center" vertical="center" wrapText="1"/>
    </xf>
    <xf numFmtId="0" fontId="25" fillId="0" borderId="9" xfId="7" applyFont="1" applyFill="1" applyBorder="1" applyAlignment="1">
      <alignment horizontal="center" vertical="center" wrapText="1"/>
    </xf>
    <xf numFmtId="0" fontId="25" fillId="0" borderId="7" xfId="7" applyFont="1" applyFill="1" applyBorder="1" applyAlignment="1">
      <alignment horizontal="center" vertical="center" wrapText="1"/>
    </xf>
    <xf numFmtId="0" fontId="25" fillId="0" borderId="0" xfId="7" applyFont="1" applyFill="1" applyBorder="1" applyAlignment="1">
      <alignment horizontal="center" vertical="center" wrapText="1"/>
    </xf>
    <xf numFmtId="0" fontId="25" fillId="0" borderId="66" xfId="7" applyFont="1" applyFill="1" applyBorder="1" applyAlignment="1">
      <alignment horizontal="center" vertical="center" wrapText="1"/>
    </xf>
    <xf numFmtId="0" fontId="25" fillId="0" borderId="74" xfId="7" applyFont="1" applyFill="1" applyBorder="1" applyAlignment="1">
      <alignment horizontal="center" vertical="center" wrapText="1"/>
    </xf>
    <xf numFmtId="0" fontId="25" fillId="0" borderId="75" xfId="7" applyFont="1" applyFill="1" applyBorder="1" applyAlignment="1">
      <alignment horizontal="center" vertical="center" wrapText="1"/>
    </xf>
    <xf numFmtId="0" fontId="25" fillId="0" borderId="76" xfId="7" applyFont="1" applyFill="1" applyBorder="1" applyAlignment="1">
      <alignment horizontal="center" vertical="center" wrapText="1"/>
    </xf>
    <xf numFmtId="0" fontId="25" fillId="0" borderId="36" xfId="7" applyFont="1" applyFill="1" applyBorder="1" applyAlignment="1">
      <alignment horizontal="left" vertical="center"/>
    </xf>
    <xf numFmtId="0" fontId="25" fillId="0" borderId="8" xfId="7" applyFont="1" applyFill="1" applyBorder="1" applyAlignment="1">
      <alignment horizontal="left" vertical="center"/>
    </xf>
    <xf numFmtId="0" fontId="25" fillId="0" borderId="9" xfId="7" applyFont="1" applyFill="1" applyBorder="1" applyAlignment="1">
      <alignment horizontal="left" vertical="center"/>
    </xf>
    <xf numFmtId="178" fontId="21" fillId="0" borderId="36"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27" fillId="0" borderId="0" xfId="8" applyFont="1" applyFill="1" applyBorder="1" applyAlignment="1">
      <alignment horizontal="left" vertical="center" wrapText="1"/>
    </xf>
    <xf numFmtId="0" fontId="27" fillId="0" borderId="66" xfId="8" applyFont="1" applyFill="1" applyBorder="1" applyAlignment="1">
      <alignment horizontal="left" vertical="center" wrapText="1"/>
    </xf>
    <xf numFmtId="178" fontId="21" fillId="0" borderId="7" xfId="8" applyNumberFormat="1" applyFont="1" applyFill="1" applyBorder="1" applyAlignment="1">
      <alignment horizontal="right" vertical="center" shrinkToFit="1"/>
    </xf>
    <xf numFmtId="178" fontId="21" fillId="0" borderId="0" xfId="8" applyNumberFormat="1" applyFont="1" applyFill="1" applyBorder="1" applyAlignment="1">
      <alignment horizontal="right" vertical="center" shrinkToFit="1"/>
    </xf>
    <xf numFmtId="178" fontId="21" fillId="0" borderId="66" xfId="8" applyNumberFormat="1" applyFont="1" applyFill="1" applyBorder="1" applyAlignment="1">
      <alignment horizontal="right" vertical="center" shrinkToFit="1"/>
    </xf>
    <xf numFmtId="178" fontId="21" fillId="0" borderId="74" xfId="8" applyNumberFormat="1" applyFont="1" applyFill="1" applyBorder="1" applyAlignment="1">
      <alignment horizontal="right" vertical="center" shrinkToFit="1"/>
    </xf>
    <xf numFmtId="178" fontId="21" fillId="0" borderId="75" xfId="8" applyNumberFormat="1" applyFont="1" applyFill="1" applyBorder="1" applyAlignment="1">
      <alignment horizontal="right" vertical="center" shrinkToFit="1"/>
    </xf>
    <xf numFmtId="178" fontId="21" fillId="0" borderId="76" xfId="8" applyNumberFormat="1" applyFont="1" applyFill="1" applyBorder="1" applyAlignment="1">
      <alignment horizontal="right" vertical="center" shrinkToFit="1"/>
    </xf>
    <xf numFmtId="0" fontId="21" fillId="0" borderId="74" xfId="8" applyFont="1" applyFill="1" applyBorder="1" applyAlignment="1">
      <alignment horizontal="left" vertical="center"/>
    </xf>
    <xf numFmtId="0" fontId="21" fillId="0" borderId="75" xfId="8" applyFont="1" applyFill="1" applyBorder="1" applyAlignment="1">
      <alignment horizontal="left" vertical="center"/>
    </xf>
    <xf numFmtId="0" fontId="21" fillId="0" borderId="76" xfId="8" applyFont="1" applyFill="1" applyBorder="1" applyAlignment="1">
      <alignment horizontal="left" vertical="center"/>
    </xf>
    <xf numFmtId="0" fontId="21" fillId="0" borderId="7" xfId="8" applyFont="1" applyFill="1" applyBorder="1" applyAlignment="1">
      <alignment horizontal="left" vertical="center"/>
    </xf>
    <xf numFmtId="0" fontId="21" fillId="0" borderId="0" xfId="8" applyFont="1" applyFill="1" applyBorder="1" applyAlignment="1">
      <alignment horizontal="left" vertical="center"/>
    </xf>
    <xf numFmtId="0" fontId="21" fillId="0" borderId="66" xfId="8"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xf>
    <xf numFmtId="0" fontId="21" fillId="0" borderId="48" xfId="8" applyFont="1" applyFill="1" applyBorder="1" applyAlignment="1">
      <alignment horizontal="center" vertical="center"/>
    </xf>
    <xf numFmtId="0" fontId="21" fillId="0" borderId="37" xfId="8" applyFont="1" applyFill="1" applyBorder="1" applyAlignment="1">
      <alignment horizontal="center" vertical="center"/>
    </xf>
    <xf numFmtId="0" fontId="21" fillId="0" borderId="54" xfId="8" applyFont="1" applyFill="1" applyBorder="1" applyAlignment="1">
      <alignment horizontal="center" vertical="center"/>
    </xf>
    <xf numFmtId="0" fontId="21" fillId="0" borderId="40" xfId="8" applyFont="1" applyFill="1" applyBorder="1" applyAlignment="1">
      <alignment horizontal="center" vertical="center"/>
    </xf>
    <xf numFmtId="0" fontId="21" fillId="0" borderId="12" xfId="8" applyFont="1" applyFill="1" applyBorder="1" applyAlignment="1">
      <alignment horizontal="center" vertical="center" wrapText="1"/>
    </xf>
    <xf numFmtId="0" fontId="21" fillId="0" borderId="48"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4"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27" fillId="0" borderId="41" xfId="8" applyFont="1" applyFill="1" applyBorder="1" applyAlignment="1">
      <alignment horizontal="center" vertical="center" wrapText="1"/>
    </xf>
    <xf numFmtId="0" fontId="27" fillId="0" borderId="12" xfId="8" applyFont="1" applyFill="1" applyBorder="1" applyAlignment="1">
      <alignment horizontal="center" vertical="center" wrapText="1"/>
    </xf>
    <xf numFmtId="0" fontId="27" fillId="0" borderId="13" xfId="8" applyFont="1" applyFill="1" applyBorder="1" applyAlignment="1">
      <alignment horizontal="center" vertical="center" wrapText="1"/>
    </xf>
    <xf numFmtId="0" fontId="27" fillId="0" borderId="37" xfId="8" applyFont="1" applyFill="1" applyBorder="1" applyAlignment="1">
      <alignment horizontal="center" vertical="center" wrapText="1"/>
    </xf>
    <xf numFmtId="0" fontId="27" fillId="0" borderId="54" xfId="8" applyFont="1" applyFill="1" applyBorder="1" applyAlignment="1">
      <alignment horizontal="center" vertical="center" wrapText="1"/>
    </xf>
    <xf numFmtId="0" fontId="27" fillId="0" borderId="67" xfId="8" applyFont="1" applyFill="1" applyBorder="1" applyAlignment="1">
      <alignment horizontal="center" vertical="center" wrapText="1"/>
    </xf>
    <xf numFmtId="0" fontId="21" fillId="0" borderId="11" xfId="8" applyFont="1" applyFill="1" applyBorder="1" applyAlignment="1">
      <alignment horizontal="center" vertical="center" textRotation="255"/>
    </xf>
    <xf numFmtId="0" fontId="21" fillId="0" borderId="12" xfId="8" applyFont="1" applyFill="1" applyBorder="1" applyAlignment="1">
      <alignment horizontal="center" vertical="center" textRotation="255"/>
    </xf>
    <xf numFmtId="0" fontId="21" fillId="0" borderId="48" xfId="8" applyFont="1" applyFill="1" applyBorder="1" applyAlignment="1">
      <alignment horizontal="center" vertical="center" textRotation="255"/>
    </xf>
    <xf numFmtId="0" fontId="21" fillId="0" borderId="7" xfId="8" applyFont="1" applyFill="1" applyBorder="1" applyAlignment="1">
      <alignment horizontal="center" vertical="center" textRotation="255"/>
    </xf>
    <xf numFmtId="0" fontId="21" fillId="0" borderId="0" xfId="8" applyFont="1" applyFill="1" applyBorder="1" applyAlignment="1">
      <alignment horizontal="center" vertical="center" textRotation="255"/>
    </xf>
    <xf numFmtId="0" fontId="21" fillId="0" borderId="38" xfId="8" applyFont="1" applyFill="1" applyBorder="1" applyAlignment="1">
      <alignment horizontal="center" vertical="center" textRotation="255"/>
    </xf>
    <xf numFmtId="0" fontId="21" fillId="0" borderId="74" xfId="8" applyFont="1" applyFill="1" applyBorder="1" applyAlignment="1">
      <alignment horizontal="center" vertical="center" textRotation="255"/>
    </xf>
    <xf numFmtId="0" fontId="21" fillId="0" borderId="75" xfId="8" applyFont="1" applyFill="1" applyBorder="1" applyAlignment="1">
      <alignment horizontal="center" vertical="center" textRotation="255"/>
    </xf>
    <xf numFmtId="0" fontId="21" fillId="0" borderId="70" xfId="8" applyFont="1" applyFill="1" applyBorder="1" applyAlignment="1">
      <alignment horizontal="center" vertical="center" textRotation="255"/>
    </xf>
    <xf numFmtId="0" fontId="21" fillId="0" borderId="41" xfId="8" applyFont="1" applyFill="1" applyBorder="1" applyAlignment="1">
      <alignment horizontal="center" vertical="center"/>
    </xf>
    <xf numFmtId="0" fontId="27" fillId="0" borderId="48" xfId="8" applyFont="1" applyFill="1" applyBorder="1" applyAlignment="1">
      <alignment horizontal="center" vertical="center" wrapText="1"/>
    </xf>
    <xf numFmtId="0" fontId="27" fillId="0" borderId="40" xfId="8" applyFont="1" applyFill="1" applyBorder="1" applyAlignment="1">
      <alignment horizontal="center" vertical="center" wrapText="1"/>
    </xf>
    <xf numFmtId="0" fontId="21" fillId="0" borderId="41" xfId="8" applyFont="1" applyFill="1" applyBorder="1" applyAlignment="1">
      <alignment horizontal="center" vertical="center" textRotation="255"/>
    </xf>
    <xf numFmtId="0" fontId="21" fillId="0" borderId="64" xfId="8" applyFont="1" applyFill="1" applyBorder="1" applyAlignment="1">
      <alignment horizontal="center" vertical="center" textRotation="255"/>
    </xf>
    <xf numFmtId="0" fontId="21" fillId="0" borderId="37" xfId="8" applyFont="1" applyFill="1" applyBorder="1" applyAlignment="1">
      <alignment horizontal="center" vertical="center" textRotation="255"/>
    </xf>
    <xf numFmtId="0" fontId="21" fillId="0" borderId="54" xfId="8" applyFont="1" applyFill="1" applyBorder="1" applyAlignment="1">
      <alignment horizontal="center" vertical="center" textRotation="255"/>
    </xf>
    <xf numFmtId="0" fontId="21" fillId="0" borderId="40" xfId="8" applyFont="1" applyFill="1" applyBorder="1" applyAlignment="1">
      <alignment horizontal="center" vertical="center" textRotation="255"/>
    </xf>
    <xf numFmtId="0" fontId="21" fillId="0" borderId="44" xfId="8" applyFont="1" applyFill="1" applyBorder="1" applyAlignment="1">
      <alignment vertical="center"/>
    </xf>
    <xf numFmtId="0" fontId="21" fillId="0" borderId="18" xfId="8" applyFont="1" applyFill="1" applyBorder="1" applyAlignment="1">
      <alignment vertical="center"/>
    </xf>
    <xf numFmtId="0" fontId="21" fillId="0" borderId="43" xfId="8" applyFont="1" applyFill="1" applyBorder="1" applyAlignment="1">
      <alignment vertical="center"/>
    </xf>
    <xf numFmtId="178" fontId="21" fillId="0" borderId="44" xfId="8" applyNumberFormat="1" applyFont="1" applyFill="1" applyBorder="1" applyAlignment="1">
      <alignment horizontal="right" vertical="center"/>
    </xf>
    <xf numFmtId="178" fontId="21" fillId="0" borderId="18" xfId="8" applyNumberFormat="1" applyFont="1" applyFill="1" applyBorder="1" applyAlignment="1">
      <alignment horizontal="right" vertical="center"/>
    </xf>
    <xf numFmtId="178" fontId="21" fillId="0" borderId="43" xfId="8" applyNumberFormat="1" applyFont="1" applyFill="1" applyBorder="1" applyAlignment="1">
      <alignment horizontal="right" vertical="center"/>
    </xf>
    <xf numFmtId="0" fontId="21" fillId="0" borderId="72" xfId="8" applyFont="1" applyFill="1" applyBorder="1" applyAlignment="1">
      <alignment horizontal="center" vertical="center" shrinkToFit="1"/>
    </xf>
    <xf numFmtId="0" fontId="21" fillId="0" borderId="75" xfId="8" applyFont="1" applyFill="1" applyBorder="1" applyAlignment="1">
      <alignment horizontal="center" vertical="center" shrinkToFit="1"/>
    </xf>
    <xf numFmtId="0" fontId="21" fillId="0" borderId="70" xfId="8" applyFont="1" applyFill="1" applyBorder="1" applyAlignment="1">
      <alignment horizontal="center" vertical="center" shrinkToFit="1"/>
    </xf>
    <xf numFmtId="0" fontId="28" fillId="0" borderId="31" xfId="8" applyFont="1" applyFill="1" applyBorder="1">
      <alignment vertical="center"/>
    </xf>
    <xf numFmtId="0" fontId="28" fillId="0" borderId="42" xfId="8" applyFont="1" applyFill="1" applyBorder="1">
      <alignment vertical="center"/>
    </xf>
    <xf numFmtId="0" fontId="21" fillId="0" borderId="39" xfId="8" applyFont="1" applyFill="1" applyBorder="1" applyAlignment="1">
      <alignment horizontal="center" vertical="center"/>
    </xf>
    <xf numFmtId="0" fontId="21" fillId="0" borderId="31" xfId="8" applyFont="1" applyFill="1" applyBorder="1" applyAlignment="1">
      <alignment horizontal="center" vertical="center"/>
    </xf>
    <xf numFmtId="0" fontId="21" fillId="0" borderId="81" xfId="8" applyFont="1" applyFill="1" applyBorder="1" applyAlignment="1">
      <alignment horizontal="center" vertical="center"/>
    </xf>
    <xf numFmtId="0" fontId="21" fillId="0" borderId="25" xfId="8" applyFont="1" applyFill="1" applyBorder="1" applyAlignment="1">
      <alignment horizontal="center" vertical="center"/>
    </xf>
    <xf numFmtId="0" fontId="21" fillId="0" borderId="26" xfId="8" applyFont="1" applyFill="1" applyBorder="1" applyAlignment="1">
      <alignment horizontal="center" vertical="center"/>
    </xf>
    <xf numFmtId="0" fontId="21" fillId="0" borderId="78" xfId="8" applyFont="1" applyFill="1" applyBorder="1" applyAlignment="1">
      <alignment horizontal="center" vertical="center"/>
    </xf>
    <xf numFmtId="0" fontId="21" fillId="0" borderId="77" xfId="8" applyFont="1" applyFill="1" applyBorder="1" applyAlignment="1">
      <alignment horizontal="center" vertical="center"/>
    </xf>
    <xf numFmtId="0" fontId="21" fillId="0" borderId="51" xfId="8" applyFont="1" applyFill="1" applyBorder="1" applyAlignment="1">
      <alignment horizontal="center" vertical="center"/>
    </xf>
    <xf numFmtId="183" fontId="21" fillId="0" borderId="51" xfId="8" applyNumberFormat="1" applyFont="1" applyFill="1" applyBorder="1" applyAlignment="1">
      <alignment horizontal="right" vertical="center" shrinkToFit="1"/>
    </xf>
    <xf numFmtId="183" fontId="21" fillId="0" borderId="79" xfId="8" applyNumberFormat="1" applyFont="1" applyFill="1" applyBorder="1" applyAlignment="1">
      <alignment horizontal="right" vertical="center" shrinkToFit="1"/>
    </xf>
    <xf numFmtId="183" fontId="21" fillId="0" borderId="6" xfId="8" applyNumberFormat="1" applyFont="1" applyFill="1" applyBorder="1" applyAlignment="1">
      <alignment horizontal="right" vertical="center" shrinkToFit="1"/>
    </xf>
    <xf numFmtId="181" fontId="21" fillId="0" borderId="43" xfId="8" applyNumberFormat="1" applyFont="1" applyFill="1" applyBorder="1" applyAlignment="1">
      <alignment horizontal="right" vertical="center" shrinkToFit="1"/>
    </xf>
    <xf numFmtId="0" fontId="21" fillId="0" borderId="30" xfId="8" applyFont="1" applyFill="1" applyBorder="1" applyAlignment="1">
      <alignment vertical="center"/>
    </xf>
    <xf numFmtId="178" fontId="21" fillId="0" borderId="51" xfId="8" applyNumberFormat="1" applyFont="1" applyFill="1" applyBorder="1" applyAlignment="1">
      <alignment horizontal="right" vertical="center" shrinkToFit="1"/>
    </xf>
    <xf numFmtId="178" fontId="21" fillId="0" borderId="79" xfId="8" applyNumberFormat="1" applyFont="1" applyFill="1" applyBorder="1" applyAlignment="1">
      <alignment horizontal="right" vertical="center" shrinkToFit="1"/>
    </xf>
    <xf numFmtId="178" fontId="21" fillId="0" borderId="6" xfId="8" applyNumberFormat="1" applyFont="1" applyFill="1" applyBorder="1" applyAlignment="1">
      <alignment horizontal="right" vertical="center" shrinkToFit="1"/>
    </xf>
    <xf numFmtId="181" fontId="21" fillId="0" borderId="75" xfId="8" applyNumberFormat="1" applyFont="1" applyFill="1" applyBorder="1" applyAlignment="1">
      <alignment horizontal="right" vertical="center"/>
    </xf>
    <xf numFmtId="181" fontId="21" fillId="0" borderId="76" xfId="8" applyNumberFormat="1" applyFont="1" applyFill="1" applyBorder="1" applyAlignment="1">
      <alignment horizontal="right" vertical="center"/>
    </xf>
    <xf numFmtId="0" fontId="21" fillId="0" borderId="17" xfId="8" applyFont="1" applyFill="1" applyBorder="1" applyAlignment="1">
      <alignment vertical="center"/>
    </xf>
    <xf numFmtId="0" fontId="21" fillId="0" borderId="22" xfId="8" applyFont="1" applyFill="1" applyBorder="1" applyAlignment="1">
      <alignment horizontal="center" vertical="center"/>
    </xf>
    <xf numFmtId="0" fontId="21" fillId="0" borderId="19" xfId="8" applyFont="1" applyFill="1" applyBorder="1" applyAlignment="1">
      <alignment horizontal="center" vertical="center"/>
    </xf>
    <xf numFmtId="0" fontId="21" fillId="0" borderId="80" xfId="8" applyFont="1" applyFill="1" applyBorder="1" applyAlignment="1">
      <alignment horizontal="center" vertical="center"/>
    </xf>
    <xf numFmtId="0" fontId="21" fillId="0" borderId="36" xfId="8" applyFont="1" applyFill="1" applyBorder="1" applyAlignment="1">
      <alignment horizontal="center" vertical="center"/>
    </xf>
    <xf numFmtId="0" fontId="21" fillId="0" borderId="8" xfId="8" applyFont="1" applyFill="1" applyBorder="1" applyAlignment="1">
      <alignment horizontal="center" vertical="center"/>
    </xf>
    <xf numFmtId="0" fontId="21" fillId="0" borderId="74" xfId="8" applyFont="1" applyFill="1" applyBorder="1" applyAlignment="1">
      <alignment horizontal="center" vertical="center"/>
    </xf>
    <xf numFmtId="0" fontId="21" fillId="0" borderId="75" xfId="8" applyFont="1" applyFill="1" applyBorder="1" applyAlignment="1">
      <alignment horizontal="center" vertical="center"/>
    </xf>
    <xf numFmtId="178" fontId="21" fillId="0" borderId="8" xfId="8" applyNumberFormat="1" applyFont="1" applyFill="1" applyBorder="1" applyAlignment="1">
      <alignment horizontal="right" vertical="center"/>
    </xf>
    <xf numFmtId="178" fontId="21" fillId="0" borderId="9" xfId="8" applyNumberFormat="1" applyFont="1" applyFill="1" applyBorder="1" applyAlignment="1">
      <alignment horizontal="right" vertical="center"/>
    </xf>
    <xf numFmtId="0" fontId="25" fillId="0" borderId="44" xfId="9" applyFont="1" applyFill="1" applyBorder="1" applyAlignment="1">
      <alignment horizontal="center" vertical="center" shrinkToFit="1"/>
    </xf>
    <xf numFmtId="0" fontId="25" fillId="0" borderId="18" xfId="9" applyFont="1" applyFill="1" applyBorder="1" applyAlignment="1">
      <alignment horizontal="center" vertical="center" shrinkToFit="1"/>
    </xf>
    <xf numFmtId="0" fontId="25" fillId="0" borderId="43" xfId="9" applyFont="1" applyFill="1" applyBorder="1" applyAlignment="1">
      <alignment horizontal="center" vertical="center" shrinkToFit="1"/>
    </xf>
    <xf numFmtId="185" fontId="25" fillId="0" borderId="41" xfId="8" applyNumberFormat="1" applyFont="1" applyFill="1" applyBorder="1" applyAlignment="1">
      <alignment horizontal="right" vertical="center" shrinkToFit="1"/>
    </xf>
    <xf numFmtId="185" fontId="25" fillId="0" borderId="12" xfId="8" applyNumberFormat="1" applyFont="1" applyFill="1" applyBorder="1" applyAlignment="1">
      <alignment horizontal="right" vertical="center" shrinkToFit="1"/>
    </xf>
    <xf numFmtId="185" fontId="25" fillId="0" borderId="13" xfId="8" applyNumberFormat="1" applyFont="1" applyFill="1" applyBorder="1" applyAlignment="1">
      <alignment horizontal="right" vertical="center" shrinkToFit="1"/>
    </xf>
    <xf numFmtId="0" fontId="21" fillId="0" borderId="11" xfId="8" applyFont="1" applyFill="1" applyBorder="1" applyAlignment="1">
      <alignment horizontal="center" vertical="center"/>
    </xf>
    <xf numFmtId="0" fontId="21" fillId="0" borderId="70" xfId="8" applyFont="1" applyFill="1" applyBorder="1" applyAlignment="1">
      <alignment horizontal="center" vertical="center"/>
    </xf>
    <xf numFmtId="0" fontId="25" fillId="0" borderId="41" xfId="8" applyFont="1" applyFill="1" applyBorder="1" applyAlignment="1">
      <alignment vertical="center"/>
    </xf>
    <xf numFmtId="0" fontId="25" fillId="0" borderId="12" xfId="8" applyFont="1" applyFill="1" applyBorder="1" applyAlignment="1">
      <alignment vertical="center"/>
    </xf>
    <xf numFmtId="0" fontId="25" fillId="0" borderId="48" xfId="8" applyFont="1" applyFill="1" applyBorder="1" applyAlignment="1">
      <alignment vertical="center"/>
    </xf>
    <xf numFmtId="181" fontId="21" fillId="0" borderId="39" xfId="8" applyNumberFormat="1" applyFont="1" applyFill="1" applyBorder="1" applyAlignment="1">
      <alignment horizontal="right" vertical="center" shrinkToFit="1"/>
    </xf>
    <xf numFmtId="181" fontId="21" fillId="0" borderId="31" xfId="8" applyNumberFormat="1" applyFont="1" applyFill="1" applyBorder="1" applyAlignment="1">
      <alignment horizontal="right" vertical="center" shrinkToFit="1"/>
    </xf>
    <xf numFmtId="181" fontId="21" fillId="0" borderId="42" xfId="8" applyNumberFormat="1" applyFont="1" applyFill="1" applyBorder="1" applyAlignment="1">
      <alignment horizontal="right" vertical="center" shrinkToFit="1"/>
    </xf>
    <xf numFmtId="181" fontId="21" fillId="0" borderId="32" xfId="8" applyNumberFormat="1" applyFont="1" applyFill="1" applyBorder="1" applyAlignment="1">
      <alignment horizontal="right" vertical="center" shrinkToFit="1"/>
    </xf>
    <xf numFmtId="0" fontId="25" fillId="0" borderId="41" xfId="9" applyFont="1" applyFill="1" applyBorder="1" applyAlignment="1">
      <alignment horizontal="center" vertical="center" shrinkToFit="1"/>
    </xf>
    <xf numFmtId="0" fontId="25" fillId="0" borderId="12" xfId="9" applyFont="1" applyFill="1" applyBorder="1" applyAlignment="1">
      <alignment horizontal="center" vertical="center" shrinkToFit="1"/>
    </xf>
    <xf numFmtId="0" fontId="25" fillId="0" borderId="48" xfId="9" applyFont="1" applyFill="1" applyBorder="1" applyAlignment="1">
      <alignment horizontal="center" vertical="center" shrinkToFit="1"/>
    </xf>
    <xf numFmtId="178" fontId="25" fillId="0" borderId="39" xfId="8" applyNumberFormat="1" applyFont="1" applyFill="1" applyBorder="1" applyAlignment="1">
      <alignment horizontal="right" vertical="center" shrinkToFit="1"/>
    </xf>
    <xf numFmtId="178" fontId="25" fillId="0" borderId="31" xfId="8" applyNumberFormat="1" applyFont="1" applyFill="1" applyBorder="1" applyAlignment="1">
      <alignment horizontal="right" vertical="center" shrinkToFit="1"/>
    </xf>
    <xf numFmtId="178" fontId="25" fillId="0" borderId="32" xfId="8" applyNumberFormat="1" applyFont="1" applyFill="1" applyBorder="1" applyAlignment="1">
      <alignment horizontal="right" vertical="center" shrinkToFit="1"/>
    </xf>
    <xf numFmtId="0" fontId="21" fillId="0" borderId="24" xfId="8" applyFont="1" applyFill="1" applyBorder="1" applyAlignment="1">
      <alignment horizontal="center" vertical="center"/>
    </xf>
    <xf numFmtId="181" fontId="21" fillId="0" borderId="74" xfId="8" applyNumberFormat="1" applyFont="1" applyFill="1" applyBorder="1" applyAlignment="1">
      <alignment horizontal="right" vertical="center" shrinkToFit="1"/>
    </xf>
    <xf numFmtId="181" fontId="21" fillId="0" borderId="75" xfId="8" applyNumberFormat="1" applyFont="1" applyFill="1" applyBorder="1" applyAlignment="1">
      <alignment horizontal="right" vertical="center" shrinkToFit="1"/>
    </xf>
    <xf numFmtId="181" fontId="21" fillId="0" borderId="76" xfId="8" applyNumberFormat="1" applyFont="1" applyFill="1" applyBorder="1" applyAlignment="1">
      <alignment horizontal="right" vertical="center" shrinkToFit="1"/>
    </xf>
    <xf numFmtId="0" fontId="21" fillId="0" borderId="36" xfId="10" applyFont="1" applyFill="1" applyBorder="1" applyAlignment="1">
      <alignment horizontal="left" vertical="center"/>
    </xf>
    <xf numFmtId="0" fontId="21" fillId="0" borderId="8" xfId="10" applyFont="1" applyFill="1" applyBorder="1" applyAlignment="1">
      <alignment horizontal="left" vertical="center"/>
    </xf>
    <xf numFmtId="0" fontId="21" fillId="0" borderId="9" xfId="10" applyFont="1" applyFill="1" applyBorder="1" applyAlignment="1">
      <alignment horizontal="left" vertical="center"/>
    </xf>
    <xf numFmtId="183" fontId="21" fillId="0" borderId="7" xfId="8" applyNumberFormat="1" applyFont="1" applyFill="1" applyBorder="1" applyAlignment="1">
      <alignment horizontal="right" vertical="center" shrinkToFit="1"/>
    </xf>
    <xf numFmtId="183" fontId="21" fillId="0" borderId="0" xfId="8" applyNumberFormat="1" applyFont="1" applyFill="1" applyBorder="1" applyAlignment="1">
      <alignment horizontal="right" vertical="center" shrinkToFit="1"/>
    </xf>
    <xf numFmtId="183" fontId="21" fillId="0" borderId="66" xfId="8" applyNumberFormat="1" applyFont="1" applyFill="1" applyBorder="1" applyAlignment="1">
      <alignment horizontal="right" vertical="center" shrinkToFit="1"/>
    </xf>
    <xf numFmtId="0" fontId="21" fillId="0" borderId="36" xfId="8" applyFont="1" applyFill="1" applyBorder="1" applyAlignment="1">
      <alignment horizontal="center" vertical="center" wrapText="1"/>
    </xf>
    <xf numFmtId="0" fontId="21" fillId="0" borderId="8" xfId="8" applyFont="1" applyFill="1" applyBorder="1" applyAlignment="1">
      <alignment horizontal="center" vertical="center" wrapText="1"/>
    </xf>
    <xf numFmtId="0" fontId="21" fillId="0" borderId="23" xfId="8" applyFont="1" applyFill="1" applyBorder="1" applyAlignment="1">
      <alignment horizontal="center" vertical="center" wrapText="1"/>
    </xf>
    <xf numFmtId="0" fontId="21" fillId="0" borderId="7" xfId="8" applyFont="1" applyFill="1" applyBorder="1" applyAlignment="1">
      <alignment horizontal="center" vertical="center" wrapText="1"/>
    </xf>
    <xf numFmtId="0" fontId="21" fillId="0" borderId="0" xfId="8" applyFont="1" applyFill="1" applyBorder="1" applyAlignment="1">
      <alignment horizontal="center" vertical="center" wrapText="1"/>
    </xf>
    <xf numFmtId="0" fontId="21" fillId="0" borderId="38" xfId="8" applyFont="1" applyFill="1" applyBorder="1" applyAlignment="1">
      <alignment horizontal="center" vertical="center" wrapText="1"/>
    </xf>
    <xf numFmtId="0" fontId="21" fillId="0" borderId="74" xfId="8" applyFont="1" applyFill="1" applyBorder="1" applyAlignment="1">
      <alignment horizontal="center" vertical="center" wrapText="1"/>
    </xf>
    <xf numFmtId="0" fontId="21" fillId="0" borderId="75" xfId="8" applyFont="1" applyFill="1" applyBorder="1" applyAlignment="1">
      <alignment horizontal="center" vertical="center" wrapText="1"/>
    </xf>
    <xf numFmtId="0" fontId="21" fillId="0" borderId="70" xfId="8" applyFont="1" applyFill="1" applyBorder="1" applyAlignment="1">
      <alignment horizontal="center" vertical="center" wrapText="1"/>
    </xf>
    <xf numFmtId="0" fontId="25" fillId="0" borderId="62" xfId="8" applyFont="1" applyFill="1" applyBorder="1" applyAlignment="1">
      <alignment vertical="center"/>
    </xf>
    <xf numFmtId="0" fontId="25" fillId="0" borderId="25" xfId="8" applyFont="1" applyFill="1" applyBorder="1" applyAlignment="1">
      <alignment vertical="center"/>
    </xf>
    <xf numFmtId="0" fontId="25" fillId="0" borderId="46" xfId="8" applyFont="1" applyFill="1" applyBorder="1" applyAlignment="1">
      <alignment vertical="center"/>
    </xf>
    <xf numFmtId="178" fontId="25" fillId="0" borderId="62" xfId="8" applyNumberFormat="1" applyFont="1" applyFill="1" applyBorder="1" applyAlignment="1">
      <alignment horizontal="right" vertical="center" shrinkToFit="1"/>
    </xf>
    <xf numFmtId="178" fontId="25" fillId="0" borderId="8" xfId="8" applyNumberFormat="1" applyFont="1" applyFill="1" applyBorder="1" applyAlignment="1">
      <alignment horizontal="right" vertical="center" shrinkToFit="1"/>
    </xf>
    <xf numFmtId="178" fontId="25" fillId="0" borderId="9" xfId="8" applyNumberFormat="1" applyFont="1" applyFill="1" applyBorder="1" applyAlignment="1">
      <alignment horizontal="right" vertical="center" shrinkToFit="1"/>
    </xf>
    <xf numFmtId="0" fontId="21" fillId="0" borderId="30" xfId="8" applyFont="1" applyFill="1" applyBorder="1" applyAlignment="1">
      <alignment horizontal="center" vertical="center"/>
    </xf>
    <xf numFmtId="0" fontId="21" fillId="0" borderId="42" xfId="8" applyFont="1" applyFill="1" applyBorder="1" applyAlignment="1">
      <alignment horizontal="center" vertical="center"/>
    </xf>
    <xf numFmtId="0" fontId="21" fillId="0" borderId="39" xfId="8" applyFont="1" applyFill="1" applyBorder="1" applyAlignment="1">
      <alignment horizontal="center" vertical="center" shrinkToFit="1"/>
    </xf>
    <xf numFmtId="0" fontId="21" fillId="0" borderId="31" xfId="8" applyFont="1" applyFill="1" applyBorder="1" applyAlignment="1">
      <alignment horizontal="center" vertical="center" shrinkToFit="1"/>
    </xf>
    <xf numFmtId="0" fontId="21" fillId="0" borderId="42" xfId="8" applyFont="1" applyFill="1" applyBorder="1" applyAlignment="1">
      <alignment horizontal="center" vertical="center" shrinkToFit="1"/>
    </xf>
    <xf numFmtId="0" fontId="21" fillId="0" borderId="32" xfId="8" applyFont="1" applyFill="1" applyBorder="1" applyAlignment="1">
      <alignment horizontal="center" vertical="center" shrinkToFit="1"/>
    </xf>
    <xf numFmtId="0" fontId="25" fillId="0" borderId="31" xfId="8" applyFont="1" applyFill="1" applyBorder="1" applyAlignment="1">
      <alignment vertical="center"/>
    </xf>
    <xf numFmtId="0" fontId="25" fillId="0" borderId="42" xfId="8" applyFont="1" applyFill="1" applyBorder="1" applyAlignment="1">
      <alignment vertical="center"/>
    </xf>
    <xf numFmtId="185" fontId="21" fillId="0" borderId="44" xfId="8" applyNumberFormat="1" applyFont="1" applyFill="1" applyBorder="1" applyAlignment="1">
      <alignment horizontal="right" vertical="center" shrinkToFit="1"/>
    </xf>
    <xf numFmtId="185" fontId="21" fillId="0" borderId="18" xfId="8" applyNumberFormat="1" applyFont="1" applyFill="1" applyBorder="1" applyAlignment="1">
      <alignment horizontal="right" vertical="center" shrinkToFit="1"/>
    </xf>
    <xf numFmtId="185" fontId="21" fillId="0" borderId="19" xfId="8" applyNumberFormat="1" applyFont="1" applyFill="1" applyBorder="1" applyAlignment="1">
      <alignment horizontal="right" vertical="center" shrinkToFit="1"/>
    </xf>
    <xf numFmtId="0" fontId="21" fillId="0" borderId="1" xfId="8" applyFont="1" applyFill="1" applyBorder="1" applyAlignment="1">
      <alignment horizontal="center" vertical="center"/>
    </xf>
    <xf numFmtId="0" fontId="21" fillId="0" borderId="2" xfId="8" applyFont="1" applyFill="1" applyBorder="1" applyAlignment="1">
      <alignment horizontal="center" vertical="center"/>
    </xf>
    <xf numFmtId="0" fontId="21" fillId="0" borderId="45"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45" xfId="8" applyNumberFormat="1" applyFont="1" applyFill="1" applyBorder="1" applyAlignment="1">
      <alignment horizontal="right" vertical="center" shrinkToFit="1"/>
    </xf>
    <xf numFmtId="178" fontId="21" fillId="0" borderId="25" xfId="8" applyNumberFormat="1" applyFont="1" applyFill="1" applyBorder="1" applyAlignment="1">
      <alignment horizontal="right" vertical="center" shrinkToFit="1"/>
    </xf>
    <xf numFmtId="178" fontId="21" fillId="0" borderId="26" xfId="8" applyNumberFormat="1" applyFont="1" applyFill="1" applyBorder="1" applyAlignment="1">
      <alignment horizontal="right" vertical="center" shrinkToFit="1"/>
    </xf>
    <xf numFmtId="0" fontId="21" fillId="0" borderId="9" xfId="8" applyFont="1" applyFill="1" applyBorder="1" applyAlignment="1">
      <alignment horizontal="center" vertical="center"/>
    </xf>
    <xf numFmtId="0" fontId="21" fillId="0" borderId="7" xfId="8" applyFont="1" applyFill="1" applyBorder="1" applyAlignment="1">
      <alignment horizontal="center" vertical="center"/>
    </xf>
    <xf numFmtId="0" fontId="21" fillId="0" borderId="66" xfId="8" applyFont="1" applyFill="1" applyBorder="1" applyAlignment="1">
      <alignment horizontal="center" vertical="center"/>
    </xf>
    <xf numFmtId="182" fontId="21" fillId="0" borderId="7" xfId="8" applyNumberFormat="1" applyFont="1" applyFill="1" applyBorder="1" applyAlignment="1">
      <alignment horizontal="right" vertical="center" shrinkToFit="1"/>
    </xf>
    <xf numFmtId="182" fontId="21" fillId="0" borderId="0" xfId="8" applyNumberFormat="1" applyFont="1" applyFill="1" applyBorder="1" applyAlignment="1">
      <alignment horizontal="right" vertical="center" shrinkToFit="1"/>
    </xf>
    <xf numFmtId="182" fontId="21" fillId="0" borderId="66" xfId="8" applyNumberFormat="1" applyFont="1" applyFill="1" applyBorder="1" applyAlignment="1">
      <alignment horizontal="right" vertical="center" shrinkToFit="1"/>
    </xf>
    <xf numFmtId="0" fontId="21" fillId="0" borderId="14" xfId="8" applyFont="1" applyFill="1" applyBorder="1" applyAlignment="1">
      <alignment horizontal="center" vertical="center"/>
    </xf>
    <xf numFmtId="0" fontId="21" fillId="0" borderId="15" xfId="8" applyFont="1" applyFill="1" applyBorder="1" applyAlignment="1">
      <alignment horizontal="center" vertical="center"/>
    </xf>
    <xf numFmtId="0" fontId="21" fillId="0" borderId="49" xfId="8" applyFont="1" applyFill="1" applyBorder="1" applyAlignment="1">
      <alignment horizontal="center" vertical="center"/>
    </xf>
    <xf numFmtId="0" fontId="21" fillId="0" borderId="38" xfId="8" applyFont="1" applyFill="1" applyBorder="1" applyAlignment="1">
      <alignment horizontal="center" vertical="center"/>
    </xf>
    <xf numFmtId="0" fontId="21" fillId="0" borderId="63" xfId="8" applyFont="1" applyFill="1" applyBorder="1" applyAlignment="1">
      <alignment horizontal="center" vertical="center"/>
    </xf>
    <xf numFmtId="0" fontId="21" fillId="0" borderId="50" xfId="8" applyFont="1" applyFill="1" applyBorder="1" applyAlignment="1">
      <alignment horizontal="center" vertical="center"/>
    </xf>
    <xf numFmtId="0" fontId="21" fillId="0" borderId="71" xfId="8" applyFont="1" applyFill="1" applyBorder="1" applyAlignment="1">
      <alignment horizontal="center" vertical="center"/>
    </xf>
    <xf numFmtId="0" fontId="21" fillId="0" borderId="16" xfId="8" applyFont="1" applyFill="1" applyBorder="1" applyAlignment="1">
      <alignment horizontal="center" vertical="center"/>
    </xf>
    <xf numFmtId="0" fontId="21" fillId="0" borderId="64" xfId="8" applyFont="1" applyFill="1" applyBorder="1" applyAlignment="1">
      <alignment horizontal="center" vertical="center"/>
    </xf>
    <xf numFmtId="0" fontId="21" fillId="0" borderId="65" xfId="8" applyFont="1" applyFill="1" applyBorder="1" applyAlignment="1">
      <alignment horizontal="center" vertical="center"/>
    </xf>
    <xf numFmtId="0" fontId="21" fillId="0" borderId="72" xfId="8" applyFont="1" applyFill="1" applyBorder="1" applyAlignment="1">
      <alignment horizontal="center" vertical="center"/>
    </xf>
    <xf numFmtId="0" fontId="21" fillId="0" borderId="73" xfId="8" applyFont="1" applyFill="1" applyBorder="1" applyAlignment="1">
      <alignment horizontal="center" vertical="center"/>
    </xf>
    <xf numFmtId="49" fontId="21" fillId="0" borderId="41" xfId="8" applyNumberFormat="1" applyFont="1" applyFill="1" applyBorder="1" applyAlignment="1">
      <alignment horizontal="center" vertical="center"/>
    </xf>
    <xf numFmtId="49" fontId="21" fillId="0" borderId="12" xfId="8" applyNumberFormat="1" applyFont="1" applyFill="1" applyBorder="1" applyAlignment="1">
      <alignment horizontal="center" vertical="center"/>
    </xf>
    <xf numFmtId="49" fontId="21" fillId="0" borderId="13" xfId="8" applyNumberFormat="1" applyFont="1" applyFill="1" applyBorder="1" applyAlignment="1">
      <alignment horizontal="center" vertical="center"/>
    </xf>
    <xf numFmtId="49" fontId="21" fillId="0" borderId="64" xfId="8" applyNumberFormat="1" applyFont="1" applyFill="1" applyBorder="1" applyAlignment="1">
      <alignment horizontal="center" vertical="center"/>
    </xf>
    <xf numFmtId="49" fontId="21" fillId="0" borderId="66" xfId="8" applyNumberFormat="1" applyFont="1" applyFill="1" applyBorder="1" applyAlignment="1">
      <alignment horizontal="center" vertical="center"/>
    </xf>
    <xf numFmtId="49" fontId="21" fillId="0" borderId="72" xfId="8" applyNumberFormat="1" applyFont="1" applyFill="1" applyBorder="1" applyAlignment="1">
      <alignment horizontal="center" vertical="center"/>
    </xf>
    <xf numFmtId="49" fontId="21" fillId="0" borderId="75" xfId="8" applyNumberFormat="1" applyFont="1" applyFill="1" applyBorder="1" applyAlignment="1">
      <alignment horizontal="center" vertical="center"/>
    </xf>
    <xf numFmtId="49" fontId="21" fillId="0" borderId="76" xfId="8" applyNumberFormat="1" applyFont="1" applyFill="1" applyBorder="1" applyAlignment="1">
      <alignment horizontal="center" vertical="center"/>
    </xf>
    <xf numFmtId="0" fontId="21" fillId="0" borderId="36" xfId="8" applyFont="1" applyFill="1" applyBorder="1" applyAlignment="1">
      <alignment horizontal="left" vertical="center"/>
    </xf>
    <xf numFmtId="0" fontId="21" fillId="0" borderId="8" xfId="8" applyFont="1" applyFill="1" applyBorder="1" applyAlignment="1">
      <alignment horizontal="left" vertical="center"/>
    </xf>
    <xf numFmtId="0" fontId="21" fillId="0" borderId="9" xfId="8" applyFont="1" applyFill="1" applyBorder="1" applyAlignment="1">
      <alignment horizontal="left" vertical="center"/>
    </xf>
    <xf numFmtId="181" fontId="21" fillId="0" borderId="36" xfId="8" applyNumberFormat="1" applyFont="1" applyFill="1" applyBorder="1" applyAlignment="1">
      <alignment horizontal="right" vertical="center" shrinkToFit="1"/>
    </xf>
    <xf numFmtId="181" fontId="21" fillId="0" borderId="8" xfId="8" applyNumberFormat="1" applyFont="1" applyFill="1" applyBorder="1" applyAlignment="1">
      <alignment horizontal="right" vertical="center" shrinkToFit="1"/>
    </xf>
    <xf numFmtId="181" fontId="21" fillId="0" borderId="9" xfId="8" applyNumberFormat="1" applyFont="1" applyFill="1" applyBorder="1" applyAlignment="1">
      <alignment horizontal="right" vertical="center" shrinkToFit="1"/>
    </xf>
    <xf numFmtId="49" fontId="22" fillId="0" borderId="0" xfId="8" applyNumberFormat="1" applyFont="1" applyFill="1" applyAlignment="1">
      <alignment horizontal="center" vertical="center"/>
    </xf>
    <xf numFmtId="0" fontId="21" fillId="0" borderId="4" xfId="8" applyFont="1" applyFill="1" applyBorder="1" applyAlignment="1">
      <alignment horizontal="center" vertical="center"/>
    </xf>
    <xf numFmtId="0" fontId="21" fillId="0" borderId="23" xfId="8" applyFont="1" applyFill="1" applyBorder="1" applyAlignment="1">
      <alignment horizontal="center" vertical="center"/>
    </xf>
    <xf numFmtId="0" fontId="21" fillId="0" borderId="5" xfId="8" applyFont="1" applyFill="1" applyBorder="1" applyAlignment="1">
      <alignment horizontal="center" vertical="center"/>
    </xf>
    <xf numFmtId="0" fontId="21" fillId="0" borderId="68" xfId="8" applyFont="1" applyFill="1" applyBorder="1" applyAlignment="1">
      <alignment horizontal="center" vertical="center"/>
    </xf>
    <xf numFmtId="0" fontId="21" fillId="0" borderId="47" xfId="8" applyFont="1" applyFill="1" applyBorder="1" applyAlignment="1">
      <alignment horizontal="center" vertical="center"/>
    </xf>
    <xf numFmtId="0" fontId="21" fillId="0" borderId="62" xfId="8" applyFont="1" applyFill="1" applyBorder="1" applyAlignment="1">
      <alignment horizontal="center" vertical="center"/>
    </xf>
    <xf numFmtId="0" fontId="21" fillId="0" borderId="10" xfId="8" applyFont="1" applyFill="1" applyBorder="1" applyAlignment="1">
      <alignment horizontal="center" vertical="center"/>
    </xf>
    <xf numFmtId="0" fontId="21" fillId="0" borderId="69" xfId="8" applyFont="1" applyFill="1" applyBorder="1" applyAlignment="1">
      <alignment horizontal="center" vertical="center"/>
    </xf>
    <xf numFmtId="0" fontId="21" fillId="0" borderId="67" xfId="8" applyFont="1" applyFill="1" applyBorder="1" applyAlignment="1">
      <alignment horizontal="center" vertical="center"/>
    </xf>
    <xf numFmtId="0" fontId="21" fillId="0" borderId="3" xfId="8" applyFont="1" applyFill="1" applyBorder="1" applyAlignment="1">
      <alignment horizontal="center" vertical="center"/>
    </xf>
    <xf numFmtId="0" fontId="21" fillId="0" borderId="37" xfId="11" applyFont="1" applyBorder="1">
      <alignment vertical="center"/>
    </xf>
    <xf numFmtId="0" fontId="21" fillId="0" borderId="54" xfId="11" applyFont="1" applyBorder="1">
      <alignment vertical="center"/>
    </xf>
    <xf numFmtId="0" fontId="21" fillId="0" borderId="40" xfId="11" applyFont="1" applyBorder="1">
      <alignment vertical="center"/>
    </xf>
    <xf numFmtId="178" fontId="21" fillId="0" borderId="37" xfId="11" applyNumberFormat="1" applyFont="1" applyFill="1" applyBorder="1" applyAlignment="1">
      <alignment horizontal="right" vertical="center" shrinkToFit="1"/>
    </xf>
    <xf numFmtId="0" fontId="2" fillId="0" borderId="54" xfId="11" applyFill="1" applyBorder="1" applyAlignment="1">
      <alignment horizontal="right" vertical="center" shrinkToFit="1"/>
    </xf>
    <xf numFmtId="0" fontId="2" fillId="0" borderId="89" xfId="11" applyFill="1" applyBorder="1" applyAlignment="1">
      <alignment horizontal="right" vertical="center" shrinkToFit="1"/>
    </xf>
    <xf numFmtId="181" fontId="21" fillId="0" borderId="91" xfId="11" applyNumberFormat="1" applyFont="1" applyFill="1" applyBorder="1" applyAlignment="1">
      <alignment horizontal="right" vertical="center" shrinkToFit="1"/>
    </xf>
    <xf numFmtId="181" fontId="2" fillId="0" borderId="54"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21" fillId="0" borderId="91" xfId="11" applyNumberFormat="1" applyFont="1" applyFill="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4"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4"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4" xfId="11" applyFont="1" applyBorder="1">
      <alignment vertical="center"/>
    </xf>
    <xf numFmtId="0" fontId="21" fillId="0" borderId="0" xfId="11" applyFont="1" applyBorder="1">
      <alignment vertical="center"/>
    </xf>
    <xf numFmtId="0" fontId="21" fillId="0" borderId="38" xfId="11" applyFont="1" applyBorder="1">
      <alignment vertical="center"/>
    </xf>
    <xf numFmtId="178" fontId="21" fillId="0" borderId="64" xfId="11" applyNumberFormat="1" applyFont="1" applyFill="1" applyBorder="1" applyAlignment="1">
      <alignment horizontal="right" vertical="center" shrinkToFit="1"/>
    </xf>
    <xf numFmtId="178" fontId="21" fillId="0" borderId="0" xfId="11" applyNumberFormat="1" applyFont="1" applyFill="1" applyBorder="1" applyAlignment="1">
      <alignment horizontal="right" vertical="center" shrinkToFit="1"/>
    </xf>
    <xf numFmtId="178" fontId="21" fillId="0" borderId="85" xfId="11" applyNumberFormat="1" applyFont="1" applyFill="1" applyBorder="1" applyAlignment="1">
      <alignment horizontal="right" vertical="center" shrinkToFit="1"/>
    </xf>
    <xf numFmtId="181" fontId="21" fillId="0" borderId="88" xfId="11" applyNumberFormat="1" applyFont="1" applyFill="1" applyBorder="1" applyAlignment="1">
      <alignment horizontal="right" vertical="center" shrinkToFit="1"/>
    </xf>
    <xf numFmtId="181" fontId="21" fillId="0" borderId="0" xfId="11" applyNumberFormat="1" applyFont="1" applyFill="1" applyBorder="1" applyAlignment="1">
      <alignment horizontal="right" vertical="center" shrinkToFit="1"/>
    </xf>
    <xf numFmtId="181" fontId="21" fillId="0" borderId="85" xfId="11" applyNumberFormat="1" applyFont="1" applyFill="1" applyBorder="1" applyAlignment="1">
      <alignment horizontal="right" vertical="center" shrinkToFit="1"/>
    </xf>
    <xf numFmtId="178" fontId="21" fillId="0" borderId="88" xfId="11" applyNumberFormat="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Border="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Border="1" applyAlignment="1">
      <alignment horizontal="right" vertical="center" shrinkToFit="1"/>
    </xf>
    <xf numFmtId="0" fontId="21" fillId="5" borderId="38" xfId="11" applyFont="1" applyFill="1" applyBorder="1" applyAlignment="1">
      <alignment horizontal="right" vertical="center" shrinkToFit="1"/>
    </xf>
    <xf numFmtId="0" fontId="21" fillId="0" borderId="41" xfId="11" applyFont="1" applyBorder="1" applyAlignment="1">
      <alignment horizontal="center" vertical="center" textRotation="255"/>
    </xf>
    <xf numFmtId="0" fontId="21" fillId="0" borderId="48" xfId="11" applyFont="1" applyBorder="1" applyAlignment="1">
      <alignment horizontal="center" vertical="center" textRotation="255"/>
    </xf>
    <xf numFmtId="0" fontId="21" fillId="0" borderId="64"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181" fontId="2" fillId="0" borderId="0" xfId="11" applyNumberFormat="1" applyFill="1" applyAlignment="1">
      <alignment horizontal="right" vertical="center" shrinkToFit="1"/>
    </xf>
    <xf numFmtId="181" fontId="2" fillId="0" borderId="85" xfId="11" applyNumberFormat="1" applyFill="1" applyBorder="1" applyAlignment="1">
      <alignment horizontal="right" vertical="center" shrinkToFit="1"/>
    </xf>
    <xf numFmtId="178" fontId="21" fillId="0" borderId="54" xfId="11" applyNumberFormat="1" applyFont="1" applyFill="1" applyBorder="1" applyAlignment="1">
      <alignment horizontal="right" vertical="center" shrinkToFit="1"/>
    </xf>
    <xf numFmtId="178" fontId="21" fillId="0" borderId="89" xfId="11" applyNumberFormat="1" applyFont="1" applyFill="1" applyBorder="1" applyAlignment="1">
      <alignment horizontal="right" vertical="center" shrinkToFit="1"/>
    </xf>
    <xf numFmtId="181" fontId="21" fillId="0" borderId="90" xfId="11" applyNumberFormat="1" applyFont="1" applyFill="1" applyBorder="1" applyAlignment="1">
      <alignment horizontal="right" vertical="center" shrinkToFit="1"/>
    </xf>
    <xf numFmtId="178" fontId="21" fillId="0" borderId="90" xfId="11" applyNumberFormat="1" applyFont="1" applyFill="1" applyBorder="1" applyAlignment="1">
      <alignment horizontal="right" vertical="center" shrinkToFit="1"/>
    </xf>
    <xf numFmtId="181" fontId="21" fillId="0" borderId="54" xfId="11" applyNumberFormat="1" applyFont="1" applyFill="1" applyBorder="1" applyAlignment="1">
      <alignment horizontal="right" vertical="center" shrinkToFit="1"/>
    </xf>
    <xf numFmtId="181" fontId="21" fillId="0" borderId="40"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21" fillId="0" borderId="54" xfId="11" applyFont="1" applyFill="1" applyBorder="1">
      <alignment vertical="center"/>
    </xf>
    <xf numFmtId="0" fontId="21" fillId="0" borderId="40" xfId="11" applyFont="1" applyFill="1" applyBorder="1">
      <alignment vertical="center"/>
    </xf>
    <xf numFmtId="178" fontId="21" fillId="0" borderId="40" xfId="11" applyNumberFormat="1" applyFont="1" applyFill="1" applyBorder="1" applyAlignment="1">
      <alignment horizontal="right" vertical="center" shrinkToFit="1"/>
    </xf>
    <xf numFmtId="181" fontId="21" fillId="0" borderId="86" xfId="11" applyNumberFormat="1" applyFont="1" applyFill="1" applyBorder="1" applyAlignment="1">
      <alignment horizontal="right" vertical="center" shrinkToFit="1"/>
    </xf>
    <xf numFmtId="178" fontId="21" fillId="0" borderId="86" xfId="11" applyNumberFormat="1" applyFont="1" applyFill="1" applyBorder="1" applyAlignment="1">
      <alignment horizontal="right" vertical="center" shrinkToFit="1"/>
    </xf>
    <xf numFmtId="181" fontId="21" fillId="0" borderId="38" xfId="11" applyNumberFormat="1" applyFont="1" applyFill="1" applyBorder="1" applyAlignment="1">
      <alignment horizontal="right" vertical="center" shrinkToFit="1"/>
    </xf>
    <xf numFmtId="0" fontId="21" fillId="0" borderId="37" xfId="11" applyFont="1" applyFill="1" applyBorder="1" applyAlignment="1">
      <alignment horizontal="left" vertical="center"/>
    </xf>
    <xf numFmtId="0" fontId="21" fillId="0" borderId="54" xfId="11" applyFont="1" applyFill="1" applyBorder="1" applyAlignment="1">
      <alignment horizontal="left" vertical="center"/>
    </xf>
    <xf numFmtId="0" fontId="21" fillId="0" borderId="40" xfId="11" applyFont="1" applyFill="1" applyBorder="1" applyAlignment="1">
      <alignment horizontal="left" vertical="center"/>
    </xf>
    <xf numFmtId="0" fontId="21" fillId="0" borderId="64" xfId="11" applyFont="1" applyFill="1" applyBorder="1">
      <alignment vertical="center"/>
    </xf>
    <xf numFmtId="0" fontId="21" fillId="0" borderId="0" xfId="11" applyFont="1" applyFill="1" applyBorder="1">
      <alignment vertical="center"/>
    </xf>
    <xf numFmtId="0" fontId="21" fillId="0" borderId="38" xfId="11" applyFont="1" applyFill="1" applyBorder="1">
      <alignment vertical="center"/>
    </xf>
    <xf numFmtId="181" fontId="2" fillId="0" borderId="38" xfId="11" applyNumberFormat="1" applyFill="1" applyBorder="1" applyAlignment="1">
      <alignment horizontal="right" vertical="center" shrinkToFit="1"/>
    </xf>
    <xf numFmtId="0" fontId="21" fillId="0" borderId="64" xfId="11" applyFont="1" applyFill="1" applyBorder="1" applyAlignment="1">
      <alignment horizontal="left" vertical="center"/>
    </xf>
    <xf numFmtId="0" fontId="21" fillId="0" borderId="0" xfId="11" applyFont="1" applyFill="1" applyBorder="1" applyAlignment="1">
      <alignment horizontal="left" vertical="center"/>
    </xf>
    <xf numFmtId="0" fontId="21" fillId="0" borderId="38" xfId="11" applyFont="1" applyFill="1" applyBorder="1" applyAlignment="1">
      <alignment horizontal="left" vertical="center"/>
    </xf>
    <xf numFmtId="0" fontId="2" fillId="0" borderId="38" xfId="11" applyFill="1" applyBorder="1" applyAlignment="1">
      <alignment horizontal="right" vertical="center" shrinkToFit="1"/>
    </xf>
    <xf numFmtId="178" fontId="21" fillId="0" borderId="38" xfId="11" applyNumberFormat="1" applyFont="1" applyFill="1" applyBorder="1" applyAlignment="1">
      <alignment horizontal="right" vertical="center" shrinkToFit="1"/>
    </xf>
    <xf numFmtId="0" fontId="21" fillId="0" borderId="64" xfId="11" applyFont="1" applyFill="1" applyBorder="1" applyAlignment="1">
      <alignment horizontal="center" vertical="center" wrapText="1"/>
    </xf>
    <xf numFmtId="0" fontId="21" fillId="0" borderId="0" xfId="11" applyFont="1" applyFill="1" applyBorder="1" applyAlignment="1">
      <alignment horizontal="center" vertical="center" wrapText="1"/>
    </xf>
    <xf numFmtId="0" fontId="21" fillId="0" borderId="37" xfId="11" applyFont="1" applyFill="1" applyBorder="1" applyAlignment="1">
      <alignment horizontal="center" vertical="center" wrapText="1"/>
    </xf>
    <xf numFmtId="0" fontId="21" fillId="0" borderId="54" xfId="11" applyFont="1" applyFill="1" applyBorder="1" applyAlignment="1">
      <alignment horizontal="center" vertical="center" wrapText="1"/>
    </xf>
    <xf numFmtId="0" fontId="21" fillId="0" borderId="41" xfId="11" applyFont="1" applyFill="1" applyBorder="1" applyAlignment="1">
      <alignment horizontal="left" vertical="center"/>
    </xf>
    <xf numFmtId="0" fontId="21" fillId="0" borderId="12" xfId="11" applyFont="1" applyFill="1" applyBorder="1" applyAlignment="1">
      <alignment horizontal="left" vertical="center"/>
    </xf>
    <xf numFmtId="0" fontId="21" fillId="0" borderId="48" xfId="11" applyFont="1" applyFill="1" applyBorder="1" applyAlignment="1">
      <alignment horizontal="left" vertical="center"/>
    </xf>
    <xf numFmtId="178" fontId="21" fillId="0" borderId="41" xfId="11" applyNumberFormat="1" applyFont="1" applyFill="1" applyBorder="1" applyAlignment="1">
      <alignment horizontal="right" vertical="center" shrinkToFit="1"/>
    </xf>
    <xf numFmtId="178" fontId="21" fillId="0" borderId="12" xfId="11" applyNumberFormat="1" applyFont="1" applyFill="1" applyBorder="1" applyAlignment="1">
      <alignment horizontal="right" vertical="center" shrinkToFit="1"/>
    </xf>
    <xf numFmtId="178" fontId="21" fillId="0" borderId="48" xfId="11" applyNumberFormat="1" applyFont="1" applyFill="1" applyBorder="1" applyAlignment="1">
      <alignment horizontal="right" vertical="center" shrinkToFit="1"/>
    </xf>
    <xf numFmtId="0" fontId="21" fillId="0" borderId="41" xfId="11" applyFont="1" applyFill="1" applyBorder="1">
      <alignment vertical="center"/>
    </xf>
    <xf numFmtId="0" fontId="21" fillId="0" borderId="12" xfId="11" applyFont="1" applyFill="1" applyBorder="1">
      <alignment vertical="center"/>
    </xf>
    <xf numFmtId="0" fontId="21" fillId="0" borderId="48" xfId="11" applyFont="1" applyFill="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Fill="1" applyBorder="1" applyAlignment="1">
      <alignment horizontal="right" vertical="center" shrinkToFit="1"/>
    </xf>
    <xf numFmtId="0" fontId="2" fillId="0" borderId="0" xfId="11" applyFill="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48" xfId="11" applyFont="1" applyBorder="1">
      <alignment vertical="center"/>
    </xf>
    <xf numFmtId="181" fontId="21" fillId="0" borderId="41" xfId="11" applyNumberFormat="1" applyFont="1" applyFill="1" applyBorder="1" applyAlignment="1">
      <alignment horizontal="right" vertical="center" shrinkToFit="1"/>
    </xf>
    <xf numFmtId="0" fontId="2" fillId="0" borderId="12" xfId="11" applyFill="1" applyBorder="1" applyAlignment="1">
      <alignment horizontal="right" vertical="center" shrinkToFit="1"/>
    </xf>
    <xf numFmtId="181" fontId="21" fillId="0" borderId="12" xfId="11" applyNumberFormat="1" applyFont="1" applyFill="1" applyBorder="1" applyAlignment="1">
      <alignment horizontal="right" vertical="center" shrinkToFit="1"/>
    </xf>
    <xf numFmtId="0" fontId="2" fillId="0" borderId="48" xfId="11" applyFill="1" applyBorder="1" applyAlignment="1">
      <alignment horizontal="right" vertical="center" shrinkToFit="1"/>
    </xf>
    <xf numFmtId="181" fontId="21" fillId="0" borderId="64" xfId="11" applyNumberFormat="1" applyFont="1" applyFill="1" applyBorder="1" applyAlignment="1">
      <alignment horizontal="right" vertical="center" shrinkToFit="1"/>
    </xf>
    <xf numFmtId="0" fontId="2" fillId="0" borderId="31" xfId="11" applyBorder="1" applyAlignment="1">
      <alignment horizontal="center" vertical="center"/>
    </xf>
    <xf numFmtId="0" fontId="2"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4" xfId="11" applyFont="1" applyBorder="1" applyAlignment="1">
      <alignment horizontal="center" vertical="center" wrapText="1"/>
    </xf>
    <xf numFmtId="0" fontId="21" fillId="0" borderId="0" xfId="11" applyFont="1" applyBorder="1" applyAlignment="1">
      <alignment horizontal="center" vertical="center" wrapText="1"/>
    </xf>
    <xf numFmtId="0" fontId="21" fillId="0" borderId="37" xfId="11" applyFont="1" applyBorder="1" applyAlignment="1">
      <alignment horizontal="center" vertical="center" wrapText="1"/>
    </xf>
    <xf numFmtId="0" fontId="21" fillId="0" borderId="54"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Border="1" applyAlignment="1">
      <alignment vertical="center" textRotation="255"/>
    </xf>
    <xf numFmtId="0" fontId="21" fillId="0" borderId="54" xfId="11" applyFont="1" applyBorder="1" applyAlignment="1">
      <alignment vertical="center" textRotation="255"/>
    </xf>
    <xf numFmtId="0" fontId="21" fillId="0" borderId="41" xfId="11" applyFont="1" applyFill="1" applyBorder="1" applyAlignment="1">
      <alignment horizontal="center" vertical="center" textRotation="255"/>
    </xf>
    <xf numFmtId="0" fontId="21" fillId="0" borderId="48" xfId="11" applyFont="1" applyFill="1" applyBorder="1" applyAlignment="1">
      <alignment horizontal="center" vertical="center" textRotation="255"/>
    </xf>
    <xf numFmtId="0" fontId="21" fillId="0" borderId="64" xfId="11" applyFont="1" applyFill="1" applyBorder="1" applyAlignment="1">
      <alignment horizontal="center" vertical="center" textRotation="255"/>
    </xf>
    <xf numFmtId="0" fontId="21" fillId="0" borderId="38" xfId="11" applyFont="1" applyFill="1" applyBorder="1" applyAlignment="1">
      <alignment horizontal="center" vertical="center" textRotation="255"/>
    </xf>
    <xf numFmtId="0" fontId="21" fillId="0" borderId="37" xfId="11" applyFont="1" applyFill="1" applyBorder="1" applyAlignment="1">
      <alignment horizontal="center" vertical="center" textRotation="255"/>
    </xf>
    <xf numFmtId="0" fontId="21" fillId="0" borderId="40" xfId="11" applyFont="1" applyFill="1" applyBorder="1" applyAlignment="1">
      <alignment horizontal="center" vertical="center" textRotation="255"/>
    </xf>
    <xf numFmtId="0" fontId="27" fillId="0" borderId="64" xfId="11" applyFont="1" applyBorder="1">
      <alignment vertical="center"/>
    </xf>
    <xf numFmtId="0" fontId="27" fillId="0" borderId="0" xfId="11" applyFont="1" applyBorder="1">
      <alignment vertical="center"/>
    </xf>
    <xf numFmtId="0" fontId="27" fillId="0" borderId="38" xfId="11" applyFont="1" applyBorder="1">
      <alignment vertical="center"/>
    </xf>
    <xf numFmtId="0" fontId="21" fillId="0" borderId="64" xfId="11" applyFont="1" applyBorder="1" applyAlignment="1">
      <alignment vertical="center"/>
    </xf>
    <xf numFmtId="0" fontId="17" fillId="0" borderId="0" xfId="6" applyBorder="1" applyAlignment="1">
      <alignment vertical="center"/>
    </xf>
    <xf numFmtId="0" fontId="17" fillId="0" borderId="38" xfId="6" applyBorder="1" applyAlignment="1">
      <alignment vertical="center"/>
    </xf>
    <xf numFmtId="178" fontId="21" fillId="0" borderId="87" xfId="11" applyNumberFormat="1" applyFont="1" applyFill="1" applyBorder="1" applyAlignment="1">
      <alignment horizontal="right" vertical="center" shrinkToFit="1"/>
    </xf>
    <xf numFmtId="178" fontId="21" fillId="0" borderId="84" xfId="11" applyNumberFormat="1" applyFont="1" applyFill="1" applyBorder="1" applyAlignment="1">
      <alignment horizontal="right" vertical="center" shrinkToFit="1"/>
    </xf>
    <xf numFmtId="178" fontId="21" fillId="0" borderId="82" xfId="11" applyNumberFormat="1" applyFont="1" applyFill="1" applyBorder="1" applyAlignment="1">
      <alignment horizontal="right" vertical="center" shrinkToFit="1"/>
    </xf>
    <xf numFmtId="181" fontId="21" fillId="0" borderId="84" xfId="11" applyNumberFormat="1" applyFont="1" applyFill="1" applyBorder="1" applyAlignment="1">
      <alignment horizontal="right" vertical="center" shrinkToFit="1"/>
    </xf>
    <xf numFmtId="181" fontId="21" fillId="0" borderId="48" xfId="11" applyNumberFormat="1" applyFont="1" applyFill="1" applyBorder="1" applyAlignment="1">
      <alignment horizontal="right" vertical="center" shrinkToFit="1"/>
    </xf>
    <xf numFmtId="0" fontId="17" fillId="0" borderId="0" xfId="6" applyAlignment="1">
      <alignment vertical="center"/>
    </xf>
    <xf numFmtId="181" fontId="21" fillId="0" borderId="82" xfId="11" applyNumberFormat="1" applyFont="1" applyFill="1" applyBorder="1" applyAlignment="1">
      <alignment horizontal="right" vertical="center" shrinkToFit="1"/>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21" fillId="0" borderId="37" xfId="11" applyFont="1" applyFill="1" applyBorder="1">
      <alignment vertical="center"/>
    </xf>
    <xf numFmtId="178" fontId="21" fillId="0" borderId="64" xfId="11" applyNumberFormat="1" applyFont="1" applyFill="1" applyBorder="1" applyAlignment="1">
      <alignment horizontal="right" vertical="center"/>
    </xf>
    <xf numFmtId="178" fontId="21" fillId="0" borderId="0" xfId="11" applyNumberFormat="1" applyFont="1" applyFill="1" applyBorder="1" applyAlignment="1">
      <alignment horizontal="right" vertical="center"/>
    </xf>
    <xf numFmtId="178" fontId="21" fillId="0" borderId="85" xfId="11" applyNumberFormat="1" applyFont="1" applyFill="1" applyBorder="1" applyAlignment="1">
      <alignment horizontal="right" vertical="center"/>
    </xf>
    <xf numFmtId="181" fontId="21" fillId="0" borderId="86" xfId="11" applyNumberFormat="1" applyFont="1" applyFill="1" applyBorder="1" applyAlignment="1">
      <alignment horizontal="right" vertical="center"/>
    </xf>
    <xf numFmtId="178" fontId="21" fillId="0" borderId="88" xfId="11" applyNumberFormat="1" applyFont="1" applyFill="1" applyBorder="1" applyAlignment="1">
      <alignment horizontal="right" vertical="center"/>
    </xf>
    <xf numFmtId="0" fontId="27" fillId="0" borderId="39" xfId="11" applyFont="1" applyFill="1" applyBorder="1" applyAlignment="1">
      <alignment horizontal="center" vertical="center"/>
    </xf>
    <xf numFmtId="0" fontId="27" fillId="0" borderId="31" xfId="11" applyFont="1" applyFill="1" applyBorder="1" applyAlignment="1">
      <alignment horizontal="center" vertical="center"/>
    </xf>
    <xf numFmtId="0" fontId="27" fillId="0" borderId="42" xfId="11" applyFont="1" applyFill="1" applyBorder="1" applyAlignment="1">
      <alignment horizontal="center" vertical="center"/>
    </xf>
    <xf numFmtId="178" fontId="21" fillId="0" borderId="38" xfId="11" applyNumberFormat="1" applyFont="1" applyFill="1" applyBorder="1" applyAlignment="1">
      <alignment horizontal="right" vertical="center"/>
    </xf>
    <xf numFmtId="181" fontId="21" fillId="0" borderId="83" xfId="11" applyNumberFormat="1" applyFont="1" applyFill="1" applyBorder="1" applyAlignment="1">
      <alignment horizontal="right" vertical="center" shrinkToFit="1"/>
    </xf>
    <xf numFmtId="178" fontId="21" fillId="0" borderId="83" xfId="11" applyNumberFormat="1" applyFont="1" applyFill="1" applyBorder="1" applyAlignment="1">
      <alignment horizontal="right" vertical="center" shrinkToFit="1"/>
    </xf>
    <xf numFmtId="49" fontId="24" fillId="0" borderId="1" xfId="11" applyNumberFormat="1" applyFont="1" applyFill="1" applyBorder="1" applyAlignment="1">
      <alignment horizontal="center" vertical="center"/>
    </xf>
    <xf numFmtId="49" fontId="24" fillId="0" borderId="2" xfId="11" applyNumberFormat="1" applyFont="1" applyFill="1" applyBorder="1" applyAlignment="1">
      <alignment horizontal="center" vertical="center"/>
    </xf>
    <xf numFmtId="49" fontId="24" fillId="0" borderId="3" xfId="11" applyNumberFormat="1" applyFont="1" applyFill="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pplyProtection="1">
      <alignment horizontal="center" vertical="center"/>
    </xf>
    <xf numFmtId="0" fontId="35" fillId="6" borderId="70" xfId="12" applyFont="1" applyFill="1" applyBorder="1" applyAlignment="1" applyProtection="1">
      <alignment horizontal="center" vertical="center"/>
    </xf>
    <xf numFmtId="187" fontId="35" fillId="6" borderId="130" xfId="14" applyNumberFormat="1" applyFont="1" applyFill="1" applyBorder="1" applyAlignment="1" applyProtection="1">
      <alignment horizontal="right" vertical="center" shrinkToFit="1"/>
    </xf>
    <xf numFmtId="187" fontId="35" fillId="6" borderId="18" xfId="14" applyNumberFormat="1" applyFont="1" applyFill="1" applyBorder="1" applyAlignment="1" applyProtection="1">
      <alignment horizontal="right" vertical="center" shrinkToFit="1"/>
    </xf>
    <xf numFmtId="187" fontId="35" fillId="6" borderId="184" xfId="14" applyNumberFormat="1" applyFont="1" applyFill="1" applyBorder="1" applyAlignment="1" applyProtection="1">
      <alignment horizontal="right" vertical="center" shrinkToFit="1"/>
    </xf>
    <xf numFmtId="187" fontId="35" fillId="6" borderId="166" xfId="14" applyNumberFormat="1" applyFont="1" applyFill="1" applyBorder="1" applyAlignment="1" applyProtection="1">
      <alignment horizontal="right" vertical="center" shrinkToFit="1"/>
    </xf>
    <xf numFmtId="187" fontId="35" fillId="6" borderId="167" xfId="14" applyNumberFormat="1" applyFont="1" applyFill="1" applyBorder="1" applyAlignment="1" applyProtection="1">
      <alignment horizontal="right" vertical="center" shrinkToFit="1"/>
    </xf>
    <xf numFmtId="187" fontId="35" fillId="6" borderId="185" xfId="14" applyNumberFormat="1" applyFont="1" applyFill="1" applyBorder="1" applyAlignment="1" applyProtection="1">
      <alignment horizontal="right" vertical="center" shrinkToFit="1"/>
    </xf>
    <xf numFmtId="0" fontId="35" fillId="6" borderId="74" xfId="12" applyFont="1" applyFill="1" applyBorder="1" applyProtection="1">
      <alignment vertical="center"/>
    </xf>
    <xf numFmtId="0" fontId="35" fillId="6" borderId="75" xfId="12" applyFont="1" applyFill="1" applyBorder="1" applyProtection="1">
      <alignment vertical="center"/>
    </xf>
    <xf numFmtId="0" fontId="35" fillId="6" borderId="70" xfId="12" applyFont="1" applyFill="1" applyBorder="1" applyProtection="1">
      <alignment vertical="center"/>
    </xf>
    <xf numFmtId="188" fontId="35" fillId="6" borderId="72" xfId="14" applyNumberFormat="1" applyFont="1" applyFill="1" applyBorder="1" applyAlignment="1" applyProtection="1">
      <alignment horizontal="right" vertical="center" shrinkToFit="1"/>
    </xf>
    <xf numFmtId="188" fontId="35" fillId="6" borderId="75" xfId="14" applyNumberFormat="1" applyFont="1" applyFill="1" applyBorder="1" applyAlignment="1" applyProtection="1">
      <alignment horizontal="right" vertical="center" shrinkToFit="1"/>
    </xf>
    <xf numFmtId="188" fontId="35" fillId="6" borderId="70" xfId="14" applyNumberFormat="1" applyFont="1" applyFill="1" applyBorder="1" applyAlignment="1" applyProtection="1">
      <alignment horizontal="right" vertical="center" shrinkToFit="1"/>
    </xf>
    <xf numFmtId="188" fontId="35" fillId="6" borderId="181" xfId="14" applyNumberFormat="1" applyFont="1" applyFill="1" applyBorder="1" applyAlignment="1" applyProtection="1">
      <alignment horizontal="right" vertical="center" shrinkToFit="1"/>
    </xf>
    <xf numFmtId="188" fontId="35" fillId="6" borderId="182" xfId="14" applyNumberFormat="1" applyFont="1" applyFill="1" applyBorder="1" applyAlignment="1" applyProtection="1">
      <alignment horizontal="right" vertical="center" shrinkToFit="1"/>
    </xf>
    <xf numFmtId="188" fontId="35" fillId="6" borderId="183" xfId="14" applyNumberFormat="1" applyFont="1" applyFill="1" applyBorder="1" applyAlignment="1" applyProtection="1">
      <alignment horizontal="right" vertical="center" shrinkToFit="1"/>
    </xf>
    <xf numFmtId="0" fontId="35" fillId="6" borderId="11" xfId="12" applyFont="1" applyFill="1" applyBorder="1" applyAlignment="1" applyProtection="1">
      <alignment horizontal="left" vertical="center" wrapText="1"/>
    </xf>
    <xf numFmtId="0" fontId="35" fillId="6" borderId="12" xfId="12" applyFont="1" applyFill="1" applyBorder="1" applyAlignment="1" applyProtection="1">
      <alignment horizontal="left" vertical="center" wrapText="1"/>
    </xf>
    <xf numFmtId="0" fontId="35" fillId="6" borderId="74" xfId="12" applyFont="1" applyFill="1" applyBorder="1" applyAlignment="1" applyProtection="1">
      <alignment horizontal="left" vertical="center" wrapText="1"/>
    </xf>
    <xf numFmtId="0" fontId="35" fillId="6" borderId="75" xfId="12" applyFont="1" applyFill="1" applyBorder="1" applyAlignment="1" applyProtection="1">
      <alignment horizontal="left" vertical="center" wrapText="1"/>
    </xf>
    <xf numFmtId="0" fontId="35" fillId="6" borderId="12" xfId="12" applyFont="1" applyFill="1" applyBorder="1" applyAlignment="1" applyProtection="1">
      <alignment horizontal="center" vertical="center"/>
    </xf>
    <xf numFmtId="0" fontId="35" fillId="6" borderId="48" xfId="12" applyFont="1" applyFill="1" applyBorder="1" applyAlignment="1" applyProtection="1">
      <alignment horizontal="center" vertical="center"/>
    </xf>
    <xf numFmtId="187" fontId="35" fillId="6" borderId="39" xfId="14" applyNumberFormat="1" applyFont="1" applyFill="1" applyBorder="1" applyAlignment="1" applyProtection="1">
      <alignment horizontal="right" vertical="center" shrinkToFit="1"/>
    </xf>
    <xf numFmtId="187" fontId="35" fillId="6" borderId="31" xfId="14" applyNumberFormat="1" applyFont="1" applyFill="1" applyBorder="1" applyAlignment="1" applyProtection="1">
      <alignment horizontal="right" vertical="center" shrinkToFit="1"/>
    </xf>
    <xf numFmtId="187" fontId="35" fillId="6" borderId="156" xfId="14" applyNumberFormat="1" applyFont="1" applyFill="1" applyBorder="1" applyAlignment="1" applyProtection="1">
      <alignment horizontal="right" vertical="center" shrinkToFit="1"/>
    </xf>
    <xf numFmtId="187" fontId="35" fillId="6" borderId="157" xfId="14" applyNumberFormat="1" applyFont="1" applyFill="1" applyBorder="1" applyAlignment="1" applyProtection="1">
      <alignment horizontal="right" vertical="center" shrinkToFit="1"/>
    </xf>
    <xf numFmtId="187" fontId="35" fillId="6" borderId="158" xfId="14" applyNumberFormat="1" applyFont="1" applyFill="1" applyBorder="1" applyAlignment="1" applyProtection="1">
      <alignment horizontal="right" vertical="center" shrinkToFit="1"/>
    </xf>
    <xf numFmtId="187" fontId="35" fillId="6" borderId="159" xfId="14" applyNumberFormat="1" applyFont="1" applyFill="1" applyBorder="1" applyAlignment="1" applyProtection="1">
      <alignment horizontal="right" vertical="center" shrinkToFit="1"/>
    </xf>
    <xf numFmtId="187" fontId="35" fillId="6" borderId="160" xfId="14" applyNumberFormat="1" applyFont="1" applyFill="1" applyBorder="1" applyAlignment="1" applyProtection="1">
      <alignment horizontal="right" vertical="center" shrinkToFit="1"/>
    </xf>
    <xf numFmtId="0" fontId="35" fillId="6" borderId="7" xfId="12" applyFont="1" applyFill="1" applyBorder="1" applyProtection="1">
      <alignment vertical="center"/>
    </xf>
    <xf numFmtId="0" fontId="35" fillId="6" borderId="0" xfId="12" applyFont="1" applyFill="1" applyBorder="1" applyProtection="1">
      <alignment vertical="center"/>
    </xf>
    <xf numFmtId="0" fontId="35" fillId="6" borderId="38" xfId="12" applyFont="1" applyFill="1" applyBorder="1" applyProtection="1">
      <alignment vertical="center"/>
    </xf>
    <xf numFmtId="188" fontId="35" fillId="6" borderId="64" xfId="14" applyNumberFormat="1" applyFont="1" applyFill="1" applyBorder="1" applyAlignment="1" applyProtection="1">
      <alignment horizontal="right" vertical="center" shrinkToFit="1"/>
    </xf>
    <xf numFmtId="188" fontId="35" fillId="6" borderId="0" xfId="14" applyNumberFormat="1" applyFont="1" applyFill="1" applyBorder="1" applyAlignment="1" applyProtection="1">
      <alignment horizontal="right" vertical="center" shrinkToFit="1"/>
    </xf>
    <xf numFmtId="188" fontId="35" fillId="6" borderId="38" xfId="14" applyNumberFormat="1" applyFont="1" applyFill="1" applyBorder="1" applyAlignment="1" applyProtection="1">
      <alignment horizontal="right" vertical="center" shrinkToFit="1"/>
    </xf>
    <xf numFmtId="188" fontId="35" fillId="6" borderId="0" xfId="14" applyNumberFormat="1" applyFont="1" applyFill="1" applyAlignment="1" applyProtection="1">
      <alignment horizontal="right" vertical="center" shrinkToFit="1"/>
    </xf>
    <xf numFmtId="188" fontId="35" fillId="6" borderId="66" xfId="14" applyNumberFormat="1" applyFont="1" applyFill="1" applyBorder="1" applyAlignment="1" applyProtection="1">
      <alignment horizontal="right" vertical="center" shrinkToFit="1"/>
    </xf>
    <xf numFmtId="0" fontId="37" fillId="6" borderId="24" xfId="12" applyFont="1" applyFill="1" applyBorder="1" applyAlignment="1" applyProtection="1">
      <alignment horizontal="left" vertical="center"/>
    </xf>
    <xf numFmtId="0" fontId="35" fillId="6" borderId="54" xfId="12" applyFont="1" applyFill="1" applyBorder="1" applyAlignment="1" applyProtection="1">
      <alignment horizontal="left" vertical="center"/>
    </xf>
    <xf numFmtId="0" fontId="35" fillId="6" borderId="54" xfId="12" applyFont="1" applyFill="1" applyBorder="1" applyAlignment="1" applyProtection="1">
      <alignment horizontal="right" vertical="center" wrapText="1"/>
    </xf>
    <xf numFmtId="0" fontId="35" fillId="6" borderId="54" xfId="12" applyFont="1" applyFill="1" applyBorder="1" applyAlignment="1" applyProtection="1">
      <alignment horizontal="right" vertical="center"/>
    </xf>
    <xf numFmtId="0" fontId="35" fillId="6" borderId="40" xfId="12" applyFont="1" applyFill="1" applyBorder="1" applyAlignment="1" applyProtection="1">
      <alignment horizontal="right" vertical="center"/>
    </xf>
    <xf numFmtId="177" fontId="35" fillId="6" borderId="37" xfId="14" applyNumberFormat="1" applyFont="1" applyFill="1" applyBorder="1" applyAlignment="1" applyProtection="1">
      <alignment horizontal="right" vertical="center" shrinkToFit="1"/>
    </xf>
    <xf numFmtId="177" fontId="35" fillId="6" borderId="54" xfId="14" applyNumberFormat="1" applyFont="1" applyFill="1" applyBorder="1" applyAlignment="1" applyProtection="1">
      <alignment horizontal="right" vertical="center" shrinkToFit="1"/>
    </xf>
    <xf numFmtId="177" fontId="35" fillId="6" borderId="89" xfId="14" applyNumberFormat="1" applyFont="1" applyFill="1" applyBorder="1" applyAlignment="1" applyProtection="1">
      <alignment horizontal="right" vertical="center" shrinkToFit="1"/>
    </xf>
    <xf numFmtId="177" fontId="35" fillId="6" borderId="91" xfId="14" applyNumberFormat="1" applyFont="1" applyFill="1" applyBorder="1" applyAlignment="1" applyProtection="1">
      <alignment horizontal="right" vertical="center" shrinkToFit="1"/>
    </xf>
    <xf numFmtId="187" fontId="35" fillId="6" borderId="178" xfId="14" applyNumberFormat="1" applyFont="1" applyFill="1" applyBorder="1" applyAlignment="1" applyProtection="1">
      <alignment horizontal="right" vertical="center" shrinkToFit="1"/>
    </xf>
    <xf numFmtId="187" fontId="35" fillId="6" borderId="179" xfId="14" applyNumberFormat="1" applyFont="1" applyFill="1" applyBorder="1" applyAlignment="1" applyProtection="1">
      <alignment horizontal="right" vertical="center" shrinkToFit="1"/>
    </xf>
    <xf numFmtId="187" fontId="35" fillId="6" borderId="180" xfId="14" applyNumberFormat="1" applyFont="1" applyFill="1" applyBorder="1" applyAlignment="1" applyProtection="1">
      <alignment horizontal="right" vertical="center" shrinkToFit="1"/>
    </xf>
    <xf numFmtId="176" fontId="35" fillId="6" borderId="64" xfId="14" applyNumberFormat="1" applyFont="1" applyFill="1" applyBorder="1" applyAlignment="1" applyProtection="1">
      <alignment horizontal="right" vertical="center" shrinkToFit="1"/>
    </xf>
    <xf numFmtId="176" fontId="35" fillId="6" borderId="0" xfId="14" applyNumberFormat="1" applyFont="1" applyFill="1" applyBorder="1" applyAlignment="1" applyProtection="1">
      <alignment horizontal="right" vertical="center" shrinkToFit="1"/>
    </xf>
    <xf numFmtId="176" fontId="35" fillId="6" borderId="38" xfId="14" applyNumberFormat="1" applyFont="1" applyFill="1" applyBorder="1" applyAlignment="1" applyProtection="1">
      <alignment horizontal="right" vertical="center" shrinkToFit="1"/>
    </xf>
    <xf numFmtId="176" fontId="35" fillId="6" borderId="0" xfId="14" applyNumberFormat="1" applyFont="1" applyFill="1" applyAlignment="1" applyProtection="1">
      <alignment horizontal="right" vertical="center" shrinkToFit="1"/>
    </xf>
    <xf numFmtId="176" fontId="35" fillId="6" borderId="66" xfId="14" applyNumberFormat="1" applyFont="1" applyFill="1" applyBorder="1" applyAlignment="1" applyProtection="1">
      <alignment horizontal="right" vertical="center" shrinkToFit="1"/>
    </xf>
    <xf numFmtId="0" fontId="35" fillId="6" borderId="7" xfId="12" applyFont="1" applyFill="1" applyBorder="1" applyAlignment="1" applyProtection="1">
      <alignment horizontal="left" vertical="center"/>
    </xf>
    <xf numFmtId="0" fontId="35" fillId="6" borderId="0" xfId="12" applyFont="1" applyFill="1" applyBorder="1" applyAlignment="1" applyProtection="1">
      <alignment horizontal="left" vertical="center"/>
    </xf>
    <xf numFmtId="0" fontId="35" fillId="6" borderId="0" xfId="12" applyFont="1" applyFill="1" applyBorder="1" applyAlignment="1" applyProtection="1">
      <alignment horizontal="right" vertical="center" wrapText="1"/>
    </xf>
    <xf numFmtId="0" fontId="35" fillId="6" borderId="0" xfId="12" applyFont="1" applyFill="1" applyBorder="1" applyAlignment="1" applyProtection="1">
      <alignment horizontal="right" vertical="center"/>
    </xf>
    <xf numFmtId="0" fontId="35" fillId="6" borderId="38" xfId="12" applyFont="1" applyFill="1" applyBorder="1" applyAlignment="1" applyProtection="1">
      <alignment horizontal="right" vertical="center"/>
    </xf>
    <xf numFmtId="177" fontId="35" fillId="6" borderId="64" xfId="14" applyNumberFormat="1" applyFont="1" applyFill="1" applyBorder="1" applyAlignment="1" applyProtection="1">
      <alignment horizontal="right" vertical="center" shrinkToFit="1"/>
    </xf>
    <xf numFmtId="177" fontId="35" fillId="6" borderId="0" xfId="14" applyNumberFormat="1" applyFont="1" applyFill="1" applyBorder="1" applyAlignment="1" applyProtection="1">
      <alignment horizontal="right" vertical="center" shrinkToFit="1"/>
    </xf>
    <xf numFmtId="177" fontId="35" fillId="6" borderId="85" xfId="14" applyNumberFormat="1" applyFont="1" applyFill="1" applyBorder="1" applyAlignment="1" applyProtection="1">
      <alignment horizontal="right" vertical="center" shrinkToFit="1"/>
    </xf>
    <xf numFmtId="177" fontId="35" fillId="6" borderId="88" xfId="14" applyNumberFormat="1" applyFont="1" applyFill="1" applyBorder="1" applyAlignment="1" applyProtection="1">
      <alignment horizontal="right" vertical="center" shrinkToFit="1"/>
    </xf>
    <xf numFmtId="187" fontId="35" fillId="6" borderId="175" xfId="14" applyNumberFormat="1" applyFont="1" applyFill="1" applyBorder="1" applyAlignment="1" applyProtection="1">
      <alignment horizontal="right" vertical="center" shrinkToFit="1"/>
    </xf>
    <xf numFmtId="187" fontId="35" fillId="6" borderId="176" xfId="14" applyNumberFormat="1" applyFont="1" applyFill="1" applyBorder="1" applyAlignment="1" applyProtection="1">
      <alignment horizontal="right" vertical="center" shrinkToFit="1"/>
    </xf>
    <xf numFmtId="187" fontId="35" fillId="6" borderId="177" xfId="14" applyNumberFormat="1" applyFont="1" applyFill="1" applyBorder="1" applyAlignment="1" applyProtection="1">
      <alignment horizontal="right" vertical="center" shrinkToFit="1"/>
    </xf>
    <xf numFmtId="176" fontId="35" fillId="6" borderId="41" xfId="14" applyNumberFormat="1" applyFont="1" applyFill="1" applyBorder="1" applyAlignment="1" applyProtection="1">
      <alignment horizontal="right" vertical="center" shrinkToFit="1"/>
    </xf>
    <xf numFmtId="176" fontId="35" fillId="6" borderId="12" xfId="14" applyNumberFormat="1" applyFont="1" applyFill="1" applyBorder="1" applyAlignment="1" applyProtection="1">
      <alignment horizontal="right" vertical="center" shrinkToFit="1"/>
    </xf>
    <xf numFmtId="176" fontId="35" fillId="6" borderId="13" xfId="14" applyNumberFormat="1" applyFont="1" applyFill="1" applyBorder="1" applyAlignment="1" applyProtection="1">
      <alignment horizontal="right" vertical="center" shrinkToFit="1"/>
    </xf>
    <xf numFmtId="0" fontId="35" fillId="6" borderId="72" xfId="12" applyFont="1" applyFill="1" applyBorder="1" applyProtection="1">
      <alignment vertical="center"/>
    </xf>
    <xf numFmtId="177" fontId="35" fillId="6" borderId="172" xfId="14" applyNumberFormat="1" applyFont="1" applyFill="1" applyBorder="1" applyAlignment="1" applyProtection="1">
      <alignment horizontal="right" vertical="center" shrinkToFit="1"/>
    </xf>
    <xf numFmtId="177" fontId="35" fillId="6" borderId="173" xfId="14" applyNumberFormat="1" applyFont="1" applyFill="1" applyBorder="1" applyAlignment="1" applyProtection="1">
      <alignment horizontal="right" vertical="center" shrinkToFit="1"/>
    </xf>
    <xf numFmtId="187" fontId="35" fillId="6" borderId="173" xfId="14" applyNumberFormat="1" applyFont="1" applyFill="1" applyBorder="1" applyAlignment="1" applyProtection="1">
      <alignment horizontal="right" vertical="center" shrinkToFit="1"/>
    </xf>
    <xf numFmtId="187" fontId="35" fillId="6" borderId="174" xfId="14" applyNumberFormat="1" applyFont="1" applyFill="1" applyBorder="1" applyAlignment="1" applyProtection="1">
      <alignment horizontal="right" vertical="center" shrinkToFit="1"/>
    </xf>
    <xf numFmtId="187" fontId="35" fillId="6" borderId="86" xfId="14" applyNumberFormat="1" applyFont="1" applyFill="1" applyBorder="1" applyAlignment="1" applyProtection="1">
      <alignment horizontal="right" vertical="center" shrinkToFit="1"/>
    </xf>
    <xf numFmtId="187" fontId="35" fillId="6" borderId="155" xfId="14" applyNumberFormat="1" applyFont="1" applyFill="1" applyBorder="1" applyAlignment="1" applyProtection="1">
      <alignment horizontal="right" vertical="center" shrinkToFit="1"/>
    </xf>
    <xf numFmtId="0" fontId="35" fillId="6" borderId="11" xfId="12" applyFont="1" applyFill="1" applyBorder="1" applyAlignment="1" applyProtection="1">
      <alignment horizontal="left" vertical="center"/>
    </xf>
    <xf numFmtId="0" fontId="35" fillId="6" borderId="12" xfId="12" applyFont="1" applyFill="1" applyBorder="1" applyAlignment="1" applyProtection="1">
      <alignment horizontal="left" vertical="center"/>
    </xf>
    <xf numFmtId="0" fontId="35" fillId="6" borderId="12" xfId="12" applyFont="1" applyFill="1" applyBorder="1" applyAlignment="1" applyProtection="1">
      <alignment horizontal="right" vertical="center"/>
    </xf>
    <xf numFmtId="0" fontId="35" fillId="6" borderId="48" xfId="12" applyFont="1" applyFill="1" applyBorder="1" applyAlignment="1" applyProtection="1">
      <alignment horizontal="right" vertical="center"/>
    </xf>
    <xf numFmtId="177" fontId="35" fillId="6" borderId="41" xfId="13" applyNumberFormat="1" applyFont="1" applyFill="1" applyBorder="1" applyAlignment="1" applyProtection="1">
      <alignment horizontal="right" vertical="center" shrinkToFit="1"/>
    </xf>
    <xf numFmtId="177" fontId="35" fillId="6" borderId="12" xfId="13" applyNumberFormat="1" applyFont="1" applyFill="1" applyBorder="1" applyAlignment="1" applyProtection="1">
      <alignment horizontal="right" vertical="center" shrinkToFit="1"/>
    </xf>
    <xf numFmtId="177" fontId="35" fillId="6" borderId="82" xfId="13" applyNumberFormat="1" applyFont="1" applyFill="1" applyBorder="1" applyAlignment="1" applyProtection="1">
      <alignment horizontal="right" vertical="center" shrinkToFit="1"/>
    </xf>
    <xf numFmtId="177" fontId="35" fillId="6" borderId="84" xfId="13" applyNumberFormat="1" applyFont="1" applyFill="1" applyBorder="1" applyAlignment="1" applyProtection="1">
      <alignment horizontal="right" vertical="center" shrinkToFit="1"/>
    </xf>
    <xf numFmtId="187" fontId="35" fillId="6" borderId="169" xfId="14" applyNumberFormat="1" applyFont="1" applyFill="1" applyBorder="1" applyAlignment="1" applyProtection="1">
      <alignment horizontal="right" vertical="center" shrinkToFit="1"/>
    </xf>
    <xf numFmtId="187" fontId="35" fillId="6" borderId="170" xfId="14" applyNumberFormat="1" applyFont="1" applyFill="1" applyBorder="1" applyAlignment="1" applyProtection="1">
      <alignment horizontal="right" vertical="center" shrinkToFit="1"/>
    </xf>
    <xf numFmtId="187" fontId="35" fillId="6" borderId="171" xfId="14" applyNumberFormat="1" applyFont="1" applyFill="1" applyBorder="1" applyAlignment="1" applyProtection="1">
      <alignment horizontal="right" vertical="center" shrinkToFit="1"/>
    </xf>
    <xf numFmtId="0" fontId="35" fillId="6" borderId="11" xfId="12" applyFont="1" applyFill="1" applyBorder="1" applyProtection="1">
      <alignment vertical="center"/>
    </xf>
    <xf numFmtId="0" fontId="35" fillId="6" borderId="12" xfId="12" applyFont="1" applyFill="1" applyBorder="1" applyProtection="1">
      <alignment vertical="center"/>
    </xf>
    <xf numFmtId="0" fontId="35" fillId="6" borderId="48" xfId="12" applyFont="1" applyFill="1" applyBorder="1" applyProtection="1">
      <alignment vertical="center"/>
    </xf>
    <xf numFmtId="176" fontId="35" fillId="6" borderId="48" xfId="14" applyNumberFormat="1" applyFont="1" applyFill="1" applyBorder="1" applyAlignment="1" applyProtection="1">
      <alignment horizontal="right" vertical="center" shrinkToFit="1"/>
    </xf>
    <xf numFmtId="0" fontId="35" fillId="6" borderId="45" xfId="12" applyFont="1" applyFill="1" applyBorder="1" applyAlignment="1" applyProtection="1">
      <alignment horizontal="center" vertical="center"/>
    </xf>
    <xf numFmtId="0" fontId="35" fillId="6" borderId="25" xfId="12" applyFont="1" applyFill="1" applyBorder="1" applyAlignment="1" applyProtection="1">
      <alignment horizontal="center" vertical="center"/>
    </xf>
    <xf numFmtId="0" fontId="35" fillId="6" borderId="46" xfId="12" applyFont="1" applyFill="1" applyBorder="1" applyAlignment="1" applyProtection="1">
      <alignment horizontal="center" vertical="center"/>
    </xf>
    <xf numFmtId="0" fontId="35" fillId="6" borderId="26" xfId="12" applyFont="1" applyFill="1" applyBorder="1" applyAlignment="1" applyProtection="1">
      <alignment horizontal="center" vertical="center"/>
    </xf>
    <xf numFmtId="0" fontId="35" fillId="6" borderId="64" xfId="12" applyFont="1" applyFill="1" applyBorder="1" applyProtection="1">
      <alignment vertical="center"/>
    </xf>
    <xf numFmtId="177" fontId="35" fillId="6" borderId="154" xfId="14" applyNumberFormat="1" applyFont="1" applyFill="1" applyBorder="1" applyAlignment="1" applyProtection="1">
      <alignment horizontal="right" vertical="center" shrinkToFit="1"/>
    </xf>
    <xf numFmtId="177" fontId="35" fillId="6" borderId="86" xfId="14" applyNumberFormat="1" applyFont="1" applyFill="1" applyBorder="1" applyAlignment="1" applyProtection="1">
      <alignment horizontal="right" vertical="center" shrinkToFit="1"/>
    </xf>
    <xf numFmtId="0" fontId="35" fillId="6" borderId="11" xfId="12" applyFont="1" applyFill="1" applyBorder="1" applyAlignment="1" applyProtection="1">
      <alignment horizontal="center" vertical="center" textRotation="255" wrapText="1"/>
    </xf>
    <xf numFmtId="0" fontId="35" fillId="6" borderId="48" xfId="12" applyFont="1" applyFill="1" applyBorder="1" applyAlignment="1" applyProtection="1">
      <alignment horizontal="center" vertical="center" textRotation="255" wrapText="1"/>
    </xf>
    <xf numFmtId="0" fontId="35" fillId="6" borderId="7" xfId="12" applyFont="1" applyFill="1" applyBorder="1" applyAlignment="1" applyProtection="1">
      <alignment horizontal="center" vertical="center" textRotation="255" wrapText="1"/>
    </xf>
    <xf numFmtId="0" fontId="35" fillId="6" borderId="38" xfId="12" applyFont="1" applyFill="1" applyBorder="1" applyAlignment="1" applyProtection="1">
      <alignment horizontal="center" vertical="center" textRotation="255" wrapText="1"/>
    </xf>
    <xf numFmtId="0" fontId="35" fillId="6" borderId="24" xfId="12" applyFont="1" applyFill="1" applyBorder="1" applyAlignment="1" applyProtection="1">
      <alignment horizontal="center" vertical="center" textRotation="255" wrapText="1"/>
    </xf>
    <xf numFmtId="0" fontId="35" fillId="6" borderId="40" xfId="12" applyFont="1" applyFill="1" applyBorder="1" applyAlignment="1" applyProtection="1">
      <alignment horizontal="center" vertical="center" textRotation="255" wrapText="1"/>
    </xf>
    <xf numFmtId="0" fontId="35" fillId="6" borderId="64" xfId="12" applyFont="1" applyFill="1" applyBorder="1" applyAlignment="1" applyProtection="1">
      <alignment vertical="center"/>
    </xf>
    <xf numFmtId="0" fontId="35" fillId="6" borderId="0" xfId="12" applyFont="1" applyFill="1" applyBorder="1" applyAlignment="1" applyProtection="1">
      <alignment vertical="center"/>
    </xf>
    <xf numFmtId="0" fontId="35" fillId="6" borderId="38" xfId="12" applyFont="1" applyFill="1" applyBorder="1" applyAlignment="1" applyProtection="1">
      <alignment vertical="center"/>
    </xf>
    <xf numFmtId="187" fontId="35" fillId="6" borderId="88" xfId="14" applyNumberFormat="1" applyFont="1" applyFill="1" applyBorder="1" applyAlignment="1" applyProtection="1">
      <alignment horizontal="right" vertical="center" shrinkToFit="1"/>
    </xf>
    <xf numFmtId="187" fontId="35" fillId="6" borderId="0" xfId="14" applyNumberFormat="1" applyFont="1" applyFill="1" applyBorder="1" applyAlignment="1" applyProtection="1">
      <alignment horizontal="right" vertical="center" shrinkToFit="1"/>
    </xf>
    <xf numFmtId="187" fontId="35" fillId="6" borderId="66" xfId="14" applyNumberFormat="1" applyFont="1" applyFill="1" applyBorder="1" applyAlignment="1" applyProtection="1">
      <alignment horizontal="right" vertical="center" shrinkToFit="1"/>
    </xf>
    <xf numFmtId="0" fontId="35" fillId="6" borderId="17" xfId="12" applyFont="1" applyFill="1" applyBorder="1" applyAlignment="1" applyProtection="1">
      <alignment horizontal="left" vertical="center" wrapText="1"/>
    </xf>
    <xf numFmtId="0" fontId="35" fillId="6" borderId="18" xfId="12" applyFont="1" applyFill="1" applyBorder="1" applyAlignment="1" applyProtection="1">
      <alignment horizontal="left" vertical="center"/>
    </xf>
    <xf numFmtId="0" fontId="35" fillId="6" borderId="43" xfId="12" applyFont="1" applyFill="1" applyBorder="1" applyAlignment="1" applyProtection="1">
      <alignment horizontal="left" vertical="center"/>
    </xf>
    <xf numFmtId="187" fontId="35" fillId="6" borderId="128" xfId="14" applyNumberFormat="1" applyFont="1" applyFill="1" applyBorder="1" applyAlignment="1" applyProtection="1">
      <alignment horizontal="right" vertical="center" shrinkToFit="1"/>
    </xf>
    <xf numFmtId="187" fontId="35" fillId="6" borderId="129" xfId="14" applyNumberFormat="1" applyFont="1" applyFill="1" applyBorder="1" applyAlignment="1" applyProtection="1">
      <alignment horizontal="right" vertical="center" shrinkToFit="1"/>
    </xf>
    <xf numFmtId="177" fontId="35" fillId="6" borderId="164" xfId="14" applyNumberFormat="1" applyFont="1" applyFill="1" applyBorder="1" applyAlignment="1" applyProtection="1">
      <alignment horizontal="right" vertical="center" shrinkToFit="1"/>
    </xf>
    <xf numFmtId="177" fontId="35" fillId="6" borderId="165" xfId="14" applyNumberFormat="1" applyFont="1" applyFill="1" applyBorder="1" applyAlignment="1" applyProtection="1">
      <alignment horizontal="right" vertical="center" shrinkToFit="1"/>
    </xf>
    <xf numFmtId="187" fontId="35" fillId="6" borderId="162" xfId="14" applyNumberFormat="1" applyFont="1" applyFill="1" applyBorder="1" applyAlignment="1" applyProtection="1">
      <alignment horizontal="right" vertical="center" shrinkToFit="1"/>
    </xf>
    <xf numFmtId="0" fontId="35" fillId="6" borderId="64" xfId="14" applyFont="1" applyFill="1" applyBorder="1" applyAlignment="1" applyProtection="1">
      <alignment horizontal="left" vertical="center" shrinkToFit="1"/>
    </xf>
    <xf numFmtId="0" fontId="35" fillId="6" borderId="0" xfId="14" applyFont="1" applyFill="1" applyBorder="1" applyAlignment="1" applyProtection="1">
      <alignment horizontal="left" vertical="center" shrinkToFit="1"/>
    </xf>
    <xf numFmtId="0" fontId="35" fillId="6" borderId="38" xfId="14" applyFont="1" applyFill="1" applyBorder="1" applyAlignment="1" applyProtection="1">
      <alignment horizontal="left" vertical="center" shrinkToFit="1"/>
    </xf>
    <xf numFmtId="0" fontId="35" fillId="6" borderId="37" xfId="12" applyFont="1" applyFill="1" applyBorder="1" applyAlignment="1" applyProtection="1">
      <alignment vertical="center"/>
    </xf>
    <xf numFmtId="0" fontId="35" fillId="6" borderId="54" xfId="12" applyFont="1" applyFill="1" applyBorder="1" applyAlignment="1" applyProtection="1">
      <alignment vertical="center"/>
    </xf>
    <xf numFmtId="0" fontId="35" fillId="6" borderId="40" xfId="12" applyFont="1" applyFill="1" applyBorder="1" applyAlignment="1" applyProtection="1">
      <alignment vertical="center"/>
    </xf>
    <xf numFmtId="0" fontId="35" fillId="6" borderId="81" xfId="12" applyFont="1" applyFill="1" applyBorder="1" applyAlignment="1" applyProtection="1">
      <alignment horizontal="center" vertical="center"/>
    </xf>
    <xf numFmtId="177" fontId="35" fillId="6" borderId="83" xfId="14" applyNumberFormat="1" applyFont="1" applyFill="1" applyBorder="1" applyAlignment="1" applyProtection="1">
      <alignment horizontal="right" vertical="center" shrinkToFit="1"/>
    </xf>
    <xf numFmtId="187" fontId="35" fillId="6" borderId="83" xfId="14" applyNumberFormat="1" applyFont="1" applyFill="1" applyBorder="1" applyAlignment="1" applyProtection="1">
      <alignment horizontal="right" vertical="center" shrinkToFit="1"/>
    </xf>
    <xf numFmtId="187" fontId="35" fillId="6" borderId="153" xfId="14" applyNumberFormat="1" applyFont="1" applyFill="1" applyBorder="1" applyAlignment="1" applyProtection="1">
      <alignment horizontal="right" vertical="center" shrinkToFit="1"/>
    </xf>
    <xf numFmtId="177" fontId="35" fillId="6" borderId="90" xfId="14" applyNumberFormat="1" applyFont="1" applyFill="1" applyBorder="1" applyAlignment="1" applyProtection="1">
      <alignment horizontal="right" vertical="center" shrinkToFit="1"/>
    </xf>
    <xf numFmtId="187" fontId="35" fillId="6" borderId="163" xfId="14" applyNumberFormat="1" applyFont="1" applyFill="1" applyBorder="1" applyAlignment="1" applyProtection="1">
      <alignment horizontal="right" vertical="center" shrinkToFit="1"/>
    </xf>
    <xf numFmtId="187" fontId="35" fillId="6" borderId="47" xfId="14" applyNumberFormat="1" applyFont="1" applyFill="1" applyBorder="1" applyAlignment="1" applyProtection="1">
      <alignment horizontal="right" vertical="center" shrinkToFit="1"/>
    </xf>
    <xf numFmtId="187" fontId="35" fillId="6" borderId="91" xfId="14" applyNumberFormat="1" applyFont="1" applyFill="1" applyBorder="1" applyAlignment="1" applyProtection="1">
      <alignment horizontal="right" vertical="center" shrinkToFit="1"/>
    </xf>
    <xf numFmtId="187" fontId="35" fillId="6" borderId="54" xfId="14" applyNumberFormat="1" applyFont="1" applyFill="1" applyBorder="1" applyAlignment="1" applyProtection="1">
      <alignment horizontal="right" vertical="center" shrinkToFit="1"/>
    </xf>
    <xf numFmtId="187" fontId="35" fillId="6" borderId="67" xfId="14" applyNumberFormat="1" applyFont="1" applyFill="1" applyBorder="1" applyAlignment="1" applyProtection="1">
      <alignment horizontal="right" vertical="center" shrinkToFit="1"/>
    </xf>
    <xf numFmtId="0" fontId="35" fillId="6" borderId="11" xfId="12" applyFont="1" applyFill="1" applyBorder="1" applyAlignment="1" applyProtection="1">
      <alignment horizontal="center" vertical="center" wrapText="1"/>
    </xf>
    <xf numFmtId="0" fontId="35" fillId="6" borderId="12" xfId="12" applyFont="1" applyFill="1" applyBorder="1" applyAlignment="1" applyProtection="1">
      <alignment horizontal="center" vertical="center" wrapText="1"/>
    </xf>
    <xf numFmtId="0" fontId="35" fillId="6" borderId="48" xfId="12" applyFont="1" applyFill="1" applyBorder="1" applyAlignment="1" applyProtection="1">
      <alignment horizontal="center" vertical="center" wrapText="1"/>
    </xf>
    <xf numFmtId="0" fontId="35" fillId="6" borderId="7" xfId="12" applyFont="1" applyFill="1" applyBorder="1" applyAlignment="1" applyProtection="1">
      <alignment horizontal="center" vertical="center" wrapText="1"/>
    </xf>
    <xf numFmtId="0" fontId="35" fillId="6" borderId="0" xfId="12" applyFont="1" applyFill="1" applyBorder="1" applyAlignment="1" applyProtection="1">
      <alignment horizontal="center" vertical="center" wrapText="1"/>
    </xf>
    <xf numFmtId="0" fontId="35" fillId="6" borderId="38" xfId="12" applyFont="1" applyFill="1" applyBorder="1" applyAlignment="1" applyProtection="1">
      <alignment horizontal="center" vertical="center" wrapText="1"/>
    </xf>
    <xf numFmtId="0" fontId="35" fillId="6" borderId="74" xfId="12" applyFont="1" applyFill="1" applyBorder="1" applyAlignment="1" applyProtection="1">
      <alignment horizontal="center" vertical="center" wrapText="1"/>
    </xf>
    <xf numFmtId="0" fontId="35" fillId="6" borderId="75" xfId="12" applyFont="1" applyFill="1" applyBorder="1" applyAlignment="1" applyProtection="1">
      <alignment horizontal="center" vertical="center" wrapText="1"/>
    </xf>
    <xf numFmtId="0" fontId="35" fillId="6" borderId="70" xfId="12" applyFont="1" applyFill="1" applyBorder="1" applyAlignment="1" applyProtection="1">
      <alignment horizontal="center" vertical="center" wrapText="1"/>
    </xf>
    <xf numFmtId="0" fontId="35" fillId="6" borderId="41" xfId="12" applyFont="1" applyFill="1" applyBorder="1" applyProtection="1">
      <alignment vertical="center"/>
    </xf>
    <xf numFmtId="177" fontId="35" fillId="6" borderId="151" xfId="14" applyNumberFormat="1" applyFont="1" applyFill="1" applyBorder="1" applyAlignment="1" applyProtection="1">
      <alignment horizontal="right" vertical="center" shrinkToFit="1"/>
    </xf>
    <xf numFmtId="187" fontId="35" fillId="6" borderId="168" xfId="14" applyNumberFormat="1" applyFont="1" applyFill="1" applyBorder="1" applyAlignment="1" applyProtection="1">
      <alignment horizontal="right" vertical="center" shrinkToFit="1"/>
    </xf>
    <xf numFmtId="0" fontId="35" fillId="6" borderId="64" xfId="12" applyFont="1" applyFill="1" applyBorder="1" applyAlignment="1" applyProtection="1">
      <alignment vertical="center" shrinkToFit="1"/>
    </xf>
    <xf numFmtId="0" fontId="35" fillId="6" borderId="0" xfId="12" applyFont="1" applyFill="1" applyBorder="1" applyAlignment="1" applyProtection="1">
      <alignment vertical="center" shrinkToFit="1"/>
    </xf>
    <xf numFmtId="0" fontId="35" fillId="6" borderId="38" xfId="12" applyFont="1" applyFill="1" applyBorder="1" applyAlignment="1" applyProtection="1">
      <alignment vertical="center" shrinkToFit="1"/>
    </xf>
    <xf numFmtId="187" fontId="35" fillId="6" borderId="152" xfId="14" applyNumberFormat="1" applyFont="1" applyFill="1" applyBorder="1" applyAlignment="1" applyProtection="1">
      <alignment horizontal="right" vertical="center" shrinkToFit="1"/>
    </xf>
    <xf numFmtId="187" fontId="35" fillId="6" borderId="15" xfId="14" applyNumberFormat="1" applyFont="1" applyFill="1" applyBorder="1" applyAlignment="1" applyProtection="1">
      <alignment horizontal="right" vertical="center" shrinkToFit="1"/>
    </xf>
    <xf numFmtId="0" fontId="35" fillId="6" borderId="41" xfId="12" applyFont="1" applyFill="1" applyBorder="1" applyAlignment="1" applyProtection="1">
      <alignment horizontal="center" vertical="center" wrapText="1"/>
    </xf>
    <xf numFmtId="0" fontId="35" fillId="6" borderId="64" xfId="12" applyFont="1" applyFill="1" applyBorder="1" applyAlignment="1" applyProtection="1">
      <alignment horizontal="center" vertical="center" wrapText="1"/>
    </xf>
    <xf numFmtId="0" fontId="35" fillId="6" borderId="54" xfId="12" applyFont="1" applyFill="1" applyBorder="1" applyAlignment="1" applyProtection="1">
      <alignment horizontal="center" vertical="center" wrapText="1"/>
    </xf>
    <xf numFmtId="0" fontId="35" fillId="6" borderId="40" xfId="12" applyFont="1" applyFill="1" applyBorder="1" applyAlignment="1" applyProtection="1">
      <alignment horizontal="center" vertical="center" wrapText="1"/>
    </xf>
    <xf numFmtId="0" fontId="35" fillId="6" borderId="41" xfId="14" applyFont="1" applyFill="1" applyBorder="1" applyAlignment="1" applyProtection="1">
      <alignment horizontal="left" vertical="center" shrinkToFit="1"/>
    </xf>
    <xf numFmtId="0" fontId="35" fillId="6" borderId="12" xfId="14" applyFont="1" applyFill="1" applyBorder="1" applyAlignment="1" applyProtection="1">
      <alignment horizontal="left" vertical="center" shrinkToFit="1"/>
    </xf>
    <xf numFmtId="0" fontId="35" fillId="6" borderId="48" xfId="14" applyFont="1" applyFill="1" applyBorder="1" applyAlignment="1" applyProtection="1">
      <alignment horizontal="left" vertical="center" shrinkToFit="1"/>
    </xf>
    <xf numFmtId="187" fontId="35" fillId="6" borderId="87" xfId="14" applyNumberFormat="1" applyFont="1" applyFill="1" applyBorder="1" applyAlignment="1" applyProtection="1">
      <alignment horizontal="right" vertical="center" shrinkToFit="1"/>
    </xf>
    <xf numFmtId="187" fontId="35" fillId="6" borderId="63" xfId="14" applyNumberFormat="1" applyFont="1" applyFill="1" applyBorder="1" applyAlignment="1" applyProtection="1">
      <alignment horizontal="right" vertical="center" shrinkToFit="1"/>
    </xf>
    <xf numFmtId="0" fontId="35" fillId="6" borderId="31" xfId="12" applyFont="1" applyFill="1" applyBorder="1" applyAlignment="1" applyProtection="1">
      <alignment horizontal="center" vertical="center" wrapText="1"/>
    </xf>
    <xf numFmtId="0" fontId="37" fillId="6" borderId="42" xfId="12" applyFont="1" applyFill="1" applyBorder="1" applyAlignment="1" applyProtection="1">
      <alignment horizontal="center" vertical="center"/>
    </xf>
    <xf numFmtId="0" fontId="35" fillId="6" borderId="37" xfId="12" applyFont="1" applyFill="1" applyBorder="1" applyProtection="1">
      <alignment vertical="center"/>
    </xf>
    <xf numFmtId="0" fontId="35" fillId="6" borderId="54" xfId="12" applyFont="1" applyFill="1" applyBorder="1" applyProtection="1">
      <alignment vertical="center"/>
    </xf>
    <xf numFmtId="0" fontId="35" fillId="6" borderId="40" xfId="12" applyFont="1" applyFill="1" applyBorder="1" applyProtection="1">
      <alignment vertical="center"/>
    </xf>
    <xf numFmtId="177" fontId="35" fillId="6" borderId="161" xfId="14" applyNumberFormat="1" applyFont="1" applyFill="1" applyBorder="1" applyAlignment="1" applyProtection="1">
      <alignment horizontal="right" vertical="center" shrinkToFit="1"/>
    </xf>
    <xf numFmtId="0" fontId="35" fillId="6" borderId="11" xfId="12" applyFont="1" applyFill="1" applyBorder="1" applyAlignment="1" applyProtection="1">
      <alignment horizontal="center" vertical="top" wrapText="1"/>
    </xf>
    <xf numFmtId="0" fontId="35" fillId="6" borderId="12" xfId="12" applyFont="1" applyFill="1" applyBorder="1" applyAlignment="1" applyProtection="1">
      <alignment horizontal="center" vertical="top" wrapText="1"/>
    </xf>
    <xf numFmtId="0" fontId="35" fillId="6" borderId="48" xfId="12" applyFont="1" applyFill="1" applyBorder="1" applyAlignment="1" applyProtection="1">
      <alignment horizontal="center" vertical="top" wrapText="1"/>
    </xf>
    <xf numFmtId="0" fontId="35" fillId="6" borderId="7" xfId="12" applyFont="1" applyFill="1" applyBorder="1" applyAlignment="1" applyProtection="1">
      <alignment horizontal="center" vertical="top" wrapText="1"/>
    </xf>
    <xf numFmtId="0" fontId="35" fillId="6" borderId="0" xfId="12" applyFont="1" applyFill="1" applyBorder="1" applyAlignment="1" applyProtection="1">
      <alignment horizontal="center" vertical="top" wrapText="1"/>
    </xf>
    <xf numFmtId="0" fontId="35" fillId="6" borderId="38" xfId="12" applyFont="1" applyFill="1" applyBorder="1" applyAlignment="1" applyProtection="1">
      <alignment horizontal="center" vertical="top" wrapText="1"/>
    </xf>
    <xf numFmtId="0" fontId="35" fillId="6" borderId="24" xfId="12" applyFont="1" applyFill="1" applyBorder="1" applyAlignment="1" applyProtection="1">
      <alignment horizontal="center" vertical="top" wrapText="1"/>
    </xf>
    <xf numFmtId="0" fontId="35" fillId="6" borderId="54" xfId="12" applyFont="1" applyFill="1" applyBorder="1" applyAlignment="1" applyProtection="1">
      <alignment horizontal="center" vertical="top" wrapText="1"/>
    </xf>
    <xf numFmtId="0" fontId="35" fillId="6" borderId="41" xfId="12" applyFont="1" applyFill="1" applyBorder="1" applyAlignment="1" applyProtection="1">
      <alignment vertical="center"/>
    </xf>
    <xf numFmtId="0" fontId="35" fillId="6" borderId="12" xfId="12" applyFont="1" applyFill="1" applyBorder="1" applyAlignment="1" applyProtection="1">
      <alignment vertical="center"/>
    </xf>
    <xf numFmtId="0" fontId="35" fillId="6" borderId="48" xfId="12" applyFont="1" applyFill="1" applyBorder="1" applyAlignment="1" applyProtection="1">
      <alignment vertical="center"/>
    </xf>
    <xf numFmtId="177" fontId="35" fillId="6" borderId="41" xfId="14" applyNumberFormat="1" applyFont="1" applyFill="1" applyBorder="1" applyAlignment="1" applyProtection="1">
      <alignment horizontal="right" vertical="center" shrinkToFit="1"/>
    </xf>
    <xf numFmtId="177" fontId="35" fillId="6" borderId="12" xfId="14" applyNumberFormat="1" applyFont="1" applyFill="1" applyBorder="1" applyAlignment="1" applyProtection="1">
      <alignment horizontal="right" vertical="center" shrinkToFit="1"/>
    </xf>
    <xf numFmtId="177" fontId="35" fillId="6" borderId="82" xfId="14" applyNumberFormat="1" applyFont="1" applyFill="1" applyBorder="1" applyAlignment="1" applyProtection="1">
      <alignment horizontal="right" vertical="center" shrinkToFit="1"/>
    </xf>
    <xf numFmtId="177" fontId="35" fillId="6" borderId="84" xfId="14" applyNumberFormat="1" applyFont="1" applyFill="1" applyBorder="1" applyAlignment="1" applyProtection="1">
      <alignment horizontal="right" vertical="center" shrinkToFit="1"/>
    </xf>
    <xf numFmtId="187" fontId="35" fillId="6" borderId="84" xfId="14" applyNumberFormat="1" applyFont="1" applyFill="1" applyBorder="1" applyAlignment="1" applyProtection="1">
      <alignment horizontal="right" vertical="center" shrinkToFit="1"/>
    </xf>
    <xf numFmtId="187" fontId="35" fillId="6" borderId="12" xfId="14" applyNumberFormat="1" applyFont="1" applyFill="1" applyBorder="1" applyAlignment="1" applyProtection="1">
      <alignment horizontal="right" vertical="center" shrinkToFit="1"/>
    </xf>
    <xf numFmtId="187" fontId="35" fillId="6" borderId="13" xfId="14" applyNumberFormat="1" applyFont="1" applyFill="1" applyBorder="1" applyAlignment="1" applyProtection="1">
      <alignment horizontal="right" vertical="center" shrinkToFit="1"/>
    </xf>
    <xf numFmtId="0" fontId="35" fillId="6" borderId="30" xfId="12" applyFont="1" applyFill="1" applyBorder="1" applyAlignment="1" applyProtection="1">
      <alignment horizontal="center" vertical="center"/>
    </xf>
    <xf numFmtId="0" fontId="35" fillId="6" borderId="31" xfId="12" applyFont="1" applyFill="1" applyBorder="1" applyAlignment="1" applyProtection="1">
      <alignment horizontal="center" vertical="center"/>
    </xf>
    <xf numFmtId="0" fontId="35" fillId="6" borderId="42" xfId="12" applyFont="1" applyFill="1" applyBorder="1" applyAlignment="1" applyProtection="1">
      <alignment horizontal="center" vertical="center"/>
    </xf>
    <xf numFmtId="0" fontId="35" fillId="6" borderId="39" xfId="12" applyFont="1" applyFill="1" applyBorder="1" applyAlignment="1" applyProtection="1">
      <alignment horizontal="center" vertical="center"/>
    </xf>
    <xf numFmtId="0" fontId="35" fillId="6" borderId="39" xfId="14" applyFont="1" applyFill="1" applyBorder="1" applyAlignment="1" applyProtection="1">
      <alignment horizontal="center" vertical="center"/>
    </xf>
    <xf numFmtId="0" fontId="35" fillId="6" borderId="31" xfId="14" applyFont="1" applyFill="1" applyBorder="1" applyAlignment="1" applyProtection="1">
      <alignment horizontal="center" vertical="center"/>
    </xf>
    <xf numFmtId="0" fontId="35" fillId="6" borderId="32" xfId="14" applyFont="1" applyFill="1" applyBorder="1" applyAlignment="1" applyProtection="1">
      <alignment horizontal="center" vertical="center"/>
    </xf>
    <xf numFmtId="177" fontId="35" fillId="6" borderId="39" xfId="14" applyNumberFormat="1" applyFont="1" applyFill="1" applyBorder="1" applyAlignment="1" applyProtection="1">
      <alignment horizontal="right" vertical="center" shrinkToFit="1"/>
    </xf>
    <xf numFmtId="177" fontId="35" fillId="6" borderId="31" xfId="14" applyNumberFormat="1" applyFont="1" applyFill="1" applyBorder="1" applyAlignment="1" applyProtection="1">
      <alignment horizontal="right" vertical="center" shrinkToFit="1"/>
    </xf>
    <xf numFmtId="177" fontId="35" fillId="6" borderId="156" xfId="14" applyNumberFormat="1" applyFont="1" applyFill="1" applyBorder="1" applyAlignment="1" applyProtection="1">
      <alignment horizontal="right" vertical="center" shrinkToFit="1"/>
    </xf>
    <xf numFmtId="177" fontId="35" fillId="6" borderId="157" xfId="14" applyNumberFormat="1" applyFont="1" applyFill="1" applyBorder="1" applyAlignment="1" applyProtection="1">
      <alignment horizontal="right" vertical="center" shrinkToFit="1"/>
    </xf>
    <xf numFmtId="177" fontId="35" fillId="6" borderId="158" xfId="14" applyNumberFormat="1" applyFont="1" applyFill="1" applyBorder="1" applyAlignment="1" applyProtection="1">
      <alignment horizontal="right" vertical="center" shrinkToFit="1"/>
    </xf>
    <xf numFmtId="177" fontId="35" fillId="6" borderId="159" xfId="14" applyNumberFormat="1" applyFont="1" applyFill="1" applyBorder="1" applyAlignment="1" applyProtection="1">
      <alignment horizontal="right" vertical="center" shrinkToFit="1"/>
    </xf>
    <xf numFmtId="177" fontId="35" fillId="6" borderId="160" xfId="14" applyNumberFormat="1" applyFont="1" applyFill="1" applyBorder="1" applyAlignment="1" applyProtection="1">
      <alignment horizontal="right" vertical="center" shrinkToFit="1"/>
    </xf>
    <xf numFmtId="0" fontId="35" fillId="6" borderId="0" xfId="12" applyFont="1" applyFill="1" applyProtection="1">
      <alignment vertical="center"/>
    </xf>
    <xf numFmtId="0" fontId="35" fillId="6" borderId="11" xfId="12" applyFont="1" applyFill="1" applyBorder="1" applyAlignment="1" applyProtection="1">
      <alignment horizontal="center" vertical="center" textRotation="255" shrinkToFit="1"/>
    </xf>
    <xf numFmtId="0" fontId="35" fillId="6" borderId="48" xfId="12" applyFont="1" applyFill="1" applyBorder="1" applyAlignment="1" applyProtection="1">
      <alignment horizontal="center" vertical="center" textRotation="255" shrinkToFit="1"/>
    </xf>
    <xf numFmtId="0" fontId="35" fillId="6" borderId="7" xfId="12" applyFont="1" applyFill="1" applyBorder="1" applyAlignment="1" applyProtection="1">
      <alignment horizontal="center" vertical="center" textRotation="255" shrinkToFit="1"/>
    </xf>
    <xf numFmtId="0" fontId="35" fillId="6" borderId="38" xfId="12" applyFont="1" applyFill="1" applyBorder="1" applyAlignment="1" applyProtection="1">
      <alignment horizontal="center" vertical="center" textRotation="255" shrinkToFit="1"/>
    </xf>
    <xf numFmtId="0" fontId="35" fillId="6" borderId="24" xfId="12" applyFont="1" applyFill="1" applyBorder="1" applyAlignment="1" applyProtection="1">
      <alignment horizontal="center" vertical="center" textRotation="255" shrinkToFit="1"/>
    </xf>
    <xf numFmtId="0" fontId="35" fillId="6" borderId="40" xfId="12" applyFont="1" applyFill="1" applyBorder="1" applyAlignment="1" applyProtection="1">
      <alignment horizontal="center" vertical="center" textRotation="255" shrinkToFit="1"/>
    </xf>
    <xf numFmtId="177" fontId="35" fillId="6" borderId="64" xfId="13" applyNumberFormat="1" applyFont="1" applyFill="1" applyBorder="1" applyAlignment="1" applyProtection="1">
      <alignment horizontal="right" vertical="center" shrinkToFit="1"/>
    </xf>
    <xf numFmtId="177" fontId="35" fillId="6" borderId="0" xfId="13" applyNumberFormat="1" applyFont="1" applyFill="1" applyBorder="1" applyAlignment="1" applyProtection="1">
      <alignment horizontal="right" vertical="center" shrinkToFit="1"/>
    </xf>
    <xf numFmtId="177" fontId="35" fillId="6" borderId="85" xfId="13" applyNumberFormat="1" applyFont="1" applyFill="1" applyBorder="1" applyAlignment="1" applyProtection="1">
      <alignment horizontal="right" vertical="center" shrinkToFit="1"/>
    </xf>
    <xf numFmtId="177" fontId="35" fillId="6" borderId="88" xfId="13" applyNumberFormat="1" applyFont="1" applyFill="1" applyBorder="1" applyAlignment="1" applyProtection="1">
      <alignment horizontal="right" vertical="center" shrinkToFit="1"/>
    </xf>
    <xf numFmtId="187" fontId="35" fillId="6" borderId="88" xfId="13" applyNumberFormat="1" applyFont="1" applyFill="1" applyBorder="1" applyAlignment="1" applyProtection="1">
      <alignment horizontal="right" vertical="center" shrinkToFit="1"/>
    </xf>
    <xf numFmtId="187" fontId="35" fillId="6" borderId="0" xfId="13" applyNumberFormat="1" applyFont="1" applyFill="1" applyBorder="1" applyAlignment="1" applyProtection="1">
      <alignment horizontal="right" vertical="center" shrinkToFit="1"/>
    </xf>
    <xf numFmtId="187" fontId="35" fillId="6" borderId="66" xfId="13" applyNumberFormat="1" applyFont="1" applyFill="1" applyBorder="1" applyAlignment="1" applyProtection="1">
      <alignment horizontal="right" vertical="center" shrinkToFit="1"/>
    </xf>
    <xf numFmtId="0" fontId="35" fillId="6" borderId="38" xfId="12" applyFont="1" applyFill="1" applyBorder="1" applyAlignment="1" applyProtection="1">
      <alignment horizontal="left" vertical="center"/>
    </xf>
    <xf numFmtId="0" fontId="35" fillId="6" borderId="41" xfId="12" applyFont="1" applyFill="1" applyBorder="1" applyAlignment="1" applyProtection="1">
      <alignment horizontal="center" vertical="center" textRotation="255" wrapText="1"/>
    </xf>
    <xf numFmtId="0" fontId="35" fillId="6" borderId="64" xfId="12" applyFont="1" applyFill="1" applyBorder="1" applyAlignment="1" applyProtection="1">
      <alignment horizontal="center" vertical="center" textRotation="255" wrapText="1"/>
    </xf>
    <xf numFmtId="0" fontId="35" fillId="6" borderId="37" xfId="12" applyFont="1" applyFill="1" applyBorder="1" applyAlignment="1" applyProtection="1">
      <alignment horizontal="center" vertical="center" textRotation="255" wrapText="1"/>
    </xf>
    <xf numFmtId="0" fontId="35" fillId="6" borderId="32" xfId="12" applyFont="1" applyFill="1" applyBorder="1" applyAlignment="1" applyProtection="1">
      <alignment horizontal="center" vertical="center"/>
    </xf>
    <xf numFmtId="0" fontId="35" fillId="6" borderId="11" xfId="12" applyFont="1" applyFill="1" applyBorder="1" applyAlignment="1" applyProtection="1">
      <alignment horizontal="center" vertical="top"/>
    </xf>
    <xf numFmtId="0" fontId="35" fillId="6" borderId="12" xfId="12" applyFont="1" applyFill="1" applyBorder="1" applyAlignment="1" applyProtection="1">
      <alignment horizontal="center" vertical="top"/>
    </xf>
    <xf numFmtId="0" fontId="35" fillId="6" borderId="7" xfId="12" applyFont="1" applyFill="1" applyBorder="1" applyAlignment="1" applyProtection="1">
      <alignment horizontal="center" vertical="top"/>
    </xf>
    <xf numFmtId="0" fontId="35" fillId="6" borderId="0" xfId="12" applyFont="1" applyFill="1" applyBorder="1" applyAlignment="1" applyProtection="1">
      <alignment horizontal="center" vertical="top"/>
    </xf>
    <xf numFmtId="0" fontId="35" fillId="6" borderId="24" xfId="12" applyFont="1" applyFill="1" applyBorder="1" applyAlignment="1" applyProtection="1">
      <alignment horizontal="center" vertical="top"/>
    </xf>
    <xf numFmtId="0" fontId="35" fillId="6" borderId="54" xfId="12" applyFont="1" applyFill="1" applyBorder="1" applyAlignment="1" applyProtection="1">
      <alignment horizontal="center" vertical="top"/>
    </xf>
    <xf numFmtId="0" fontId="35" fillId="6" borderId="34" xfId="12" applyFont="1" applyFill="1" applyBorder="1" applyAlignment="1" applyProtection="1">
      <alignment horizontal="center" vertical="center"/>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8" xfId="12" applyFont="1" applyFill="1" applyBorder="1" applyAlignment="1" applyProtection="1">
      <alignment horizontal="left" vertical="center" wrapText="1"/>
    </xf>
    <xf numFmtId="0" fontId="35" fillId="6" borderId="0" xfId="13" applyFont="1" applyFill="1" applyAlignment="1" applyProtection="1">
      <alignment horizontal="left" vertical="center"/>
    </xf>
    <xf numFmtId="0" fontId="35" fillId="6" borderId="24" xfId="12" applyFont="1" applyFill="1" applyBorder="1" applyAlignment="1" applyProtection="1">
      <alignment horizontal="center" vertical="center"/>
    </xf>
    <xf numFmtId="0" fontId="35" fillId="6" borderId="54" xfId="12" applyFont="1" applyFill="1" applyBorder="1" applyAlignment="1" applyProtection="1">
      <alignment horizontal="center" vertical="center"/>
    </xf>
    <xf numFmtId="0" fontId="35" fillId="6" borderId="67" xfId="12" applyFont="1" applyFill="1" applyBorder="1" applyAlignment="1" applyProtection="1">
      <alignment horizontal="center" vertical="center"/>
    </xf>
    <xf numFmtId="0" fontId="35" fillId="6" borderId="112" xfId="12" applyNumberFormat="1" applyFont="1" applyFill="1" applyBorder="1" applyAlignment="1" applyProtection="1">
      <alignment horizontal="left" vertical="center" shrinkToFit="1"/>
      <protection locked="0"/>
    </xf>
    <xf numFmtId="0" fontId="35" fillId="6" borderId="113" xfId="12" applyNumberFormat="1" applyFont="1" applyFill="1" applyBorder="1" applyAlignment="1" applyProtection="1">
      <alignment horizontal="left" vertical="center" shrinkToFit="1"/>
      <protection locked="0"/>
    </xf>
    <xf numFmtId="0" fontId="35" fillId="6" borderId="119" xfId="12" applyNumberFormat="1" applyFont="1" applyFill="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NumberFormat="1" applyFont="1" applyFill="1" applyBorder="1" applyAlignment="1" applyProtection="1">
      <alignment horizontal="left" vertical="center" shrinkToFit="1"/>
      <protection locked="0"/>
    </xf>
    <xf numFmtId="0" fontId="35" fillId="8" borderId="132" xfId="12" applyNumberFormat="1"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NumberFormat="1" applyFont="1" applyFill="1" applyBorder="1" applyAlignment="1" applyProtection="1">
      <alignment horizontal="left" vertical="center" shrinkToFit="1"/>
      <protection locked="0"/>
    </xf>
    <xf numFmtId="0" fontId="35" fillId="6" borderId="127" xfId="12" applyNumberFormat="1"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NumberFormat="1" applyFont="1" applyBorder="1" applyAlignment="1" applyProtection="1">
      <alignment horizontal="left" vertical="center" shrinkToFit="1"/>
      <protection locked="0"/>
    </xf>
    <xf numFmtId="0" fontId="35" fillId="0" borderId="121" xfId="12" applyNumberFormat="1"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51" fillId="0" borderId="112" xfId="8" applyFont="1" applyFill="1" applyBorder="1" applyAlignment="1" applyProtection="1">
      <alignment horizontal="left" vertical="center" wrapText="1"/>
      <protection locked="0"/>
    </xf>
    <xf numFmtId="0" fontId="51" fillId="0" borderId="113" xfId="8" applyFont="1" applyFill="1" applyBorder="1" applyAlignment="1" applyProtection="1">
      <alignment horizontal="left" vertical="center" wrapText="1"/>
      <protection locked="0"/>
    </xf>
    <xf numFmtId="0" fontId="51" fillId="0" borderId="114" xfId="8" applyFont="1" applyFill="1" applyBorder="1" applyAlignment="1" applyProtection="1">
      <alignment horizontal="left" vertical="center" wrapTex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NumberFormat="1" applyFont="1" applyBorder="1" applyAlignment="1" applyProtection="1">
      <alignment horizontal="left" vertical="center" shrinkToFit="1"/>
      <protection locked="0"/>
    </xf>
    <xf numFmtId="0" fontId="35" fillId="0" borderId="108" xfId="12" applyNumberFormat="1"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NumberFormat="1" applyFont="1" applyBorder="1" applyAlignment="1" applyProtection="1">
      <alignment horizontal="left" vertical="center" shrinkToFit="1"/>
      <protection locked="0"/>
    </xf>
    <xf numFmtId="0" fontId="35" fillId="0" borderId="113" xfId="15" applyNumberFormat="1" applyFont="1" applyBorder="1" applyAlignment="1" applyProtection="1">
      <alignment horizontal="left" vertical="center" shrinkToFit="1"/>
      <protection locked="0"/>
    </xf>
    <xf numFmtId="0" fontId="35" fillId="0" borderId="119" xfId="15" applyNumberFormat="1"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2"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2"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pplyProtection="1">
      <alignment horizontal="left" vertical="center"/>
    </xf>
    <xf numFmtId="0" fontId="35" fillId="6" borderId="8" xfId="12" applyFont="1" applyFill="1" applyBorder="1" applyAlignment="1" applyProtection="1">
      <alignment horizontal="left" vertical="center"/>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0" fontId="35" fillId="8" borderId="129" xfId="15" applyNumberFormat="1" applyFont="1" applyFill="1" applyBorder="1" applyAlignment="1" applyProtection="1">
      <alignment horizontal="left" vertical="center" shrinkToFit="1"/>
      <protection locked="0"/>
    </xf>
    <xf numFmtId="0" fontId="35" fillId="8" borderId="132" xfId="15" applyNumberFormat="1" applyFont="1" applyFill="1" applyBorder="1" applyAlignment="1" applyProtection="1">
      <alignment horizontal="lef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NumberFormat="1" applyFont="1" applyBorder="1" applyAlignment="1" applyProtection="1">
      <alignment horizontal="left" vertical="center" shrinkToFit="1"/>
      <protection locked="0"/>
    </xf>
    <xf numFmtId="0" fontId="35" fillId="0" borderId="127" xfId="15" applyNumberFormat="1" applyFont="1" applyBorder="1" applyAlignment="1" applyProtection="1">
      <alignment horizontal="lef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0" fontId="35" fillId="0" borderId="116" xfId="15" applyNumberFormat="1" applyFont="1" applyBorder="1" applyAlignment="1" applyProtection="1">
      <alignment horizontal="left" vertical="center" shrinkToFit="1"/>
      <protection locked="0"/>
    </xf>
    <xf numFmtId="0" fontId="35" fillId="0" borderId="121" xfId="15" applyNumberFormat="1"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NumberFormat="1" applyFont="1" applyBorder="1" applyAlignment="1" applyProtection="1">
      <alignment horizontal="left" vertical="center" shrinkToFit="1"/>
      <protection locked="0"/>
    </xf>
    <xf numFmtId="0" fontId="35" fillId="0" borderId="108" xfId="15" applyNumberFormat="1"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2" fillId="7" borderId="62" xfId="12" applyFont="1" applyFill="1" applyBorder="1" applyAlignment="1" applyProtection="1">
      <alignment horizontal="center" vertical="center" wrapText="1"/>
      <protection locked="0"/>
    </xf>
    <xf numFmtId="0" fontId="2" fillId="7" borderId="8"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95" xfId="12" applyFont="1" applyFill="1" applyBorder="1" applyAlignment="1" applyProtection="1">
      <alignment horizontal="center" vertical="center" wrapText="1"/>
      <protection locked="0"/>
    </xf>
    <xf numFmtId="0" fontId="2" fillId="7" borderId="93" xfId="12" applyFont="1" applyFill="1" applyBorder="1" applyAlignment="1" applyProtection="1">
      <alignment horizontal="center" vertical="center" wrapText="1"/>
      <protection locked="0"/>
    </xf>
    <xf numFmtId="0" fontId="2" fillId="7" borderId="94" xfId="12" applyFont="1" applyFill="1" applyBorder="1" applyAlignment="1" applyProtection="1">
      <alignment horizontal="center" vertical="center" wrapTex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0" fontId="34" fillId="6" borderId="1" xfId="12" applyFont="1" applyFill="1" applyBorder="1" applyAlignment="1" applyProtection="1">
      <alignment horizontal="center" vertical="center"/>
    </xf>
    <xf numFmtId="0" fontId="34" fillId="6" borderId="2" xfId="12" applyFont="1" applyFill="1" applyBorder="1" applyAlignment="1" applyProtection="1">
      <alignment horizontal="center" vertical="center"/>
    </xf>
    <xf numFmtId="0" fontId="34" fillId="6" borderId="3" xfId="12" applyFont="1" applyFill="1" applyBorder="1" applyAlignment="1" applyProtection="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98" xfId="15" applyNumberFormat="1" applyFont="1" applyBorder="1" applyAlignment="1" applyProtection="1">
      <alignment horizontal="left" vertical="center" shrinkToFit="1"/>
      <protection locked="0"/>
    </xf>
    <xf numFmtId="0" fontId="35" fillId="0" borderId="99" xfId="15" applyNumberFormat="1" applyFont="1" applyBorder="1" applyAlignment="1" applyProtection="1">
      <alignment horizontal="left" vertical="center" shrinkToFit="1"/>
      <protection locked="0"/>
    </xf>
    <xf numFmtId="0" fontId="35" fillId="0" borderId="110" xfId="15" applyNumberFormat="1" applyFont="1" applyBorder="1" applyAlignment="1" applyProtection="1">
      <alignment horizontal="left" vertical="center" shrinkToFit="1"/>
      <protection locked="0"/>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8" fillId="0" borderId="15" xfId="18" applyNumberFormat="1" applyFont="1" applyBorder="1" applyAlignment="1">
      <alignment horizontal="center" vertical="center" wrapText="1"/>
    </xf>
    <xf numFmtId="178" fontId="18" fillId="0" borderId="47"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9" fillId="0" borderId="27"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45" xfId="3" applyFont="1" applyBorder="1">
      <alignment vertical="center"/>
    </xf>
    <xf numFmtId="0" fontId="9" fillId="0" borderId="25" xfId="3" applyFont="1" applyBorder="1">
      <alignment vertical="center"/>
    </xf>
    <xf numFmtId="0" fontId="9" fillId="0" borderId="46" xfId="3" applyFont="1" applyBorder="1">
      <alignment vertical="center"/>
    </xf>
    <xf numFmtId="0" fontId="9" fillId="0" borderId="44" xfId="3" applyFont="1" applyBorder="1">
      <alignment vertical="center"/>
    </xf>
    <xf numFmtId="0" fontId="9" fillId="0" borderId="18" xfId="3" applyFont="1" applyBorder="1">
      <alignment vertical="center"/>
    </xf>
    <xf numFmtId="0" fontId="9" fillId="0" borderId="43" xfId="3" applyFont="1" applyBorder="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11" xfId="4" applyFont="1" applyFill="1" applyBorder="1" applyAlignment="1">
      <alignment vertical="center" wrapText="1"/>
    </xf>
    <xf numFmtId="0" fontId="8" fillId="0" borderId="48"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2" fillId="6" borderId="34" xfId="17" applyNumberFormat="1" applyFont="1" applyFill="1" applyBorder="1" applyAlignment="1">
      <alignment horizontal="center" vertical="center"/>
    </xf>
    <xf numFmtId="187" fontId="2" fillId="6" borderId="0" xfId="17" applyNumberFormat="1" applyFont="1" applyFill="1" applyAlignment="1">
      <alignment horizontal="center" vertical="center" wrapText="1"/>
    </xf>
    <xf numFmtId="0" fontId="2" fillId="0" borderId="34" xfId="16" applyFont="1" applyBorder="1" applyAlignment="1">
      <alignment horizontal="center" vertical="center"/>
    </xf>
    <xf numFmtId="179" fontId="2" fillId="6" borderId="34" xfId="17" applyNumberFormat="1" applyFont="1" applyFill="1" applyBorder="1" applyAlignment="1">
      <alignment horizontal="center" vertical="center" wrapText="1"/>
    </xf>
    <xf numFmtId="178" fontId="17" fillId="0" borderId="0" xfId="16" applyNumberFormat="1" applyAlignment="1">
      <alignment horizontal="center" vertical="center"/>
    </xf>
    <xf numFmtId="187" fontId="2" fillId="0" borderId="0" xfId="16" applyNumberFormat="1" applyFont="1" applyAlignment="1">
      <alignment horizontal="center" vertical="center"/>
    </xf>
    <xf numFmtId="0" fontId="2" fillId="0" borderId="0" xfId="16" applyFont="1" applyAlignment="1">
      <alignment horizontal="center" vertical="center"/>
    </xf>
    <xf numFmtId="187" fontId="2" fillId="6" borderId="0" xfId="17" applyNumberFormat="1" applyFont="1" applyFill="1" applyAlignment="1">
      <alignment horizontal="center" vertical="center"/>
    </xf>
    <xf numFmtId="0" fontId="2" fillId="0" borderId="39" xfId="16" applyFont="1" applyBorder="1" applyAlignment="1">
      <alignment horizontal="center" vertical="center"/>
    </xf>
    <xf numFmtId="0" fontId="2" fillId="0" borderId="31" xfId="16" applyFont="1" applyBorder="1" applyAlignment="1">
      <alignment horizontal="center" vertical="center"/>
    </xf>
    <xf numFmtId="0" fontId="2" fillId="0" borderId="42" xfId="16" applyFont="1" applyBorder="1" applyAlignment="1">
      <alignment horizontal="center" vertical="center"/>
    </xf>
    <xf numFmtId="179" fontId="2" fillId="6" borderId="0" xfId="17" applyNumberFormat="1" applyFont="1" applyFill="1" applyAlignment="1">
      <alignment horizontal="center" vertical="center" wrapText="1"/>
    </xf>
    <xf numFmtId="0" fontId="2" fillId="0" borderId="41"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2" fillId="0" borderId="48" xfId="16" applyFont="1" applyBorder="1" applyAlignment="1" applyProtection="1">
      <alignment horizontal="left" vertical="top" wrapText="1"/>
      <protection locked="0"/>
    </xf>
    <xf numFmtId="0" fontId="2" fillId="0" borderId="64" xfId="16" applyFont="1" applyBorder="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38" xfId="16" applyFont="1" applyBorder="1" applyAlignment="1" applyProtection="1">
      <alignment horizontal="left" vertical="top" wrapText="1"/>
      <protection locked="0"/>
    </xf>
    <xf numFmtId="0" fontId="2" fillId="0" borderId="37" xfId="16" applyFont="1" applyBorder="1" applyAlignment="1" applyProtection="1">
      <alignment horizontal="left" vertical="top" wrapText="1"/>
      <protection locked="0"/>
    </xf>
    <xf numFmtId="0" fontId="2" fillId="0" borderId="54" xfId="16" applyFont="1" applyBorder="1" applyAlignment="1" applyProtection="1">
      <alignment horizontal="left" vertical="top" wrapText="1"/>
      <protection locked="0"/>
    </xf>
    <xf numFmtId="0" fontId="2" fillId="0" borderId="40" xfId="16" applyFont="1" applyBorder="1" applyAlignment="1" applyProtection="1">
      <alignment horizontal="left" vertical="top" wrapText="1"/>
      <protection locked="0"/>
    </xf>
    <xf numFmtId="179" fontId="2" fillId="0" borderId="0" xfId="17" applyNumberFormat="1" applyFont="1" applyAlignment="1">
      <alignment horizontal="center" vertical="center" wrapText="1"/>
    </xf>
  </cellXfs>
  <cellStyles count="44">
    <cellStyle name="Calc Currency (0)" xfId="23"/>
    <cellStyle name="Grey" xfId="24"/>
    <cellStyle name="Header1" xfId="25"/>
    <cellStyle name="Header2" xfId="26"/>
    <cellStyle name="Input [yellow]" xfId="27"/>
    <cellStyle name="Normal - Style1" xfId="28"/>
    <cellStyle name="Normal_#18-Internet" xfId="29"/>
    <cellStyle name="Percent [2]" xfId="30"/>
    <cellStyle name="桁区切り 2" xfId="21"/>
    <cellStyle name="桁区切り 2 2" xfId="40"/>
    <cellStyle name="桁区切り 3" xfId="39"/>
    <cellStyle name="桁区切り 4" xfId="41"/>
    <cellStyle name="標準" xfId="0" builtinId="0"/>
    <cellStyle name="標準 2" xfId="6"/>
    <cellStyle name="標準 2 2" xfId="7"/>
    <cellStyle name="標準 2 3" xfId="10"/>
    <cellStyle name="標準 2 4" xfId="38"/>
    <cellStyle name="標準 3" xfId="11"/>
    <cellStyle name="標準 3 2" xfId="43"/>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 7 2" xfId="4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 name="㼿" xfId="31"/>
    <cellStyle name="㼿?" xfId="32"/>
    <cellStyle name="㼿㼿" xfId="33"/>
    <cellStyle name="㼿㼿?" xfId="34"/>
    <cellStyle name="㼿㼿㼿" xfId="35"/>
    <cellStyle name="㼿㼿㼿?" xfId="36"/>
    <cellStyle name="㼿㼿㼿㼿㼿㼿?"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xmlns:c16r2="http://schemas.microsoft.com/office/drawing/2015/06/chart">
            <c:ext xmlns:c16="http://schemas.microsoft.com/office/drawing/2014/chart" uri="{C3380CC4-5D6E-409C-BE32-E72D297353CC}">
              <c16:uniqueId val="{00000000-B696-4D05-A612-8EDC45A901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30220</c:v>
                </c:pt>
                <c:pt idx="1">
                  <c:v>28012</c:v>
                </c:pt>
                <c:pt idx="2">
                  <c:v>20650</c:v>
                </c:pt>
                <c:pt idx="3">
                  <c:v>43388</c:v>
                </c:pt>
                <c:pt idx="4">
                  <c:v>37463</c:v>
                </c:pt>
              </c:numCache>
            </c:numRef>
          </c:val>
          <c:smooth val="0"/>
          <c:extLst xmlns:c16r2="http://schemas.microsoft.com/office/drawing/2015/06/chart">
            <c:ext xmlns:c16="http://schemas.microsoft.com/office/drawing/2014/chart" uri="{C3380CC4-5D6E-409C-BE32-E72D297353CC}">
              <c16:uniqueId val="{00000001-B696-4D05-A612-8EDC45A9019B}"/>
            </c:ext>
          </c:extLst>
        </c:ser>
        <c:dLbls>
          <c:showLegendKey val="0"/>
          <c:showVal val="0"/>
          <c:showCatName val="0"/>
          <c:showSerName val="0"/>
          <c:showPercent val="0"/>
          <c:showBubbleSize val="0"/>
        </c:dLbls>
        <c:marker val="1"/>
        <c:smooth val="0"/>
        <c:axId val="436719120"/>
        <c:axId val="480397184"/>
      </c:lineChart>
      <c:catAx>
        <c:axId val="436719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397184"/>
        <c:crosses val="autoZero"/>
        <c:auto val="1"/>
        <c:lblAlgn val="ctr"/>
        <c:lblOffset val="100"/>
        <c:tickLblSkip val="1"/>
        <c:tickMarkSkip val="1"/>
        <c:noMultiLvlLbl val="0"/>
      </c:catAx>
      <c:valAx>
        <c:axId val="48039718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6719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6.17</c:v>
                </c:pt>
                <c:pt idx="1">
                  <c:v>4.8499999999999996</c:v>
                </c:pt>
                <c:pt idx="2">
                  <c:v>3.42</c:v>
                </c:pt>
                <c:pt idx="3">
                  <c:v>4.17</c:v>
                </c:pt>
                <c:pt idx="4">
                  <c:v>6.58</c:v>
                </c:pt>
              </c:numCache>
            </c:numRef>
          </c:val>
          <c:extLst xmlns:c16r2="http://schemas.microsoft.com/office/drawing/2015/06/chart">
            <c:ext xmlns:c16="http://schemas.microsoft.com/office/drawing/2014/chart" uri="{C3380CC4-5D6E-409C-BE32-E72D297353CC}">
              <c16:uniqueId val="{00000000-F1B8-49B0-A657-73079D6C5A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11.65</c:v>
                </c:pt>
                <c:pt idx="1">
                  <c:v>11.67</c:v>
                </c:pt>
                <c:pt idx="2">
                  <c:v>13.42</c:v>
                </c:pt>
                <c:pt idx="3">
                  <c:v>11.48</c:v>
                </c:pt>
                <c:pt idx="4">
                  <c:v>12.05</c:v>
                </c:pt>
              </c:numCache>
            </c:numRef>
          </c:val>
          <c:extLst xmlns:c16r2="http://schemas.microsoft.com/office/drawing/2015/06/chart">
            <c:ext xmlns:c16="http://schemas.microsoft.com/office/drawing/2014/chart" uri="{C3380CC4-5D6E-409C-BE32-E72D297353CC}">
              <c16:uniqueId val="{00000001-F1B8-49B0-A657-73079D6C5ABC}"/>
            </c:ext>
          </c:extLst>
        </c:ser>
        <c:dLbls>
          <c:showLegendKey val="0"/>
          <c:showVal val="0"/>
          <c:showCatName val="0"/>
          <c:showSerName val="0"/>
          <c:showPercent val="0"/>
          <c:showBubbleSize val="0"/>
        </c:dLbls>
        <c:gapWidth val="250"/>
        <c:overlap val="100"/>
        <c:axId val="486780392"/>
        <c:axId val="483728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1.18</c:v>
                </c:pt>
                <c:pt idx="1">
                  <c:v>-1.34</c:v>
                </c:pt>
                <c:pt idx="2">
                  <c:v>-0.06</c:v>
                </c:pt>
                <c:pt idx="3">
                  <c:v>-0.21</c:v>
                </c:pt>
                <c:pt idx="4">
                  <c:v>3.05</c:v>
                </c:pt>
              </c:numCache>
            </c:numRef>
          </c:val>
          <c:smooth val="0"/>
          <c:extLst xmlns:c16r2="http://schemas.microsoft.com/office/drawing/2015/06/chart">
            <c:ext xmlns:c16="http://schemas.microsoft.com/office/drawing/2014/chart" uri="{C3380CC4-5D6E-409C-BE32-E72D297353CC}">
              <c16:uniqueId val="{00000002-F1B8-49B0-A657-73079D6C5ABC}"/>
            </c:ext>
          </c:extLst>
        </c:ser>
        <c:dLbls>
          <c:showLegendKey val="0"/>
          <c:showVal val="0"/>
          <c:showCatName val="0"/>
          <c:showSerName val="0"/>
          <c:showPercent val="0"/>
          <c:showBubbleSize val="0"/>
        </c:dLbls>
        <c:marker val="1"/>
        <c:smooth val="0"/>
        <c:axId val="486780392"/>
        <c:axId val="483728920"/>
      </c:lineChart>
      <c:catAx>
        <c:axId val="486780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3728920"/>
        <c:crosses val="autoZero"/>
        <c:auto val="1"/>
        <c:lblAlgn val="ctr"/>
        <c:lblOffset val="100"/>
        <c:tickLblSkip val="1"/>
        <c:tickMarkSkip val="1"/>
        <c:noMultiLvlLbl val="0"/>
      </c:catAx>
      <c:valAx>
        <c:axId val="483728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780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0.9</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A28-436D-B70F-DC8EFD8D56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A28-436D-B70F-DC8EFD8D56B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A28-436D-B70F-DC8EFD8D56B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A28-436D-B70F-DC8EFD8D56B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8A28-436D-B70F-DC8EFD8D56B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0.12</c:v>
                </c:pt>
                <c:pt idx="2">
                  <c:v>#N/A</c:v>
                </c:pt>
                <c:pt idx="3">
                  <c:v>0.1</c:v>
                </c:pt>
                <c:pt idx="4">
                  <c:v>#N/A</c:v>
                </c:pt>
                <c:pt idx="5">
                  <c:v>0.09</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5-8A28-436D-B70F-DC8EFD8D56B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c:v>
                </c:pt>
                <c:pt idx="2">
                  <c:v>#N/A</c:v>
                </c:pt>
                <c:pt idx="3">
                  <c:v>1.58</c:v>
                </c:pt>
                <c:pt idx="4">
                  <c:v>#N/A</c:v>
                </c:pt>
                <c:pt idx="5">
                  <c:v>1.17</c:v>
                </c:pt>
                <c:pt idx="6">
                  <c:v>#N/A</c:v>
                </c:pt>
                <c:pt idx="7">
                  <c:v>0.97</c:v>
                </c:pt>
                <c:pt idx="8">
                  <c:v>#N/A</c:v>
                </c:pt>
                <c:pt idx="9">
                  <c:v>1.31</c:v>
                </c:pt>
              </c:numCache>
            </c:numRef>
          </c:val>
          <c:extLst xmlns:c16r2="http://schemas.microsoft.com/office/drawing/2015/06/chart">
            <c:ext xmlns:c16="http://schemas.microsoft.com/office/drawing/2014/chart" uri="{C3380CC4-5D6E-409C-BE32-E72D297353CC}">
              <c16:uniqueId val="{00000006-8A28-436D-B70F-DC8EFD8D56B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0.92</c:v>
                </c:pt>
                <c:pt idx="2">
                  <c:v>#N/A</c:v>
                </c:pt>
                <c:pt idx="3">
                  <c:v>0.92</c:v>
                </c:pt>
                <c:pt idx="4">
                  <c:v>#N/A</c:v>
                </c:pt>
                <c:pt idx="5">
                  <c:v>1.87</c:v>
                </c:pt>
                <c:pt idx="6">
                  <c:v>#N/A</c:v>
                </c:pt>
                <c:pt idx="7">
                  <c:v>3.03</c:v>
                </c:pt>
                <c:pt idx="8">
                  <c:v>#N/A</c:v>
                </c:pt>
                <c:pt idx="9">
                  <c:v>1.72</c:v>
                </c:pt>
              </c:numCache>
            </c:numRef>
          </c:val>
          <c:extLst xmlns:c16r2="http://schemas.microsoft.com/office/drawing/2015/06/chart">
            <c:ext xmlns:c16="http://schemas.microsoft.com/office/drawing/2014/chart" uri="{C3380CC4-5D6E-409C-BE32-E72D297353CC}">
              <c16:uniqueId val="{00000007-8A28-436D-B70F-DC8EFD8D56B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6.17</c:v>
                </c:pt>
                <c:pt idx="2">
                  <c:v>#N/A</c:v>
                </c:pt>
                <c:pt idx="3">
                  <c:v>4.84</c:v>
                </c:pt>
                <c:pt idx="4">
                  <c:v>#N/A</c:v>
                </c:pt>
                <c:pt idx="5">
                  <c:v>3.42</c:v>
                </c:pt>
                <c:pt idx="6">
                  <c:v>#N/A</c:v>
                </c:pt>
                <c:pt idx="7">
                  <c:v>4.17</c:v>
                </c:pt>
                <c:pt idx="8">
                  <c:v>#N/A</c:v>
                </c:pt>
                <c:pt idx="9">
                  <c:v>6.57</c:v>
                </c:pt>
              </c:numCache>
            </c:numRef>
          </c:val>
          <c:extLst xmlns:c16r2="http://schemas.microsoft.com/office/drawing/2015/06/chart">
            <c:ext xmlns:c16="http://schemas.microsoft.com/office/drawing/2014/chart" uri="{C3380CC4-5D6E-409C-BE32-E72D297353CC}">
              <c16:uniqueId val="{00000008-8A28-436D-B70F-DC8EFD8D56B1}"/>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#N/A</c:v>
                </c:pt>
                <c:pt idx="3">
                  <c:v>23.45</c:v>
                </c:pt>
                <c:pt idx="4">
                  <c:v>#N/A</c:v>
                </c:pt>
                <c:pt idx="5">
                  <c:v>26.64</c:v>
                </c:pt>
                <c:pt idx="6">
                  <c:v>#N/A</c:v>
                </c:pt>
                <c:pt idx="7">
                  <c:v>28.5</c:v>
                </c:pt>
                <c:pt idx="8">
                  <c:v>#N/A</c:v>
                </c:pt>
                <c:pt idx="9">
                  <c:v>30.37</c:v>
                </c:pt>
              </c:numCache>
            </c:numRef>
          </c:val>
          <c:extLst xmlns:c16r2="http://schemas.microsoft.com/office/drawing/2015/06/chart">
            <c:ext xmlns:c16="http://schemas.microsoft.com/office/drawing/2014/chart" uri="{C3380CC4-5D6E-409C-BE32-E72D297353CC}">
              <c16:uniqueId val="{00000009-8A28-436D-B70F-DC8EFD8D56B1}"/>
            </c:ext>
          </c:extLst>
        </c:ser>
        <c:dLbls>
          <c:showLegendKey val="0"/>
          <c:showVal val="0"/>
          <c:showCatName val="0"/>
          <c:showSerName val="0"/>
          <c:showPercent val="0"/>
          <c:showBubbleSize val="0"/>
        </c:dLbls>
        <c:gapWidth val="150"/>
        <c:overlap val="100"/>
        <c:axId val="504303112"/>
        <c:axId val="502764592"/>
      </c:barChart>
      <c:catAx>
        <c:axId val="504303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2764592"/>
        <c:crosses val="autoZero"/>
        <c:auto val="1"/>
        <c:lblAlgn val="ctr"/>
        <c:lblOffset val="100"/>
        <c:tickLblSkip val="1"/>
        <c:tickMarkSkip val="1"/>
        <c:noMultiLvlLbl val="0"/>
      </c:catAx>
      <c:valAx>
        <c:axId val="50276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303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2812</c:v>
                </c:pt>
                <c:pt idx="5">
                  <c:v>2449</c:v>
                </c:pt>
                <c:pt idx="8">
                  <c:v>2361</c:v>
                </c:pt>
                <c:pt idx="11">
                  <c:v>2144</c:v>
                </c:pt>
                <c:pt idx="14">
                  <c:v>1897</c:v>
                </c:pt>
              </c:numCache>
            </c:numRef>
          </c:val>
          <c:extLst xmlns:c16r2="http://schemas.microsoft.com/office/drawing/2015/06/chart">
            <c:ext xmlns:c16="http://schemas.microsoft.com/office/drawing/2014/chart" uri="{C3380CC4-5D6E-409C-BE32-E72D297353CC}">
              <c16:uniqueId val="{00000000-B41A-4A5B-BB60-366DC211AB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41A-4A5B-BB60-366DC211AB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471</c:v>
                </c:pt>
                <c:pt idx="3">
                  <c:v>537</c:v>
                </c:pt>
                <c:pt idx="6">
                  <c:v>534</c:v>
                </c:pt>
                <c:pt idx="9">
                  <c:v>1063</c:v>
                </c:pt>
                <c:pt idx="12">
                  <c:v>392</c:v>
                </c:pt>
              </c:numCache>
            </c:numRef>
          </c:val>
          <c:extLst xmlns:c16r2="http://schemas.microsoft.com/office/drawing/2015/06/chart">
            <c:ext xmlns:c16="http://schemas.microsoft.com/office/drawing/2014/chart" uri="{C3380CC4-5D6E-409C-BE32-E72D297353CC}">
              <c16:uniqueId val="{00000002-B41A-4A5B-BB60-366DC211AB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232</c:v>
                </c:pt>
                <c:pt idx="3">
                  <c:v>73</c:v>
                </c:pt>
                <c:pt idx="6">
                  <c:v>65</c:v>
                </c:pt>
                <c:pt idx="9">
                  <c:v>55</c:v>
                </c:pt>
                <c:pt idx="12">
                  <c:v>22</c:v>
                </c:pt>
              </c:numCache>
            </c:numRef>
          </c:val>
          <c:extLst xmlns:c16r2="http://schemas.microsoft.com/office/drawing/2015/06/chart">
            <c:ext xmlns:c16="http://schemas.microsoft.com/office/drawing/2014/chart" uri="{C3380CC4-5D6E-409C-BE32-E72D297353CC}">
              <c16:uniqueId val="{00000003-B41A-4A5B-BB60-366DC211AB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51</c:v>
                </c:pt>
                <c:pt idx="3">
                  <c:v>49</c:v>
                </c:pt>
                <c:pt idx="6">
                  <c:v>46</c:v>
                </c:pt>
                <c:pt idx="9">
                  <c:v>44</c:v>
                </c:pt>
                <c:pt idx="12">
                  <c:v>43</c:v>
                </c:pt>
              </c:numCache>
            </c:numRef>
          </c:val>
          <c:extLst xmlns:c16r2="http://schemas.microsoft.com/office/drawing/2015/06/chart">
            <c:ext xmlns:c16="http://schemas.microsoft.com/office/drawing/2014/chart" uri="{C3380CC4-5D6E-409C-BE32-E72D297353CC}">
              <c16:uniqueId val="{00000004-B41A-4A5B-BB60-366DC211AB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41A-4A5B-BB60-366DC211AB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41A-4A5B-BB60-366DC211AB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2129</c:v>
                </c:pt>
                <c:pt idx="3">
                  <c:v>1945</c:v>
                </c:pt>
                <c:pt idx="6">
                  <c:v>2022</c:v>
                </c:pt>
                <c:pt idx="9">
                  <c:v>1940</c:v>
                </c:pt>
                <c:pt idx="12">
                  <c:v>1995</c:v>
                </c:pt>
              </c:numCache>
            </c:numRef>
          </c:val>
          <c:extLst xmlns:c16r2="http://schemas.microsoft.com/office/drawing/2015/06/chart">
            <c:ext xmlns:c16="http://schemas.microsoft.com/office/drawing/2014/chart" uri="{C3380CC4-5D6E-409C-BE32-E72D297353CC}">
              <c16:uniqueId val="{00000007-B41A-4A5B-BB60-366DC211ABBE}"/>
            </c:ext>
          </c:extLst>
        </c:ser>
        <c:dLbls>
          <c:showLegendKey val="0"/>
          <c:showVal val="0"/>
          <c:showCatName val="0"/>
          <c:showSerName val="0"/>
          <c:showPercent val="0"/>
          <c:showBubbleSize val="0"/>
        </c:dLbls>
        <c:gapWidth val="100"/>
        <c:overlap val="100"/>
        <c:axId val="483756448"/>
        <c:axId val="483570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71</c:v>
                </c:pt>
                <c:pt idx="2">
                  <c:v>#N/A</c:v>
                </c:pt>
                <c:pt idx="3">
                  <c:v>#N/A</c:v>
                </c:pt>
                <c:pt idx="4">
                  <c:v>155</c:v>
                </c:pt>
                <c:pt idx="5">
                  <c:v>#N/A</c:v>
                </c:pt>
                <c:pt idx="6">
                  <c:v>#N/A</c:v>
                </c:pt>
                <c:pt idx="7">
                  <c:v>306</c:v>
                </c:pt>
                <c:pt idx="8">
                  <c:v>#N/A</c:v>
                </c:pt>
                <c:pt idx="9">
                  <c:v>#N/A</c:v>
                </c:pt>
                <c:pt idx="10">
                  <c:v>958</c:v>
                </c:pt>
                <c:pt idx="11">
                  <c:v>#N/A</c:v>
                </c:pt>
                <c:pt idx="12">
                  <c:v>#N/A</c:v>
                </c:pt>
                <c:pt idx="13">
                  <c:v>555</c:v>
                </c:pt>
                <c:pt idx="14">
                  <c:v>#N/A</c:v>
                </c:pt>
              </c:numCache>
            </c:numRef>
          </c:val>
          <c:smooth val="0"/>
          <c:extLst xmlns:c16r2="http://schemas.microsoft.com/office/drawing/2015/06/chart">
            <c:ext xmlns:c16="http://schemas.microsoft.com/office/drawing/2014/chart" uri="{C3380CC4-5D6E-409C-BE32-E72D297353CC}">
              <c16:uniqueId val="{00000008-B41A-4A5B-BB60-366DC211ABBE}"/>
            </c:ext>
          </c:extLst>
        </c:ser>
        <c:dLbls>
          <c:showLegendKey val="0"/>
          <c:showVal val="0"/>
          <c:showCatName val="0"/>
          <c:showSerName val="0"/>
          <c:showPercent val="0"/>
          <c:showBubbleSize val="0"/>
        </c:dLbls>
        <c:marker val="1"/>
        <c:smooth val="0"/>
        <c:axId val="483756448"/>
        <c:axId val="483570400"/>
      </c:lineChart>
      <c:catAx>
        <c:axId val="48375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3570400"/>
        <c:crosses val="autoZero"/>
        <c:auto val="1"/>
        <c:lblAlgn val="ctr"/>
        <c:lblOffset val="100"/>
        <c:tickLblSkip val="1"/>
        <c:tickMarkSkip val="1"/>
        <c:noMultiLvlLbl val="0"/>
      </c:catAx>
      <c:valAx>
        <c:axId val="483570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75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13263</c:v>
                </c:pt>
                <c:pt idx="5">
                  <c:v>12039</c:v>
                </c:pt>
                <c:pt idx="8">
                  <c:v>10993</c:v>
                </c:pt>
                <c:pt idx="11">
                  <c:v>10014</c:v>
                </c:pt>
                <c:pt idx="14">
                  <c:v>9039</c:v>
                </c:pt>
              </c:numCache>
            </c:numRef>
          </c:val>
          <c:extLst xmlns:c16r2="http://schemas.microsoft.com/office/drawing/2015/06/chart">
            <c:ext xmlns:c16="http://schemas.microsoft.com/office/drawing/2014/chart" uri="{C3380CC4-5D6E-409C-BE32-E72D297353CC}">
              <c16:uniqueId val="{00000000-698D-4398-B397-105308C6FD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4593</c:v>
                </c:pt>
                <c:pt idx="5">
                  <c:v>3883</c:v>
                </c:pt>
                <c:pt idx="8">
                  <c:v>3115</c:v>
                </c:pt>
                <c:pt idx="11">
                  <c:v>2024</c:v>
                </c:pt>
                <c:pt idx="14">
                  <c:v>1987</c:v>
                </c:pt>
              </c:numCache>
            </c:numRef>
          </c:val>
          <c:extLst xmlns:c16r2="http://schemas.microsoft.com/office/drawing/2015/06/chart">
            <c:ext xmlns:c16="http://schemas.microsoft.com/office/drawing/2014/chart" uri="{C3380CC4-5D6E-409C-BE32-E72D297353CC}">
              <c16:uniqueId val="{00000001-698D-4398-B397-105308C6FD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13931</c:v>
                </c:pt>
                <c:pt idx="5">
                  <c:v>17317</c:v>
                </c:pt>
                <c:pt idx="8">
                  <c:v>20002</c:v>
                </c:pt>
                <c:pt idx="11">
                  <c:v>19075</c:v>
                </c:pt>
                <c:pt idx="14">
                  <c:v>20228</c:v>
                </c:pt>
              </c:numCache>
            </c:numRef>
          </c:val>
          <c:extLst xmlns:c16r2="http://schemas.microsoft.com/office/drawing/2015/06/chart">
            <c:ext xmlns:c16="http://schemas.microsoft.com/office/drawing/2014/chart" uri="{C3380CC4-5D6E-409C-BE32-E72D297353CC}">
              <c16:uniqueId val="{00000002-698D-4398-B397-105308C6FD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98D-4398-B397-105308C6FD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98D-4398-B397-105308C6FD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98D-4398-B397-105308C6FD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1149</c:v>
                </c:pt>
                <c:pt idx="3">
                  <c:v>4207</c:v>
                </c:pt>
                <c:pt idx="6">
                  <c:v>2185</c:v>
                </c:pt>
                <c:pt idx="9">
                  <c:v>2384</c:v>
                </c:pt>
                <c:pt idx="12">
                  <c:v>2520</c:v>
                </c:pt>
              </c:numCache>
            </c:numRef>
          </c:val>
          <c:extLst xmlns:c16r2="http://schemas.microsoft.com/office/drawing/2015/06/chart">
            <c:ext xmlns:c16="http://schemas.microsoft.com/office/drawing/2014/chart" uri="{C3380CC4-5D6E-409C-BE32-E72D297353CC}">
              <c16:uniqueId val="{00000006-698D-4398-B397-105308C6FD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245</c:v>
                </c:pt>
                <c:pt idx="3">
                  <c:v>164</c:v>
                </c:pt>
                <c:pt idx="6">
                  <c:v>93</c:v>
                </c:pt>
                <c:pt idx="9">
                  <c:v>34</c:v>
                </c:pt>
                <c:pt idx="12">
                  <c:v>11</c:v>
                </c:pt>
              </c:numCache>
            </c:numRef>
          </c:val>
          <c:extLst xmlns:c16r2="http://schemas.microsoft.com/office/drawing/2015/06/chart">
            <c:ext xmlns:c16="http://schemas.microsoft.com/office/drawing/2014/chart" uri="{C3380CC4-5D6E-409C-BE32-E72D297353CC}">
              <c16:uniqueId val="{00000007-698D-4398-B397-105308C6FD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194</c:v>
                </c:pt>
                <c:pt idx="3">
                  <c:v>188</c:v>
                </c:pt>
                <c:pt idx="6">
                  <c:v>180</c:v>
                </c:pt>
                <c:pt idx="9">
                  <c:v>170</c:v>
                </c:pt>
                <c:pt idx="12">
                  <c:v>159</c:v>
                </c:pt>
              </c:numCache>
            </c:numRef>
          </c:val>
          <c:extLst xmlns:c16r2="http://schemas.microsoft.com/office/drawing/2015/06/chart">
            <c:ext xmlns:c16="http://schemas.microsoft.com/office/drawing/2014/chart" uri="{C3380CC4-5D6E-409C-BE32-E72D297353CC}">
              <c16:uniqueId val="{00000008-698D-4398-B397-105308C6FD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2909</c:v>
                </c:pt>
                <c:pt idx="3">
                  <c:v>2455</c:v>
                </c:pt>
                <c:pt idx="6">
                  <c:v>1944</c:v>
                </c:pt>
                <c:pt idx="9">
                  <c:v>1730</c:v>
                </c:pt>
                <c:pt idx="12">
                  <c:v>1342</c:v>
                </c:pt>
              </c:numCache>
            </c:numRef>
          </c:val>
          <c:extLst xmlns:c16r2="http://schemas.microsoft.com/office/drawing/2015/06/chart">
            <c:ext xmlns:c16="http://schemas.microsoft.com/office/drawing/2014/chart" uri="{C3380CC4-5D6E-409C-BE32-E72D297353CC}">
              <c16:uniqueId val="{00000009-698D-4398-B397-105308C6FD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15715</c:v>
                </c:pt>
                <c:pt idx="3">
                  <c:v>15358</c:v>
                </c:pt>
                <c:pt idx="6">
                  <c:v>14025</c:v>
                </c:pt>
                <c:pt idx="9">
                  <c:v>14079</c:v>
                </c:pt>
                <c:pt idx="12">
                  <c:v>14043</c:v>
                </c:pt>
              </c:numCache>
            </c:numRef>
          </c:val>
          <c:extLst xmlns:c16r2="http://schemas.microsoft.com/office/drawing/2015/06/chart">
            <c:ext xmlns:c16="http://schemas.microsoft.com/office/drawing/2014/chart" uri="{C3380CC4-5D6E-409C-BE32-E72D297353CC}">
              <c16:uniqueId val="{0000000A-698D-4398-B397-105308C6FD17}"/>
            </c:ext>
          </c:extLst>
        </c:ser>
        <c:dLbls>
          <c:showLegendKey val="0"/>
          <c:showVal val="0"/>
          <c:showCatName val="0"/>
          <c:showSerName val="0"/>
          <c:showPercent val="0"/>
          <c:showBubbleSize val="0"/>
        </c:dLbls>
        <c:gapWidth val="100"/>
        <c:overlap val="100"/>
        <c:axId val="504200792"/>
        <c:axId val="500706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98D-4398-B397-105308C6FD17}"/>
            </c:ext>
          </c:extLst>
        </c:ser>
        <c:dLbls>
          <c:showLegendKey val="0"/>
          <c:showVal val="0"/>
          <c:showCatName val="0"/>
          <c:showSerName val="0"/>
          <c:showPercent val="0"/>
          <c:showBubbleSize val="0"/>
        </c:dLbls>
        <c:marker val="1"/>
        <c:smooth val="0"/>
        <c:axId val="504200792"/>
        <c:axId val="500706048"/>
      </c:lineChart>
      <c:catAx>
        <c:axId val="504200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0706048"/>
        <c:crosses val="autoZero"/>
        <c:auto val="1"/>
        <c:lblAlgn val="ctr"/>
        <c:lblOffset val="100"/>
        <c:tickLblSkip val="1"/>
        <c:tickMarkSkip val="1"/>
        <c:noMultiLvlLbl val="0"/>
      </c:catAx>
      <c:valAx>
        <c:axId val="500706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200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4003</c:v>
                </c:pt>
                <c:pt idx="1">
                  <c:v>3557</c:v>
                </c:pt>
                <c:pt idx="2">
                  <c:v>3752</c:v>
                </c:pt>
              </c:numCache>
            </c:numRef>
          </c:val>
          <c:extLst xmlns:c16r2="http://schemas.microsoft.com/office/drawing/2015/06/chart">
            <c:ext xmlns:c16="http://schemas.microsoft.com/office/drawing/2014/chart" uri="{C3380CC4-5D6E-409C-BE32-E72D297353CC}">
              <c16:uniqueId val="{00000000-8D11-44A7-9B92-CF761B251B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8D11-44A7-9B92-CF761B251B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15144</c:v>
                </c:pt>
                <c:pt idx="1">
                  <c:v>15140</c:v>
                </c:pt>
                <c:pt idx="2">
                  <c:v>15568</c:v>
                </c:pt>
              </c:numCache>
            </c:numRef>
          </c:val>
          <c:extLst xmlns:c16r2="http://schemas.microsoft.com/office/drawing/2015/06/chart">
            <c:ext xmlns:c16="http://schemas.microsoft.com/office/drawing/2014/chart" uri="{C3380CC4-5D6E-409C-BE32-E72D297353CC}">
              <c16:uniqueId val="{00000002-8D11-44A7-9B92-CF761B251BC5}"/>
            </c:ext>
          </c:extLst>
        </c:ser>
        <c:dLbls>
          <c:showLegendKey val="0"/>
          <c:showVal val="0"/>
          <c:showCatName val="0"/>
          <c:showSerName val="0"/>
          <c:showPercent val="0"/>
          <c:showBubbleSize val="0"/>
        </c:dLbls>
        <c:gapWidth val="120"/>
        <c:overlap val="100"/>
        <c:axId val="500771480"/>
        <c:axId val="437919920"/>
      </c:barChart>
      <c:catAx>
        <c:axId val="500771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7919920"/>
        <c:crosses val="autoZero"/>
        <c:auto val="1"/>
        <c:lblAlgn val="ctr"/>
        <c:lblOffset val="100"/>
        <c:tickLblSkip val="1"/>
        <c:tickMarkSkip val="1"/>
        <c:noMultiLvlLbl val="0"/>
      </c:catAx>
      <c:valAx>
        <c:axId val="437919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0771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4AB-4B44-A260-E238E7604E62}"/>
                </c:ext>
                <c:ext xmlns:c15="http://schemas.microsoft.com/office/drawing/2012/chart" uri="{CE6537A1-D6FC-4f65-9D91-7224C49458BB}">
                  <c15:dlblFieldTable>
                    <c15:dlblFTEntry>
                      <c15:txfldGUID>{AEE56424-F519-4B92-A79D-18739AE544DE}</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4AB-4B44-A260-E238E7604E62}"/>
                </c:ext>
                <c:ext xmlns:c15="http://schemas.microsoft.com/office/drawing/2012/chart" uri="{CE6537A1-D6FC-4f65-9D91-7224C49458BB}">
                  <c15:dlblFieldTable>
                    <c15:dlblFTEntry>
                      <c15:txfldGUID>{11E89D56-CF11-4DC9-AF83-008377377142}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4AB-4B44-A260-E238E7604E62}"/>
                </c:ext>
                <c:ext xmlns:c15="http://schemas.microsoft.com/office/drawing/2012/chart" uri="{CE6537A1-D6FC-4f65-9D91-7224C49458BB}">
                  <c15:dlblFieldTable>
                    <c15:dlblFTEntry>
                      <c15:txfldGUID>{60C37037-BFC7-40FD-8118-387C308A8ADA}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4AB-4B44-A260-E238E7604E62}"/>
                </c:ext>
                <c:ext xmlns:c15="http://schemas.microsoft.com/office/drawing/2012/chart" uri="{CE6537A1-D6FC-4f65-9D91-7224C49458BB}">
                  <c15:dlblFieldTable>
                    <c15:dlblFTEntry>
                      <c15:txfldGUID>{26394C86-3995-412F-883A-A79B26B2E290}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4AB-4B44-A260-E238E7604E62}"/>
                </c:ext>
                <c:ext xmlns:c15="http://schemas.microsoft.com/office/drawing/2012/chart" uri="{CE6537A1-D6FC-4f65-9D91-7224C49458BB}">
                  <c15:dlblFieldTable>
                    <c15:dlblFTEntry>
                      <c15:txfldGUID>{F71FA069-0340-42E4-8BA4-6ABE1B131A70}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4AB-4B44-A260-E238E7604E62}"/>
                </c:ext>
                <c:ext xmlns:c15="http://schemas.microsoft.com/office/drawing/2012/chart" uri="{CE6537A1-D6FC-4f65-9D91-7224C49458BB}">
                  <c15:dlblFieldTable>
                    <c15:dlblFTEntry>
                      <c15:txfldGUID>{AF9523D2-E2EE-46C5-A007-7E4CD16D3F3C}</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4AB-4B44-A260-E238E7604E62}"/>
                </c:ext>
                <c:ext xmlns:c15="http://schemas.microsoft.com/office/drawing/2012/chart" uri="{CE6537A1-D6FC-4f65-9D91-7224C49458BB}">
                  <c15:dlblFieldTable>
                    <c15:dlblFTEntry>
                      <c15:txfldGUID>{290EADA2-DBC0-4C05-8C31-830965F01F6F}</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4AB-4B44-A260-E238E7604E62}"/>
                </c:ext>
                <c:ext xmlns:c15="http://schemas.microsoft.com/office/drawing/2012/chart" uri="{CE6537A1-D6FC-4f65-9D91-7224C49458BB}">
                  <c15:dlblFieldTable>
                    <c15:dlblFTEntry>
                      <c15:txfldGUID>{FD166BE9-3924-4920-A718-21AB7ACD0D2E}</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4AB-4B44-A260-E238E7604E62}"/>
                </c:ext>
                <c:ext xmlns:c15="http://schemas.microsoft.com/office/drawing/2012/chart" uri="{CE6537A1-D6FC-4f65-9D91-7224C49458BB}">
                  <c15:dlblFieldTable>
                    <c15:dlblFTEntry>
                      <c15:txfldGUID>{4A979E90-DDE5-43B2-813D-359542A701B3}</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57.7</c:v>
                </c:pt>
                <c:pt idx="16">
                  <c:v>58.9</c:v>
                </c:pt>
                <c:pt idx="24">
                  <c:v>61</c:v>
                </c:pt>
                <c:pt idx="32">
                  <c:v>63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D4AB-4B44-A260-E238E7604E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4AB-4B44-A260-E238E7604E62}"/>
                </c:ext>
                <c:ext xmlns:c15="http://schemas.microsoft.com/office/drawing/2012/chart" uri="{CE6537A1-D6FC-4f65-9D91-7224C49458BB}">
                  <c15:layout/>
                  <c15:dlblFieldTable>
                    <c15:dlblFTEntry>
                      <c15:txfldGUID>{7104DDD3-66E8-4DA8-AB60-84257AE0DA56}</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4AB-4B44-A260-E238E7604E62}"/>
                </c:ext>
                <c:ext xmlns:c15="http://schemas.microsoft.com/office/drawing/2012/chart" uri="{CE6537A1-D6FC-4f65-9D91-7224C49458BB}">
                  <c15:dlblFieldTable>
                    <c15:dlblFTEntry>
                      <c15:txfldGUID>{88F00C34-DC84-49C1-9941-CCC1A742DA3F}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4AB-4B44-A260-E238E7604E62}"/>
                </c:ext>
                <c:ext xmlns:c15="http://schemas.microsoft.com/office/drawing/2012/chart" uri="{CE6537A1-D6FC-4f65-9D91-7224C49458BB}">
                  <c15:dlblFieldTable>
                    <c15:dlblFTEntry>
                      <c15:txfldGUID>{A4A0678D-C5B7-41B4-9DDD-025E2957A677}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4AB-4B44-A260-E238E7604E62}"/>
                </c:ext>
                <c:ext xmlns:c15="http://schemas.microsoft.com/office/drawing/2012/chart" uri="{CE6537A1-D6FC-4f65-9D91-7224C49458BB}">
                  <c15:dlblFieldTable>
                    <c15:dlblFTEntry>
                      <c15:txfldGUID>{BABD4AAB-6A16-40C9-BA90-96C4585E90A1}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4AB-4B44-A260-E238E7604E62}"/>
                </c:ext>
                <c:ext xmlns:c15="http://schemas.microsoft.com/office/drawing/2012/chart" uri="{CE6537A1-D6FC-4f65-9D91-7224C49458BB}">
                  <c15:dlblFieldTable>
                    <c15:dlblFTEntry>
                      <c15:txfldGUID>{EE3730D8-207C-4968-BD6E-9C23E264AD1E}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4AB-4B44-A260-E238E7604E62}"/>
                </c:ext>
                <c:ext xmlns:c15="http://schemas.microsoft.com/office/drawing/2012/chart" uri="{CE6537A1-D6FC-4f65-9D91-7224C49458BB}">
                  <c15:layout/>
                  <c15:dlblFieldTable>
                    <c15:dlblFTEntry>
                      <c15:txfldGUID>{DD03AA25-77B3-4173-B9D0-4ADAC08289B8}</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4AB-4B44-A260-E238E7604E62}"/>
                </c:ext>
                <c:ext xmlns:c15="http://schemas.microsoft.com/office/drawing/2012/chart" uri="{CE6537A1-D6FC-4f65-9D91-7224C49458BB}">
                  <c15:layout/>
                  <c15:dlblFieldTable>
                    <c15:dlblFTEntry>
                      <c15:txfldGUID>{AEDC7C66-FFD1-44FE-B26D-F3A82B08C3FB}</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4AB-4B44-A260-E238E7604E62}"/>
                </c:ext>
                <c:ext xmlns:c15="http://schemas.microsoft.com/office/drawing/2012/chart" uri="{CE6537A1-D6FC-4f65-9D91-7224C49458BB}">
                  <c15:layout/>
                  <c15:dlblFieldTable>
                    <c15:dlblFTEntry>
                      <c15:txfldGUID>{DDC8F243-0979-4350-9A04-DB8B77BD29B1}</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4AB-4B44-A260-E238E7604E62}"/>
                </c:ext>
                <c:ext xmlns:c15="http://schemas.microsoft.com/office/drawing/2012/chart" uri="{CE6537A1-D6FC-4f65-9D91-7224C49458BB}">
                  <c15:layout/>
                  <c15:dlblFieldTable>
                    <c15:dlblFTEntry>
                      <c15:txfldGUID>{539AC767-17C5-4D57-B363-4773DE088D16}</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xmlns:c16r2="http://schemas.microsoft.com/office/drawing/2015/06/chart">
            <c:ext xmlns:c16="http://schemas.microsoft.com/office/drawing/2014/chart" uri="{C3380CC4-5D6E-409C-BE32-E72D297353CC}">
              <c16:uniqueId val="{00000013-D4AB-4B44-A260-E238E7604E62}"/>
            </c:ext>
          </c:extLst>
        </c:ser>
        <c:dLbls>
          <c:showLegendKey val="0"/>
          <c:showVal val="1"/>
          <c:showCatName val="0"/>
          <c:showSerName val="0"/>
          <c:showPercent val="0"/>
          <c:showBubbleSize val="0"/>
        </c:dLbls>
        <c:axId val="437915216"/>
        <c:axId val="437916000"/>
      </c:scatterChart>
      <c:valAx>
        <c:axId val="437915216"/>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916000"/>
        <c:crosses val="autoZero"/>
        <c:crossBetween val="midCat"/>
      </c:valAx>
      <c:valAx>
        <c:axId val="43791600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37915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C8A-4609-BC05-5A43A926FFDF}"/>
                </c:ext>
                <c:ext xmlns:c15="http://schemas.microsoft.com/office/drawing/2012/chart" uri="{CE6537A1-D6FC-4f65-9D91-7224C49458BB}">
                  <c15:dlblFieldTable>
                    <c15:dlblFTEntry>
                      <c15:txfldGUID>{A2484A45-0A2C-452F-BA28-157307EFE5B4}</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C8A-4609-BC05-5A43A926FFDF}"/>
                </c:ext>
                <c:ext xmlns:c15="http://schemas.microsoft.com/office/drawing/2012/chart" uri="{CE6537A1-D6FC-4f65-9D91-7224C49458BB}">
                  <c15:dlblFieldTable>
                    <c15:dlblFTEntry>
                      <c15:txfldGUID>{709DC8B6-0303-4171-91FD-70CB39021379}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C8A-4609-BC05-5A43A926FFDF}"/>
                </c:ext>
                <c:ext xmlns:c15="http://schemas.microsoft.com/office/drawing/2012/chart" uri="{CE6537A1-D6FC-4f65-9D91-7224C49458BB}">
                  <c15:dlblFieldTable>
                    <c15:dlblFTEntry>
                      <c15:txfldGUID>{8B941A40-2D07-49CE-BC3A-0BA88CD6216E}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C8A-4609-BC05-5A43A926FFDF}"/>
                </c:ext>
                <c:ext xmlns:c15="http://schemas.microsoft.com/office/drawing/2012/chart" uri="{CE6537A1-D6FC-4f65-9D91-7224C49458BB}">
                  <c15:dlblFieldTable>
                    <c15:dlblFTEntry>
                      <c15:txfldGUID>{142DBDBC-4E98-4F5F-BA46-512B2FA2A5DD}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C8A-4609-BC05-5A43A926FFDF}"/>
                </c:ext>
                <c:ext xmlns:c15="http://schemas.microsoft.com/office/drawing/2012/chart" uri="{CE6537A1-D6FC-4f65-9D91-7224C49458BB}">
                  <c15:dlblFieldTable>
                    <c15:dlblFTEntry>
                      <c15:txfldGUID>{B84B2B09-F52D-4E48-96D1-EC0C3A311252}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C8A-4609-BC05-5A43A926FFDF}"/>
                </c:ext>
                <c:ext xmlns:c15="http://schemas.microsoft.com/office/drawing/2012/chart" uri="{CE6537A1-D6FC-4f65-9D91-7224C49458BB}">
                  <c15:dlblFieldTable>
                    <c15:dlblFTEntry>
                      <c15:txfldGUID>{2D9E4EEC-00D1-4274-937B-3588CC837436}</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C8A-4609-BC05-5A43A926FFDF}"/>
                </c:ext>
                <c:ext xmlns:c15="http://schemas.microsoft.com/office/drawing/2012/chart" uri="{CE6537A1-D6FC-4f65-9D91-7224C49458BB}">
                  <c15:dlblFieldTable>
                    <c15:dlblFTEntry>
                      <c15:txfldGUID>{243F664D-E542-4132-945C-8AA6ED0F961E}</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C8A-4609-BC05-5A43A926FFDF}"/>
                </c:ext>
                <c:ext xmlns:c15="http://schemas.microsoft.com/office/drawing/2012/chart" uri="{CE6537A1-D6FC-4f65-9D91-7224C49458BB}">
                  <c15:dlblFieldTable>
                    <c15:dlblFTEntry>
                      <c15:txfldGUID>{8CB99312-F162-40F2-9DA5-5C886B525713}</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C8A-4609-BC05-5A43A926FFDF}"/>
                </c:ext>
                <c:ext xmlns:c15="http://schemas.microsoft.com/office/drawing/2012/chart" uri="{CE6537A1-D6FC-4f65-9D91-7224C49458BB}">
                  <c15:dlblFieldTable>
                    <c15:dlblFTEntry>
                      <c15:txfldGUID>{CF4B2D16-E362-476F-ABD9-6EEEF605F3BE}</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0.3</c:v>
                </c:pt>
                <c:pt idx="16">
                  <c:v>0.6</c:v>
                </c:pt>
                <c:pt idx="24">
                  <c:v>1.6</c:v>
                </c:pt>
                <c:pt idx="32">
                  <c:v>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C8A-4609-BC05-5A43A926FF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C8A-4609-BC05-5A43A926FFDF}"/>
                </c:ext>
                <c:ext xmlns:c15="http://schemas.microsoft.com/office/drawing/2012/chart" uri="{CE6537A1-D6FC-4f65-9D91-7224C49458BB}">
                  <c15:dlblFieldTable>
                    <c15:dlblFTEntry>
                      <c15:txfldGUID>{A6C0BD5B-8790-4D0C-B572-43A7C1DF9FED}</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C8A-4609-BC05-5A43A926FFDF}"/>
                </c:ext>
                <c:ext xmlns:c15="http://schemas.microsoft.com/office/drawing/2012/chart" uri="{CE6537A1-D6FC-4f65-9D91-7224C49458BB}">
                  <c15:dlblFieldTable>
                    <c15:dlblFTEntry>
                      <c15:txfldGUID>{A250DAB9-BEDA-44AF-A4B9-9925028EAE7E}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C8A-4609-BC05-5A43A926FFDF}"/>
                </c:ext>
                <c:ext xmlns:c15="http://schemas.microsoft.com/office/drawing/2012/chart" uri="{CE6537A1-D6FC-4f65-9D91-7224C49458BB}">
                  <c15:dlblFieldTable>
                    <c15:dlblFTEntry>
                      <c15:txfldGUID>{EEF24B3D-ABCB-4F08-B6C2-66FEF64A295F}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C8A-4609-BC05-5A43A926FFDF}"/>
                </c:ext>
                <c:ext xmlns:c15="http://schemas.microsoft.com/office/drawing/2012/chart" uri="{CE6537A1-D6FC-4f65-9D91-7224C49458BB}">
                  <c15:dlblFieldTable>
                    <c15:dlblFTEntry>
                      <c15:txfldGUID>{4C30B44B-6498-40D3-88D7-53DE89D16A32}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C8A-4609-BC05-5A43A926FFDF}"/>
                </c:ext>
                <c:ext xmlns:c15="http://schemas.microsoft.com/office/drawing/2012/chart" uri="{CE6537A1-D6FC-4f65-9D91-7224C49458BB}">
                  <c15:dlblFieldTable>
                    <c15:dlblFTEntry>
                      <c15:txfldGUID>{7C41A07D-A642-4ED3-B5E3-3B728826E475}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C8A-4609-BC05-5A43A926FFDF}"/>
                </c:ext>
                <c:ext xmlns:c15="http://schemas.microsoft.com/office/drawing/2012/chart" uri="{CE6537A1-D6FC-4f65-9D91-7224C49458BB}">
                  <c15:dlblFieldTable>
                    <c15:dlblFTEntry>
                      <c15:txfldGUID>{AB7CE7A4-7BCC-441D-9EDA-FC1F8177B6C9}</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C8A-4609-BC05-5A43A926FFDF}"/>
                </c:ext>
                <c:ext xmlns:c15="http://schemas.microsoft.com/office/drawing/2012/chart" uri="{CE6537A1-D6FC-4f65-9D91-7224C49458BB}">
                  <c15:dlblFieldTable>
                    <c15:dlblFTEntry>
                      <c15:txfldGUID>{5D742E3D-3D8E-40F2-8738-801C37F8F95C}</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C8A-4609-BC05-5A43A926FFDF}"/>
                </c:ext>
                <c:ext xmlns:c15="http://schemas.microsoft.com/office/drawing/2012/chart" uri="{CE6537A1-D6FC-4f65-9D91-7224C49458BB}">
                  <c15:dlblFieldTable>
                    <c15:dlblFTEntry>
                      <c15:txfldGUID>{0F864A87-013C-478A-9D8E-F21D8239001C}</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C8A-4609-BC05-5A43A926FFDF}"/>
                </c:ext>
                <c:ext xmlns:c15="http://schemas.microsoft.com/office/drawing/2012/chart" uri="{CE6537A1-D6FC-4f65-9D91-7224C49458BB}">
                  <c15:dlblFieldTable>
                    <c15:dlblFTEntry>
                      <c15:txfldGUID>{4EDAF81A-6CA6-4C27-9EB7-EE3C449BBE7B}</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xmlns:c16r2="http://schemas.microsoft.com/office/drawing/2015/06/chart">
            <c:ext xmlns:c16="http://schemas.microsoft.com/office/drawing/2014/chart" uri="{C3380CC4-5D6E-409C-BE32-E72D297353CC}">
              <c16:uniqueId val="{00000013-1C8A-4609-BC05-5A43A926FFDF}"/>
            </c:ext>
          </c:extLst>
        </c:ser>
        <c:dLbls>
          <c:showLegendKey val="0"/>
          <c:showVal val="1"/>
          <c:showCatName val="0"/>
          <c:showSerName val="0"/>
          <c:showPercent val="0"/>
          <c:showBubbleSize val="0"/>
        </c:dLbls>
        <c:axId val="437917960"/>
        <c:axId val="437912864"/>
      </c:scatterChart>
      <c:valAx>
        <c:axId val="437917960"/>
        <c:scaling>
          <c:orientation val="maxMin"/>
          <c:max val="5.099999999999999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912864"/>
        <c:crosses val="autoZero"/>
        <c:crossBetween val="midCat"/>
      </c:valAx>
      <c:valAx>
        <c:axId val="437912864"/>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379179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148,479
145,724
21.01
74,977,734
72,029,432
2,046,874
31,128,105
14,042,629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多摩ニュータウンの整備に伴う人口増加等による税収の増加により、昭和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年度以降は、財政力指数が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を超え、普通交付税の不交付団体となっている。</a:t>
          </a:r>
        </a:p>
        <a:p>
          <a:r>
            <a:rPr kumimoji="1" lang="ja-JP" altLang="en-US" sz="1300">
              <a:latin typeface="ＭＳ Ｐゴシック" panose="020B0600070205080204" pitchFamily="50" charset="-128"/>
              <a:ea typeface="ＭＳ Ｐゴシック" panose="020B0600070205080204" pitchFamily="50" charset="-128"/>
            </a:rPr>
            <a:t>　近年は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前後を推移しており、令和２年度は税収は増加したものの、社会福祉費等の増加により、指数が単年度、３年平均共に前年度と比べ減少した。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129117</xdr:rowOff>
    </xdr:from>
    <xdr:to>
      <xdr:col>23</xdr:col>
      <xdr:colOff>133350</xdr:colOff>
      <xdr:row>36</xdr:row>
      <xdr:rowOff>149225</xdr:rowOff>
    </xdr:to>
    <xdr:cxnSp macro="">
      <xdr:nvCxnSpPr>
        <xdr:cNvPr id="69" name="直線コネクタ 68"/>
        <xdr:cNvCxnSpPr/>
      </xdr:nvCxnSpPr>
      <xdr:spPr>
        <a:xfrm>
          <a:off x="4114800" y="63013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macro="" textlink="">
      <xdr:nvSpPr>
        <xdr:cNvPr id="70" name="財政力平均値テキスト"/>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129117</xdr:rowOff>
    </xdr:from>
    <xdr:to>
      <xdr:col>19</xdr:col>
      <xdr:colOff>133350</xdr:colOff>
      <xdr:row>36</xdr:row>
      <xdr:rowOff>149225</xdr:rowOff>
    </xdr:to>
    <xdr:cxnSp macro="">
      <xdr:nvCxnSpPr>
        <xdr:cNvPr id="72" name="直線コネクタ 71"/>
        <xdr:cNvCxnSpPr/>
      </xdr:nvCxnSpPr>
      <xdr:spPr>
        <a:xfrm flipV="1">
          <a:off x="3225800" y="63013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11235</xdr:rowOff>
    </xdr:from>
    <xdr:ext cx="736600" cy="259045"/>
    <xdr:sp macro="" textlink="">
      <xdr:nvSpPr>
        <xdr:cNvPr id="74" name="テキスト ボックス 73"/>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129117</xdr:rowOff>
    </xdr:from>
    <xdr:to>
      <xdr:col>15</xdr:col>
      <xdr:colOff>82550</xdr:colOff>
      <xdr:row>36</xdr:row>
      <xdr:rowOff>149225</xdr:rowOff>
    </xdr:to>
    <xdr:cxnSp macro="">
      <xdr:nvCxnSpPr>
        <xdr:cNvPr id="75" name="直線コネクタ 74"/>
        <xdr:cNvCxnSpPr/>
      </xdr:nvCxnSpPr>
      <xdr:spPr>
        <a:xfrm>
          <a:off x="2336800" y="63013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129117</xdr:rowOff>
    </xdr:from>
    <xdr:to>
      <xdr:col>11</xdr:col>
      <xdr:colOff>31750</xdr:colOff>
      <xdr:row>37</xdr:row>
      <xdr:rowOff>17992</xdr:rowOff>
    </xdr:to>
    <xdr:cxnSp macro="">
      <xdr:nvCxnSpPr>
        <xdr:cNvPr id="78" name="直線コネクタ 77"/>
        <xdr:cNvCxnSpPr/>
      </xdr:nvCxnSpPr>
      <xdr:spPr>
        <a:xfrm flipV="1">
          <a:off x="1447800" y="63013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98425</xdr:rowOff>
    </xdr:from>
    <xdr:to>
      <xdr:col>23</xdr:col>
      <xdr:colOff>184150</xdr:colOff>
      <xdr:row>37</xdr:row>
      <xdr:rowOff>28575</xdr:rowOff>
    </xdr:to>
    <xdr:sp macro="" textlink="">
      <xdr:nvSpPr>
        <xdr:cNvPr id="88" name="楕円 87"/>
        <xdr:cNvSpPr/>
      </xdr:nvSpPr>
      <xdr:spPr>
        <a:xfrm>
          <a:off x="49022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114952</xdr:rowOff>
    </xdr:from>
    <xdr:ext cx="762000" cy="259045"/>
    <xdr:sp macro="" textlink="">
      <xdr:nvSpPr>
        <xdr:cNvPr id="89" name="財政力該当値テキスト"/>
        <xdr:cNvSpPr txBox="1"/>
      </xdr:nvSpPr>
      <xdr:spPr>
        <a:xfrm>
          <a:off x="5041900" y="611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78317</xdr:rowOff>
    </xdr:from>
    <xdr:to>
      <xdr:col>19</xdr:col>
      <xdr:colOff>184150</xdr:colOff>
      <xdr:row>37</xdr:row>
      <xdr:rowOff>8467</xdr:rowOff>
    </xdr:to>
    <xdr:sp macro="" textlink="">
      <xdr:nvSpPr>
        <xdr:cNvPr id="90" name="楕円 89"/>
        <xdr:cNvSpPr/>
      </xdr:nvSpPr>
      <xdr:spPr>
        <a:xfrm>
          <a:off x="4064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18644</xdr:rowOff>
    </xdr:from>
    <xdr:ext cx="736600" cy="259045"/>
    <xdr:sp macro="" textlink="">
      <xdr:nvSpPr>
        <xdr:cNvPr id="91" name="テキスト ボックス 90"/>
        <xdr:cNvSpPr txBox="1"/>
      </xdr:nvSpPr>
      <xdr:spPr>
        <a:xfrm>
          <a:off x="3733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98425</xdr:rowOff>
    </xdr:from>
    <xdr:to>
      <xdr:col>15</xdr:col>
      <xdr:colOff>133350</xdr:colOff>
      <xdr:row>37</xdr:row>
      <xdr:rowOff>28575</xdr:rowOff>
    </xdr:to>
    <xdr:sp macro="" textlink="">
      <xdr:nvSpPr>
        <xdr:cNvPr id="92" name="楕円 91"/>
        <xdr:cNvSpPr/>
      </xdr:nvSpPr>
      <xdr:spPr>
        <a:xfrm>
          <a:off x="3175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38752</xdr:rowOff>
    </xdr:from>
    <xdr:ext cx="762000" cy="259045"/>
    <xdr:sp macro="" textlink="">
      <xdr:nvSpPr>
        <xdr:cNvPr id="93" name="テキスト ボックス 92"/>
        <xdr:cNvSpPr txBox="1"/>
      </xdr:nvSpPr>
      <xdr:spPr>
        <a:xfrm>
          <a:off x="2844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78317</xdr:rowOff>
    </xdr:from>
    <xdr:to>
      <xdr:col>11</xdr:col>
      <xdr:colOff>82550</xdr:colOff>
      <xdr:row>37</xdr:row>
      <xdr:rowOff>8467</xdr:rowOff>
    </xdr:to>
    <xdr:sp macro="" textlink="">
      <xdr:nvSpPr>
        <xdr:cNvPr id="94" name="楕円 93"/>
        <xdr:cNvSpPr/>
      </xdr:nvSpPr>
      <xdr:spPr>
        <a:xfrm>
          <a:off x="2286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18644</xdr:rowOff>
    </xdr:from>
    <xdr:ext cx="762000" cy="259045"/>
    <xdr:sp macro="" textlink="">
      <xdr:nvSpPr>
        <xdr:cNvPr id="95" name="テキスト ボックス 94"/>
        <xdr:cNvSpPr txBox="1"/>
      </xdr:nvSpPr>
      <xdr:spPr>
        <a:xfrm>
          <a:off x="1955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138642</xdr:rowOff>
    </xdr:from>
    <xdr:to>
      <xdr:col>7</xdr:col>
      <xdr:colOff>31750</xdr:colOff>
      <xdr:row>37</xdr:row>
      <xdr:rowOff>68792</xdr:rowOff>
    </xdr:to>
    <xdr:sp macro="" textlink="">
      <xdr:nvSpPr>
        <xdr:cNvPr id="96" name="楕円 95"/>
        <xdr:cNvSpPr/>
      </xdr:nvSpPr>
      <xdr:spPr>
        <a:xfrm>
          <a:off x="1397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78969</xdr:rowOff>
    </xdr:from>
    <xdr:ext cx="762000" cy="259045"/>
    <xdr:sp macro="" textlink="">
      <xdr:nvSpPr>
        <xdr:cNvPr id="97" name="テキスト ボックス 96"/>
        <xdr:cNvSpPr txBox="1"/>
      </xdr:nvSpPr>
      <xdr:spPr>
        <a:xfrm>
          <a:off x="1066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前年度より</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87.3%</a:t>
          </a:r>
          <a:r>
            <a:rPr kumimoji="1" lang="ja-JP" altLang="en-US" sz="1100">
              <a:latin typeface="ＭＳ Ｐゴシック" panose="020B0600070205080204" pitchFamily="50" charset="-128"/>
              <a:ea typeface="ＭＳ Ｐゴシック" panose="020B0600070205080204" pitchFamily="50" charset="-128"/>
            </a:rPr>
            <a:t>となった。歳入では、地方消費税交付金の消費税率引き上げや暦日要因による増加、法人市民税は新型コロナウイルス感染症の影響が限定的であった上、一部企業の業績動向による増加などにより、</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ポイント改善した。歳出では、パルテノン多摩の改修工事に伴う休館による維持管理・運営に係る委託料の減や、新型コロナウイルス感染症に伴う事業の中止・縮小による物件費・補助費等の減少などにより</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　市民サービスや公共施設を適正な水準に見直し、歳入に見合った歳出構造へ転換していくため、経常経費の削減や「多摩市公共施設の見直し方針と行動プログラム」の取り組みによる公共施設の総量の適正化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136398</xdr:rowOff>
    </xdr:from>
    <xdr:to>
      <xdr:col>23</xdr:col>
      <xdr:colOff>133350</xdr:colOff>
      <xdr:row>61</xdr:row>
      <xdr:rowOff>124206</xdr:rowOff>
    </xdr:to>
    <xdr:cxnSp macro="">
      <xdr:nvCxnSpPr>
        <xdr:cNvPr id="130" name="直線コネクタ 129"/>
        <xdr:cNvCxnSpPr/>
      </xdr:nvCxnSpPr>
      <xdr:spPr>
        <a:xfrm flipV="1">
          <a:off x="4114800" y="10423398"/>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109728</xdr:rowOff>
    </xdr:from>
    <xdr:to>
      <xdr:col>19</xdr:col>
      <xdr:colOff>133350</xdr:colOff>
      <xdr:row>61</xdr:row>
      <xdr:rowOff>124206</xdr:rowOff>
    </xdr:to>
    <xdr:cxnSp macro="">
      <xdr:nvCxnSpPr>
        <xdr:cNvPr id="133" name="直線コネクタ 132"/>
        <xdr:cNvCxnSpPr/>
      </xdr:nvCxnSpPr>
      <xdr:spPr>
        <a:xfrm>
          <a:off x="3225800" y="105681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5" name="テキスト ボックス 134"/>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61</xdr:row>
      <xdr:rowOff>109728</xdr:rowOff>
    </xdr:to>
    <xdr:cxnSp macro="">
      <xdr:nvCxnSpPr>
        <xdr:cNvPr id="136" name="直線コネクタ 135"/>
        <xdr:cNvCxnSpPr/>
      </xdr:nvCxnSpPr>
      <xdr:spPr>
        <a:xfrm>
          <a:off x="2336800" y="1050544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38" name="テキスト ボックス 137"/>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61</xdr:row>
      <xdr:rowOff>124206</xdr:rowOff>
    </xdr:to>
    <xdr:cxnSp macro="">
      <xdr:nvCxnSpPr>
        <xdr:cNvPr id="139" name="直線コネクタ 138"/>
        <xdr:cNvCxnSpPr/>
      </xdr:nvCxnSpPr>
      <xdr:spPr>
        <a:xfrm flipV="1">
          <a:off x="1447800" y="1050544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3" name="テキスト ボックス 142"/>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85598</xdr:rowOff>
    </xdr:from>
    <xdr:to>
      <xdr:col>23</xdr:col>
      <xdr:colOff>184150</xdr:colOff>
      <xdr:row>61</xdr:row>
      <xdr:rowOff>15748</xdr:rowOff>
    </xdr:to>
    <xdr:sp macro="" textlink="">
      <xdr:nvSpPr>
        <xdr:cNvPr id="149" name="楕円 148"/>
        <xdr:cNvSpPr/>
      </xdr:nvSpPr>
      <xdr:spPr>
        <a:xfrm>
          <a:off x="49022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6875</xdr:rowOff>
    </xdr:from>
    <xdr:ext cx="762000" cy="259045"/>
    <xdr:sp macro="" textlink="">
      <xdr:nvSpPr>
        <xdr:cNvPr id="150" name="財政構造の弾力性該当値テキスト"/>
        <xdr:cNvSpPr txBox="1"/>
      </xdr:nvSpPr>
      <xdr:spPr>
        <a:xfrm>
          <a:off x="5041900" y="1029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73406</xdr:rowOff>
    </xdr:from>
    <xdr:to>
      <xdr:col>19</xdr:col>
      <xdr:colOff>184150</xdr:colOff>
      <xdr:row>62</xdr:row>
      <xdr:rowOff>3556</xdr:rowOff>
    </xdr:to>
    <xdr:sp macro="" textlink="">
      <xdr:nvSpPr>
        <xdr:cNvPr id="151" name="楕円 150"/>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13733</xdr:rowOff>
    </xdr:from>
    <xdr:ext cx="736600" cy="259045"/>
    <xdr:sp macro="" textlink="">
      <xdr:nvSpPr>
        <xdr:cNvPr id="152" name="テキスト ボックス 151"/>
        <xdr:cNvSpPr txBox="1"/>
      </xdr:nvSpPr>
      <xdr:spPr>
        <a:xfrm>
          <a:off x="3733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58928</xdr:rowOff>
    </xdr:from>
    <xdr:to>
      <xdr:col>15</xdr:col>
      <xdr:colOff>133350</xdr:colOff>
      <xdr:row>61</xdr:row>
      <xdr:rowOff>160528</xdr:rowOff>
    </xdr:to>
    <xdr:sp macro="" textlink="">
      <xdr:nvSpPr>
        <xdr:cNvPr id="153" name="楕円 152"/>
        <xdr:cNvSpPr/>
      </xdr:nvSpPr>
      <xdr:spPr>
        <a:xfrm>
          <a:off x="3175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170705</xdr:rowOff>
    </xdr:from>
    <xdr:ext cx="762000" cy="259045"/>
    <xdr:sp macro="" textlink="">
      <xdr:nvSpPr>
        <xdr:cNvPr id="154" name="テキスト ボックス 153"/>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5" name="楕円 154"/>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56" name="テキスト ボックス 155"/>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73406</xdr:rowOff>
    </xdr:from>
    <xdr:to>
      <xdr:col>7</xdr:col>
      <xdr:colOff>31750</xdr:colOff>
      <xdr:row>62</xdr:row>
      <xdr:rowOff>3556</xdr:rowOff>
    </xdr:to>
    <xdr:sp macro="" textlink="">
      <xdr:nvSpPr>
        <xdr:cNvPr id="157" name="楕円 156"/>
        <xdr:cNvSpPr/>
      </xdr:nvSpPr>
      <xdr:spPr>
        <a:xfrm>
          <a:off x="1397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13733</xdr:rowOff>
    </xdr:from>
    <xdr:ext cx="762000" cy="259045"/>
    <xdr:sp macro="" textlink="">
      <xdr:nvSpPr>
        <xdr:cNvPr id="158" name="テキスト ボックス 157"/>
        <xdr:cNvSpPr txBox="1"/>
      </xdr:nvSpPr>
      <xdr:spPr>
        <a:xfrm>
          <a:off x="1066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公共施設の量や水準が高いため、運営にかかる経費がかかること、民間委託を積極的に活用していることから、物件費が高くなっている。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令和２年度は、</a:t>
          </a:r>
          <a:r>
            <a:rPr kumimoji="1" lang="en-US" altLang="ja-JP" sz="1200">
              <a:latin typeface="ＭＳ Ｐゴシック" panose="020B0600070205080204" pitchFamily="50" charset="-128"/>
              <a:ea typeface="ＭＳ Ｐゴシック" panose="020B0600070205080204" pitchFamily="50" charset="-128"/>
            </a:rPr>
            <a:t>GIGA</a:t>
          </a:r>
          <a:r>
            <a:rPr kumimoji="1" lang="ja-JP" altLang="en-US" sz="1200">
              <a:latin typeface="ＭＳ Ｐゴシック" panose="020B0600070205080204" pitchFamily="50" charset="-128"/>
              <a:ea typeface="ＭＳ Ｐゴシック" panose="020B0600070205080204" pitchFamily="50" charset="-128"/>
            </a:rPr>
            <a:t>スクール構想の実現に向けたタブレットの整備など学校情報環境の整備や新型コロナウイルス感染症対策に係る委託料など、臨時的な物件費が増加した。また、人件費は、会計年度任用職員制度の開始に伴い増加した。今後も、持続可能な市政運営を維持するため「新生ＴＡＭＡ・行財政刷新プログラム」の取り組みを着実に実行するなど、経常経費の削減や運営方法の転換、職員の適正配置などにより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102491</xdr:rowOff>
    </xdr:from>
    <xdr:to>
      <xdr:col>23</xdr:col>
      <xdr:colOff>133350</xdr:colOff>
      <xdr:row>86</xdr:row>
      <xdr:rowOff>158789</xdr:rowOff>
    </xdr:to>
    <xdr:cxnSp macro="">
      <xdr:nvCxnSpPr>
        <xdr:cNvPr id="193" name="直線コネクタ 192"/>
        <xdr:cNvCxnSpPr/>
      </xdr:nvCxnSpPr>
      <xdr:spPr>
        <a:xfrm>
          <a:off x="4114800" y="14675741"/>
          <a:ext cx="838200" cy="22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164202</xdr:rowOff>
    </xdr:from>
    <xdr:ext cx="762000" cy="259045"/>
    <xdr:sp macro="" textlink="">
      <xdr:nvSpPr>
        <xdr:cNvPr id="194" name="人件費・物件費等の状況平均値テキスト"/>
        <xdr:cNvSpPr txBox="1"/>
      </xdr:nvSpPr>
      <xdr:spPr>
        <a:xfrm>
          <a:off x="5041900" y="14394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32976</xdr:rowOff>
    </xdr:from>
    <xdr:to>
      <xdr:col>19</xdr:col>
      <xdr:colOff>133350</xdr:colOff>
      <xdr:row>85</xdr:row>
      <xdr:rowOff>102491</xdr:rowOff>
    </xdr:to>
    <xdr:cxnSp macro="">
      <xdr:nvCxnSpPr>
        <xdr:cNvPr id="196" name="直線コネクタ 195"/>
        <xdr:cNvCxnSpPr/>
      </xdr:nvCxnSpPr>
      <xdr:spPr>
        <a:xfrm>
          <a:off x="3225800" y="14606226"/>
          <a:ext cx="889000" cy="6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130497</xdr:rowOff>
    </xdr:from>
    <xdr:ext cx="736600" cy="259045"/>
    <xdr:sp macro="" textlink="">
      <xdr:nvSpPr>
        <xdr:cNvPr id="198" name="テキスト ボックス 197"/>
        <xdr:cNvSpPr txBox="1"/>
      </xdr:nvSpPr>
      <xdr:spPr>
        <a:xfrm>
          <a:off x="3733800" y="1418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160027</xdr:rowOff>
    </xdr:from>
    <xdr:to>
      <xdr:col>15</xdr:col>
      <xdr:colOff>82550</xdr:colOff>
      <xdr:row>85</xdr:row>
      <xdr:rowOff>32976</xdr:rowOff>
    </xdr:to>
    <xdr:cxnSp macro="">
      <xdr:nvCxnSpPr>
        <xdr:cNvPr id="199" name="直線コネクタ 198"/>
        <xdr:cNvCxnSpPr/>
      </xdr:nvCxnSpPr>
      <xdr:spPr>
        <a:xfrm>
          <a:off x="2336800" y="14561827"/>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74113</xdr:rowOff>
    </xdr:from>
    <xdr:ext cx="762000" cy="259045"/>
    <xdr:sp macro="" textlink="">
      <xdr:nvSpPr>
        <xdr:cNvPr id="201" name="テキスト ボックス 200"/>
        <xdr:cNvSpPr txBox="1"/>
      </xdr:nvSpPr>
      <xdr:spPr>
        <a:xfrm>
          <a:off x="2844800" y="1413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150918</xdr:rowOff>
    </xdr:from>
    <xdr:to>
      <xdr:col>11</xdr:col>
      <xdr:colOff>31750</xdr:colOff>
      <xdr:row>84</xdr:row>
      <xdr:rowOff>160027</xdr:rowOff>
    </xdr:to>
    <xdr:cxnSp macro="">
      <xdr:nvCxnSpPr>
        <xdr:cNvPr id="202" name="直線コネクタ 201"/>
        <xdr:cNvCxnSpPr/>
      </xdr:nvCxnSpPr>
      <xdr:spPr>
        <a:xfrm>
          <a:off x="1447800" y="14552718"/>
          <a:ext cx="889000" cy="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31061</xdr:rowOff>
    </xdr:from>
    <xdr:ext cx="762000" cy="259045"/>
    <xdr:sp macro="" textlink="">
      <xdr:nvSpPr>
        <xdr:cNvPr id="204" name="テキスト ボックス 203"/>
        <xdr:cNvSpPr txBox="1"/>
      </xdr:nvSpPr>
      <xdr:spPr>
        <a:xfrm>
          <a:off x="1955800" y="1408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8278</xdr:rowOff>
    </xdr:from>
    <xdr:ext cx="762000" cy="259045"/>
    <xdr:sp macro="" textlink="">
      <xdr:nvSpPr>
        <xdr:cNvPr id="206" name="テキスト ボックス 205"/>
        <xdr:cNvSpPr txBox="1"/>
      </xdr:nvSpPr>
      <xdr:spPr>
        <a:xfrm>
          <a:off x="1066800" y="1406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107989</xdr:rowOff>
    </xdr:from>
    <xdr:to>
      <xdr:col>23</xdr:col>
      <xdr:colOff>184150</xdr:colOff>
      <xdr:row>87</xdr:row>
      <xdr:rowOff>38139</xdr:rowOff>
    </xdr:to>
    <xdr:sp macro="" textlink="">
      <xdr:nvSpPr>
        <xdr:cNvPr id="212" name="楕円 211"/>
        <xdr:cNvSpPr/>
      </xdr:nvSpPr>
      <xdr:spPr>
        <a:xfrm>
          <a:off x="4902200" y="1485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80066</xdr:rowOff>
    </xdr:from>
    <xdr:ext cx="762000" cy="259045"/>
    <xdr:sp macro="" textlink="">
      <xdr:nvSpPr>
        <xdr:cNvPr id="213" name="人件費・物件費等の状況該当値テキスト"/>
        <xdr:cNvSpPr txBox="1"/>
      </xdr:nvSpPr>
      <xdr:spPr>
        <a:xfrm>
          <a:off x="5041900" y="1482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51691</xdr:rowOff>
    </xdr:from>
    <xdr:to>
      <xdr:col>19</xdr:col>
      <xdr:colOff>184150</xdr:colOff>
      <xdr:row>85</xdr:row>
      <xdr:rowOff>153291</xdr:rowOff>
    </xdr:to>
    <xdr:sp macro="" textlink="">
      <xdr:nvSpPr>
        <xdr:cNvPr id="214" name="楕円 213"/>
        <xdr:cNvSpPr/>
      </xdr:nvSpPr>
      <xdr:spPr>
        <a:xfrm>
          <a:off x="4064000" y="1462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138068</xdr:rowOff>
    </xdr:from>
    <xdr:ext cx="736600" cy="259045"/>
    <xdr:sp macro="" textlink="">
      <xdr:nvSpPr>
        <xdr:cNvPr id="215" name="テキスト ボックス 214"/>
        <xdr:cNvSpPr txBox="1"/>
      </xdr:nvSpPr>
      <xdr:spPr>
        <a:xfrm>
          <a:off x="3733800" y="14711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153626</xdr:rowOff>
    </xdr:from>
    <xdr:to>
      <xdr:col>15</xdr:col>
      <xdr:colOff>133350</xdr:colOff>
      <xdr:row>85</xdr:row>
      <xdr:rowOff>83776</xdr:rowOff>
    </xdr:to>
    <xdr:sp macro="" textlink="">
      <xdr:nvSpPr>
        <xdr:cNvPr id="216" name="楕円 215"/>
        <xdr:cNvSpPr/>
      </xdr:nvSpPr>
      <xdr:spPr>
        <a:xfrm>
          <a:off x="3175000" y="1455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68553</xdr:rowOff>
    </xdr:from>
    <xdr:ext cx="762000" cy="259045"/>
    <xdr:sp macro="" textlink="">
      <xdr:nvSpPr>
        <xdr:cNvPr id="217" name="テキスト ボックス 216"/>
        <xdr:cNvSpPr txBox="1"/>
      </xdr:nvSpPr>
      <xdr:spPr>
        <a:xfrm>
          <a:off x="2844800" y="1464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109227</xdr:rowOff>
    </xdr:from>
    <xdr:to>
      <xdr:col>11</xdr:col>
      <xdr:colOff>82550</xdr:colOff>
      <xdr:row>85</xdr:row>
      <xdr:rowOff>39377</xdr:rowOff>
    </xdr:to>
    <xdr:sp macro="" textlink="">
      <xdr:nvSpPr>
        <xdr:cNvPr id="218" name="楕円 217"/>
        <xdr:cNvSpPr/>
      </xdr:nvSpPr>
      <xdr:spPr>
        <a:xfrm>
          <a:off x="2286000" y="1451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24154</xdr:rowOff>
    </xdr:from>
    <xdr:ext cx="762000" cy="259045"/>
    <xdr:sp macro="" textlink="">
      <xdr:nvSpPr>
        <xdr:cNvPr id="219" name="テキスト ボックス 218"/>
        <xdr:cNvSpPr txBox="1"/>
      </xdr:nvSpPr>
      <xdr:spPr>
        <a:xfrm>
          <a:off x="1955800" y="1459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100118</xdr:rowOff>
    </xdr:from>
    <xdr:to>
      <xdr:col>7</xdr:col>
      <xdr:colOff>31750</xdr:colOff>
      <xdr:row>85</xdr:row>
      <xdr:rowOff>30268</xdr:rowOff>
    </xdr:to>
    <xdr:sp macro="" textlink="">
      <xdr:nvSpPr>
        <xdr:cNvPr id="220" name="楕円 219"/>
        <xdr:cNvSpPr/>
      </xdr:nvSpPr>
      <xdr:spPr>
        <a:xfrm>
          <a:off x="1397000" y="145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15045</xdr:rowOff>
    </xdr:from>
    <xdr:ext cx="762000" cy="259045"/>
    <xdr:sp macro="" textlink="">
      <xdr:nvSpPr>
        <xdr:cNvPr id="221" name="テキスト ボックス 220"/>
        <xdr:cNvSpPr txBox="1"/>
      </xdr:nvSpPr>
      <xdr:spPr>
        <a:xfrm>
          <a:off x="1066800" y="1458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多摩市の給料表については、平成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より東京都の給料表に準拠している。近年は、定年退職の人数が多く、若い職員の採用が増え、職員の新陳代謝が進むことにより、ラスパイレス指数の数値は年々減少している。今後も東京都や国等の動向を踏まえ、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32657</xdr:rowOff>
    </xdr:to>
    <xdr:cxnSp macro="">
      <xdr:nvCxnSpPr>
        <xdr:cNvPr id="257" name="直線コネクタ 256"/>
        <xdr:cNvCxnSpPr/>
      </xdr:nvCxnSpPr>
      <xdr:spPr>
        <a:xfrm flipV="1">
          <a:off x="16179800" y="147428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49893</xdr:rowOff>
    </xdr:to>
    <xdr:cxnSp macro="">
      <xdr:nvCxnSpPr>
        <xdr:cNvPr id="260" name="直線コネクタ 259"/>
        <xdr:cNvCxnSpPr/>
      </xdr:nvCxnSpPr>
      <xdr:spPr>
        <a:xfrm flipV="1">
          <a:off x="15290800" y="1477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101600</xdr:rowOff>
    </xdr:to>
    <xdr:cxnSp macro="">
      <xdr:nvCxnSpPr>
        <xdr:cNvPr id="263" name="直線コネクタ 262"/>
        <xdr:cNvCxnSpPr/>
      </xdr:nvCxnSpPr>
      <xdr:spPr>
        <a:xfrm flipV="1">
          <a:off x="14401800" y="147945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5" name="テキスト ボックス 264"/>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136071</xdr:rowOff>
    </xdr:to>
    <xdr:cxnSp macro="">
      <xdr:nvCxnSpPr>
        <xdr:cNvPr id="266" name="直線コネクタ 265"/>
        <xdr:cNvCxnSpPr/>
      </xdr:nvCxnSpPr>
      <xdr:spPr>
        <a:xfrm flipV="1">
          <a:off x="13512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6" name="楕円 275"/>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7"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8" name="楕円 277"/>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9" name="テキスト ボックス 278"/>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0" name="楕円 279"/>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1" name="テキスト ボックス 280"/>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4" name="楕円 283"/>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5" name="テキスト ボックス 284"/>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行政運営の効率化による職員数の削減を目指し、平成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多摩市定員適正化計画」を策定し、取り組みを行ったが、新たな業務や業務量の増加などの対応が生じ、職員数はほぼ横ばいとなっており、目標値の達成は難しい状況となった。必要とされる行政サービスの質と量に応じた適正な職員数を維持す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月に計画の改定を行っており、人財の効率的・効果的な配置を行い、今後も定員の適正管理に努めていく。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14288</xdr:rowOff>
    </xdr:from>
    <xdr:to>
      <xdr:col>81</xdr:col>
      <xdr:colOff>44450</xdr:colOff>
      <xdr:row>62</xdr:row>
      <xdr:rowOff>18309</xdr:rowOff>
    </xdr:to>
    <xdr:cxnSp macro="">
      <xdr:nvCxnSpPr>
        <xdr:cNvPr id="320" name="直線コネクタ 319"/>
        <xdr:cNvCxnSpPr/>
      </xdr:nvCxnSpPr>
      <xdr:spPr>
        <a:xfrm flipV="1">
          <a:off x="16179800" y="10644188"/>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macro="" textlink="">
      <xdr:nvSpPr>
        <xdr:cNvPr id="321" name="定員管理の状況平均値テキスト"/>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8255</xdr:rowOff>
    </xdr:from>
    <xdr:to>
      <xdr:col>77</xdr:col>
      <xdr:colOff>44450</xdr:colOff>
      <xdr:row>62</xdr:row>
      <xdr:rowOff>18309</xdr:rowOff>
    </xdr:to>
    <xdr:cxnSp macro="">
      <xdr:nvCxnSpPr>
        <xdr:cNvPr id="323" name="直線コネクタ 322"/>
        <xdr:cNvCxnSpPr/>
      </xdr:nvCxnSpPr>
      <xdr:spPr>
        <a:xfrm>
          <a:off x="15290800" y="1063815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25" name="テキスト ボックス 324"/>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4233</xdr:rowOff>
    </xdr:from>
    <xdr:to>
      <xdr:col>72</xdr:col>
      <xdr:colOff>203200</xdr:colOff>
      <xdr:row>62</xdr:row>
      <xdr:rowOff>8255</xdr:rowOff>
    </xdr:to>
    <xdr:cxnSp macro="">
      <xdr:nvCxnSpPr>
        <xdr:cNvPr id="326" name="直線コネクタ 325"/>
        <xdr:cNvCxnSpPr/>
      </xdr:nvCxnSpPr>
      <xdr:spPr>
        <a:xfrm>
          <a:off x="14401800" y="1063413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28" name="テキスト ボックス 327"/>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159596</xdr:rowOff>
    </xdr:from>
    <xdr:to>
      <xdr:col>68</xdr:col>
      <xdr:colOff>152400</xdr:colOff>
      <xdr:row>62</xdr:row>
      <xdr:rowOff>4233</xdr:rowOff>
    </xdr:to>
    <xdr:cxnSp macro="">
      <xdr:nvCxnSpPr>
        <xdr:cNvPr id="329" name="直線コネクタ 328"/>
        <xdr:cNvCxnSpPr/>
      </xdr:nvCxnSpPr>
      <xdr:spPr>
        <a:xfrm>
          <a:off x="13512800" y="106180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1" name="テキスト ボックス 330"/>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3" name="テキスト ボックス 332"/>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134938</xdr:rowOff>
    </xdr:from>
    <xdr:to>
      <xdr:col>81</xdr:col>
      <xdr:colOff>95250</xdr:colOff>
      <xdr:row>62</xdr:row>
      <xdr:rowOff>65088</xdr:rowOff>
    </xdr:to>
    <xdr:sp macro="" textlink="">
      <xdr:nvSpPr>
        <xdr:cNvPr id="339" name="楕円 338"/>
        <xdr:cNvSpPr/>
      </xdr:nvSpPr>
      <xdr:spPr>
        <a:xfrm>
          <a:off x="169672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151465</xdr:rowOff>
    </xdr:from>
    <xdr:ext cx="762000" cy="259045"/>
    <xdr:sp macro="" textlink="">
      <xdr:nvSpPr>
        <xdr:cNvPr id="340" name="定員管理の状況該当値テキスト"/>
        <xdr:cNvSpPr txBox="1"/>
      </xdr:nvSpPr>
      <xdr:spPr>
        <a:xfrm>
          <a:off x="17106900" y="1043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138959</xdr:rowOff>
    </xdr:from>
    <xdr:to>
      <xdr:col>77</xdr:col>
      <xdr:colOff>95250</xdr:colOff>
      <xdr:row>62</xdr:row>
      <xdr:rowOff>69109</xdr:rowOff>
    </xdr:to>
    <xdr:sp macro="" textlink="">
      <xdr:nvSpPr>
        <xdr:cNvPr id="341" name="楕円 340"/>
        <xdr:cNvSpPr/>
      </xdr:nvSpPr>
      <xdr:spPr>
        <a:xfrm>
          <a:off x="16129000" y="105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79286</xdr:rowOff>
    </xdr:from>
    <xdr:ext cx="736600" cy="259045"/>
    <xdr:sp macro="" textlink="">
      <xdr:nvSpPr>
        <xdr:cNvPr id="342" name="テキスト ボックス 341"/>
        <xdr:cNvSpPr txBox="1"/>
      </xdr:nvSpPr>
      <xdr:spPr>
        <a:xfrm>
          <a:off x="15798800" y="10366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128905</xdr:rowOff>
    </xdr:from>
    <xdr:to>
      <xdr:col>73</xdr:col>
      <xdr:colOff>44450</xdr:colOff>
      <xdr:row>62</xdr:row>
      <xdr:rowOff>59055</xdr:rowOff>
    </xdr:to>
    <xdr:sp macro="" textlink="">
      <xdr:nvSpPr>
        <xdr:cNvPr id="343" name="楕円 342"/>
        <xdr:cNvSpPr/>
      </xdr:nvSpPr>
      <xdr:spPr>
        <a:xfrm>
          <a:off x="15240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44" name="テキスト ボックス 343"/>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124883</xdr:rowOff>
    </xdr:from>
    <xdr:to>
      <xdr:col>68</xdr:col>
      <xdr:colOff>203200</xdr:colOff>
      <xdr:row>62</xdr:row>
      <xdr:rowOff>55033</xdr:rowOff>
    </xdr:to>
    <xdr:sp macro="" textlink="">
      <xdr:nvSpPr>
        <xdr:cNvPr id="345" name="楕円 344"/>
        <xdr:cNvSpPr/>
      </xdr:nvSpPr>
      <xdr:spPr>
        <a:xfrm>
          <a:off x="14351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65210</xdr:rowOff>
    </xdr:from>
    <xdr:ext cx="762000" cy="259045"/>
    <xdr:sp macro="" textlink="">
      <xdr:nvSpPr>
        <xdr:cNvPr id="346" name="テキスト ボックス 345"/>
        <xdr:cNvSpPr txBox="1"/>
      </xdr:nvSpPr>
      <xdr:spPr>
        <a:xfrm>
          <a:off x="14020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108796</xdr:rowOff>
    </xdr:from>
    <xdr:to>
      <xdr:col>64</xdr:col>
      <xdr:colOff>152400</xdr:colOff>
      <xdr:row>62</xdr:row>
      <xdr:rowOff>38946</xdr:rowOff>
    </xdr:to>
    <xdr:sp macro="" textlink="">
      <xdr:nvSpPr>
        <xdr:cNvPr id="347" name="楕円 346"/>
        <xdr:cNvSpPr/>
      </xdr:nvSpPr>
      <xdr:spPr>
        <a:xfrm>
          <a:off x="13462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49123</xdr:rowOff>
    </xdr:from>
    <xdr:ext cx="762000" cy="259045"/>
    <xdr:sp macro="" textlink="">
      <xdr:nvSpPr>
        <xdr:cNvPr id="348" name="テキスト ボックス 347"/>
        <xdr:cNvSpPr txBox="1"/>
      </xdr:nvSpPr>
      <xdr:spPr>
        <a:xfrm>
          <a:off x="13131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strike="noStrike" baseline="0">
              <a:latin typeface="ＭＳ Ｐゴシック" panose="020B0600070205080204" pitchFamily="50" charset="-128"/>
              <a:ea typeface="ＭＳ Ｐゴシック" panose="020B0600070205080204" pitchFamily="50" charset="-128"/>
            </a:rPr>
            <a:t>分子は公債費に準ずる債務負担行為の支出の減により減少している。分母は、標準財政規模の増加や元利償還金・準元利償還金に係る基準財政需要額参入額の減少により、増加している。これらにより、単年度実質公債費率で見ると前年度より減少しているが、３ヵ年平均で見ると平成２９年度より令和２年度の方が高くなったため、実質公債費率としては増加している。</a:t>
          </a:r>
          <a:endParaRPr kumimoji="1" lang="en-US" altLang="ja-JP" sz="1200" strike="noStrike" baseline="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strike="noStrike" baseline="0">
              <a:solidFill>
                <a:schemeClr val="dk1"/>
              </a:solidFill>
              <a:effectLst/>
              <a:latin typeface="ＭＳ Ｐゴシック" panose="020B0600070205080204" pitchFamily="50" charset="-128"/>
              <a:ea typeface="ＭＳ Ｐゴシック" panose="020B0600070205080204" pitchFamily="50" charset="-128"/>
              <a:cs typeface="+mn-cs"/>
            </a:rPr>
            <a:t>　　今後、大型公共施設の更新に係る起債額が増加するが、緊急性、住民ニーズを的確に把握した事業の選択や基金</a:t>
          </a:r>
          <a:r>
            <a:rPr kumimoji="1" lang="ja-JP" altLang="ja-JP" sz="1200" strike="noStrike" baseline="0">
              <a:solidFill>
                <a:schemeClr val="dk1"/>
              </a:solidFill>
              <a:effectLst/>
              <a:latin typeface="ＭＳ Ｐゴシック" panose="020B0600070205080204" pitchFamily="50" charset="-128"/>
              <a:ea typeface="ＭＳ Ｐゴシック" panose="020B0600070205080204" pitchFamily="50" charset="-128"/>
              <a:cs typeface="+mn-cs"/>
            </a:rPr>
            <a:t>等の活用により、起債に大きく頼ることのない財政運営に努める。</a:t>
          </a:r>
          <a:endParaRPr lang="ja-JP" altLang="ja-JP" sz="1200" strike="noStrike">
            <a:effectLst/>
            <a:latin typeface="ＭＳ Ｐゴシック" panose="020B0600070205080204" pitchFamily="50" charset="-128"/>
            <a:ea typeface="ＭＳ Ｐゴシック" panose="020B0600070205080204" pitchFamily="50" charset="-128"/>
          </a:endParaRPr>
        </a:p>
        <a:p>
          <a:endParaRPr kumimoji="1" lang="ja-JP" altLang="en-US" sz="1300" strike="noStrike"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24977</xdr:rowOff>
    </xdr:from>
    <xdr:to>
      <xdr:col>81</xdr:col>
      <xdr:colOff>44450</xdr:colOff>
      <xdr:row>39</xdr:row>
      <xdr:rowOff>57150</xdr:rowOff>
    </xdr:to>
    <xdr:cxnSp macro="">
      <xdr:nvCxnSpPr>
        <xdr:cNvPr id="381" name="直線コネクタ 380"/>
        <xdr:cNvCxnSpPr/>
      </xdr:nvCxnSpPr>
      <xdr:spPr>
        <a:xfrm>
          <a:off x="16179800" y="671152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115994</xdr:rowOff>
    </xdr:from>
    <xdr:to>
      <xdr:col>77</xdr:col>
      <xdr:colOff>44450</xdr:colOff>
      <xdr:row>39</xdr:row>
      <xdr:rowOff>24977</xdr:rowOff>
    </xdr:to>
    <xdr:cxnSp macro="">
      <xdr:nvCxnSpPr>
        <xdr:cNvPr id="384" name="直線コネクタ 383"/>
        <xdr:cNvCxnSpPr/>
      </xdr:nvCxnSpPr>
      <xdr:spPr>
        <a:xfrm>
          <a:off x="15290800" y="66310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386" name="テキスト ボックス 385"/>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91863</xdr:rowOff>
    </xdr:from>
    <xdr:to>
      <xdr:col>72</xdr:col>
      <xdr:colOff>203200</xdr:colOff>
      <xdr:row>38</xdr:row>
      <xdr:rowOff>115994</xdr:rowOff>
    </xdr:to>
    <xdr:cxnSp macro="">
      <xdr:nvCxnSpPr>
        <xdr:cNvPr id="387" name="直線コネクタ 386"/>
        <xdr:cNvCxnSpPr/>
      </xdr:nvCxnSpPr>
      <xdr:spPr>
        <a:xfrm>
          <a:off x="14401800" y="66069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89" name="テキスト ボックス 388"/>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91863</xdr:rowOff>
    </xdr:to>
    <xdr:cxnSp macro="">
      <xdr:nvCxnSpPr>
        <xdr:cNvPr id="390" name="直線コネクタ 389"/>
        <xdr:cNvCxnSpPr/>
      </xdr:nvCxnSpPr>
      <xdr:spPr>
        <a:xfrm>
          <a:off x="13512800" y="65828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2" name="テキスト ボックス 391"/>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0" name="楕円 399"/>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1"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145627</xdr:rowOff>
    </xdr:from>
    <xdr:to>
      <xdr:col>77</xdr:col>
      <xdr:colOff>95250</xdr:colOff>
      <xdr:row>39</xdr:row>
      <xdr:rowOff>75777</xdr:rowOff>
    </xdr:to>
    <xdr:sp macro="" textlink="">
      <xdr:nvSpPr>
        <xdr:cNvPr id="402" name="楕円 401"/>
        <xdr:cNvSpPr/>
      </xdr:nvSpPr>
      <xdr:spPr>
        <a:xfrm>
          <a:off x="16129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85954</xdr:rowOff>
    </xdr:from>
    <xdr:ext cx="736600" cy="259045"/>
    <xdr:sp macro="" textlink="">
      <xdr:nvSpPr>
        <xdr:cNvPr id="403" name="テキスト ボックス 402"/>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65194</xdr:rowOff>
    </xdr:from>
    <xdr:to>
      <xdr:col>73</xdr:col>
      <xdr:colOff>44450</xdr:colOff>
      <xdr:row>38</xdr:row>
      <xdr:rowOff>166794</xdr:rowOff>
    </xdr:to>
    <xdr:sp macro="" textlink="">
      <xdr:nvSpPr>
        <xdr:cNvPr id="404" name="楕円 403"/>
        <xdr:cNvSpPr/>
      </xdr:nvSpPr>
      <xdr:spPr>
        <a:xfrm>
          <a:off x="15240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5520</xdr:rowOff>
    </xdr:from>
    <xdr:ext cx="762000" cy="259045"/>
    <xdr:sp macro="" textlink="">
      <xdr:nvSpPr>
        <xdr:cNvPr id="405" name="テキスト ボックス 404"/>
        <xdr:cNvSpPr txBox="1"/>
      </xdr:nvSpPr>
      <xdr:spPr>
        <a:xfrm>
          <a:off x="14909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41063</xdr:rowOff>
    </xdr:from>
    <xdr:to>
      <xdr:col>68</xdr:col>
      <xdr:colOff>203200</xdr:colOff>
      <xdr:row>38</xdr:row>
      <xdr:rowOff>142663</xdr:rowOff>
    </xdr:to>
    <xdr:sp macro="" textlink="">
      <xdr:nvSpPr>
        <xdr:cNvPr id="406" name="楕円 405"/>
        <xdr:cNvSpPr/>
      </xdr:nvSpPr>
      <xdr:spPr>
        <a:xfrm>
          <a:off x="14351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152840</xdr:rowOff>
    </xdr:from>
    <xdr:ext cx="762000" cy="259045"/>
    <xdr:sp macro="" textlink="">
      <xdr:nvSpPr>
        <xdr:cNvPr id="407" name="テキスト ボックス 406"/>
        <xdr:cNvSpPr txBox="1"/>
      </xdr:nvSpPr>
      <xdr:spPr>
        <a:xfrm>
          <a:off x="14020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8" name="楕円 407"/>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09" name="テキスト ボックス 408"/>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a:t>
          </a:r>
          <a:r>
            <a:rPr kumimoji="1" lang="en-US" altLang="ja-JP" sz="1300">
              <a:latin typeface="ＭＳ Ｐゴシック" panose="020B0600070205080204" pitchFamily="50" charset="-128"/>
              <a:ea typeface="ＭＳ Ｐゴシック" panose="020B0600070205080204" pitchFamily="50" charset="-128"/>
            </a:rPr>
            <a:t>18,075,193</a:t>
          </a:r>
          <a:r>
            <a:rPr kumimoji="1" lang="ja-JP" altLang="en-US" sz="1300">
              <a:latin typeface="ＭＳ Ｐゴシック" panose="020B0600070205080204" pitchFamily="50" charset="-128"/>
              <a:ea typeface="ＭＳ Ｐゴシック" panose="020B0600070205080204" pitchFamily="50" charset="-128"/>
            </a:rPr>
            <a:t>千円に対し、控除される充当可能財源等が</a:t>
          </a:r>
          <a:r>
            <a:rPr kumimoji="1" lang="en-US" altLang="ja-JP" sz="1300">
              <a:latin typeface="ＭＳ Ｐゴシック" panose="020B0600070205080204" pitchFamily="50" charset="-128"/>
              <a:ea typeface="ＭＳ Ｐゴシック" panose="020B0600070205080204" pitchFamily="50" charset="-128"/>
            </a:rPr>
            <a:t>31,253,174</a:t>
          </a:r>
          <a:r>
            <a:rPr kumimoji="1" lang="ja-JP" altLang="en-US" sz="1300">
              <a:latin typeface="ＭＳ Ｐゴシック" panose="020B0600070205080204" pitchFamily="50" charset="-128"/>
              <a:ea typeface="ＭＳ Ｐゴシック" panose="020B0600070205080204" pitchFamily="50" charset="-128"/>
            </a:rPr>
            <a:t>千円となり、将来負担比率は生じていない。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strike="noStrike" baseline="0">
              <a:latin typeface="ＭＳ Ｐゴシック" panose="020B0600070205080204" pitchFamily="50" charset="-128"/>
              <a:ea typeface="ＭＳ Ｐゴシック" panose="020B0600070205080204" pitchFamily="50" charset="-128"/>
            </a:rPr>
            <a:t>　前年度と比較して、地方債現在高の減少したこと、債務負担行為の解消が進んだこと等により、将来負担額が減少した。</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141516</xdr:rowOff>
    </xdr:from>
    <xdr:ext cx="762000" cy="259045"/>
    <xdr:sp macro="" textlink="">
      <xdr:nvSpPr>
        <xdr:cNvPr id="443" name="将来負担の状況平均値テキスト"/>
        <xdr:cNvSpPr txBox="1"/>
      </xdr:nvSpPr>
      <xdr:spPr>
        <a:xfrm>
          <a:off x="17106900" y="237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4" name="フローチャート: 判断 443"/>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5" name="フローチャート: 判断 444"/>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6" name="テキスト ボックス 445"/>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49" name="フローチャート: 判断 448"/>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0" name="テキスト ボックス 449"/>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1" name="フローチャート: 判断 450"/>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2" name="テキスト ボックス 451"/>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148,479
145,724
21.01
74,977,734
72,029,432
2,046,874
31,128,105
14,042,629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ポイント改善した。これは、職員の新陳代謝が進んでいるためである。</a:t>
          </a:r>
        </a:p>
        <a:p>
          <a:r>
            <a:rPr kumimoji="1" lang="ja-JP" altLang="en-US" sz="1300">
              <a:latin typeface="ＭＳ Ｐゴシック" panose="020B0600070205080204" pitchFamily="50" charset="-128"/>
              <a:ea typeface="ＭＳ Ｐゴシック" panose="020B0600070205080204" pitchFamily="50" charset="-128"/>
            </a:rPr>
            <a:t>　引き続き、東京都や国等の動向を踏まえ、給与水準の適正化に取り組んでいく。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134620</xdr:rowOff>
    </xdr:to>
    <xdr:cxnSp macro="">
      <xdr:nvCxnSpPr>
        <xdr:cNvPr id="66" name="直線コネクタ 65"/>
        <xdr:cNvCxnSpPr/>
      </xdr:nvCxnSpPr>
      <xdr:spPr>
        <a:xfrm flipV="1">
          <a:off x="3987800" y="62382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8890</xdr:rowOff>
    </xdr:to>
    <xdr:cxnSp macro="">
      <xdr:nvCxnSpPr>
        <xdr:cNvPr id="69" name="直線コネクタ 68"/>
        <xdr:cNvCxnSpPr/>
      </xdr:nvCxnSpPr>
      <xdr:spPr>
        <a:xfrm flipV="1">
          <a:off x="3098800" y="630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71" name="テキスト ボックス 70"/>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8890</xdr:rowOff>
    </xdr:to>
    <xdr:cxnSp macro="">
      <xdr:nvCxnSpPr>
        <xdr:cNvPr id="72" name="直線コネクタ 71"/>
        <xdr:cNvCxnSpPr/>
      </xdr:nvCxnSpPr>
      <xdr:spPr>
        <a:xfrm>
          <a:off x="2209800" y="635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107950</xdr:rowOff>
    </xdr:to>
    <xdr:cxnSp macro="">
      <xdr:nvCxnSpPr>
        <xdr:cNvPr id="75" name="直線コネクタ 74"/>
        <xdr:cNvCxnSpPr/>
      </xdr:nvCxnSpPr>
      <xdr:spPr>
        <a:xfrm flipV="1">
          <a:off x="1320800" y="6352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摩ニュータウンの開発により高い水準で整備した公共施設が多く、その維持管理や運営のために類似団体に比べ、物件費が高くなっている。また、近年は民間委託化などにより委託料が増加傾向にある。令和２年度は、パルテノン多摩の改修工事に伴う休館による維持管理・運営に係る委託料の減や、新型コロナウイルス感染症に伴う事業の中止・縮小に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33274</xdr:rowOff>
    </xdr:from>
    <xdr:to>
      <xdr:col>82</xdr:col>
      <xdr:colOff>107950</xdr:colOff>
      <xdr:row>20</xdr:row>
      <xdr:rowOff>30988</xdr:rowOff>
    </xdr:to>
    <xdr:cxnSp macro="">
      <xdr:nvCxnSpPr>
        <xdr:cNvPr id="120" name="直線コネクタ 119"/>
        <xdr:cNvCxnSpPr/>
      </xdr:nvCxnSpPr>
      <xdr:spPr>
        <a:xfrm flipV="1">
          <a:off x="16510000" y="226212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3065</xdr:rowOff>
    </xdr:from>
    <xdr:ext cx="762000" cy="259045"/>
    <xdr:sp macro="" textlink="">
      <xdr:nvSpPr>
        <xdr:cNvPr id="121" name="物件費最小値テキスト"/>
        <xdr:cNvSpPr txBox="1"/>
      </xdr:nvSpPr>
      <xdr:spPr>
        <a:xfrm>
          <a:off x="16598900" y="343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30988</xdr:rowOff>
    </xdr:from>
    <xdr:to>
      <xdr:col>82</xdr:col>
      <xdr:colOff>196850</xdr:colOff>
      <xdr:row>20</xdr:row>
      <xdr:rowOff>30988</xdr:rowOff>
    </xdr:to>
    <xdr:cxnSp macro="">
      <xdr:nvCxnSpPr>
        <xdr:cNvPr id="122" name="直線コネクタ 121"/>
        <xdr:cNvCxnSpPr/>
      </xdr:nvCxnSpPr>
      <xdr:spPr>
        <a:xfrm>
          <a:off x="16421100" y="345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119651</xdr:rowOff>
    </xdr:from>
    <xdr:ext cx="762000" cy="259045"/>
    <xdr:sp macro="" textlink="">
      <xdr:nvSpPr>
        <xdr:cNvPr id="123" name="物件費最大値テキスト"/>
        <xdr:cNvSpPr txBox="1"/>
      </xdr:nvSpPr>
      <xdr:spPr>
        <a:xfrm>
          <a:off x="16598900" y="200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33274</xdr:rowOff>
    </xdr:from>
    <xdr:to>
      <xdr:col>82</xdr:col>
      <xdr:colOff>196850</xdr:colOff>
      <xdr:row>13</xdr:row>
      <xdr:rowOff>33274</xdr:rowOff>
    </xdr:to>
    <xdr:cxnSp macro="">
      <xdr:nvCxnSpPr>
        <xdr:cNvPr id="124" name="直線コネクタ 123"/>
        <xdr:cNvCxnSpPr/>
      </xdr:nvCxnSpPr>
      <xdr:spPr>
        <a:xfrm>
          <a:off x="16421100" y="226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30988</xdr:rowOff>
    </xdr:from>
    <xdr:to>
      <xdr:col>82</xdr:col>
      <xdr:colOff>107950</xdr:colOff>
      <xdr:row>21</xdr:row>
      <xdr:rowOff>33274</xdr:rowOff>
    </xdr:to>
    <xdr:cxnSp macro="">
      <xdr:nvCxnSpPr>
        <xdr:cNvPr id="125" name="直線コネクタ 124"/>
        <xdr:cNvCxnSpPr/>
      </xdr:nvCxnSpPr>
      <xdr:spPr>
        <a:xfrm flipV="1">
          <a:off x="15671800" y="345998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6"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94996</xdr:rowOff>
    </xdr:from>
    <xdr:to>
      <xdr:col>78</xdr:col>
      <xdr:colOff>69850</xdr:colOff>
      <xdr:row>21</xdr:row>
      <xdr:rowOff>33274</xdr:rowOff>
    </xdr:to>
    <xdr:cxnSp macro="">
      <xdr:nvCxnSpPr>
        <xdr:cNvPr id="128" name="直線コネクタ 127"/>
        <xdr:cNvCxnSpPr/>
      </xdr:nvCxnSpPr>
      <xdr:spPr>
        <a:xfrm>
          <a:off x="14782800" y="35239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9906</xdr:rowOff>
    </xdr:from>
    <xdr:to>
      <xdr:col>78</xdr:col>
      <xdr:colOff>120650</xdr:colOff>
      <xdr:row>17</xdr:row>
      <xdr:rowOff>111506</xdr:rowOff>
    </xdr:to>
    <xdr:sp macro="" textlink="">
      <xdr:nvSpPr>
        <xdr:cNvPr id="129" name="フローチャート: 判断 128"/>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121683</xdr:rowOff>
    </xdr:from>
    <xdr:ext cx="736600" cy="259045"/>
    <xdr:sp macro="" textlink="">
      <xdr:nvSpPr>
        <xdr:cNvPr id="130" name="テキスト ボックス 129"/>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165862</xdr:rowOff>
    </xdr:from>
    <xdr:to>
      <xdr:col>73</xdr:col>
      <xdr:colOff>180975</xdr:colOff>
      <xdr:row>20</xdr:row>
      <xdr:rowOff>94996</xdr:rowOff>
    </xdr:to>
    <xdr:cxnSp macro="">
      <xdr:nvCxnSpPr>
        <xdr:cNvPr id="131" name="直線コネクタ 130"/>
        <xdr:cNvCxnSpPr/>
      </xdr:nvCxnSpPr>
      <xdr:spPr>
        <a:xfrm>
          <a:off x="13893800" y="34234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163068</xdr:rowOff>
    </xdr:from>
    <xdr:to>
      <xdr:col>74</xdr:col>
      <xdr:colOff>31750</xdr:colOff>
      <xdr:row>17</xdr:row>
      <xdr:rowOff>93218</xdr:rowOff>
    </xdr:to>
    <xdr:sp macro="" textlink="">
      <xdr:nvSpPr>
        <xdr:cNvPr id="132" name="フローチャート: 判断 131"/>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103395</xdr:rowOff>
    </xdr:from>
    <xdr:ext cx="762000" cy="259045"/>
    <xdr:sp macro="" textlink="">
      <xdr:nvSpPr>
        <xdr:cNvPr id="133" name="テキスト ボックス 132"/>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147574</xdr:rowOff>
    </xdr:from>
    <xdr:to>
      <xdr:col>69</xdr:col>
      <xdr:colOff>92075</xdr:colOff>
      <xdr:row>19</xdr:row>
      <xdr:rowOff>165862</xdr:rowOff>
    </xdr:to>
    <xdr:cxnSp macro="">
      <xdr:nvCxnSpPr>
        <xdr:cNvPr id="134" name="直線コネクタ 133"/>
        <xdr:cNvCxnSpPr/>
      </xdr:nvCxnSpPr>
      <xdr:spPr>
        <a:xfrm>
          <a:off x="13004800" y="34051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5" name="フローチャート: 判断 134"/>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6" name="テキスト ボックス 135"/>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7" name="フローチャート: 判断 136"/>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8" name="テキスト ボックス 137"/>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151638</xdr:rowOff>
    </xdr:from>
    <xdr:to>
      <xdr:col>82</xdr:col>
      <xdr:colOff>158750</xdr:colOff>
      <xdr:row>20</xdr:row>
      <xdr:rowOff>81788</xdr:rowOff>
    </xdr:to>
    <xdr:sp macro="" textlink="">
      <xdr:nvSpPr>
        <xdr:cNvPr id="144" name="楕円 143"/>
        <xdr:cNvSpPr/>
      </xdr:nvSpPr>
      <xdr:spPr>
        <a:xfrm>
          <a:off x="164592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60215</xdr:rowOff>
    </xdr:from>
    <xdr:ext cx="762000" cy="259045"/>
    <xdr:sp macro="" textlink="">
      <xdr:nvSpPr>
        <xdr:cNvPr id="145" name="物件費該当値テキスト"/>
        <xdr:cNvSpPr txBox="1"/>
      </xdr:nvSpPr>
      <xdr:spPr>
        <a:xfrm>
          <a:off x="16598900" y="331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153924</xdr:rowOff>
    </xdr:from>
    <xdr:to>
      <xdr:col>78</xdr:col>
      <xdr:colOff>120650</xdr:colOff>
      <xdr:row>21</xdr:row>
      <xdr:rowOff>84074</xdr:rowOff>
    </xdr:to>
    <xdr:sp macro="" textlink="">
      <xdr:nvSpPr>
        <xdr:cNvPr id="146" name="楕円 145"/>
        <xdr:cNvSpPr/>
      </xdr:nvSpPr>
      <xdr:spPr>
        <a:xfrm>
          <a:off x="15621000" y="358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68851</xdr:rowOff>
    </xdr:from>
    <xdr:ext cx="736600" cy="259045"/>
    <xdr:sp macro="" textlink="">
      <xdr:nvSpPr>
        <xdr:cNvPr id="147" name="テキスト ボックス 146"/>
        <xdr:cNvSpPr txBox="1"/>
      </xdr:nvSpPr>
      <xdr:spPr>
        <a:xfrm>
          <a:off x="15290800" y="3669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44196</xdr:rowOff>
    </xdr:from>
    <xdr:to>
      <xdr:col>74</xdr:col>
      <xdr:colOff>31750</xdr:colOff>
      <xdr:row>20</xdr:row>
      <xdr:rowOff>145796</xdr:rowOff>
    </xdr:to>
    <xdr:sp macro="" textlink="">
      <xdr:nvSpPr>
        <xdr:cNvPr id="148" name="楕円 147"/>
        <xdr:cNvSpPr/>
      </xdr:nvSpPr>
      <xdr:spPr>
        <a:xfrm>
          <a:off x="14732000" y="34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130573</xdr:rowOff>
    </xdr:from>
    <xdr:ext cx="762000" cy="259045"/>
    <xdr:sp macro="" textlink="">
      <xdr:nvSpPr>
        <xdr:cNvPr id="149" name="テキスト ボックス 148"/>
        <xdr:cNvSpPr txBox="1"/>
      </xdr:nvSpPr>
      <xdr:spPr>
        <a:xfrm>
          <a:off x="14401800" y="355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115062</xdr:rowOff>
    </xdr:from>
    <xdr:to>
      <xdr:col>69</xdr:col>
      <xdr:colOff>142875</xdr:colOff>
      <xdr:row>20</xdr:row>
      <xdr:rowOff>45212</xdr:rowOff>
    </xdr:to>
    <xdr:sp macro="" textlink="">
      <xdr:nvSpPr>
        <xdr:cNvPr id="150" name="楕円 149"/>
        <xdr:cNvSpPr/>
      </xdr:nvSpPr>
      <xdr:spPr>
        <a:xfrm>
          <a:off x="13843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29989</xdr:rowOff>
    </xdr:from>
    <xdr:ext cx="762000" cy="259045"/>
    <xdr:sp macro="" textlink="">
      <xdr:nvSpPr>
        <xdr:cNvPr id="151" name="テキスト ボックス 150"/>
        <xdr:cNvSpPr txBox="1"/>
      </xdr:nvSpPr>
      <xdr:spPr>
        <a:xfrm>
          <a:off x="13512800" y="345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96774</xdr:rowOff>
    </xdr:from>
    <xdr:to>
      <xdr:col>65</xdr:col>
      <xdr:colOff>53975</xdr:colOff>
      <xdr:row>20</xdr:row>
      <xdr:rowOff>26924</xdr:rowOff>
    </xdr:to>
    <xdr:sp macro="" textlink="">
      <xdr:nvSpPr>
        <xdr:cNvPr id="152" name="楕円 151"/>
        <xdr:cNvSpPr/>
      </xdr:nvSpPr>
      <xdr:spPr>
        <a:xfrm>
          <a:off x="129540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11701</xdr:rowOff>
    </xdr:from>
    <xdr:ext cx="762000" cy="259045"/>
    <xdr:sp macro="" textlink="">
      <xdr:nvSpPr>
        <xdr:cNvPr id="153" name="テキスト ボックス 152"/>
        <xdr:cNvSpPr txBox="1"/>
      </xdr:nvSpPr>
      <xdr:spPr>
        <a:xfrm>
          <a:off x="12623800" y="344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令和２年度は、前年度と同水準となっている。しかし、実質的に障害者福祉費や生活保護費等の扶助費は依然として増加傾向にある。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3" name="直線コネクタ 182"/>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4"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5" name="直線コネクタ 184"/>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6"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7" name="直線コネクタ 186"/>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54</xdr:row>
      <xdr:rowOff>170543</xdr:rowOff>
    </xdr:to>
    <xdr:cxnSp macro="">
      <xdr:nvCxnSpPr>
        <xdr:cNvPr id="188" name="直線コネクタ 187"/>
        <xdr:cNvCxnSpPr/>
      </xdr:nvCxnSpPr>
      <xdr:spPr>
        <a:xfrm>
          <a:off x="3987800" y="9428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9"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0" name="フローチャート: 判断 189"/>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20865</xdr:rowOff>
    </xdr:to>
    <xdr:cxnSp macro="">
      <xdr:nvCxnSpPr>
        <xdr:cNvPr id="191" name="直線コネクタ 190"/>
        <xdr:cNvCxnSpPr/>
      </xdr:nvCxnSpPr>
      <xdr:spPr>
        <a:xfrm flipV="1">
          <a:off x="3098800" y="9428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2" name="フローチャート: 判断 191"/>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193" name="テキスト ボックス 192"/>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75293</xdr:rowOff>
    </xdr:to>
    <xdr:cxnSp macro="">
      <xdr:nvCxnSpPr>
        <xdr:cNvPr id="194" name="直線コネクタ 193"/>
        <xdr:cNvCxnSpPr/>
      </xdr:nvCxnSpPr>
      <xdr:spPr>
        <a:xfrm flipV="1">
          <a:off x="2209800" y="9450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5" name="フローチャート: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75293</xdr:rowOff>
    </xdr:to>
    <xdr:cxnSp macro="">
      <xdr:nvCxnSpPr>
        <xdr:cNvPr id="197" name="直線コネクタ 196"/>
        <xdr:cNvCxnSpPr/>
      </xdr:nvCxnSpPr>
      <xdr:spPr>
        <a:xfrm>
          <a:off x="1320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8" name="フローチャート: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0" name="フローチャート: 判断 199"/>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01" name="テキスト ボックス 200"/>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119743</xdr:rowOff>
    </xdr:from>
    <xdr:to>
      <xdr:col>24</xdr:col>
      <xdr:colOff>76200</xdr:colOff>
      <xdr:row>55</xdr:row>
      <xdr:rowOff>49893</xdr:rowOff>
    </xdr:to>
    <xdr:sp macro="" textlink="">
      <xdr:nvSpPr>
        <xdr:cNvPr id="207" name="楕円 206"/>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136270</xdr:rowOff>
    </xdr:from>
    <xdr:ext cx="762000" cy="259045"/>
    <xdr:sp macro="" textlink="">
      <xdr:nvSpPr>
        <xdr:cNvPr id="208" name="扶助費該当値テキスト"/>
        <xdr:cNvSpPr txBox="1"/>
      </xdr:nvSpPr>
      <xdr:spPr>
        <a:xfrm>
          <a:off x="4914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119743</xdr:rowOff>
    </xdr:from>
    <xdr:to>
      <xdr:col>20</xdr:col>
      <xdr:colOff>38100</xdr:colOff>
      <xdr:row>55</xdr:row>
      <xdr:rowOff>49893</xdr:rowOff>
    </xdr:to>
    <xdr:sp macro="" textlink="">
      <xdr:nvSpPr>
        <xdr:cNvPr id="209" name="楕円 208"/>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210" name="テキスト ボックス 209"/>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1" name="楕円 210"/>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2" name="テキスト ボックス 21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3" name="楕円 212"/>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4" name="テキスト ボックス 213"/>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5" name="楕円 214"/>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6" name="テキスト ボックス 215"/>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年度は下水道特別会計への繰出金が下水道事業会計への移行に伴い補助費になったことなどで数値が改善したが、平成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年度以降は各特別会計への繰出金が高齢化等により増加したことで分子である経常経費充当一般財源が増加し、再び数値が悪化した。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46" name="直線コネクタ 245"/>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47"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48" name="直線コネクタ 247"/>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49"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0" name="直線コネクタ 249"/>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45357</xdr:rowOff>
    </xdr:to>
    <xdr:cxnSp macro="">
      <xdr:nvCxnSpPr>
        <xdr:cNvPr id="251" name="直線コネクタ 250"/>
        <xdr:cNvCxnSpPr/>
      </xdr:nvCxnSpPr>
      <xdr:spPr>
        <a:xfrm>
          <a:off x="15671800" y="9613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2"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3" name="フローチャート: 判断 252"/>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12700</xdr:rowOff>
    </xdr:to>
    <xdr:cxnSp macro="">
      <xdr:nvCxnSpPr>
        <xdr:cNvPr id="254" name="直線コネクタ 253"/>
        <xdr:cNvCxnSpPr/>
      </xdr:nvCxnSpPr>
      <xdr:spPr>
        <a:xfrm>
          <a:off x="14782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5" name="フローチャート: 判断 254"/>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56" name="テキスト ボックス 255"/>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55</xdr:row>
      <xdr:rowOff>151493</xdr:rowOff>
    </xdr:to>
    <xdr:cxnSp macro="">
      <xdr:nvCxnSpPr>
        <xdr:cNvPr id="257" name="直線コネクタ 256"/>
        <xdr:cNvCxnSpPr/>
      </xdr:nvCxnSpPr>
      <xdr:spPr>
        <a:xfrm>
          <a:off x="13893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59" name="テキスト ボックス 258"/>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55</xdr:row>
      <xdr:rowOff>151493</xdr:rowOff>
    </xdr:to>
    <xdr:cxnSp macro="">
      <xdr:nvCxnSpPr>
        <xdr:cNvPr id="260" name="直線コネクタ 259"/>
        <xdr:cNvCxnSpPr/>
      </xdr:nvCxnSpPr>
      <xdr:spPr>
        <a:xfrm flipV="1">
          <a:off x="13004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3" name="フローチャート: 判断 262"/>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4" name="テキスト ボックス 263"/>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0" name="楕円 269"/>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1" name="その他該当値テキスト"/>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4" name="楕円 273"/>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5" name="テキスト ボックス 274"/>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35378</xdr:rowOff>
    </xdr:from>
    <xdr:to>
      <xdr:col>69</xdr:col>
      <xdr:colOff>142875</xdr:colOff>
      <xdr:row>55</xdr:row>
      <xdr:rowOff>136978</xdr:rowOff>
    </xdr:to>
    <xdr:sp macro="" textlink="">
      <xdr:nvSpPr>
        <xdr:cNvPr id="276" name="楕円 275"/>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147155</xdr:rowOff>
    </xdr:from>
    <xdr:ext cx="762000" cy="259045"/>
    <xdr:sp macro="" textlink="">
      <xdr:nvSpPr>
        <xdr:cNvPr id="277" name="テキスト ボックス 276"/>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78" name="楕円 277"/>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79" name="テキスト ボックス 278"/>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ポイント下がり、</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ポイントとなった。これは、特別定額給付金の給付等が主な要因である。補助費等の多くは消防やごみなどの負担金や、下水道事業会計への繰出金といった、安全で衛生的な市民生活に不可欠な支出が占めており、それ以外の補助金も、公益性が高く、短期間で大幅に削減するのは難しいが見直し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5" name="直線コネクタ 304"/>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06"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07" name="直線コネクタ 306"/>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60706</xdr:rowOff>
    </xdr:to>
    <xdr:cxnSp macro="">
      <xdr:nvCxnSpPr>
        <xdr:cNvPr id="310" name="直線コネクタ 309"/>
        <xdr:cNvCxnSpPr/>
      </xdr:nvCxnSpPr>
      <xdr:spPr>
        <a:xfrm flipV="1">
          <a:off x="15671800" y="63312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1" name="補助費等平均値テキスト"/>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2" name="フローチャート: 判断 311"/>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78994</xdr:rowOff>
    </xdr:to>
    <xdr:cxnSp macro="">
      <xdr:nvCxnSpPr>
        <xdr:cNvPr id="313" name="直線コネクタ 312"/>
        <xdr:cNvCxnSpPr/>
      </xdr:nvCxnSpPr>
      <xdr:spPr>
        <a:xfrm flipV="1">
          <a:off x="14782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4" name="フローチャート: 判断 313"/>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5" name="テキスト ボックス 314"/>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88138</xdr:rowOff>
    </xdr:to>
    <xdr:cxnSp macro="">
      <xdr:nvCxnSpPr>
        <xdr:cNvPr id="316" name="直線コネクタ 315"/>
        <xdr:cNvCxnSpPr/>
      </xdr:nvCxnSpPr>
      <xdr:spPr>
        <a:xfrm flipV="1">
          <a:off x="13893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17" name="フローチャート: 判断 316"/>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18" name="テキスト ボックス 317"/>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88138</xdr:rowOff>
    </xdr:to>
    <xdr:cxnSp macro="">
      <xdr:nvCxnSpPr>
        <xdr:cNvPr id="319" name="直線コネクタ 318"/>
        <xdr:cNvCxnSpPr/>
      </xdr:nvCxnSpPr>
      <xdr:spPr>
        <a:xfrm>
          <a:off x="13004800" y="6386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0" name="フローチャート: 判断 319"/>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1" name="テキスト ボックス 320"/>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9" name="楕円 328"/>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30"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31" name="楕円 330"/>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32" name="テキスト ボックス 331"/>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3" name="楕円 332"/>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4" name="テキスト ボックス 333"/>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5" name="楕円 334"/>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6" name="テキスト ボックス 335"/>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7" name="楕円 336"/>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8" name="テキスト ボックス 337"/>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多摩ニュータウン整備期に借り入れた大規模な債務の償還が進んでいることに加え、臨時的に任意繰上償還を行ったことによる経常経費の減により公債費の割合は減少した。</a:t>
          </a:r>
        </a:p>
        <a:p>
          <a:r>
            <a:rPr kumimoji="1" lang="ja-JP" altLang="en-US" sz="1300">
              <a:latin typeface="ＭＳ Ｐゴシック" panose="020B0600070205080204" pitchFamily="50" charset="-128"/>
              <a:ea typeface="ＭＳ Ｐゴシック" panose="020B0600070205080204" pitchFamily="50" charset="-128"/>
            </a:rPr>
            <a:t>　今後数年は同水準で推移するものの、大型公共施設の更新に係る起債の償還が始まると、公債費の割合は上昇する見込みである。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68" name="直線コネクタ 367"/>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6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0" name="直線コネクタ 36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1"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2" name="直線コネクタ 371"/>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99785</xdr:rowOff>
    </xdr:from>
    <xdr:to>
      <xdr:col>24</xdr:col>
      <xdr:colOff>25400</xdr:colOff>
      <xdr:row>72</xdr:row>
      <xdr:rowOff>99785</xdr:rowOff>
    </xdr:to>
    <xdr:cxnSp macro="">
      <xdr:nvCxnSpPr>
        <xdr:cNvPr id="373" name="直線コネクタ 372"/>
        <xdr:cNvCxnSpPr/>
      </xdr:nvCxnSpPr>
      <xdr:spPr>
        <a:xfrm>
          <a:off x="3987800" y="1244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4" name="公債費平均値テキスト"/>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5" name="フローチャート: 判断 374"/>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99785</xdr:rowOff>
    </xdr:from>
    <xdr:to>
      <xdr:col>19</xdr:col>
      <xdr:colOff>187325</xdr:colOff>
      <xdr:row>72</xdr:row>
      <xdr:rowOff>121557</xdr:rowOff>
    </xdr:to>
    <xdr:cxnSp macro="">
      <xdr:nvCxnSpPr>
        <xdr:cNvPr id="376" name="直線コネクタ 375"/>
        <xdr:cNvCxnSpPr/>
      </xdr:nvCxnSpPr>
      <xdr:spPr>
        <a:xfrm flipV="1">
          <a:off x="3098800" y="12444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99785</xdr:rowOff>
    </xdr:from>
    <xdr:to>
      <xdr:col>15</xdr:col>
      <xdr:colOff>98425</xdr:colOff>
      <xdr:row>72</xdr:row>
      <xdr:rowOff>121557</xdr:rowOff>
    </xdr:to>
    <xdr:cxnSp macro="">
      <xdr:nvCxnSpPr>
        <xdr:cNvPr id="379" name="直線コネクタ 378"/>
        <xdr:cNvCxnSpPr/>
      </xdr:nvCxnSpPr>
      <xdr:spPr>
        <a:xfrm>
          <a:off x="2209800" y="12444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0" name="フローチャート: 判断 379"/>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42834</xdr:rowOff>
    </xdr:from>
    <xdr:ext cx="762000" cy="259045"/>
    <xdr:sp macro="" textlink="">
      <xdr:nvSpPr>
        <xdr:cNvPr id="381" name="テキスト ボックス 380"/>
        <xdr:cNvSpPr txBox="1"/>
      </xdr:nvSpPr>
      <xdr:spPr>
        <a:xfrm>
          <a:off x="2717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99785</xdr:rowOff>
    </xdr:from>
    <xdr:to>
      <xdr:col>11</xdr:col>
      <xdr:colOff>9525</xdr:colOff>
      <xdr:row>72</xdr:row>
      <xdr:rowOff>165100</xdr:rowOff>
    </xdr:to>
    <xdr:cxnSp macro="">
      <xdr:nvCxnSpPr>
        <xdr:cNvPr id="382" name="直線コネクタ 381"/>
        <xdr:cNvCxnSpPr/>
      </xdr:nvCxnSpPr>
      <xdr:spPr>
        <a:xfrm flipV="1">
          <a:off x="1320800" y="12444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3" name="フローチャート: 判断 382"/>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75491</xdr:rowOff>
    </xdr:from>
    <xdr:ext cx="762000" cy="259045"/>
    <xdr:sp macro="" textlink="">
      <xdr:nvSpPr>
        <xdr:cNvPr id="384" name="テキスト ボックス 383"/>
        <xdr:cNvSpPr txBox="1"/>
      </xdr:nvSpPr>
      <xdr:spPr>
        <a:xfrm>
          <a:off x="1828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5" name="フローチャート: 判断 384"/>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386" name="テキスト ボックス 385"/>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48985</xdr:rowOff>
    </xdr:from>
    <xdr:to>
      <xdr:col>24</xdr:col>
      <xdr:colOff>76200</xdr:colOff>
      <xdr:row>72</xdr:row>
      <xdr:rowOff>150585</xdr:rowOff>
    </xdr:to>
    <xdr:sp macro="" textlink="">
      <xdr:nvSpPr>
        <xdr:cNvPr id="392" name="楕円 391"/>
        <xdr:cNvSpPr/>
      </xdr:nvSpPr>
      <xdr:spPr>
        <a:xfrm>
          <a:off x="4775200" y="1239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129012</xdr:rowOff>
    </xdr:from>
    <xdr:ext cx="762000" cy="259045"/>
    <xdr:sp macro="" textlink="">
      <xdr:nvSpPr>
        <xdr:cNvPr id="393" name="公債費該当値テキスト"/>
        <xdr:cNvSpPr txBox="1"/>
      </xdr:nvSpPr>
      <xdr:spPr>
        <a:xfrm>
          <a:off x="4914900" y="1230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48985</xdr:rowOff>
    </xdr:from>
    <xdr:to>
      <xdr:col>20</xdr:col>
      <xdr:colOff>38100</xdr:colOff>
      <xdr:row>72</xdr:row>
      <xdr:rowOff>150585</xdr:rowOff>
    </xdr:to>
    <xdr:sp macro="" textlink="">
      <xdr:nvSpPr>
        <xdr:cNvPr id="394" name="楕円 393"/>
        <xdr:cNvSpPr/>
      </xdr:nvSpPr>
      <xdr:spPr>
        <a:xfrm>
          <a:off x="3937000" y="1239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70</xdr:row>
      <xdr:rowOff>160762</xdr:rowOff>
    </xdr:from>
    <xdr:ext cx="736600" cy="259045"/>
    <xdr:sp macro="" textlink="">
      <xdr:nvSpPr>
        <xdr:cNvPr id="395" name="テキスト ボックス 394"/>
        <xdr:cNvSpPr txBox="1"/>
      </xdr:nvSpPr>
      <xdr:spPr>
        <a:xfrm>
          <a:off x="3606800" y="1216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70757</xdr:rowOff>
    </xdr:from>
    <xdr:to>
      <xdr:col>15</xdr:col>
      <xdr:colOff>149225</xdr:colOff>
      <xdr:row>73</xdr:row>
      <xdr:rowOff>907</xdr:rowOff>
    </xdr:to>
    <xdr:sp macro="" textlink="">
      <xdr:nvSpPr>
        <xdr:cNvPr id="396" name="楕円 395"/>
        <xdr:cNvSpPr/>
      </xdr:nvSpPr>
      <xdr:spPr>
        <a:xfrm>
          <a:off x="3048000" y="1241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11084</xdr:rowOff>
    </xdr:from>
    <xdr:ext cx="762000" cy="259045"/>
    <xdr:sp macro="" textlink="">
      <xdr:nvSpPr>
        <xdr:cNvPr id="397" name="テキスト ボックス 396"/>
        <xdr:cNvSpPr txBox="1"/>
      </xdr:nvSpPr>
      <xdr:spPr>
        <a:xfrm>
          <a:off x="2717800" y="1218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48985</xdr:rowOff>
    </xdr:from>
    <xdr:to>
      <xdr:col>11</xdr:col>
      <xdr:colOff>60325</xdr:colOff>
      <xdr:row>72</xdr:row>
      <xdr:rowOff>150585</xdr:rowOff>
    </xdr:to>
    <xdr:sp macro="" textlink="">
      <xdr:nvSpPr>
        <xdr:cNvPr id="398" name="楕円 397"/>
        <xdr:cNvSpPr/>
      </xdr:nvSpPr>
      <xdr:spPr>
        <a:xfrm>
          <a:off x="2159000" y="1239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70</xdr:row>
      <xdr:rowOff>160762</xdr:rowOff>
    </xdr:from>
    <xdr:ext cx="762000" cy="259045"/>
    <xdr:sp macro="" textlink="">
      <xdr:nvSpPr>
        <xdr:cNvPr id="399" name="テキスト ボックス 398"/>
        <xdr:cNvSpPr txBox="1"/>
      </xdr:nvSpPr>
      <xdr:spPr>
        <a:xfrm>
          <a:off x="1828800" y="1216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114300</xdr:rowOff>
    </xdr:from>
    <xdr:to>
      <xdr:col>6</xdr:col>
      <xdr:colOff>171450</xdr:colOff>
      <xdr:row>73</xdr:row>
      <xdr:rowOff>44450</xdr:rowOff>
    </xdr:to>
    <xdr:sp macro="" textlink="">
      <xdr:nvSpPr>
        <xdr:cNvPr id="400" name="楕円 399"/>
        <xdr:cNvSpPr/>
      </xdr:nvSpPr>
      <xdr:spPr>
        <a:xfrm>
          <a:off x="1270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54627</xdr:rowOff>
    </xdr:from>
    <xdr:ext cx="762000" cy="259045"/>
    <xdr:sp macro="" textlink="">
      <xdr:nvSpPr>
        <xdr:cNvPr id="401" name="テキスト ボックス 400"/>
        <xdr:cNvSpPr txBox="1"/>
      </xdr:nvSpPr>
      <xdr:spPr>
        <a:xfrm>
          <a:off x="939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ポイント改善した。パルテノン多摩の改修工事に伴う休館による維持管理・運営に係る委託料の減や、新型コロナウイルス感染症に伴う事業の中止・縮小により、物件費・補助費等が減少したことなどが主な要因である。</a:t>
          </a:r>
        </a:p>
        <a:p>
          <a:r>
            <a:rPr kumimoji="1" lang="ja-JP" altLang="en-US" sz="1200">
              <a:latin typeface="ＭＳ Ｐゴシック" panose="020B0600070205080204" pitchFamily="50" charset="-128"/>
              <a:ea typeface="ＭＳ Ｐゴシック" panose="020B0600070205080204" pitchFamily="50" charset="-128"/>
            </a:rPr>
            <a:t>　多摩市のように都市基盤の整備が進むと、新たな施設建設などが減る反面、維持費用が増大するため、物件費の経常収支比率が高い傾向となる。引き続き、経常経費の削減や、公共施設の総量の適正化を進め、経常収支比率の改善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29" name="直線コネクタ 428"/>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0"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1" name="直線コネクタ 430"/>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2"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3" name="直線コネクタ 432"/>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xdr:rowOff>
    </xdr:from>
    <xdr:to>
      <xdr:col>82</xdr:col>
      <xdr:colOff>107950</xdr:colOff>
      <xdr:row>79</xdr:row>
      <xdr:rowOff>85089</xdr:rowOff>
    </xdr:to>
    <xdr:cxnSp macro="">
      <xdr:nvCxnSpPr>
        <xdr:cNvPr id="434" name="直線コネクタ 433"/>
        <xdr:cNvCxnSpPr/>
      </xdr:nvCxnSpPr>
      <xdr:spPr>
        <a:xfrm flipV="1">
          <a:off x="15671800" y="13378180"/>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5" name="公債費以外平均値テキスト"/>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36" name="フローチャート: 判断 435"/>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46989</xdr:rowOff>
    </xdr:from>
    <xdr:to>
      <xdr:col>78</xdr:col>
      <xdr:colOff>69850</xdr:colOff>
      <xdr:row>79</xdr:row>
      <xdr:rowOff>85089</xdr:rowOff>
    </xdr:to>
    <xdr:cxnSp macro="">
      <xdr:nvCxnSpPr>
        <xdr:cNvPr id="437" name="直線コネクタ 436"/>
        <xdr:cNvCxnSpPr/>
      </xdr:nvCxnSpPr>
      <xdr:spPr>
        <a:xfrm>
          <a:off x="14782800" y="13591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38" name="フローチャート: 判断 437"/>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39" name="テキスト ボックス 438"/>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134620</xdr:rowOff>
    </xdr:from>
    <xdr:to>
      <xdr:col>73</xdr:col>
      <xdr:colOff>180975</xdr:colOff>
      <xdr:row>79</xdr:row>
      <xdr:rowOff>46989</xdr:rowOff>
    </xdr:to>
    <xdr:cxnSp macro="">
      <xdr:nvCxnSpPr>
        <xdr:cNvPr id="440" name="直線コネクタ 439"/>
        <xdr:cNvCxnSpPr/>
      </xdr:nvCxnSpPr>
      <xdr:spPr>
        <a:xfrm>
          <a:off x="13893800" y="135077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1" name="フローチャート: 判断 440"/>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2" name="テキスト ボックス 441"/>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134620</xdr:rowOff>
    </xdr:from>
    <xdr:to>
      <xdr:col>69</xdr:col>
      <xdr:colOff>92075</xdr:colOff>
      <xdr:row>79</xdr:row>
      <xdr:rowOff>39370</xdr:rowOff>
    </xdr:to>
    <xdr:cxnSp macro="">
      <xdr:nvCxnSpPr>
        <xdr:cNvPr id="443" name="直線コネクタ 442"/>
        <xdr:cNvCxnSpPr/>
      </xdr:nvCxnSpPr>
      <xdr:spPr>
        <a:xfrm flipV="1">
          <a:off x="13004800" y="13507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4" name="フローチャート: 判断 443"/>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5" name="テキスト ボックス 444"/>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6" name="フローチャート: 判断 445"/>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7" name="テキスト ボックス 446"/>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53" name="楕円 452"/>
        <xdr:cNvSpPr/>
      </xdr:nvSpPr>
      <xdr:spPr>
        <a:xfrm>
          <a:off x="16459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97807</xdr:rowOff>
    </xdr:from>
    <xdr:ext cx="762000" cy="259045"/>
    <xdr:sp macro="" textlink="">
      <xdr:nvSpPr>
        <xdr:cNvPr id="454" name="公債費以外該当値テキスト"/>
        <xdr:cNvSpPr txBox="1"/>
      </xdr:nvSpPr>
      <xdr:spPr>
        <a:xfrm>
          <a:off x="16598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34289</xdr:rowOff>
    </xdr:from>
    <xdr:to>
      <xdr:col>78</xdr:col>
      <xdr:colOff>120650</xdr:colOff>
      <xdr:row>79</xdr:row>
      <xdr:rowOff>135889</xdr:rowOff>
    </xdr:to>
    <xdr:sp macro="" textlink="">
      <xdr:nvSpPr>
        <xdr:cNvPr id="455" name="楕円 454"/>
        <xdr:cNvSpPr/>
      </xdr:nvSpPr>
      <xdr:spPr>
        <a:xfrm>
          <a:off x="15621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120666</xdr:rowOff>
    </xdr:from>
    <xdr:ext cx="736600" cy="259045"/>
    <xdr:sp macro="" textlink="">
      <xdr:nvSpPr>
        <xdr:cNvPr id="456" name="テキスト ボックス 455"/>
        <xdr:cNvSpPr txBox="1"/>
      </xdr:nvSpPr>
      <xdr:spPr>
        <a:xfrm>
          <a:off x="15290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57" name="楕円 456"/>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58" name="テキスト ボックス 457"/>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83820</xdr:rowOff>
    </xdr:from>
    <xdr:to>
      <xdr:col>69</xdr:col>
      <xdr:colOff>142875</xdr:colOff>
      <xdr:row>79</xdr:row>
      <xdr:rowOff>13970</xdr:rowOff>
    </xdr:to>
    <xdr:sp macro="" textlink="">
      <xdr:nvSpPr>
        <xdr:cNvPr id="459" name="楕円 458"/>
        <xdr:cNvSpPr/>
      </xdr:nvSpPr>
      <xdr:spPr>
        <a:xfrm>
          <a:off x="13843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170197</xdr:rowOff>
    </xdr:from>
    <xdr:ext cx="762000" cy="259045"/>
    <xdr:sp macro="" textlink="">
      <xdr:nvSpPr>
        <xdr:cNvPr id="460" name="テキスト ボックス 459"/>
        <xdr:cNvSpPr txBox="1"/>
      </xdr:nvSpPr>
      <xdr:spPr>
        <a:xfrm>
          <a:off x="13512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160020</xdr:rowOff>
    </xdr:from>
    <xdr:to>
      <xdr:col>65</xdr:col>
      <xdr:colOff>53975</xdr:colOff>
      <xdr:row>79</xdr:row>
      <xdr:rowOff>90170</xdr:rowOff>
    </xdr:to>
    <xdr:sp macro="" textlink="">
      <xdr:nvSpPr>
        <xdr:cNvPr id="461" name="楕円 460"/>
        <xdr:cNvSpPr/>
      </xdr:nvSpPr>
      <xdr:spPr>
        <a:xfrm>
          <a:off x="12954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74947</xdr:rowOff>
    </xdr:from>
    <xdr:ext cx="762000" cy="259045"/>
    <xdr:sp macro="" textlink="">
      <xdr:nvSpPr>
        <xdr:cNvPr id="462" name="テキスト ボックス 461"/>
        <xdr:cNvSpPr txBox="1"/>
      </xdr:nvSpPr>
      <xdr:spPr>
        <a:xfrm>
          <a:off x="12623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75903</xdr:rowOff>
    </xdr:from>
    <xdr:to>
      <xdr:col>29</xdr:col>
      <xdr:colOff>127000</xdr:colOff>
      <xdr:row>17</xdr:row>
      <xdr:rowOff>98371</xdr:rowOff>
    </xdr:to>
    <xdr:cxnSp macro="">
      <xdr:nvCxnSpPr>
        <xdr:cNvPr id="52" name="直線コネクタ 51"/>
        <xdr:cNvCxnSpPr/>
      </xdr:nvCxnSpPr>
      <xdr:spPr bwMode="auto">
        <a:xfrm flipV="1">
          <a:off x="5003800" y="3038178"/>
          <a:ext cx="647700" cy="22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127224</xdr:rowOff>
    </xdr:from>
    <xdr:ext cx="762000" cy="259045"/>
    <xdr:sp macro="" textlink="">
      <xdr:nvSpPr>
        <xdr:cNvPr id="53" name="人口1人当たり決算額の推移平均値テキスト130"/>
        <xdr:cNvSpPr txBox="1"/>
      </xdr:nvSpPr>
      <xdr:spPr>
        <a:xfrm>
          <a:off x="5740400" y="25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96281</xdr:rowOff>
    </xdr:from>
    <xdr:to>
      <xdr:col>26</xdr:col>
      <xdr:colOff>50800</xdr:colOff>
      <xdr:row>17</xdr:row>
      <xdr:rowOff>98371</xdr:rowOff>
    </xdr:to>
    <xdr:cxnSp macro="">
      <xdr:nvCxnSpPr>
        <xdr:cNvPr id="55" name="直線コネクタ 54"/>
        <xdr:cNvCxnSpPr/>
      </xdr:nvCxnSpPr>
      <xdr:spPr bwMode="auto">
        <a:xfrm>
          <a:off x="4305300" y="3058556"/>
          <a:ext cx="698500" cy="2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106476</xdr:rowOff>
    </xdr:from>
    <xdr:ext cx="736600" cy="259045"/>
    <xdr:sp macro="" textlink="">
      <xdr:nvSpPr>
        <xdr:cNvPr id="57" name="テキスト ボックス 56"/>
        <xdr:cNvSpPr txBox="1"/>
      </xdr:nvSpPr>
      <xdr:spPr>
        <a:xfrm>
          <a:off x="4622800" y="25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88214</xdr:rowOff>
    </xdr:from>
    <xdr:to>
      <xdr:col>22</xdr:col>
      <xdr:colOff>114300</xdr:colOff>
      <xdr:row>17</xdr:row>
      <xdr:rowOff>96281</xdr:rowOff>
    </xdr:to>
    <xdr:cxnSp macro="">
      <xdr:nvCxnSpPr>
        <xdr:cNvPr id="58" name="直線コネクタ 57"/>
        <xdr:cNvCxnSpPr/>
      </xdr:nvCxnSpPr>
      <xdr:spPr bwMode="auto">
        <a:xfrm>
          <a:off x="3606800" y="3050489"/>
          <a:ext cx="698500" cy="8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124862</xdr:rowOff>
    </xdr:from>
    <xdr:ext cx="762000" cy="259045"/>
    <xdr:sp macro="" textlink="">
      <xdr:nvSpPr>
        <xdr:cNvPr id="60" name="テキスト ボックス 59"/>
        <xdr:cNvSpPr txBox="1"/>
      </xdr:nvSpPr>
      <xdr:spPr>
        <a:xfrm>
          <a:off x="3924300" y="25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74139</xdr:rowOff>
    </xdr:from>
    <xdr:to>
      <xdr:col>18</xdr:col>
      <xdr:colOff>177800</xdr:colOff>
      <xdr:row>17</xdr:row>
      <xdr:rowOff>88214</xdr:rowOff>
    </xdr:to>
    <xdr:cxnSp macro="">
      <xdr:nvCxnSpPr>
        <xdr:cNvPr id="61" name="直線コネクタ 60"/>
        <xdr:cNvCxnSpPr/>
      </xdr:nvCxnSpPr>
      <xdr:spPr bwMode="auto">
        <a:xfrm>
          <a:off x="2908300" y="3036414"/>
          <a:ext cx="698500" cy="14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130642</xdr:rowOff>
    </xdr:from>
    <xdr:ext cx="762000" cy="259045"/>
    <xdr:sp macro="" textlink="">
      <xdr:nvSpPr>
        <xdr:cNvPr id="63" name="テキスト ボックス 62"/>
        <xdr:cNvSpPr txBox="1"/>
      </xdr:nvSpPr>
      <xdr:spPr>
        <a:xfrm>
          <a:off x="32258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136455</xdr:rowOff>
    </xdr:from>
    <xdr:ext cx="762000" cy="259045"/>
    <xdr:sp macro="" textlink="">
      <xdr:nvSpPr>
        <xdr:cNvPr id="65" name="テキスト ボックス 64"/>
        <xdr:cNvSpPr txBox="1"/>
      </xdr:nvSpPr>
      <xdr:spPr>
        <a:xfrm>
          <a:off x="2527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25103</xdr:rowOff>
    </xdr:from>
    <xdr:to>
      <xdr:col>29</xdr:col>
      <xdr:colOff>177800</xdr:colOff>
      <xdr:row>17</xdr:row>
      <xdr:rowOff>126703</xdr:rowOff>
    </xdr:to>
    <xdr:sp macro="" textlink="">
      <xdr:nvSpPr>
        <xdr:cNvPr id="71" name="楕円 70"/>
        <xdr:cNvSpPr/>
      </xdr:nvSpPr>
      <xdr:spPr bwMode="auto">
        <a:xfrm>
          <a:off x="5600700" y="2987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168630</xdr:rowOff>
    </xdr:from>
    <xdr:ext cx="762000" cy="259045"/>
    <xdr:sp macro="" textlink="">
      <xdr:nvSpPr>
        <xdr:cNvPr id="72" name="人口1人当たり決算額の推移該当値テキスト130"/>
        <xdr:cNvSpPr txBox="1"/>
      </xdr:nvSpPr>
      <xdr:spPr>
        <a:xfrm>
          <a:off x="5740400" y="29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47571</xdr:rowOff>
    </xdr:from>
    <xdr:to>
      <xdr:col>26</xdr:col>
      <xdr:colOff>101600</xdr:colOff>
      <xdr:row>17</xdr:row>
      <xdr:rowOff>149171</xdr:rowOff>
    </xdr:to>
    <xdr:sp macro="" textlink="">
      <xdr:nvSpPr>
        <xdr:cNvPr id="73" name="楕円 72"/>
        <xdr:cNvSpPr/>
      </xdr:nvSpPr>
      <xdr:spPr bwMode="auto">
        <a:xfrm>
          <a:off x="4953000" y="3009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133948</xdr:rowOff>
    </xdr:from>
    <xdr:ext cx="736600" cy="259045"/>
    <xdr:sp macro="" textlink="">
      <xdr:nvSpPr>
        <xdr:cNvPr id="74" name="テキスト ボックス 73"/>
        <xdr:cNvSpPr txBox="1"/>
      </xdr:nvSpPr>
      <xdr:spPr>
        <a:xfrm>
          <a:off x="4622800" y="309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45481</xdr:rowOff>
    </xdr:from>
    <xdr:to>
      <xdr:col>22</xdr:col>
      <xdr:colOff>165100</xdr:colOff>
      <xdr:row>17</xdr:row>
      <xdr:rowOff>147081</xdr:rowOff>
    </xdr:to>
    <xdr:sp macro="" textlink="">
      <xdr:nvSpPr>
        <xdr:cNvPr id="75" name="楕円 74"/>
        <xdr:cNvSpPr/>
      </xdr:nvSpPr>
      <xdr:spPr bwMode="auto">
        <a:xfrm>
          <a:off x="4254500" y="3007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131858</xdr:rowOff>
    </xdr:from>
    <xdr:ext cx="762000" cy="259045"/>
    <xdr:sp macro="" textlink="">
      <xdr:nvSpPr>
        <xdr:cNvPr id="76" name="テキスト ボックス 75"/>
        <xdr:cNvSpPr txBox="1"/>
      </xdr:nvSpPr>
      <xdr:spPr>
        <a:xfrm>
          <a:off x="3924300" y="30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37414</xdr:rowOff>
    </xdr:from>
    <xdr:to>
      <xdr:col>19</xdr:col>
      <xdr:colOff>38100</xdr:colOff>
      <xdr:row>17</xdr:row>
      <xdr:rowOff>139014</xdr:rowOff>
    </xdr:to>
    <xdr:sp macro="" textlink="">
      <xdr:nvSpPr>
        <xdr:cNvPr id="77" name="楕円 76"/>
        <xdr:cNvSpPr/>
      </xdr:nvSpPr>
      <xdr:spPr bwMode="auto">
        <a:xfrm>
          <a:off x="3556000" y="2999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123791</xdr:rowOff>
    </xdr:from>
    <xdr:ext cx="762000" cy="259045"/>
    <xdr:sp macro="" textlink="">
      <xdr:nvSpPr>
        <xdr:cNvPr id="78" name="テキスト ボックス 77"/>
        <xdr:cNvSpPr txBox="1"/>
      </xdr:nvSpPr>
      <xdr:spPr>
        <a:xfrm>
          <a:off x="3225800" y="308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23339</xdr:rowOff>
    </xdr:from>
    <xdr:to>
      <xdr:col>15</xdr:col>
      <xdr:colOff>101600</xdr:colOff>
      <xdr:row>17</xdr:row>
      <xdr:rowOff>124939</xdr:rowOff>
    </xdr:to>
    <xdr:sp macro="" textlink="">
      <xdr:nvSpPr>
        <xdr:cNvPr id="79" name="楕円 78"/>
        <xdr:cNvSpPr/>
      </xdr:nvSpPr>
      <xdr:spPr bwMode="auto">
        <a:xfrm>
          <a:off x="2857500" y="2985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109716</xdr:rowOff>
    </xdr:from>
    <xdr:ext cx="762000" cy="259045"/>
    <xdr:sp macro="" textlink="">
      <xdr:nvSpPr>
        <xdr:cNvPr id="80" name="テキスト ボックス 79"/>
        <xdr:cNvSpPr txBox="1"/>
      </xdr:nvSpPr>
      <xdr:spPr>
        <a:xfrm>
          <a:off x="2527300" y="307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118404</xdr:rowOff>
    </xdr:from>
    <xdr:to>
      <xdr:col>29</xdr:col>
      <xdr:colOff>127000</xdr:colOff>
      <xdr:row>35</xdr:row>
      <xdr:rowOff>242123</xdr:rowOff>
    </xdr:to>
    <xdr:cxnSp macro="">
      <xdr:nvCxnSpPr>
        <xdr:cNvPr id="111" name="直線コネクタ 110"/>
        <xdr:cNvCxnSpPr/>
      </xdr:nvCxnSpPr>
      <xdr:spPr bwMode="auto">
        <a:xfrm>
          <a:off x="5003800" y="6728754"/>
          <a:ext cx="647700" cy="123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118404</xdr:rowOff>
    </xdr:from>
    <xdr:to>
      <xdr:col>26</xdr:col>
      <xdr:colOff>50800</xdr:colOff>
      <xdr:row>35</xdr:row>
      <xdr:rowOff>318384</xdr:rowOff>
    </xdr:to>
    <xdr:cxnSp macro="">
      <xdr:nvCxnSpPr>
        <xdr:cNvPr id="114" name="直線コネクタ 113"/>
        <xdr:cNvCxnSpPr/>
      </xdr:nvCxnSpPr>
      <xdr:spPr bwMode="auto">
        <a:xfrm flipV="1">
          <a:off x="4305300" y="6728754"/>
          <a:ext cx="698500" cy="199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131787</xdr:rowOff>
    </xdr:from>
    <xdr:ext cx="736600" cy="259045"/>
    <xdr:sp macro="" textlink="">
      <xdr:nvSpPr>
        <xdr:cNvPr id="116" name="テキスト ボックス 115"/>
        <xdr:cNvSpPr txBox="1"/>
      </xdr:nvSpPr>
      <xdr:spPr>
        <a:xfrm>
          <a:off x="4622800" y="6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318384</xdr:rowOff>
    </xdr:from>
    <xdr:to>
      <xdr:col>22</xdr:col>
      <xdr:colOff>114300</xdr:colOff>
      <xdr:row>36</xdr:row>
      <xdr:rowOff>22072</xdr:rowOff>
    </xdr:to>
    <xdr:cxnSp macro="">
      <xdr:nvCxnSpPr>
        <xdr:cNvPr id="117" name="直線コネクタ 116"/>
        <xdr:cNvCxnSpPr/>
      </xdr:nvCxnSpPr>
      <xdr:spPr bwMode="auto">
        <a:xfrm flipV="1">
          <a:off x="3606800" y="6928734"/>
          <a:ext cx="698500" cy="46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111122</xdr:rowOff>
    </xdr:from>
    <xdr:ext cx="762000" cy="259045"/>
    <xdr:sp macro="" textlink="">
      <xdr:nvSpPr>
        <xdr:cNvPr id="119" name="テキスト ボックス 118"/>
        <xdr:cNvSpPr txBox="1"/>
      </xdr:nvSpPr>
      <xdr:spPr>
        <a:xfrm>
          <a:off x="3924300" y="63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22072</xdr:rowOff>
    </xdr:from>
    <xdr:to>
      <xdr:col>18</xdr:col>
      <xdr:colOff>177800</xdr:colOff>
      <xdr:row>36</xdr:row>
      <xdr:rowOff>47676</xdr:rowOff>
    </xdr:to>
    <xdr:cxnSp macro="">
      <xdr:nvCxnSpPr>
        <xdr:cNvPr id="120" name="直線コネクタ 119"/>
        <xdr:cNvCxnSpPr/>
      </xdr:nvCxnSpPr>
      <xdr:spPr bwMode="auto">
        <a:xfrm flipV="1">
          <a:off x="2908300" y="6975322"/>
          <a:ext cx="698500" cy="25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93794</xdr:rowOff>
    </xdr:from>
    <xdr:ext cx="762000" cy="259045"/>
    <xdr:sp macro="" textlink="">
      <xdr:nvSpPr>
        <xdr:cNvPr id="122" name="テキスト ボックス 121"/>
        <xdr:cNvSpPr txBox="1"/>
      </xdr:nvSpPr>
      <xdr:spPr>
        <a:xfrm>
          <a:off x="32258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191323</xdr:rowOff>
    </xdr:from>
    <xdr:to>
      <xdr:col>29</xdr:col>
      <xdr:colOff>177800</xdr:colOff>
      <xdr:row>35</xdr:row>
      <xdr:rowOff>292923</xdr:rowOff>
    </xdr:to>
    <xdr:sp macro="" textlink="">
      <xdr:nvSpPr>
        <xdr:cNvPr id="130" name="楕円 129"/>
        <xdr:cNvSpPr/>
      </xdr:nvSpPr>
      <xdr:spPr bwMode="auto">
        <a:xfrm>
          <a:off x="5600700" y="6801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163400</xdr:rowOff>
    </xdr:from>
    <xdr:ext cx="762000" cy="259045"/>
    <xdr:sp macro="" textlink="">
      <xdr:nvSpPr>
        <xdr:cNvPr id="131" name="人口1人当たり決算額の推移該当値テキスト445"/>
        <xdr:cNvSpPr txBox="1"/>
      </xdr:nvSpPr>
      <xdr:spPr>
        <a:xfrm>
          <a:off x="5740400" y="677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67604</xdr:rowOff>
    </xdr:from>
    <xdr:to>
      <xdr:col>26</xdr:col>
      <xdr:colOff>101600</xdr:colOff>
      <xdr:row>35</xdr:row>
      <xdr:rowOff>169204</xdr:rowOff>
    </xdr:to>
    <xdr:sp macro="" textlink="">
      <xdr:nvSpPr>
        <xdr:cNvPr id="132" name="楕円 131"/>
        <xdr:cNvSpPr/>
      </xdr:nvSpPr>
      <xdr:spPr bwMode="auto">
        <a:xfrm>
          <a:off x="4953000" y="6677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153981</xdr:rowOff>
    </xdr:from>
    <xdr:ext cx="736600" cy="259045"/>
    <xdr:sp macro="" textlink="">
      <xdr:nvSpPr>
        <xdr:cNvPr id="133" name="テキスト ボックス 132"/>
        <xdr:cNvSpPr txBox="1"/>
      </xdr:nvSpPr>
      <xdr:spPr>
        <a:xfrm>
          <a:off x="4622800" y="676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267584</xdr:rowOff>
    </xdr:from>
    <xdr:to>
      <xdr:col>22</xdr:col>
      <xdr:colOff>165100</xdr:colOff>
      <xdr:row>36</xdr:row>
      <xdr:rowOff>26284</xdr:rowOff>
    </xdr:to>
    <xdr:sp macro="" textlink="">
      <xdr:nvSpPr>
        <xdr:cNvPr id="134" name="楕円 133"/>
        <xdr:cNvSpPr/>
      </xdr:nvSpPr>
      <xdr:spPr bwMode="auto">
        <a:xfrm>
          <a:off x="4254500" y="687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11061</xdr:rowOff>
    </xdr:from>
    <xdr:ext cx="762000" cy="259045"/>
    <xdr:sp macro="" textlink="">
      <xdr:nvSpPr>
        <xdr:cNvPr id="135" name="テキスト ボックス 134"/>
        <xdr:cNvSpPr txBox="1"/>
      </xdr:nvSpPr>
      <xdr:spPr>
        <a:xfrm>
          <a:off x="3924300" y="696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314172</xdr:rowOff>
    </xdr:from>
    <xdr:to>
      <xdr:col>19</xdr:col>
      <xdr:colOff>38100</xdr:colOff>
      <xdr:row>36</xdr:row>
      <xdr:rowOff>72872</xdr:rowOff>
    </xdr:to>
    <xdr:sp macro="" textlink="">
      <xdr:nvSpPr>
        <xdr:cNvPr id="136" name="楕円 135"/>
        <xdr:cNvSpPr/>
      </xdr:nvSpPr>
      <xdr:spPr bwMode="auto">
        <a:xfrm>
          <a:off x="3556000" y="6924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57649</xdr:rowOff>
    </xdr:from>
    <xdr:ext cx="762000" cy="259045"/>
    <xdr:sp macro="" textlink="">
      <xdr:nvSpPr>
        <xdr:cNvPr id="137" name="テキスト ボックス 136"/>
        <xdr:cNvSpPr txBox="1"/>
      </xdr:nvSpPr>
      <xdr:spPr>
        <a:xfrm>
          <a:off x="3225800" y="701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339776</xdr:rowOff>
    </xdr:from>
    <xdr:to>
      <xdr:col>15</xdr:col>
      <xdr:colOff>101600</xdr:colOff>
      <xdr:row>36</xdr:row>
      <xdr:rowOff>98476</xdr:rowOff>
    </xdr:to>
    <xdr:sp macro="" textlink="">
      <xdr:nvSpPr>
        <xdr:cNvPr id="138" name="楕円 137"/>
        <xdr:cNvSpPr/>
      </xdr:nvSpPr>
      <xdr:spPr bwMode="auto">
        <a:xfrm>
          <a:off x="2857500" y="695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83253</xdr:rowOff>
    </xdr:from>
    <xdr:ext cx="762000" cy="259045"/>
    <xdr:sp macro="" textlink="">
      <xdr:nvSpPr>
        <xdr:cNvPr id="139" name="テキスト ボックス 138"/>
        <xdr:cNvSpPr txBox="1"/>
      </xdr:nvSpPr>
      <xdr:spPr>
        <a:xfrm>
          <a:off x="2527300" y="703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148,479
145,724
21.01
74,977,734
72,029,432
2,046,874
31,128,105
14,042,629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96438</xdr:rowOff>
    </xdr:from>
    <xdr:to>
      <xdr:col>24</xdr:col>
      <xdr:colOff>63500</xdr:colOff>
      <xdr:row>35</xdr:row>
      <xdr:rowOff>136871</xdr:rowOff>
    </xdr:to>
    <xdr:cxnSp macro="">
      <xdr:nvCxnSpPr>
        <xdr:cNvPr id="65" name="直線コネクタ 64"/>
        <xdr:cNvCxnSpPr/>
      </xdr:nvCxnSpPr>
      <xdr:spPr>
        <a:xfrm flipV="1">
          <a:off x="3797300" y="6097188"/>
          <a:ext cx="838200" cy="4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75087</xdr:rowOff>
    </xdr:from>
    <xdr:ext cx="534377" cy="259045"/>
    <xdr:sp macro="" textlink="">
      <xdr:nvSpPr>
        <xdr:cNvPr id="66" name="人件費平均値テキスト"/>
        <xdr:cNvSpPr txBox="1"/>
      </xdr:nvSpPr>
      <xdr:spPr>
        <a:xfrm>
          <a:off x="4686300" y="573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104924</xdr:rowOff>
    </xdr:from>
    <xdr:to>
      <xdr:col>19</xdr:col>
      <xdr:colOff>177800</xdr:colOff>
      <xdr:row>35</xdr:row>
      <xdr:rowOff>136871</xdr:rowOff>
    </xdr:to>
    <xdr:cxnSp macro="">
      <xdr:nvCxnSpPr>
        <xdr:cNvPr id="68" name="直線コネクタ 67"/>
        <xdr:cNvCxnSpPr/>
      </xdr:nvCxnSpPr>
      <xdr:spPr>
        <a:xfrm>
          <a:off x="2908300" y="6105674"/>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125074</xdr:rowOff>
    </xdr:from>
    <xdr:ext cx="534377" cy="259045"/>
    <xdr:sp macro="" textlink="">
      <xdr:nvSpPr>
        <xdr:cNvPr id="70" name="テキスト ボックス 69"/>
        <xdr:cNvSpPr txBox="1"/>
      </xdr:nvSpPr>
      <xdr:spPr>
        <a:xfrm>
          <a:off x="3530111" y="57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104924</xdr:rowOff>
    </xdr:from>
    <xdr:to>
      <xdr:col>15</xdr:col>
      <xdr:colOff>50800</xdr:colOff>
      <xdr:row>35</xdr:row>
      <xdr:rowOff>113811</xdr:rowOff>
    </xdr:to>
    <xdr:cxnSp macro="">
      <xdr:nvCxnSpPr>
        <xdr:cNvPr id="71" name="直線コネクタ 70"/>
        <xdr:cNvCxnSpPr/>
      </xdr:nvCxnSpPr>
      <xdr:spPr>
        <a:xfrm flipV="1">
          <a:off x="2019300" y="6105674"/>
          <a:ext cx="889000" cy="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128760</xdr:rowOff>
    </xdr:from>
    <xdr:ext cx="534377" cy="259045"/>
    <xdr:sp macro="" textlink="">
      <xdr:nvSpPr>
        <xdr:cNvPr id="73" name="テキスト ボックス 72"/>
        <xdr:cNvSpPr txBox="1"/>
      </xdr:nvSpPr>
      <xdr:spPr>
        <a:xfrm>
          <a:off x="2641111" y="5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62890</xdr:rowOff>
    </xdr:from>
    <xdr:to>
      <xdr:col>10</xdr:col>
      <xdr:colOff>114300</xdr:colOff>
      <xdr:row>35</xdr:row>
      <xdr:rowOff>113811</xdr:rowOff>
    </xdr:to>
    <xdr:cxnSp macro="">
      <xdr:nvCxnSpPr>
        <xdr:cNvPr id="74" name="直線コネクタ 73"/>
        <xdr:cNvCxnSpPr/>
      </xdr:nvCxnSpPr>
      <xdr:spPr>
        <a:xfrm>
          <a:off x="1130300" y="6063640"/>
          <a:ext cx="889000" cy="5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139933</xdr:rowOff>
    </xdr:from>
    <xdr:ext cx="534377" cy="259045"/>
    <xdr:sp macro="" textlink="">
      <xdr:nvSpPr>
        <xdr:cNvPr id="76" name="テキスト ボックス 75"/>
        <xdr:cNvSpPr txBox="1"/>
      </xdr:nvSpPr>
      <xdr:spPr>
        <a:xfrm>
          <a:off x="1752111" y="5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109875</xdr:rowOff>
    </xdr:from>
    <xdr:ext cx="534377" cy="259045"/>
    <xdr:sp macro="" textlink="">
      <xdr:nvSpPr>
        <xdr:cNvPr id="78" name="テキスト ボックス 77"/>
        <xdr:cNvSpPr txBox="1"/>
      </xdr:nvSpPr>
      <xdr:spPr>
        <a:xfrm>
          <a:off x="863111" y="611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45638</xdr:rowOff>
    </xdr:from>
    <xdr:to>
      <xdr:col>24</xdr:col>
      <xdr:colOff>114300</xdr:colOff>
      <xdr:row>35</xdr:row>
      <xdr:rowOff>147238</xdr:rowOff>
    </xdr:to>
    <xdr:sp macro="" textlink="">
      <xdr:nvSpPr>
        <xdr:cNvPr id="84" name="楕円 83"/>
        <xdr:cNvSpPr/>
      </xdr:nvSpPr>
      <xdr:spPr>
        <a:xfrm>
          <a:off x="4584700" y="60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24065</xdr:rowOff>
    </xdr:from>
    <xdr:ext cx="534377" cy="259045"/>
    <xdr:sp macro="" textlink="">
      <xdr:nvSpPr>
        <xdr:cNvPr id="85" name="人件費該当値テキスト"/>
        <xdr:cNvSpPr txBox="1"/>
      </xdr:nvSpPr>
      <xdr:spPr>
        <a:xfrm>
          <a:off x="4686300" y="602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86071</xdr:rowOff>
    </xdr:from>
    <xdr:to>
      <xdr:col>20</xdr:col>
      <xdr:colOff>38100</xdr:colOff>
      <xdr:row>36</xdr:row>
      <xdr:rowOff>16221</xdr:rowOff>
    </xdr:to>
    <xdr:sp macro="" textlink="">
      <xdr:nvSpPr>
        <xdr:cNvPr id="86" name="楕円 85"/>
        <xdr:cNvSpPr/>
      </xdr:nvSpPr>
      <xdr:spPr>
        <a:xfrm>
          <a:off x="3746500" y="608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7348</xdr:rowOff>
    </xdr:from>
    <xdr:ext cx="534377" cy="259045"/>
    <xdr:sp macro="" textlink="">
      <xdr:nvSpPr>
        <xdr:cNvPr id="87" name="テキスト ボックス 86"/>
        <xdr:cNvSpPr txBox="1"/>
      </xdr:nvSpPr>
      <xdr:spPr>
        <a:xfrm>
          <a:off x="3530111" y="617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54124</xdr:rowOff>
    </xdr:from>
    <xdr:to>
      <xdr:col>15</xdr:col>
      <xdr:colOff>101600</xdr:colOff>
      <xdr:row>35</xdr:row>
      <xdr:rowOff>155724</xdr:rowOff>
    </xdr:to>
    <xdr:sp macro="" textlink="">
      <xdr:nvSpPr>
        <xdr:cNvPr id="88" name="楕円 87"/>
        <xdr:cNvSpPr/>
      </xdr:nvSpPr>
      <xdr:spPr>
        <a:xfrm>
          <a:off x="2857500" y="605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146851</xdr:rowOff>
    </xdr:from>
    <xdr:ext cx="534377" cy="259045"/>
    <xdr:sp macro="" textlink="">
      <xdr:nvSpPr>
        <xdr:cNvPr id="89" name="テキスト ボックス 88"/>
        <xdr:cNvSpPr txBox="1"/>
      </xdr:nvSpPr>
      <xdr:spPr>
        <a:xfrm>
          <a:off x="2641111" y="614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63011</xdr:rowOff>
    </xdr:from>
    <xdr:to>
      <xdr:col>10</xdr:col>
      <xdr:colOff>165100</xdr:colOff>
      <xdr:row>35</xdr:row>
      <xdr:rowOff>164611</xdr:rowOff>
    </xdr:to>
    <xdr:sp macro="" textlink="">
      <xdr:nvSpPr>
        <xdr:cNvPr id="90" name="楕円 89"/>
        <xdr:cNvSpPr/>
      </xdr:nvSpPr>
      <xdr:spPr>
        <a:xfrm>
          <a:off x="1968500" y="606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155738</xdr:rowOff>
    </xdr:from>
    <xdr:ext cx="534377" cy="259045"/>
    <xdr:sp macro="" textlink="">
      <xdr:nvSpPr>
        <xdr:cNvPr id="91" name="テキスト ボックス 90"/>
        <xdr:cNvSpPr txBox="1"/>
      </xdr:nvSpPr>
      <xdr:spPr>
        <a:xfrm>
          <a:off x="1752111" y="61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12090</xdr:rowOff>
    </xdr:from>
    <xdr:to>
      <xdr:col>6</xdr:col>
      <xdr:colOff>38100</xdr:colOff>
      <xdr:row>35</xdr:row>
      <xdr:rowOff>113690</xdr:rowOff>
    </xdr:to>
    <xdr:sp macro="" textlink="">
      <xdr:nvSpPr>
        <xdr:cNvPr id="92" name="楕円 91"/>
        <xdr:cNvSpPr/>
      </xdr:nvSpPr>
      <xdr:spPr>
        <a:xfrm>
          <a:off x="1079500" y="60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130217</xdr:rowOff>
    </xdr:from>
    <xdr:ext cx="534377" cy="259045"/>
    <xdr:sp macro="" textlink="">
      <xdr:nvSpPr>
        <xdr:cNvPr id="93" name="テキスト ボックス 92"/>
        <xdr:cNvSpPr txBox="1"/>
      </xdr:nvSpPr>
      <xdr:spPr>
        <a:xfrm>
          <a:off x="863111" y="578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114326</xdr:rowOff>
    </xdr:from>
    <xdr:to>
      <xdr:col>24</xdr:col>
      <xdr:colOff>63500</xdr:colOff>
      <xdr:row>52</xdr:row>
      <xdr:rowOff>147358</xdr:rowOff>
    </xdr:to>
    <xdr:cxnSp macro="">
      <xdr:nvCxnSpPr>
        <xdr:cNvPr id="123" name="直線コネクタ 122"/>
        <xdr:cNvCxnSpPr/>
      </xdr:nvCxnSpPr>
      <xdr:spPr>
        <a:xfrm flipV="1">
          <a:off x="3797300" y="8686826"/>
          <a:ext cx="838200" cy="37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144594</xdr:rowOff>
    </xdr:from>
    <xdr:ext cx="534377" cy="259045"/>
    <xdr:sp macro="" textlink="">
      <xdr:nvSpPr>
        <xdr:cNvPr id="124" name="物件費平均値テキスト"/>
        <xdr:cNvSpPr txBox="1"/>
      </xdr:nvSpPr>
      <xdr:spPr>
        <a:xfrm>
          <a:off x="4686300" y="9402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147358</xdr:rowOff>
    </xdr:from>
    <xdr:to>
      <xdr:col>19</xdr:col>
      <xdr:colOff>177800</xdr:colOff>
      <xdr:row>53</xdr:row>
      <xdr:rowOff>106438</xdr:rowOff>
    </xdr:to>
    <xdr:cxnSp macro="">
      <xdr:nvCxnSpPr>
        <xdr:cNvPr id="126" name="直線コネクタ 125"/>
        <xdr:cNvCxnSpPr/>
      </xdr:nvCxnSpPr>
      <xdr:spPr>
        <a:xfrm flipV="1">
          <a:off x="2908300" y="9062758"/>
          <a:ext cx="889000" cy="1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146880</xdr:rowOff>
    </xdr:from>
    <xdr:ext cx="534377" cy="259045"/>
    <xdr:sp macro="" textlink="">
      <xdr:nvSpPr>
        <xdr:cNvPr id="128" name="テキスト ボックス 127"/>
        <xdr:cNvSpPr txBox="1"/>
      </xdr:nvSpPr>
      <xdr:spPr>
        <a:xfrm>
          <a:off x="3530111" y="95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106438</xdr:rowOff>
    </xdr:from>
    <xdr:to>
      <xdr:col>15</xdr:col>
      <xdr:colOff>50800</xdr:colOff>
      <xdr:row>54</xdr:row>
      <xdr:rowOff>36258</xdr:rowOff>
    </xdr:to>
    <xdr:cxnSp macro="">
      <xdr:nvCxnSpPr>
        <xdr:cNvPr id="129" name="直線コネクタ 128"/>
        <xdr:cNvCxnSpPr/>
      </xdr:nvCxnSpPr>
      <xdr:spPr>
        <a:xfrm flipV="1">
          <a:off x="2019300" y="9193288"/>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72965</xdr:rowOff>
    </xdr:from>
    <xdr:ext cx="534377" cy="259045"/>
    <xdr:sp macro="" textlink="">
      <xdr:nvSpPr>
        <xdr:cNvPr id="131" name="テキスト ボックス 130"/>
        <xdr:cNvSpPr txBox="1"/>
      </xdr:nvSpPr>
      <xdr:spPr>
        <a:xfrm>
          <a:off x="2641111" y="96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36258</xdr:rowOff>
    </xdr:from>
    <xdr:to>
      <xdr:col>10</xdr:col>
      <xdr:colOff>114300</xdr:colOff>
      <xdr:row>54</xdr:row>
      <xdr:rowOff>69710</xdr:rowOff>
    </xdr:to>
    <xdr:cxnSp macro="">
      <xdr:nvCxnSpPr>
        <xdr:cNvPr id="132" name="直線コネクタ 131"/>
        <xdr:cNvCxnSpPr/>
      </xdr:nvCxnSpPr>
      <xdr:spPr>
        <a:xfrm flipV="1">
          <a:off x="1130300" y="9294558"/>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141050</xdr:rowOff>
    </xdr:from>
    <xdr:ext cx="534377" cy="259045"/>
    <xdr:sp macro="" textlink="">
      <xdr:nvSpPr>
        <xdr:cNvPr id="134" name="テキスト ボックス 133"/>
        <xdr:cNvSpPr txBox="1"/>
      </xdr:nvSpPr>
      <xdr:spPr>
        <a:xfrm>
          <a:off x="1752111" y="97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xdr:rowOff>
    </xdr:from>
    <xdr:ext cx="534377" cy="259045"/>
    <xdr:sp macro="" textlink="">
      <xdr:nvSpPr>
        <xdr:cNvPr id="136" name="テキスト ボックス 135"/>
        <xdr:cNvSpPr txBox="1"/>
      </xdr:nvSpPr>
      <xdr:spPr>
        <a:xfrm>
          <a:off x="863111" y="9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63526</xdr:rowOff>
    </xdr:from>
    <xdr:to>
      <xdr:col>24</xdr:col>
      <xdr:colOff>114300</xdr:colOff>
      <xdr:row>50</xdr:row>
      <xdr:rowOff>165126</xdr:rowOff>
    </xdr:to>
    <xdr:sp macro="" textlink="">
      <xdr:nvSpPr>
        <xdr:cNvPr id="142" name="楕円 141"/>
        <xdr:cNvSpPr/>
      </xdr:nvSpPr>
      <xdr:spPr>
        <a:xfrm>
          <a:off x="4584700" y="863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16553</xdr:rowOff>
    </xdr:from>
    <xdr:ext cx="534377" cy="259045"/>
    <xdr:sp macro="" textlink="">
      <xdr:nvSpPr>
        <xdr:cNvPr id="143" name="物件費該当値テキスト"/>
        <xdr:cNvSpPr txBox="1"/>
      </xdr:nvSpPr>
      <xdr:spPr>
        <a:xfrm>
          <a:off x="4686300" y="858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96558</xdr:rowOff>
    </xdr:from>
    <xdr:to>
      <xdr:col>20</xdr:col>
      <xdr:colOff>38100</xdr:colOff>
      <xdr:row>53</xdr:row>
      <xdr:rowOff>26708</xdr:rowOff>
    </xdr:to>
    <xdr:sp macro="" textlink="">
      <xdr:nvSpPr>
        <xdr:cNvPr id="144" name="楕円 143"/>
        <xdr:cNvSpPr/>
      </xdr:nvSpPr>
      <xdr:spPr>
        <a:xfrm>
          <a:off x="3746500" y="901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43235</xdr:rowOff>
    </xdr:from>
    <xdr:ext cx="534377" cy="259045"/>
    <xdr:sp macro="" textlink="">
      <xdr:nvSpPr>
        <xdr:cNvPr id="145" name="テキスト ボックス 144"/>
        <xdr:cNvSpPr txBox="1"/>
      </xdr:nvSpPr>
      <xdr:spPr>
        <a:xfrm>
          <a:off x="3530111" y="878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55638</xdr:rowOff>
    </xdr:from>
    <xdr:to>
      <xdr:col>15</xdr:col>
      <xdr:colOff>101600</xdr:colOff>
      <xdr:row>53</xdr:row>
      <xdr:rowOff>157238</xdr:rowOff>
    </xdr:to>
    <xdr:sp macro="" textlink="">
      <xdr:nvSpPr>
        <xdr:cNvPr id="146" name="楕円 145"/>
        <xdr:cNvSpPr/>
      </xdr:nvSpPr>
      <xdr:spPr>
        <a:xfrm>
          <a:off x="2857500" y="91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2315</xdr:rowOff>
    </xdr:from>
    <xdr:ext cx="534377" cy="259045"/>
    <xdr:sp macro="" textlink="">
      <xdr:nvSpPr>
        <xdr:cNvPr id="147" name="テキスト ボックス 146"/>
        <xdr:cNvSpPr txBox="1"/>
      </xdr:nvSpPr>
      <xdr:spPr>
        <a:xfrm>
          <a:off x="2641111" y="891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156908</xdr:rowOff>
    </xdr:from>
    <xdr:to>
      <xdr:col>10</xdr:col>
      <xdr:colOff>165100</xdr:colOff>
      <xdr:row>54</xdr:row>
      <xdr:rowOff>87058</xdr:rowOff>
    </xdr:to>
    <xdr:sp macro="" textlink="">
      <xdr:nvSpPr>
        <xdr:cNvPr id="148" name="楕円 147"/>
        <xdr:cNvSpPr/>
      </xdr:nvSpPr>
      <xdr:spPr>
        <a:xfrm>
          <a:off x="1968500" y="924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103585</xdr:rowOff>
    </xdr:from>
    <xdr:ext cx="534377" cy="259045"/>
    <xdr:sp macro="" textlink="">
      <xdr:nvSpPr>
        <xdr:cNvPr id="149" name="テキスト ボックス 148"/>
        <xdr:cNvSpPr txBox="1"/>
      </xdr:nvSpPr>
      <xdr:spPr>
        <a:xfrm>
          <a:off x="1752111" y="901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18910</xdr:rowOff>
    </xdr:from>
    <xdr:to>
      <xdr:col>6</xdr:col>
      <xdr:colOff>38100</xdr:colOff>
      <xdr:row>54</xdr:row>
      <xdr:rowOff>120510</xdr:rowOff>
    </xdr:to>
    <xdr:sp macro="" textlink="">
      <xdr:nvSpPr>
        <xdr:cNvPr id="150" name="楕円 149"/>
        <xdr:cNvSpPr/>
      </xdr:nvSpPr>
      <xdr:spPr>
        <a:xfrm>
          <a:off x="1079500" y="92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137037</xdr:rowOff>
    </xdr:from>
    <xdr:ext cx="534377" cy="259045"/>
    <xdr:sp macro="" textlink="">
      <xdr:nvSpPr>
        <xdr:cNvPr id="151" name="テキスト ボックス 150"/>
        <xdr:cNvSpPr txBox="1"/>
      </xdr:nvSpPr>
      <xdr:spPr>
        <a:xfrm>
          <a:off x="863111" y="90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41859</xdr:rowOff>
    </xdr:from>
    <xdr:to>
      <xdr:col>24</xdr:col>
      <xdr:colOff>63500</xdr:colOff>
      <xdr:row>78</xdr:row>
      <xdr:rowOff>54127</xdr:rowOff>
    </xdr:to>
    <xdr:cxnSp macro="">
      <xdr:nvCxnSpPr>
        <xdr:cNvPr id="180" name="直線コネクタ 179"/>
        <xdr:cNvCxnSpPr/>
      </xdr:nvCxnSpPr>
      <xdr:spPr>
        <a:xfrm flipV="1">
          <a:off x="3797300" y="13414959"/>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54127</xdr:rowOff>
    </xdr:from>
    <xdr:to>
      <xdr:col>19</xdr:col>
      <xdr:colOff>177800</xdr:colOff>
      <xdr:row>78</xdr:row>
      <xdr:rowOff>69977</xdr:rowOff>
    </xdr:to>
    <xdr:cxnSp macro="">
      <xdr:nvCxnSpPr>
        <xdr:cNvPr id="183" name="直線コネクタ 182"/>
        <xdr:cNvCxnSpPr/>
      </xdr:nvCxnSpPr>
      <xdr:spPr>
        <a:xfrm flipV="1">
          <a:off x="2908300" y="13427227"/>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50851</xdr:rowOff>
    </xdr:from>
    <xdr:to>
      <xdr:col>15</xdr:col>
      <xdr:colOff>50800</xdr:colOff>
      <xdr:row>78</xdr:row>
      <xdr:rowOff>69977</xdr:rowOff>
    </xdr:to>
    <xdr:cxnSp macro="">
      <xdr:nvCxnSpPr>
        <xdr:cNvPr id="186" name="直線コネクタ 185"/>
        <xdr:cNvCxnSpPr/>
      </xdr:nvCxnSpPr>
      <xdr:spPr>
        <a:xfrm>
          <a:off x="2019300" y="13423951"/>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32410</xdr:rowOff>
    </xdr:from>
    <xdr:to>
      <xdr:col>10</xdr:col>
      <xdr:colOff>114300</xdr:colOff>
      <xdr:row>78</xdr:row>
      <xdr:rowOff>50851</xdr:rowOff>
    </xdr:to>
    <xdr:cxnSp macro="">
      <xdr:nvCxnSpPr>
        <xdr:cNvPr id="189" name="直線コネクタ 188"/>
        <xdr:cNvCxnSpPr/>
      </xdr:nvCxnSpPr>
      <xdr:spPr>
        <a:xfrm>
          <a:off x="1130300" y="13405510"/>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162509</xdr:rowOff>
    </xdr:from>
    <xdr:to>
      <xdr:col>24</xdr:col>
      <xdr:colOff>114300</xdr:colOff>
      <xdr:row>78</xdr:row>
      <xdr:rowOff>92659</xdr:rowOff>
    </xdr:to>
    <xdr:sp macro="" textlink="">
      <xdr:nvSpPr>
        <xdr:cNvPr id="199" name="楕円 198"/>
        <xdr:cNvSpPr/>
      </xdr:nvSpPr>
      <xdr:spPr>
        <a:xfrm>
          <a:off x="4584700" y="1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140936</xdr:rowOff>
    </xdr:from>
    <xdr:ext cx="469744" cy="259045"/>
    <xdr:sp macro="" textlink="">
      <xdr:nvSpPr>
        <xdr:cNvPr id="200" name="維持補修費該当値テキスト"/>
        <xdr:cNvSpPr txBox="1"/>
      </xdr:nvSpPr>
      <xdr:spPr>
        <a:xfrm>
          <a:off x="4686300"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3327</xdr:rowOff>
    </xdr:from>
    <xdr:to>
      <xdr:col>20</xdr:col>
      <xdr:colOff>38100</xdr:colOff>
      <xdr:row>78</xdr:row>
      <xdr:rowOff>104927</xdr:rowOff>
    </xdr:to>
    <xdr:sp macro="" textlink="">
      <xdr:nvSpPr>
        <xdr:cNvPr id="201" name="楕円 200"/>
        <xdr:cNvSpPr/>
      </xdr:nvSpPr>
      <xdr:spPr>
        <a:xfrm>
          <a:off x="3746500" y="1337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96054</xdr:rowOff>
    </xdr:from>
    <xdr:ext cx="469744" cy="259045"/>
    <xdr:sp macro="" textlink="">
      <xdr:nvSpPr>
        <xdr:cNvPr id="202" name="テキスト ボックス 201"/>
        <xdr:cNvSpPr txBox="1"/>
      </xdr:nvSpPr>
      <xdr:spPr>
        <a:xfrm>
          <a:off x="3562428" y="1346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19177</xdr:rowOff>
    </xdr:from>
    <xdr:to>
      <xdr:col>15</xdr:col>
      <xdr:colOff>101600</xdr:colOff>
      <xdr:row>78</xdr:row>
      <xdr:rowOff>120777</xdr:rowOff>
    </xdr:to>
    <xdr:sp macro="" textlink="">
      <xdr:nvSpPr>
        <xdr:cNvPr id="203" name="楕円 202"/>
        <xdr:cNvSpPr/>
      </xdr:nvSpPr>
      <xdr:spPr>
        <a:xfrm>
          <a:off x="2857500" y="133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111904</xdr:rowOff>
    </xdr:from>
    <xdr:ext cx="469744" cy="259045"/>
    <xdr:sp macro="" textlink="">
      <xdr:nvSpPr>
        <xdr:cNvPr id="204" name="テキスト ボックス 203"/>
        <xdr:cNvSpPr txBox="1"/>
      </xdr:nvSpPr>
      <xdr:spPr>
        <a:xfrm>
          <a:off x="2673428" y="1348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xdr:rowOff>
    </xdr:from>
    <xdr:to>
      <xdr:col>10</xdr:col>
      <xdr:colOff>165100</xdr:colOff>
      <xdr:row>78</xdr:row>
      <xdr:rowOff>101651</xdr:rowOff>
    </xdr:to>
    <xdr:sp macro="" textlink="">
      <xdr:nvSpPr>
        <xdr:cNvPr id="205" name="楕円 204"/>
        <xdr:cNvSpPr/>
      </xdr:nvSpPr>
      <xdr:spPr>
        <a:xfrm>
          <a:off x="1968500" y="133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92778</xdr:rowOff>
    </xdr:from>
    <xdr:ext cx="469744" cy="259045"/>
    <xdr:sp macro="" textlink="">
      <xdr:nvSpPr>
        <xdr:cNvPr id="206" name="テキスト ボックス 205"/>
        <xdr:cNvSpPr txBox="1"/>
      </xdr:nvSpPr>
      <xdr:spPr>
        <a:xfrm>
          <a:off x="1784428" y="1346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153060</xdr:rowOff>
    </xdr:from>
    <xdr:to>
      <xdr:col>6</xdr:col>
      <xdr:colOff>38100</xdr:colOff>
      <xdr:row>78</xdr:row>
      <xdr:rowOff>83210</xdr:rowOff>
    </xdr:to>
    <xdr:sp macro="" textlink="">
      <xdr:nvSpPr>
        <xdr:cNvPr id="207" name="楕円 206"/>
        <xdr:cNvSpPr/>
      </xdr:nvSpPr>
      <xdr:spPr>
        <a:xfrm>
          <a:off x="1079500" y="133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74337</xdr:rowOff>
    </xdr:from>
    <xdr:ext cx="469744" cy="259045"/>
    <xdr:sp macro="" textlink="">
      <xdr:nvSpPr>
        <xdr:cNvPr id="208" name="テキスト ボックス 207"/>
        <xdr:cNvSpPr txBox="1"/>
      </xdr:nvSpPr>
      <xdr:spPr>
        <a:xfrm>
          <a:off x="895428" y="1344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119647</xdr:rowOff>
    </xdr:from>
    <xdr:to>
      <xdr:col>24</xdr:col>
      <xdr:colOff>63500</xdr:colOff>
      <xdr:row>96</xdr:row>
      <xdr:rowOff>11316</xdr:rowOff>
    </xdr:to>
    <xdr:cxnSp macro="">
      <xdr:nvCxnSpPr>
        <xdr:cNvPr id="238" name="直線コネクタ 237"/>
        <xdr:cNvCxnSpPr/>
      </xdr:nvCxnSpPr>
      <xdr:spPr>
        <a:xfrm flipV="1">
          <a:off x="3797300" y="16407397"/>
          <a:ext cx="838200" cy="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39" name="扶助費平均値テキスト"/>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11316</xdr:rowOff>
    </xdr:from>
    <xdr:to>
      <xdr:col>19</xdr:col>
      <xdr:colOff>177800</xdr:colOff>
      <xdr:row>96</xdr:row>
      <xdr:rowOff>37681</xdr:rowOff>
    </xdr:to>
    <xdr:cxnSp macro="">
      <xdr:nvCxnSpPr>
        <xdr:cNvPr id="241" name="直線コネクタ 240"/>
        <xdr:cNvCxnSpPr/>
      </xdr:nvCxnSpPr>
      <xdr:spPr>
        <a:xfrm flipV="1">
          <a:off x="2908300" y="16470516"/>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3" name="テキスト ボックス 242"/>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21616</xdr:rowOff>
    </xdr:from>
    <xdr:to>
      <xdr:col>15</xdr:col>
      <xdr:colOff>50800</xdr:colOff>
      <xdr:row>96</xdr:row>
      <xdr:rowOff>37681</xdr:rowOff>
    </xdr:to>
    <xdr:cxnSp macro="">
      <xdr:nvCxnSpPr>
        <xdr:cNvPr id="244" name="直線コネクタ 243"/>
        <xdr:cNvCxnSpPr/>
      </xdr:nvCxnSpPr>
      <xdr:spPr>
        <a:xfrm>
          <a:off x="2019300" y="16480816"/>
          <a:ext cx="889000" cy="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6" name="テキスト ボックス 245"/>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21616</xdr:rowOff>
    </xdr:from>
    <xdr:to>
      <xdr:col>10</xdr:col>
      <xdr:colOff>114300</xdr:colOff>
      <xdr:row>96</xdr:row>
      <xdr:rowOff>53530</xdr:rowOff>
    </xdr:to>
    <xdr:cxnSp macro="">
      <xdr:nvCxnSpPr>
        <xdr:cNvPr id="247" name="直線コネクタ 246"/>
        <xdr:cNvCxnSpPr/>
      </xdr:nvCxnSpPr>
      <xdr:spPr>
        <a:xfrm flipV="1">
          <a:off x="1130300" y="16480816"/>
          <a:ext cx="889000" cy="3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74744</xdr:rowOff>
    </xdr:from>
    <xdr:ext cx="599010" cy="259045"/>
    <xdr:sp macro="" textlink="">
      <xdr:nvSpPr>
        <xdr:cNvPr id="249" name="テキスト ボックス 248"/>
        <xdr:cNvSpPr txBox="1"/>
      </xdr:nvSpPr>
      <xdr:spPr>
        <a:xfrm>
          <a:off x="1719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107193</xdr:rowOff>
    </xdr:from>
    <xdr:ext cx="534377" cy="259045"/>
    <xdr:sp macro="" textlink="">
      <xdr:nvSpPr>
        <xdr:cNvPr id="251" name="テキスト ボックス 250"/>
        <xdr:cNvSpPr txBox="1"/>
      </xdr:nvSpPr>
      <xdr:spPr>
        <a:xfrm>
          <a:off x="863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68847</xdr:rowOff>
    </xdr:from>
    <xdr:to>
      <xdr:col>24</xdr:col>
      <xdr:colOff>114300</xdr:colOff>
      <xdr:row>95</xdr:row>
      <xdr:rowOff>170447</xdr:rowOff>
    </xdr:to>
    <xdr:sp macro="" textlink="">
      <xdr:nvSpPr>
        <xdr:cNvPr id="257" name="楕円 256"/>
        <xdr:cNvSpPr/>
      </xdr:nvSpPr>
      <xdr:spPr>
        <a:xfrm>
          <a:off x="4584700" y="163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47274</xdr:rowOff>
    </xdr:from>
    <xdr:ext cx="599010" cy="259045"/>
    <xdr:sp macro="" textlink="">
      <xdr:nvSpPr>
        <xdr:cNvPr id="258" name="扶助費該当値テキスト"/>
        <xdr:cNvSpPr txBox="1"/>
      </xdr:nvSpPr>
      <xdr:spPr>
        <a:xfrm>
          <a:off x="4686300" y="1633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131966</xdr:rowOff>
    </xdr:from>
    <xdr:to>
      <xdr:col>20</xdr:col>
      <xdr:colOff>38100</xdr:colOff>
      <xdr:row>96</xdr:row>
      <xdr:rowOff>62116</xdr:rowOff>
    </xdr:to>
    <xdr:sp macro="" textlink="">
      <xdr:nvSpPr>
        <xdr:cNvPr id="259" name="楕円 258"/>
        <xdr:cNvSpPr/>
      </xdr:nvSpPr>
      <xdr:spPr>
        <a:xfrm>
          <a:off x="3746500" y="164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53243</xdr:rowOff>
    </xdr:from>
    <xdr:ext cx="599010" cy="259045"/>
    <xdr:sp macro="" textlink="">
      <xdr:nvSpPr>
        <xdr:cNvPr id="260" name="テキスト ボックス 259"/>
        <xdr:cNvSpPr txBox="1"/>
      </xdr:nvSpPr>
      <xdr:spPr>
        <a:xfrm>
          <a:off x="3497795" y="1651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158331</xdr:rowOff>
    </xdr:from>
    <xdr:to>
      <xdr:col>15</xdr:col>
      <xdr:colOff>101600</xdr:colOff>
      <xdr:row>96</xdr:row>
      <xdr:rowOff>88481</xdr:rowOff>
    </xdr:to>
    <xdr:sp macro="" textlink="">
      <xdr:nvSpPr>
        <xdr:cNvPr id="261" name="楕円 260"/>
        <xdr:cNvSpPr/>
      </xdr:nvSpPr>
      <xdr:spPr>
        <a:xfrm>
          <a:off x="2857500" y="164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79608</xdr:rowOff>
    </xdr:from>
    <xdr:ext cx="599010" cy="259045"/>
    <xdr:sp macro="" textlink="">
      <xdr:nvSpPr>
        <xdr:cNvPr id="262" name="テキスト ボックス 261"/>
        <xdr:cNvSpPr txBox="1"/>
      </xdr:nvSpPr>
      <xdr:spPr>
        <a:xfrm>
          <a:off x="2608795" y="165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142266</xdr:rowOff>
    </xdr:from>
    <xdr:to>
      <xdr:col>10</xdr:col>
      <xdr:colOff>165100</xdr:colOff>
      <xdr:row>96</xdr:row>
      <xdr:rowOff>72416</xdr:rowOff>
    </xdr:to>
    <xdr:sp macro="" textlink="">
      <xdr:nvSpPr>
        <xdr:cNvPr id="263" name="楕円 262"/>
        <xdr:cNvSpPr/>
      </xdr:nvSpPr>
      <xdr:spPr>
        <a:xfrm>
          <a:off x="1968500" y="164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88943</xdr:rowOff>
    </xdr:from>
    <xdr:ext cx="599010" cy="259045"/>
    <xdr:sp macro="" textlink="">
      <xdr:nvSpPr>
        <xdr:cNvPr id="264" name="テキスト ボックス 263"/>
        <xdr:cNvSpPr txBox="1"/>
      </xdr:nvSpPr>
      <xdr:spPr>
        <a:xfrm>
          <a:off x="1719795" y="1620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2730</xdr:rowOff>
    </xdr:from>
    <xdr:to>
      <xdr:col>6</xdr:col>
      <xdr:colOff>38100</xdr:colOff>
      <xdr:row>96</xdr:row>
      <xdr:rowOff>104330</xdr:rowOff>
    </xdr:to>
    <xdr:sp macro="" textlink="">
      <xdr:nvSpPr>
        <xdr:cNvPr id="265" name="楕円 264"/>
        <xdr:cNvSpPr/>
      </xdr:nvSpPr>
      <xdr:spPr>
        <a:xfrm>
          <a:off x="1079500" y="164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120857</xdr:rowOff>
    </xdr:from>
    <xdr:ext cx="534377" cy="259045"/>
    <xdr:sp macro="" textlink="">
      <xdr:nvSpPr>
        <xdr:cNvPr id="266" name="テキスト ボックス 265"/>
        <xdr:cNvSpPr txBox="1"/>
      </xdr:nvSpPr>
      <xdr:spPr>
        <a:xfrm>
          <a:off x="863111" y="1623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112557</xdr:rowOff>
    </xdr:from>
    <xdr:to>
      <xdr:col>55</xdr:col>
      <xdr:colOff>0</xdr:colOff>
      <xdr:row>37</xdr:row>
      <xdr:rowOff>38621</xdr:rowOff>
    </xdr:to>
    <xdr:cxnSp macro="">
      <xdr:nvCxnSpPr>
        <xdr:cNvPr id="295" name="直線コネクタ 294"/>
        <xdr:cNvCxnSpPr/>
      </xdr:nvCxnSpPr>
      <xdr:spPr>
        <a:xfrm flipV="1">
          <a:off x="9639300" y="5598957"/>
          <a:ext cx="838200" cy="78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67906</xdr:rowOff>
    </xdr:from>
    <xdr:ext cx="599010" cy="259045"/>
    <xdr:sp macro="" textlink="">
      <xdr:nvSpPr>
        <xdr:cNvPr id="296" name="補助費等平均値テキスト"/>
        <xdr:cNvSpPr txBox="1"/>
      </xdr:nvSpPr>
      <xdr:spPr>
        <a:xfrm>
          <a:off x="10528300" y="5554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38621</xdr:rowOff>
    </xdr:from>
    <xdr:to>
      <xdr:col>50</xdr:col>
      <xdr:colOff>114300</xdr:colOff>
      <xdr:row>37</xdr:row>
      <xdr:rowOff>44496</xdr:rowOff>
    </xdr:to>
    <xdr:cxnSp macro="">
      <xdr:nvCxnSpPr>
        <xdr:cNvPr id="298" name="直線コネクタ 297"/>
        <xdr:cNvCxnSpPr/>
      </xdr:nvCxnSpPr>
      <xdr:spPr>
        <a:xfrm flipV="1">
          <a:off x="8750300" y="6382271"/>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138878</xdr:rowOff>
    </xdr:from>
    <xdr:ext cx="534377" cy="259045"/>
    <xdr:sp macro="" textlink="">
      <xdr:nvSpPr>
        <xdr:cNvPr id="300" name="テキスト ボックス 299"/>
        <xdr:cNvSpPr txBox="1"/>
      </xdr:nvSpPr>
      <xdr:spPr>
        <a:xfrm>
          <a:off x="9372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44496</xdr:rowOff>
    </xdr:from>
    <xdr:to>
      <xdr:col>45</xdr:col>
      <xdr:colOff>177800</xdr:colOff>
      <xdr:row>37</xdr:row>
      <xdr:rowOff>45890</xdr:rowOff>
    </xdr:to>
    <xdr:cxnSp macro="">
      <xdr:nvCxnSpPr>
        <xdr:cNvPr id="301" name="直線コネクタ 300"/>
        <xdr:cNvCxnSpPr/>
      </xdr:nvCxnSpPr>
      <xdr:spPr>
        <a:xfrm flipV="1">
          <a:off x="7861300" y="6388146"/>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157890</xdr:rowOff>
    </xdr:from>
    <xdr:ext cx="534377" cy="259045"/>
    <xdr:sp macro="" textlink="">
      <xdr:nvSpPr>
        <xdr:cNvPr id="303" name="テキスト ボックス 302"/>
        <xdr:cNvSpPr txBox="1"/>
      </xdr:nvSpPr>
      <xdr:spPr>
        <a:xfrm>
          <a:off x="8483111"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45890</xdr:rowOff>
    </xdr:from>
    <xdr:to>
      <xdr:col>41</xdr:col>
      <xdr:colOff>50800</xdr:colOff>
      <xdr:row>37</xdr:row>
      <xdr:rowOff>59202</xdr:rowOff>
    </xdr:to>
    <xdr:cxnSp macro="">
      <xdr:nvCxnSpPr>
        <xdr:cNvPr id="304" name="直線コネクタ 303"/>
        <xdr:cNvCxnSpPr/>
      </xdr:nvCxnSpPr>
      <xdr:spPr>
        <a:xfrm flipV="1">
          <a:off x="6972300" y="6389540"/>
          <a:ext cx="889000" cy="1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7014</xdr:rowOff>
    </xdr:from>
    <xdr:ext cx="534377" cy="259045"/>
    <xdr:sp macro="" textlink="">
      <xdr:nvSpPr>
        <xdr:cNvPr id="306" name="テキスト ボックス 305"/>
        <xdr:cNvSpPr txBox="1"/>
      </xdr:nvSpPr>
      <xdr:spPr>
        <a:xfrm>
          <a:off x="7594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18407</xdr:rowOff>
    </xdr:from>
    <xdr:ext cx="534377" cy="259045"/>
    <xdr:sp macro="" textlink="">
      <xdr:nvSpPr>
        <xdr:cNvPr id="308" name="テキスト ボックス 307"/>
        <xdr:cNvSpPr txBox="1"/>
      </xdr:nvSpPr>
      <xdr:spPr>
        <a:xfrm>
          <a:off x="6705111" y="65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61757</xdr:rowOff>
    </xdr:from>
    <xdr:to>
      <xdr:col>55</xdr:col>
      <xdr:colOff>50800</xdr:colOff>
      <xdr:row>32</xdr:row>
      <xdr:rowOff>163357</xdr:rowOff>
    </xdr:to>
    <xdr:sp macro="" textlink="">
      <xdr:nvSpPr>
        <xdr:cNvPr id="314" name="楕円 313"/>
        <xdr:cNvSpPr/>
      </xdr:nvSpPr>
      <xdr:spPr>
        <a:xfrm>
          <a:off x="10426700" y="55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84634</xdr:rowOff>
    </xdr:from>
    <xdr:ext cx="599010" cy="259045"/>
    <xdr:sp macro="" textlink="">
      <xdr:nvSpPr>
        <xdr:cNvPr id="315" name="補助費等該当値テキスト"/>
        <xdr:cNvSpPr txBox="1"/>
      </xdr:nvSpPr>
      <xdr:spPr>
        <a:xfrm>
          <a:off x="10528300" y="53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159271</xdr:rowOff>
    </xdr:from>
    <xdr:to>
      <xdr:col>50</xdr:col>
      <xdr:colOff>165100</xdr:colOff>
      <xdr:row>37</xdr:row>
      <xdr:rowOff>89421</xdr:rowOff>
    </xdr:to>
    <xdr:sp macro="" textlink="">
      <xdr:nvSpPr>
        <xdr:cNvPr id="316" name="楕円 315"/>
        <xdr:cNvSpPr/>
      </xdr:nvSpPr>
      <xdr:spPr>
        <a:xfrm>
          <a:off x="9588500" y="633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105948</xdr:rowOff>
    </xdr:from>
    <xdr:ext cx="534377" cy="259045"/>
    <xdr:sp macro="" textlink="">
      <xdr:nvSpPr>
        <xdr:cNvPr id="317" name="テキスト ボックス 316"/>
        <xdr:cNvSpPr txBox="1"/>
      </xdr:nvSpPr>
      <xdr:spPr>
        <a:xfrm>
          <a:off x="9372111" y="610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165146</xdr:rowOff>
    </xdr:from>
    <xdr:to>
      <xdr:col>46</xdr:col>
      <xdr:colOff>38100</xdr:colOff>
      <xdr:row>37</xdr:row>
      <xdr:rowOff>95296</xdr:rowOff>
    </xdr:to>
    <xdr:sp macro="" textlink="">
      <xdr:nvSpPr>
        <xdr:cNvPr id="318" name="楕円 317"/>
        <xdr:cNvSpPr/>
      </xdr:nvSpPr>
      <xdr:spPr>
        <a:xfrm>
          <a:off x="8699500" y="633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111823</xdr:rowOff>
    </xdr:from>
    <xdr:ext cx="534377" cy="259045"/>
    <xdr:sp macro="" textlink="">
      <xdr:nvSpPr>
        <xdr:cNvPr id="319" name="テキスト ボックス 318"/>
        <xdr:cNvSpPr txBox="1"/>
      </xdr:nvSpPr>
      <xdr:spPr>
        <a:xfrm>
          <a:off x="8483111" y="611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166540</xdr:rowOff>
    </xdr:from>
    <xdr:to>
      <xdr:col>41</xdr:col>
      <xdr:colOff>101600</xdr:colOff>
      <xdr:row>37</xdr:row>
      <xdr:rowOff>96690</xdr:rowOff>
    </xdr:to>
    <xdr:sp macro="" textlink="">
      <xdr:nvSpPr>
        <xdr:cNvPr id="320" name="楕円 319"/>
        <xdr:cNvSpPr/>
      </xdr:nvSpPr>
      <xdr:spPr>
        <a:xfrm>
          <a:off x="7810500" y="63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113217</xdr:rowOff>
    </xdr:from>
    <xdr:ext cx="534377" cy="259045"/>
    <xdr:sp macro="" textlink="">
      <xdr:nvSpPr>
        <xdr:cNvPr id="321" name="テキスト ボックス 320"/>
        <xdr:cNvSpPr txBox="1"/>
      </xdr:nvSpPr>
      <xdr:spPr>
        <a:xfrm>
          <a:off x="7594111" y="611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8402</xdr:rowOff>
    </xdr:from>
    <xdr:to>
      <xdr:col>36</xdr:col>
      <xdr:colOff>165100</xdr:colOff>
      <xdr:row>37</xdr:row>
      <xdr:rowOff>110002</xdr:rowOff>
    </xdr:to>
    <xdr:sp macro="" textlink="">
      <xdr:nvSpPr>
        <xdr:cNvPr id="322" name="楕円 321"/>
        <xdr:cNvSpPr/>
      </xdr:nvSpPr>
      <xdr:spPr>
        <a:xfrm>
          <a:off x="6921500" y="635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126529</xdr:rowOff>
    </xdr:from>
    <xdr:ext cx="534377" cy="259045"/>
    <xdr:sp macro="" textlink="">
      <xdr:nvSpPr>
        <xdr:cNvPr id="323" name="テキスト ボックス 322"/>
        <xdr:cNvSpPr txBox="1"/>
      </xdr:nvSpPr>
      <xdr:spPr>
        <a:xfrm>
          <a:off x="6705111" y="612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56734</xdr:rowOff>
    </xdr:from>
    <xdr:to>
      <xdr:col>55</xdr:col>
      <xdr:colOff>0</xdr:colOff>
      <xdr:row>57</xdr:row>
      <xdr:rowOff>101882</xdr:rowOff>
    </xdr:to>
    <xdr:cxnSp macro="">
      <xdr:nvCxnSpPr>
        <xdr:cNvPr id="352" name="直線コネクタ 351"/>
        <xdr:cNvCxnSpPr/>
      </xdr:nvCxnSpPr>
      <xdr:spPr>
        <a:xfrm>
          <a:off x="9639300" y="9829384"/>
          <a:ext cx="8382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56734</xdr:rowOff>
    </xdr:from>
    <xdr:to>
      <xdr:col>50</xdr:col>
      <xdr:colOff>114300</xdr:colOff>
      <xdr:row>58</xdr:row>
      <xdr:rowOff>58547</xdr:rowOff>
    </xdr:to>
    <xdr:cxnSp macro="">
      <xdr:nvCxnSpPr>
        <xdr:cNvPr id="355" name="直線コネクタ 354"/>
        <xdr:cNvCxnSpPr/>
      </xdr:nvCxnSpPr>
      <xdr:spPr>
        <a:xfrm flipV="1">
          <a:off x="8750300" y="9829384"/>
          <a:ext cx="889000" cy="17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102867</xdr:rowOff>
    </xdr:from>
    <xdr:ext cx="534377" cy="259045"/>
    <xdr:sp macro="" textlink="">
      <xdr:nvSpPr>
        <xdr:cNvPr id="357" name="テキスト ボックス 356"/>
        <xdr:cNvSpPr txBox="1"/>
      </xdr:nvSpPr>
      <xdr:spPr>
        <a:xfrm>
          <a:off x="9372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2449</xdr:rowOff>
    </xdr:from>
    <xdr:to>
      <xdr:col>45</xdr:col>
      <xdr:colOff>177800</xdr:colOff>
      <xdr:row>58</xdr:row>
      <xdr:rowOff>58547</xdr:rowOff>
    </xdr:to>
    <xdr:cxnSp macro="">
      <xdr:nvCxnSpPr>
        <xdr:cNvPr id="358" name="直線コネクタ 357"/>
        <xdr:cNvCxnSpPr/>
      </xdr:nvCxnSpPr>
      <xdr:spPr>
        <a:xfrm>
          <a:off x="7861300" y="9946549"/>
          <a:ext cx="889000" cy="5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157073</xdr:rowOff>
    </xdr:from>
    <xdr:to>
      <xdr:col>41</xdr:col>
      <xdr:colOff>50800</xdr:colOff>
      <xdr:row>58</xdr:row>
      <xdr:rowOff>2449</xdr:rowOff>
    </xdr:to>
    <xdr:cxnSp macro="">
      <xdr:nvCxnSpPr>
        <xdr:cNvPr id="361" name="直線コネクタ 360"/>
        <xdr:cNvCxnSpPr/>
      </xdr:nvCxnSpPr>
      <xdr:spPr>
        <a:xfrm>
          <a:off x="6972300" y="9929723"/>
          <a:ext cx="8890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5" name="テキスト ボックス 364"/>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51082</xdr:rowOff>
    </xdr:from>
    <xdr:to>
      <xdr:col>55</xdr:col>
      <xdr:colOff>50800</xdr:colOff>
      <xdr:row>57</xdr:row>
      <xdr:rowOff>152682</xdr:rowOff>
    </xdr:to>
    <xdr:sp macro="" textlink="">
      <xdr:nvSpPr>
        <xdr:cNvPr id="371" name="楕円 370"/>
        <xdr:cNvSpPr/>
      </xdr:nvSpPr>
      <xdr:spPr>
        <a:xfrm>
          <a:off x="10426700" y="982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29509</xdr:rowOff>
    </xdr:from>
    <xdr:ext cx="534377" cy="259045"/>
    <xdr:sp macro="" textlink="">
      <xdr:nvSpPr>
        <xdr:cNvPr id="372" name="普通建設事業費該当値テキスト"/>
        <xdr:cNvSpPr txBox="1"/>
      </xdr:nvSpPr>
      <xdr:spPr>
        <a:xfrm>
          <a:off x="10528300" y="980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5934</xdr:rowOff>
    </xdr:from>
    <xdr:to>
      <xdr:col>50</xdr:col>
      <xdr:colOff>165100</xdr:colOff>
      <xdr:row>57</xdr:row>
      <xdr:rowOff>107534</xdr:rowOff>
    </xdr:to>
    <xdr:sp macro="" textlink="">
      <xdr:nvSpPr>
        <xdr:cNvPr id="373" name="楕円 372"/>
        <xdr:cNvSpPr/>
      </xdr:nvSpPr>
      <xdr:spPr>
        <a:xfrm>
          <a:off x="9588500" y="977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124061</xdr:rowOff>
    </xdr:from>
    <xdr:ext cx="534377" cy="259045"/>
    <xdr:sp macro="" textlink="">
      <xdr:nvSpPr>
        <xdr:cNvPr id="374" name="テキスト ボックス 373"/>
        <xdr:cNvSpPr txBox="1"/>
      </xdr:nvSpPr>
      <xdr:spPr>
        <a:xfrm>
          <a:off x="9372111" y="95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7747</xdr:rowOff>
    </xdr:from>
    <xdr:to>
      <xdr:col>46</xdr:col>
      <xdr:colOff>38100</xdr:colOff>
      <xdr:row>58</xdr:row>
      <xdr:rowOff>109347</xdr:rowOff>
    </xdr:to>
    <xdr:sp macro="" textlink="">
      <xdr:nvSpPr>
        <xdr:cNvPr id="375" name="楕円 374"/>
        <xdr:cNvSpPr/>
      </xdr:nvSpPr>
      <xdr:spPr>
        <a:xfrm>
          <a:off x="8699500" y="995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100474</xdr:rowOff>
    </xdr:from>
    <xdr:ext cx="534377" cy="259045"/>
    <xdr:sp macro="" textlink="">
      <xdr:nvSpPr>
        <xdr:cNvPr id="376" name="テキスト ボックス 375"/>
        <xdr:cNvSpPr txBox="1"/>
      </xdr:nvSpPr>
      <xdr:spPr>
        <a:xfrm>
          <a:off x="8483111" y="1004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123099</xdr:rowOff>
    </xdr:from>
    <xdr:to>
      <xdr:col>41</xdr:col>
      <xdr:colOff>101600</xdr:colOff>
      <xdr:row>58</xdr:row>
      <xdr:rowOff>53249</xdr:rowOff>
    </xdr:to>
    <xdr:sp macro="" textlink="">
      <xdr:nvSpPr>
        <xdr:cNvPr id="377" name="楕円 376"/>
        <xdr:cNvSpPr/>
      </xdr:nvSpPr>
      <xdr:spPr>
        <a:xfrm>
          <a:off x="7810500" y="989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44376</xdr:rowOff>
    </xdr:from>
    <xdr:ext cx="534377" cy="259045"/>
    <xdr:sp macro="" textlink="">
      <xdr:nvSpPr>
        <xdr:cNvPr id="378" name="テキスト ボックス 377"/>
        <xdr:cNvSpPr txBox="1"/>
      </xdr:nvSpPr>
      <xdr:spPr>
        <a:xfrm>
          <a:off x="7594111" y="99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106273</xdr:rowOff>
    </xdr:from>
    <xdr:to>
      <xdr:col>36</xdr:col>
      <xdr:colOff>165100</xdr:colOff>
      <xdr:row>58</xdr:row>
      <xdr:rowOff>36423</xdr:rowOff>
    </xdr:to>
    <xdr:sp macro="" textlink="">
      <xdr:nvSpPr>
        <xdr:cNvPr id="379" name="楕円 378"/>
        <xdr:cNvSpPr/>
      </xdr:nvSpPr>
      <xdr:spPr>
        <a:xfrm>
          <a:off x="6921500" y="98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27550</xdr:rowOff>
    </xdr:from>
    <xdr:ext cx="534377" cy="259045"/>
    <xdr:sp macro="" textlink="">
      <xdr:nvSpPr>
        <xdr:cNvPr id="380" name="テキスト ボックス 379"/>
        <xdr:cNvSpPr txBox="1"/>
      </xdr:nvSpPr>
      <xdr:spPr>
        <a:xfrm>
          <a:off x="6705111" y="997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170371</xdr:rowOff>
    </xdr:from>
    <xdr:to>
      <xdr:col>55</xdr:col>
      <xdr:colOff>0</xdr:colOff>
      <xdr:row>79</xdr:row>
      <xdr:rowOff>2350</xdr:rowOff>
    </xdr:to>
    <xdr:cxnSp macro="">
      <xdr:nvCxnSpPr>
        <xdr:cNvPr id="409" name="直線コネクタ 408"/>
        <xdr:cNvCxnSpPr/>
      </xdr:nvCxnSpPr>
      <xdr:spPr>
        <a:xfrm>
          <a:off x="9639300" y="1354347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0" name="普通建設事業費 （ うち新規整備　）平均値テキスト"/>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167754</xdr:rowOff>
    </xdr:from>
    <xdr:to>
      <xdr:col>50</xdr:col>
      <xdr:colOff>114300</xdr:colOff>
      <xdr:row>78</xdr:row>
      <xdr:rowOff>170371</xdr:rowOff>
    </xdr:to>
    <xdr:cxnSp macro="">
      <xdr:nvCxnSpPr>
        <xdr:cNvPr id="412" name="直線コネクタ 411"/>
        <xdr:cNvCxnSpPr/>
      </xdr:nvCxnSpPr>
      <xdr:spPr>
        <a:xfrm>
          <a:off x="8750300" y="13540854"/>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132008</xdr:rowOff>
    </xdr:from>
    <xdr:ext cx="534377" cy="259045"/>
    <xdr:sp macro="" textlink="">
      <xdr:nvSpPr>
        <xdr:cNvPr id="414" name="テキスト ボックス 413"/>
        <xdr:cNvSpPr txBox="1"/>
      </xdr:nvSpPr>
      <xdr:spPr>
        <a:xfrm>
          <a:off x="9372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123774</xdr:rowOff>
    </xdr:from>
    <xdr:to>
      <xdr:col>45</xdr:col>
      <xdr:colOff>177800</xdr:colOff>
      <xdr:row>78</xdr:row>
      <xdr:rowOff>167754</xdr:rowOff>
    </xdr:to>
    <xdr:cxnSp macro="">
      <xdr:nvCxnSpPr>
        <xdr:cNvPr id="415" name="直線コネクタ 414"/>
        <xdr:cNvCxnSpPr/>
      </xdr:nvCxnSpPr>
      <xdr:spPr>
        <a:xfrm>
          <a:off x="7861300" y="13496874"/>
          <a:ext cx="889000" cy="4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123774</xdr:rowOff>
    </xdr:from>
    <xdr:to>
      <xdr:col>41</xdr:col>
      <xdr:colOff>50800</xdr:colOff>
      <xdr:row>78</xdr:row>
      <xdr:rowOff>144577</xdr:rowOff>
    </xdr:to>
    <xdr:cxnSp macro="">
      <xdr:nvCxnSpPr>
        <xdr:cNvPr id="418" name="直線コネクタ 417"/>
        <xdr:cNvCxnSpPr/>
      </xdr:nvCxnSpPr>
      <xdr:spPr>
        <a:xfrm flipV="1">
          <a:off x="6972300" y="13496874"/>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0" name="テキスト ボックス 419"/>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160557</xdr:rowOff>
    </xdr:from>
    <xdr:ext cx="469744" cy="259045"/>
    <xdr:sp macro="" textlink="">
      <xdr:nvSpPr>
        <xdr:cNvPr id="422" name="テキスト ボックス 421"/>
        <xdr:cNvSpPr txBox="1"/>
      </xdr:nvSpPr>
      <xdr:spPr>
        <a:xfrm>
          <a:off x="6737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123000</xdr:rowOff>
    </xdr:from>
    <xdr:to>
      <xdr:col>55</xdr:col>
      <xdr:colOff>50800</xdr:colOff>
      <xdr:row>79</xdr:row>
      <xdr:rowOff>53150</xdr:rowOff>
    </xdr:to>
    <xdr:sp macro="" textlink="">
      <xdr:nvSpPr>
        <xdr:cNvPr id="428" name="楕円 427"/>
        <xdr:cNvSpPr/>
      </xdr:nvSpPr>
      <xdr:spPr>
        <a:xfrm>
          <a:off x="10426700" y="134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37927</xdr:rowOff>
    </xdr:from>
    <xdr:ext cx="469744" cy="259045"/>
    <xdr:sp macro="" textlink="">
      <xdr:nvSpPr>
        <xdr:cNvPr id="429" name="普通建設事業費 （ うち新規整備　）該当値テキスト"/>
        <xdr:cNvSpPr txBox="1"/>
      </xdr:nvSpPr>
      <xdr:spPr>
        <a:xfrm>
          <a:off x="10528300" y="134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119571</xdr:rowOff>
    </xdr:from>
    <xdr:to>
      <xdr:col>50</xdr:col>
      <xdr:colOff>165100</xdr:colOff>
      <xdr:row>79</xdr:row>
      <xdr:rowOff>49721</xdr:rowOff>
    </xdr:to>
    <xdr:sp macro="" textlink="">
      <xdr:nvSpPr>
        <xdr:cNvPr id="430" name="楕円 429"/>
        <xdr:cNvSpPr/>
      </xdr:nvSpPr>
      <xdr:spPr>
        <a:xfrm>
          <a:off x="9588500" y="1349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40848</xdr:rowOff>
    </xdr:from>
    <xdr:ext cx="469744" cy="259045"/>
    <xdr:sp macro="" textlink="">
      <xdr:nvSpPr>
        <xdr:cNvPr id="431" name="テキスト ボックス 430"/>
        <xdr:cNvSpPr txBox="1"/>
      </xdr:nvSpPr>
      <xdr:spPr>
        <a:xfrm>
          <a:off x="9404428" y="1358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116954</xdr:rowOff>
    </xdr:from>
    <xdr:to>
      <xdr:col>46</xdr:col>
      <xdr:colOff>38100</xdr:colOff>
      <xdr:row>79</xdr:row>
      <xdr:rowOff>47104</xdr:rowOff>
    </xdr:to>
    <xdr:sp macro="" textlink="">
      <xdr:nvSpPr>
        <xdr:cNvPr id="432" name="楕円 431"/>
        <xdr:cNvSpPr/>
      </xdr:nvSpPr>
      <xdr:spPr>
        <a:xfrm>
          <a:off x="8699500" y="1349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38231</xdr:rowOff>
    </xdr:from>
    <xdr:ext cx="469744" cy="259045"/>
    <xdr:sp macro="" textlink="">
      <xdr:nvSpPr>
        <xdr:cNvPr id="433" name="テキスト ボックス 432"/>
        <xdr:cNvSpPr txBox="1"/>
      </xdr:nvSpPr>
      <xdr:spPr>
        <a:xfrm>
          <a:off x="8515428" y="1358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72974</xdr:rowOff>
    </xdr:from>
    <xdr:to>
      <xdr:col>41</xdr:col>
      <xdr:colOff>101600</xdr:colOff>
      <xdr:row>79</xdr:row>
      <xdr:rowOff>3124</xdr:rowOff>
    </xdr:to>
    <xdr:sp macro="" textlink="">
      <xdr:nvSpPr>
        <xdr:cNvPr id="434" name="楕円 433"/>
        <xdr:cNvSpPr/>
      </xdr:nvSpPr>
      <xdr:spPr>
        <a:xfrm>
          <a:off x="7810500" y="134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165701</xdr:rowOff>
    </xdr:from>
    <xdr:ext cx="469744" cy="259045"/>
    <xdr:sp macro="" textlink="">
      <xdr:nvSpPr>
        <xdr:cNvPr id="435" name="テキスト ボックス 434"/>
        <xdr:cNvSpPr txBox="1"/>
      </xdr:nvSpPr>
      <xdr:spPr>
        <a:xfrm>
          <a:off x="7626428" y="1353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93777</xdr:rowOff>
    </xdr:from>
    <xdr:to>
      <xdr:col>36</xdr:col>
      <xdr:colOff>165100</xdr:colOff>
      <xdr:row>79</xdr:row>
      <xdr:rowOff>23927</xdr:rowOff>
    </xdr:to>
    <xdr:sp macro="" textlink="">
      <xdr:nvSpPr>
        <xdr:cNvPr id="436" name="楕円 435"/>
        <xdr:cNvSpPr/>
      </xdr:nvSpPr>
      <xdr:spPr>
        <a:xfrm>
          <a:off x="6921500" y="1346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15054</xdr:rowOff>
    </xdr:from>
    <xdr:ext cx="469744" cy="259045"/>
    <xdr:sp macro="" textlink="">
      <xdr:nvSpPr>
        <xdr:cNvPr id="437" name="テキスト ボックス 436"/>
        <xdr:cNvSpPr txBox="1"/>
      </xdr:nvSpPr>
      <xdr:spPr>
        <a:xfrm>
          <a:off x="6737428" y="1355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23343</xdr:rowOff>
    </xdr:from>
    <xdr:to>
      <xdr:col>55</xdr:col>
      <xdr:colOff>0</xdr:colOff>
      <xdr:row>96</xdr:row>
      <xdr:rowOff>57080</xdr:rowOff>
    </xdr:to>
    <xdr:cxnSp macro="">
      <xdr:nvCxnSpPr>
        <xdr:cNvPr id="466" name="直線コネクタ 465"/>
        <xdr:cNvCxnSpPr/>
      </xdr:nvCxnSpPr>
      <xdr:spPr>
        <a:xfrm>
          <a:off x="9639300" y="16311093"/>
          <a:ext cx="838200" cy="20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66927</xdr:rowOff>
    </xdr:from>
    <xdr:ext cx="534377" cy="259045"/>
    <xdr:sp macro="" textlink="">
      <xdr:nvSpPr>
        <xdr:cNvPr id="467" name="普通建設事業費 （ うち更新整備　）平均値テキスト"/>
        <xdr:cNvSpPr txBox="1"/>
      </xdr:nvSpPr>
      <xdr:spPr>
        <a:xfrm>
          <a:off x="10528300" y="16526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23343</xdr:rowOff>
    </xdr:from>
    <xdr:to>
      <xdr:col>50</xdr:col>
      <xdr:colOff>114300</xdr:colOff>
      <xdr:row>97</xdr:row>
      <xdr:rowOff>136137</xdr:rowOff>
    </xdr:to>
    <xdr:cxnSp macro="">
      <xdr:nvCxnSpPr>
        <xdr:cNvPr id="469" name="直線コネクタ 468"/>
        <xdr:cNvCxnSpPr/>
      </xdr:nvCxnSpPr>
      <xdr:spPr>
        <a:xfrm flipV="1">
          <a:off x="8750300" y="16311093"/>
          <a:ext cx="889000" cy="45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25113</xdr:rowOff>
    </xdr:from>
    <xdr:ext cx="534377" cy="259045"/>
    <xdr:sp macro="" textlink="">
      <xdr:nvSpPr>
        <xdr:cNvPr id="471" name="テキスト ボックス 470"/>
        <xdr:cNvSpPr txBox="1"/>
      </xdr:nvSpPr>
      <xdr:spPr>
        <a:xfrm>
          <a:off x="9372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15018</xdr:rowOff>
    </xdr:from>
    <xdr:to>
      <xdr:col>45</xdr:col>
      <xdr:colOff>177800</xdr:colOff>
      <xdr:row>97</xdr:row>
      <xdr:rowOff>136137</xdr:rowOff>
    </xdr:to>
    <xdr:cxnSp macro="">
      <xdr:nvCxnSpPr>
        <xdr:cNvPr id="472" name="直線コネクタ 471"/>
        <xdr:cNvCxnSpPr/>
      </xdr:nvCxnSpPr>
      <xdr:spPr>
        <a:xfrm>
          <a:off x="7861300" y="16645668"/>
          <a:ext cx="889000" cy="12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4" name="テキスト ボックス 473"/>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133928</xdr:rowOff>
    </xdr:from>
    <xdr:to>
      <xdr:col>41</xdr:col>
      <xdr:colOff>50800</xdr:colOff>
      <xdr:row>97</xdr:row>
      <xdr:rowOff>15018</xdr:rowOff>
    </xdr:to>
    <xdr:cxnSp macro="">
      <xdr:nvCxnSpPr>
        <xdr:cNvPr id="475" name="直線コネクタ 474"/>
        <xdr:cNvCxnSpPr/>
      </xdr:nvCxnSpPr>
      <xdr:spPr>
        <a:xfrm>
          <a:off x="6972300" y="16593128"/>
          <a:ext cx="8890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77" name="テキスト ボックス 476"/>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9701</xdr:rowOff>
    </xdr:from>
    <xdr:ext cx="534377" cy="259045"/>
    <xdr:sp macro="" textlink="">
      <xdr:nvSpPr>
        <xdr:cNvPr id="479" name="テキスト ボックス 478"/>
        <xdr:cNvSpPr txBox="1"/>
      </xdr:nvSpPr>
      <xdr:spPr>
        <a:xfrm>
          <a:off x="6705111" y="166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6280</xdr:rowOff>
    </xdr:from>
    <xdr:to>
      <xdr:col>55</xdr:col>
      <xdr:colOff>50800</xdr:colOff>
      <xdr:row>96</xdr:row>
      <xdr:rowOff>107880</xdr:rowOff>
    </xdr:to>
    <xdr:sp macro="" textlink="">
      <xdr:nvSpPr>
        <xdr:cNvPr id="485" name="楕円 484"/>
        <xdr:cNvSpPr/>
      </xdr:nvSpPr>
      <xdr:spPr>
        <a:xfrm>
          <a:off x="10426700" y="164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29157</xdr:rowOff>
    </xdr:from>
    <xdr:ext cx="534377" cy="259045"/>
    <xdr:sp macro="" textlink="">
      <xdr:nvSpPr>
        <xdr:cNvPr id="486" name="普通建設事業費 （ うち更新整備　）該当値テキスト"/>
        <xdr:cNvSpPr txBox="1"/>
      </xdr:nvSpPr>
      <xdr:spPr>
        <a:xfrm>
          <a:off x="10528300" y="163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143993</xdr:rowOff>
    </xdr:from>
    <xdr:to>
      <xdr:col>50</xdr:col>
      <xdr:colOff>165100</xdr:colOff>
      <xdr:row>95</xdr:row>
      <xdr:rowOff>74143</xdr:rowOff>
    </xdr:to>
    <xdr:sp macro="" textlink="">
      <xdr:nvSpPr>
        <xdr:cNvPr id="487" name="楕円 486"/>
        <xdr:cNvSpPr/>
      </xdr:nvSpPr>
      <xdr:spPr>
        <a:xfrm>
          <a:off x="9588500" y="162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90670</xdr:rowOff>
    </xdr:from>
    <xdr:ext cx="534377" cy="259045"/>
    <xdr:sp macro="" textlink="">
      <xdr:nvSpPr>
        <xdr:cNvPr id="488" name="テキスト ボックス 487"/>
        <xdr:cNvSpPr txBox="1"/>
      </xdr:nvSpPr>
      <xdr:spPr>
        <a:xfrm>
          <a:off x="9372111" y="1603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85337</xdr:rowOff>
    </xdr:from>
    <xdr:to>
      <xdr:col>46</xdr:col>
      <xdr:colOff>38100</xdr:colOff>
      <xdr:row>98</xdr:row>
      <xdr:rowOff>15487</xdr:rowOff>
    </xdr:to>
    <xdr:sp macro="" textlink="">
      <xdr:nvSpPr>
        <xdr:cNvPr id="489" name="楕円 488"/>
        <xdr:cNvSpPr/>
      </xdr:nvSpPr>
      <xdr:spPr>
        <a:xfrm>
          <a:off x="8699500" y="1671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6614</xdr:rowOff>
    </xdr:from>
    <xdr:ext cx="534377" cy="259045"/>
    <xdr:sp macro="" textlink="">
      <xdr:nvSpPr>
        <xdr:cNvPr id="490" name="テキスト ボックス 489"/>
        <xdr:cNvSpPr txBox="1"/>
      </xdr:nvSpPr>
      <xdr:spPr>
        <a:xfrm>
          <a:off x="8483111" y="1680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135668</xdr:rowOff>
    </xdr:from>
    <xdr:to>
      <xdr:col>41</xdr:col>
      <xdr:colOff>101600</xdr:colOff>
      <xdr:row>97</xdr:row>
      <xdr:rowOff>65818</xdr:rowOff>
    </xdr:to>
    <xdr:sp macro="" textlink="">
      <xdr:nvSpPr>
        <xdr:cNvPr id="491" name="楕円 490"/>
        <xdr:cNvSpPr/>
      </xdr:nvSpPr>
      <xdr:spPr>
        <a:xfrm>
          <a:off x="7810500" y="1659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56945</xdr:rowOff>
    </xdr:from>
    <xdr:ext cx="534377" cy="259045"/>
    <xdr:sp macro="" textlink="">
      <xdr:nvSpPr>
        <xdr:cNvPr id="492" name="テキスト ボックス 491"/>
        <xdr:cNvSpPr txBox="1"/>
      </xdr:nvSpPr>
      <xdr:spPr>
        <a:xfrm>
          <a:off x="7594111" y="166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83128</xdr:rowOff>
    </xdr:from>
    <xdr:to>
      <xdr:col>36</xdr:col>
      <xdr:colOff>165100</xdr:colOff>
      <xdr:row>97</xdr:row>
      <xdr:rowOff>13278</xdr:rowOff>
    </xdr:to>
    <xdr:sp macro="" textlink="">
      <xdr:nvSpPr>
        <xdr:cNvPr id="493" name="楕円 492"/>
        <xdr:cNvSpPr/>
      </xdr:nvSpPr>
      <xdr:spPr>
        <a:xfrm>
          <a:off x="6921500" y="1654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29805</xdr:rowOff>
    </xdr:from>
    <xdr:ext cx="534377" cy="259045"/>
    <xdr:sp macro="" textlink="">
      <xdr:nvSpPr>
        <xdr:cNvPr id="494" name="テキスト ボックス 493"/>
        <xdr:cNvSpPr txBox="1"/>
      </xdr:nvSpPr>
      <xdr:spPr>
        <a:xfrm>
          <a:off x="6705111" y="1631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26391</xdr:rowOff>
    </xdr:from>
    <xdr:to>
      <xdr:col>85</xdr:col>
      <xdr:colOff>127000</xdr:colOff>
      <xdr:row>39</xdr:row>
      <xdr:rowOff>32639</xdr:rowOff>
    </xdr:to>
    <xdr:cxnSp macro="">
      <xdr:nvCxnSpPr>
        <xdr:cNvPr id="523" name="直線コネクタ 522"/>
        <xdr:cNvCxnSpPr/>
      </xdr:nvCxnSpPr>
      <xdr:spPr>
        <a:xfrm>
          <a:off x="15481300" y="6712941"/>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23647</xdr:rowOff>
    </xdr:from>
    <xdr:to>
      <xdr:col>81</xdr:col>
      <xdr:colOff>50800</xdr:colOff>
      <xdr:row>39</xdr:row>
      <xdr:rowOff>26391</xdr:rowOff>
    </xdr:to>
    <xdr:cxnSp macro="">
      <xdr:nvCxnSpPr>
        <xdr:cNvPr id="526" name="直線コネクタ 525"/>
        <xdr:cNvCxnSpPr/>
      </xdr:nvCxnSpPr>
      <xdr:spPr>
        <a:xfrm>
          <a:off x="14592300" y="671019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23647</xdr:rowOff>
    </xdr:from>
    <xdr:to>
      <xdr:col>76</xdr:col>
      <xdr:colOff>114300</xdr:colOff>
      <xdr:row>39</xdr:row>
      <xdr:rowOff>44450</xdr:rowOff>
    </xdr:to>
    <xdr:cxnSp macro="">
      <xdr:nvCxnSpPr>
        <xdr:cNvPr id="529" name="直線コネクタ 528"/>
        <xdr:cNvCxnSpPr/>
      </xdr:nvCxnSpPr>
      <xdr:spPr>
        <a:xfrm flipV="1">
          <a:off x="13703300" y="6710197"/>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4487</xdr:rowOff>
    </xdr:from>
    <xdr:ext cx="469744" cy="259045"/>
    <xdr:sp macro="" textlink="">
      <xdr:nvSpPr>
        <xdr:cNvPr id="531" name="テキスト ボックス 530"/>
        <xdr:cNvSpPr txBox="1"/>
      </xdr:nvSpPr>
      <xdr:spPr>
        <a:xfrm>
          <a:off x="14357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153289</xdr:rowOff>
    </xdr:from>
    <xdr:to>
      <xdr:col>85</xdr:col>
      <xdr:colOff>177800</xdr:colOff>
      <xdr:row>39</xdr:row>
      <xdr:rowOff>83439</xdr:rowOff>
    </xdr:to>
    <xdr:sp macro="" textlink="">
      <xdr:nvSpPr>
        <xdr:cNvPr id="542" name="楕円 541"/>
        <xdr:cNvSpPr/>
      </xdr:nvSpPr>
      <xdr:spPr>
        <a:xfrm>
          <a:off x="162687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68216</xdr:rowOff>
    </xdr:from>
    <xdr:ext cx="378565" cy="259045"/>
    <xdr:sp macro="" textlink="">
      <xdr:nvSpPr>
        <xdr:cNvPr id="543" name="災害復旧事業費該当値テキスト"/>
        <xdr:cNvSpPr txBox="1"/>
      </xdr:nvSpPr>
      <xdr:spPr>
        <a:xfrm>
          <a:off x="16370300" y="658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147041</xdr:rowOff>
    </xdr:from>
    <xdr:to>
      <xdr:col>81</xdr:col>
      <xdr:colOff>101600</xdr:colOff>
      <xdr:row>39</xdr:row>
      <xdr:rowOff>77191</xdr:rowOff>
    </xdr:to>
    <xdr:sp macro="" textlink="">
      <xdr:nvSpPr>
        <xdr:cNvPr id="544" name="楕円 543"/>
        <xdr:cNvSpPr/>
      </xdr:nvSpPr>
      <xdr:spPr>
        <a:xfrm>
          <a:off x="15430500" y="66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68318</xdr:rowOff>
    </xdr:from>
    <xdr:ext cx="378565" cy="259045"/>
    <xdr:sp macro="" textlink="">
      <xdr:nvSpPr>
        <xdr:cNvPr id="545" name="テキスト ボックス 544"/>
        <xdr:cNvSpPr txBox="1"/>
      </xdr:nvSpPr>
      <xdr:spPr>
        <a:xfrm>
          <a:off x="15292017" y="6754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144297</xdr:rowOff>
    </xdr:from>
    <xdr:to>
      <xdr:col>76</xdr:col>
      <xdr:colOff>165100</xdr:colOff>
      <xdr:row>39</xdr:row>
      <xdr:rowOff>74447</xdr:rowOff>
    </xdr:to>
    <xdr:sp macro="" textlink="">
      <xdr:nvSpPr>
        <xdr:cNvPr id="546" name="楕円 545"/>
        <xdr:cNvSpPr/>
      </xdr:nvSpPr>
      <xdr:spPr>
        <a:xfrm>
          <a:off x="14541500" y="66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65574</xdr:rowOff>
    </xdr:from>
    <xdr:ext cx="378565" cy="259045"/>
    <xdr:sp macro="" textlink="">
      <xdr:nvSpPr>
        <xdr:cNvPr id="547" name="テキスト ボックス 546"/>
        <xdr:cNvSpPr txBox="1"/>
      </xdr:nvSpPr>
      <xdr:spPr>
        <a:xfrm>
          <a:off x="14403017" y="6752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147016</xdr:rowOff>
    </xdr:from>
    <xdr:to>
      <xdr:col>85</xdr:col>
      <xdr:colOff>127000</xdr:colOff>
      <xdr:row>78</xdr:row>
      <xdr:rowOff>158152</xdr:rowOff>
    </xdr:to>
    <xdr:cxnSp macro="">
      <xdr:nvCxnSpPr>
        <xdr:cNvPr id="632" name="直線コネクタ 631"/>
        <xdr:cNvCxnSpPr/>
      </xdr:nvCxnSpPr>
      <xdr:spPr>
        <a:xfrm>
          <a:off x="15481300" y="13520116"/>
          <a:ext cx="8382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3" name="公債費平均値テキスト"/>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147016</xdr:rowOff>
    </xdr:from>
    <xdr:to>
      <xdr:col>81</xdr:col>
      <xdr:colOff>50800</xdr:colOff>
      <xdr:row>78</xdr:row>
      <xdr:rowOff>152893</xdr:rowOff>
    </xdr:to>
    <xdr:cxnSp macro="">
      <xdr:nvCxnSpPr>
        <xdr:cNvPr id="635" name="直線コネクタ 634"/>
        <xdr:cNvCxnSpPr/>
      </xdr:nvCxnSpPr>
      <xdr:spPr>
        <a:xfrm flipV="1">
          <a:off x="14592300" y="13520116"/>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141190</xdr:rowOff>
    </xdr:from>
    <xdr:ext cx="534377" cy="259045"/>
    <xdr:sp macro="" textlink="">
      <xdr:nvSpPr>
        <xdr:cNvPr id="637" name="テキスト ボックス 636"/>
        <xdr:cNvSpPr txBox="1"/>
      </xdr:nvSpPr>
      <xdr:spPr>
        <a:xfrm>
          <a:off x="1521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152893</xdr:rowOff>
    </xdr:from>
    <xdr:to>
      <xdr:col>76</xdr:col>
      <xdr:colOff>114300</xdr:colOff>
      <xdr:row>78</xdr:row>
      <xdr:rowOff>169810</xdr:rowOff>
    </xdr:to>
    <xdr:cxnSp macro="">
      <xdr:nvCxnSpPr>
        <xdr:cNvPr id="638" name="直線コネクタ 637"/>
        <xdr:cNvCxnSpPr/>
      </xdr:nvCxnSpPr>
      <xdr:spPr>
        <a:xfrm flipV="1">
          <a:off x="13703300" y="13525993"/>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108990</xdr:rowOff>
    </xdr:from>
    <xdr:ext cx="534377" cy="259045"/>
    <xdr:sp macro="" textlink="">
      <xdr:nvSpPr>
        <xdr:cNvPr id="640" name="テキスト ボックス 639"/>
        <xdr:cNvSpPr txBox="1"/>
      </xdr:nvSpPr>
      <xdr:spPr>
        <a:xfrm>
          <a:off x="14325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133429</xdr:rowOff>
    </xdr:from>
    <xdr:to>
      <xdr:col>71</xdr:col>
      <xdr:colOff>177800</xdr:colOff>
      <xdr:row>78</xdr:row>
      <xdr:rowOff>169810</xdr:rowOff>
    </xdr:to>
    <xdr:cxnSp macro="">
      <xdr:nvCxnSpPr>
        <xdr:cNvPr id="641" name="直線コネクタ 640"/>
        <xdr:cNvCxnSpPr/>
      </xdr:nvCxnSpPr>
      <xdr:spPr>
        <a:xfrm>
          <a:off x="12814300" y="13506529"/>
          <a:ext cx="889000" cy="3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3" name="テキスト ボックス 642"/>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5" name="テキスト ボックス 644"/>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107352</xdr:rowOff>
    </xdr:from>
    <xdr:to>
      <xdr:col>85</xdr:col>
      <xdr:colOff>177800</xdr:colOff>
      <xdr:row>79</xdr:row>
      <xdr:rowOff>37502</xdr:rowOff>
    </xdr:to>
    <xdr:sp macro="" textlink="">
      <xdr:nvSpPr>
        <xdr:cNvPr id="651" name="楕円 650"/>
        <xdr:cNvSpPr/>
      </xdr:nvSpPr>
      <xdr:spPr>
        <a:xfrm>
          <a:off x="16268700" y="1348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22279</xdr:rowOff>
    </xdr:from>
    <xdr:ext cx="534377" cy="259045"/>
    <xdr:sp macro="" textlink="">
      <xdr:nvSpPr>
        <xdr:cNvPr id="652" name="公債費該当値テキスト"/>
        <xdr:cNvSpPr txBox="1"/>
      </xdr:nvSpPr>
      <xdr:spPr>
        <a:xfrm>
          <a:off x="16370300" y="1339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96216</xdr:rowOff>
    </xdr:from>
    <xdr:to>
      <xdr:col>81</xdr:col>
      <xdr:colOff>101600</xdr:colOff>
      <xdr:row>79</xdr:row>
      <xdr:rowOff>26366</xdr:rowOff>
    </xdr:to>
    <xdr:sp macro="" textlink="">
      <xdr:nvSpPr>
        <xdr:cNvPr id="653" name="楕円 652"/>
        <xdr:cNvSpPr/>
      </xdr:nvSpPr>
      <xdr:spPr>
        <a:xfrm>
          <a:off x="15430500" y="134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17493</xdr:rowOff>
    </xdr:from>
    <xdr:ext cx="534377" cy="259045"/>
    <xdr:sp macro="" textlink="">
      <xdr:nvSpPr>
        <xdr:cNvPr id="654" name="テキスト ボックス 653"/>
        <xdr:cNvSpPr txBox="1"/>
      </xdr:nvSpPr>
      <xdr:spPr>
        <a:xfrm>
          <a:off x="15214111" y="1356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102093</xdr:rowOff>
    </xdr:from>
    <xdr:to>
      <xdr:col>76</xdr:col>
      <xdr:colOff>165100</xdr:colOff>
      <xdr:row>79</xdr:row>
      <xdr:rowOff>32243</xdr:rowOff>
    </xdr:to>
    <xdr:sp macro="" textlink="">
      <xdr:nvSpPr>
        <xdr:cNvPr id="655" name="楕円 654"/>
        <xdr:cNvSpPr/>
      </xdr:nvSpPr>
      <xdr:spPr>
        <a:xfrm>
          <a:off x="14541500" y="134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23370</xdr:rowOff>
    </xdr:from>
    <xdr:ext cx="534377" cy="259045"/>
    <xdr:sp macro="" textlink="">
      <xdr:nvSpPr>
        <xdr:cNvPr id="656" name="テキスト ボックス 655"/>
        <xdr:cNvSpPr txBox="1"/>
      </xdr:nvSpPr>
      <xdr:spPr>
        <a:xfrm>
          <a:off x="14325111" y="1356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119010</xdr:rowOff>
    </xdr:from>
    <xdr:to>
      <xdr:col>72</xdr:col>
      <xdr:colOff>38100</xdr:colOff>
      <xdr:row>79</xdr:row>
      <xdr:rowOff>49160</xdr:rowOff>
    </xdr:to>
    <xdr:sp macro="" textlink="">
      <xdr:nvSpPr>
        <xdr:cNvPr id="657" name="楕円 656"/>
        <xdr:cNvSpPr/>
      </xdr:nvSpPr>
      <xdr:spPr>
        <a:xfrm>
          <a:off x="13652500" y="134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40287</xdr:rowOff>
    </xdr:from>
    <xdr:ext cx="534377" cy="259045"/>
    <xdr:sp macro="" textlink="">
      <xdr:nvSpPr>
        <xdr:cNvPr id="658" name="テキスト ボックス 657"/>
        <xdr:cNvSpPr txBox="1"/>
      </xdr:nvSpPr>
      <xdr:spPr>
        <a:xfrm>
          <a:off x="13436111" y="1358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82629</xdr:rowOff>
    </xdr:from>
    <xdr:to>
      <xdr:col>67</xdr:col>
      <xdr:colOff>101600</xdr:colOff>
      <xdr:row>79</xdr:row>
      <xdr:rowOff>12779</xdr:rowOff>
    </xdr:to>
    <xdr:sp macro="" textlink="">
      <xdr:nvSpPr>
        <xdr:cNvPr id="659" name="楕円 658"/>
        <xdr:cNvSpPr/>
      </xdr:nvSpPr>
      <xdr:spPr>
        <a:xfrm>
          <a:off x="12763500" y="1345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3906</xdr:rowOff>
    </xdr:from>
    <xdr:ext cx="534377" cy="259045"/>
    <xdr:sp macro="" textlink="">
      <xdr:nvSpPr>
        <xdr:cNvPr id="660" name="テキスト ボックス 659"/>
        <xdr:cNvSpPr txBox="1"/>
      </xdr:nvSpPr>
      <xdr:spPr>
        <a:xfrm>
          <a:off x="12547111" y="1354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29606</xdr:rowOff>
    </xdr:from>
    <xdr:to>
      <xdr:col>85</xdr:col>
      <xdr:colOff>127000</xdr:colOff>
      <xdr:row>97</xdr:row>
      <xdr:rowOff>120109</xdr:rowOff>
    </xdr:to>
    <xdr:cxnSp macro="">
      <xdr:nvCxnSpPr>
        <xdr:cNvPr id="687" name="直線コネクタ 686"/>
        <xdr:cNvCxnSpPr/>
      </xdr:nvCxnSpPr>
      <xdr:spPr>
        <a:xfrm>
          <a:off x="15481300" y="16660256"/>
          <a:ext cx="838200" cy="9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88" name="積立金平均値テキスト"/>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84882</xdr:rowOff>
    </xdr:from>
    <xdr:to>
      <xdr:col>81</xdr:col>
      <xdr:colOff>50800</xdr:colOff>
      <xdr:row>97</xdr:row>
      <xdr:rowOff>29606</xdr:rowOff>
    </xdr:to>
    <xdr:cxnSp macro="">
      <xdr:nvCxnSpPr>
        <xdr:cNvPr id="690" name="直線コネクタ 689"/>
        <xdr:cNvCxnSpPr/>
      </xdr:nvCxnSpPr>
      <xdr:spPr>
        <a:xfrm>
          <a:off x="14592300" y="16372632"/>
          <a:ext cx="889000" cy="28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90734</xdr:rowOff>
    </xdr:from>
    <xdr:to>
      <xdr:col>76</xdr:col>
      <xdr:colOff>114300</xdr:colOff>
      <xdr:row>95</xdr:row>
      <xdr:rowOff>84882</xdr:rowOff>
    </xdr:to>
    <xdr:cxnSp macro="">
      <xdr:nvCxnSpPr>
        <xdr:cNvPr id="693" name="直線コネクタ 692"/>
        <xdr:cNvCxnSpPr/>
      </xdr:nvCxnSpPr>
      <xdr:spPr>
        <a:xfrm>
          <a:off x="13703300" y="16207034"/>
          <a:ext cx="889000" cy="16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82232</xdr:rowOff>
    </xdr:from>
    <xdr:ext cx="534377" cy="259045"/>
    <xdr:sp macro="" textlink="">
      <xdr:nvSpPr>
        <xdr:cNvPr id="695" name="テキスト ボックス 694"/>
        <xdr:cNvSpPr txBox="1"/>
      </xdr:nvSpPr>
      <xdr:spPr>
        <a:xfrm>
          <a:off x="14325111" y="1654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90734</xdr:rowOff>
    </xdr:from>
    <xdr:to>
      <xdr:col>71</xdr:col>
      <xdr:colOff>177800</xdr:colOff>
      <xdr:row>96</xdr:row>
      <xdr:rowOff>149530</xdr:rowOff>
    </xdr:to>
    <xdr:cxnSp macro="">
      <xdr:nvCxnSpPr>
        <xdr:cNvPr id="696" name="直線コネクタ 695"/>
        <xdr:cNvCxnSpPr/>
      </xdr:nvCxnSpPr>
      <xdr:spPr>
        <a:xfrm flipV="1">
          <a:off x="12814300" y="16207034"/>
          <a:ext cx="889000" cy="40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48696</xdr:rowOff>
    </xdr:from>
    <xdr:ext cx="534377" cy="259045"/>
    <xdr:sp macro="" textlink="">
      <xdr:nvSpPr>
        <xdr:cNvPr id="698" name="テキスト ボックス 697"/>
        <xdr:cNvSpPr txBox="1"/>
      </xdr:nvSpPr>
      <xdr:spPr>
        <a:xfrm>
          <a:off x="13436111" y="1667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129278</xdr:rowOff>
    </xdr:from>
    <xdr:ext cx="469744" cy="259045"/>
    <xdr:sp macro="" textlink="">
      <xdr:nvSpPr>
        <xdr:cNvPr id="700" name="テキスト ボックス 699"/>
        <xdr:cNvSpPr txBox="1"/>
      </xdr:nvSpPr>
      <xdr:spPr>
        <a:xfrm>
          <a:off x="12579428" y="167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69309</xdr:rowOff>
    </xdr:from>
    <xdr:to>
      <xdr:col>85</xdr:col>
      <xdr:colOff>177800</xdr:colOff>
      <xdr:row>97</xdr:row>
      <xdr:rowOff>170909</xdr:rowOff>
    </xdr:to>
    <xdr:sp macro="" textlink="">
      <xdr:nvSpPr>
        <xdr:cNvPr id="706" name="楕円 705"/>
        <xdr:cNvSpPr/>
      </xdr:nvSpPr>
      <xdr:spPr>
        <a:xfrm>
          <a:off x="16268700" y="1669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47736</xdr:rowOff>
    </xdr:from>
    <xdr:ext cx="469744" cy="259045"/>
    <xdr:sp macro="" textlink="">
      <xdr:nvSpPr>
        <xdr:cNvPr id="707" name="積立金該当値テキスト"/>
        <xdr:cNvSpPr txBox="1"/>
      </xdr:nvSpPr>
      <xdr:spPr>
        <a:xfrm>
          <a:off x="16370300" y="1667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150256</xdr:rowOff>
    </xdr:from>
    <xdr:to>
      <xdr:col>81</xdr:col>
      <xdr:colOff>101600</xdr:colOff>
      <xdr:row>97</xdr:row>
      <xdr:rowOff>80406</xdr:rowOff>
    </xdr:to>
    <xdr:sp macro="" textlink="">
      <xdr:nvSpPr>
        <xdr:cNvPr id="708" name="楕円 707"/>
        <xdr:cNvSpPr/>
      </xdr:nvSpPr>
      <xdr:spPr>
        <a:xfrm>
          <a:off x="15430500" y="1660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71533</xdr:rowOff>
    </xdr:from>
    <xdr:ext cx="534377" cy="259045"/>
    <xdr:sp macro="" textlink="">
      <xdr:nvSpPr>
        <xdr:cNvPr id="709" name="テキスト ボックス 708"/>
        <xdr:cNvSpPr txBox="1"/>
      </xdr:nvSpPr>
      <xdr:spPr>
        <a:xfrm>
          <a:off x="15214111" y="1670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34082</xdr:rowOff>
    </xdr:from>
    <xdr:to>
      <xdr:col>76</xdr:col>
      <xdr:colOff>165100</xdr:colOff>
      <xdr:row>95</xdr:row>
      <xdr:rowOff>135682</xdr:rowOff>
    </xdr:to>
    <xdr:sp macro="" textlink="">
      <xdr:nvSpPr>
        <xdr:cNvPr id="710" name="楕円 709"/>
        <xdr:cNvSpPr/>
      </xdr:nvSpPr>
      <xdr:spPr>
        <a:xfrm>
          <a:off x="14541500" y="163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152209</xdr:rowOff>
    </xdr:from>
    <xdr:ext cx="534377" cy="259045"/>
    <xdr:sp macro="" textlink="">
      <xdr:nvSpPr>
        <xdr:cNvPr id="711" name="テキスト ボックス 710"/>
        <xdr:cNvSpPr txBox="1"/>
      </xdr:nvSpPr>
      <xdr:spPr>
        <a:xfrm>
          <a:off x="14325111" y="1609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39934</xdr:rowOff>
    </xdr:from>
    <xdr:to>
      <xdr:col>72</xdr:col>
      <xdr:colOff>38100</xdr:colOff>
      <xdr:row>94</xdr:row>
      <xdr:rowOff>141534</xdr:rowOff>
    </xdr:to>
    <xdr:sp macro="" textlink="">
      <xdr:nvSpPr>
        <xdr:cNvPr id="712" name="楕円 711"/>
        <xdr:cNvSpPr/>
      </xdr:nvSpPr>
      <xdr:spPr>
        <a:xfrm>
          <a:off x="13652500" y="1615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158061</xdr:rowOff>
    </xdr:from>
    <xdr:ext cx="534377" cy="259045"/>
    <xdr:sp macro="" textlink="">
      <xdr:nvSpPr>
        <xdr:cNvPr id="713" name="テキスト ボックス 712"/>
        <xdr:cNvSpPr txBox="1"/>
      </xdr:nvSpPr>
      <xdr:spPr>
        <a:xfrm>
          <a:off x="13436111" y="1593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98730</xdr:rowOff>
    </xdr:from>
    <xdr:to>
      <xdr:col>67</xdr:col>
      <xdr:colOff>101600</xdr:colOff>
      <xdr:row>97</xdr:row>
      <xdr:rowOff>28880</xdr:rowOff>
    </xdr:to>
    <xdr:sp macro="" textlink="">
      <xdr:nvSpPr>
        <xdr:cNvPr id="714" name="楕円 713"/>
        <xdr:cNvSpPr/>
      </xdr:nvSpPr>
      <xdr:spPr>
        <a:xfrm>
          <a:off x="12763500" y="165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45407</xdr:rowOff>
    </xdr:from>
    <xdr:ext cx="534377" cy="259045"/>
    <xdr:sp macro="" textlink="">
      <xdr:nvSpPr>
        <xdr:cNvPr id="715" name="テキスト ボックス 714"/>
        <xdr:cNvSpPr txBox="1"/>
      </xdr:nvSpPr>
      <xdr:spPr>
        <a:xfrm>
          <a:off x="12547111" y="1633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5" name="投資及び出資金平均値テキスト"/>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9" name="テキスト ボックス 748"/>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44050</xdr:rowOff>
    </xdr:from>
    <xdr:to>
      <xdr:col>102</xdr:col>
      <xdr:colOff>114300</xdr:colOff>
      <xdr:row>59</xdr:row>
      <xdr:rowOff>44450</xdr:rowOff>
    </xdr:to>
    <xdr:cxnSp macro="">
      <xdr:nvCxnSpPr>
        <xdr:cNvPr id="810" name="直線コネクタ 809"/>
        <xdr:cNvCxnSpPr/>
      </xdr:nvCxnSpPr>
      <xdr:spPr>
        <a:xfrm>
          <a:off x="18656300" y="1015960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164700</xdr:rowOff>
    </xdr:from>
    <xdr:to>
      <xdr:col>98</xdr:col>
      <xdr:colOff>38100</xdr:colOff>
      <xdr:row>59</xdr:row>
      <xdr:rowOff>94850</xdr:rowOff>
    </xdr:to>
    <xdr:sp macro="" textlink="">
      <xdr:nvSpPr>
        <xdr:cNvPr id="828" name="楕円 827"/>
        <xdr:cNvSpPr/>
      </xdr:nvSpPr>
      <xdr:spPr>
        <a:xfrm>
          <a:off x="18605500" y="101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85977</xdr:rowOff>
    </xdr:from>
    <xdr:ext cx="313932" cy="259045"/>
    <xdr:sp macro="" textlink="">
      <xdr:nvSpPr>
        <xdr:cNvPr id="829" name="テキスト ボックス 828"/>
        <xdr:cNvSpPr txBox="1"/>
      </xdr:nvSpPr>
      <xdr:spPr>
        <a:xfrm>
          <a:off x="18499333" y="1020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78702</xdr:rowOff>
    </xdr:from>
    <xdr:to>
      <xdr:col>116</xdr:col>
      <xdr:colOff>63500</xdr:colOff>
      <xdr:row>76</xdr:row>
      <xdr:rowOff>85713</xdr:rowOff>
    </xdr:to>
    <xdr:cxnSp macro="">
      <xdr:nvCxnSpPr>
        <xdr:cNvPr id="859" name="直線コネクタ 858"/>
        <xdr:cNvCxnSpPr/>
      </xdr:nvCxnSpPr>
      <xdr:spPr>
        <a:xfrm flipV="1">
          <a:off x="21323300" y="13108902"/>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92727</xdr:rowOff>
    </xdr:from>
    <xdr:ext cx="534377" cy="259045"/>
    <xdr:sp macro="" textlink="">
      <xdr:nvSpPr>
        <xdr:cNvPr id="860" name="繰出金平均値テキスト"/>
        <xdr:cNvSpPr txBox="1"/>
      </xdr:nvSpPr>
      <xdr:spPr>
        <a:xfrm>
          <a:off x="22212300" y="1278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85713</xdr:rowOff>
    </xdr:from>
    <xdr:to>
      <xdr:col>111</xdr:col>
      <xdr:colOff>177800</xdr:colOff>
      <xdr:row>76</xdr:row>
      <xdr:rowOff>90323</xdr:rowOff>
    </xdr:to>
    <xdr:cxnSp macro="">
      <xdr:nvCxnSpPr>
        <xdr:cNvPr id="862" name="直線コネクタ 861"/>
        <xdr:cNvCxnSpPr/>
      </xdr:nvCxnSpPr>
      <xdr:spPr>
        <a:xfrm flipV="1">
          <a:off x="20434300" y="13115913"/>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96652</xdr:rowOff>
    </xdr:from>
    <xdr:ext cx="534377" cy="259045"/>
    <xdr:sp macro="" textlink="">
      <xdr:nvSpPr>
        <xdr:cNvPr id="864" name="テキスト ボックス 863"/>
        <xdr:cNvSpPr txBox="1"/>
      </xdr:nvSpPr>
      <xdr:spPr>
        <a:xfrm>
          <a:off x="21056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90323</xdr:rowOff>
    </xdr:from>
    <xdr:to>
      <xdr:col>107</xdr:col>
      <xdr:colOff>50800</xdr:colOff>
      <xdr:row>76</xdr:row>
      <xdr:rowOff>124231</xdr:rowOff>
    </xdr:to>
    <xdr:cxnSp macro="">
      <xdr:nvCxnSpPr>
        <xdr:cNvPr id="865" name="直線コネクタ 864"/>
        <xdr:cNvCxnSpPr/>
      </xdr:nvCxnSpPr>
      <xdr:spPr>
        <a:xfrm flipV="1">
          <a:off x="19545300" y="13120523"/>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111015</xdr:rowOff>
    </xdr:from>
    <xdr:ext cx="534377" cy="259045"/>
    <xdr:sp macro="" textlink="">
      <xdr:nvSpPr>
        <xdr:cNvPr id="867" name="テキスト ボックス 866"/>
        <xdr:cNvSpPr txBox="1"/>
      </xdr:nvSpPr>
      <xdr:spPr>
        <a:xfrm>
          <a:off x="20167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76112</xdr:rowOff>
    </xdr:from>
    <xdr:to>
      <xdr:col>102</xdr:col>
      <xdr:colOff>114300</xdr:colOff>
      <xdr:row>76</xdr:row>
      <xdr:rowOff>124231</xdr:rowOff>
    </xdr:to>
    <xdr:cxnSp macro="">
      <xdr:nvCxnSpPr>
        <xdr:cNvPr id="868" name="直線コネクタ 867"/>
        <xdr:cNvCxnSpPr/>
      </xdr:nvCxnSpPr>
      <xdr:spPr>
        <a:xfrm>
          <a:off x="18656300" y="13106312"/>
          <a:ext cx="889000" cy="4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0" name="テキスト ボックス 869"/>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59732</xdr:rowOff>
    </xdr:from>
    <xdr:ext cx="534377" cy="259045"/>
    <xdr:sp macro="" textlink="">
      <xdr:nvSpPr>
        <xdr:cNvPr id="872" name="テキスト ボックス 871"/>
        <xdr:cNvSpPr txBox="1"/>
      </xdr:nvSpPr>
      <xdr:spPr>
        <a:xfrm>
          <a:off x="18389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27902</xdr:rowOff>
    </xdr:from>
    <xdr:to>
      <xdr:col>116</xdr:col>
      <xdr:colOff>114300</xdr:colOff>
      <xdr:row>76</xdr:row>
      <xdr:rowOff>129502</xdr:rowOff>
    </xdr:to>
    <xdr:sp macro="" textlink="">
      <xdr:nvSpPr>
        <xdr:cNvPr id="878" name="楕円 877"/>
        <xdr:cNvSpPr/>
      </xdr:nvSpPr>
      <xdr:spPr>
        <a:xfrm>
          <a:off x="22110700" y="130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6329</xdr:rowOff>
    </xdr:from>
    <xdr:ext cx="534377" cy="259045"/>
    <xdr:sp macro="" textlink="">
      <xdr:nvSpPr>
        <xdr:cNvPr id="879" name="繰出金該当値テキスト"/>
        <xdr:cNvSpPr txBox="1"/>
      </xdr:nvSpPr>
      <xdr:spPr>
        <a:xfrm>
          <a:off x="22212300" y="13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34913</xdr:rowOff>
    </xdr:from>
    <xdr:to>
      <xdr:col>112</xdr:col>
      <xdr:colOff>38100</xdr:colOff>
      <xdr:row>76</xdr:row>
      <xdr:rowOff>136513</xdr:rowOff>
    </xdr:to>
    <xdr:sp macro="" textlink="">
      <xdr:nvSpPr>
        <xdr:cNvPr id="880" name="楕円 879"/>
        <xdr:cNvSpPr/>
      </xdr:nvSpPr>
      <xdr:spPr>
        <a:xfrm>
          <a:off x="21272500" y="13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127640</xdr:rowOff>
    </xdr:from>
    <xdr:ext cx="534377" cy="259045"/>
    <xdr:sp macro="" textlink="">
      <xdr:nvSpPr>
        <xdr:cNvPr id="881" name="テキスト ボックス 880"/>
        <xdr:cNvSpPr txBox="1"/>
      </xdr:nvSpPr>
      <xdr:spPr>
        <a:xfrm>
          <a:off x="21056111" y="131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39523</xdr:rowOff>
    </xdr:from>
    <xdr:to>
      <xdr:col>107</xdr:col>
      <xdr:colOff>101600</xdr:colOff>
      <xdr:row>76</xdr:row>
      <xdr:rowOff>141123</xdr:rowOff>
    </xdr:to>
    <xdr:sp macro="" textlink="">
      <xdr:nvSpPr>
        <xdr:cNvPr id="882" name="楕円 881"/>
        <xdr:cNvSpPr/>
      </xdr:nvSpPr>
      <xdr:spPr>
        <a:xfrm>
          <a:off x="20383500" y="130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132250</xdr:rowOff>
    </xdr:from>
    <xdr:ext cx="534377" cy="259045"/>
    <xdr:sp macro="" textlink="">
      <xdr:nvSpPr>
        <xdr:cNvPr id="883" name="テキスト ボックス 882"/>
        <xdr:cNvSpPr txBox="1"/>
      </xdr:nvSpPr>
      <xdr:spPr>
        <a:xfrm>
          <a:off x="20167111" y="1316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73431</xdr:rowOff>
    </xdr:from>
    <xdr:to>
      <xdr:col>102</xdr:col>
      <xdr:colOff>165100</xdr:colOff>
      <xdr:row>77</xdr:row>
      <xdr:rowOff>3581</xdr:rowOff>
    </xdr:to>
    <xdr:sp macro="" textlink="">
      <xdr:nvSpPr>
        <xdr:cNvPr id="884" name="楕円 883"/>
        <xdr:cNvSpPr/>
      </xdr:nvSpPr>
      <xdr:spPr>
        <a:xfrm>
          <a:off x="19494500" y="131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166158</xdr:rowOff>
    </xdr:from>
    <xdr:ext cx="534377" cy="259045"/>
    <xdr:sp macro="" textlink="">
      <xdr:nvSpPr>
        <xdr:cNvPr id="885" name="テキスト ボックス 884"/>
        <xdr:cNvSpPr txBox="1"/>
      </xdr:nvSpPr>
      <xdr:spPr>
        <a:xfrm>
          <a:off x="19278111" y="1319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25312</xdr:rowOff>
    </xdr:from>
    <xdr:to>
      <xdr:col>98</xdr:col>
      <xdr:colOff>38100</xdr:colOff>
      <xdr:row>76</xdr:row>
      <xdr:rowOff>126912</xdr:rowOff>
    </xdr:to>
    <xdr:sp macro="" textlink="">
      <xdr:nvSpPr>
        <xdr:cNvPr id="886" name="楕円 885"/>
        <xdr:cNvSpPr/>
      </xdr:nvSpPr>
      <xdr:spPr>
        <a:xfrm>
          <a:off x="18605500" y="130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118039</xdr:rowOff>
    </xdr:from>
    <xdr:ext cx="534377" cy="259045"/>
    <xdr:sp macro="" textlink="">
      <xdr:nvSpPr>
        <xdr:cNvPr id="887" name="テキスト ボックス 886"/>
        <xdr:cNvSpPr txBox="1"/>
      </xdr:nvSpPr>
      <xdr:spPr>
        <a:xfrm>
          <a:off x="18389111" y="1314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strike="noStrike">
              <a:latin typeface="ＭＳ Ｐゴシック" panose="020B0600070205080204" pitchFamily="50" charset="-128"/>
              <a:ea typeface="ＭＳ Ｐゴシック" panose="020B0600070205080204" pitchFamily="50" charset="-128"/>
            </a:rPr>
            <a:t>　</a:t>
          </a:r>
          <a:r>
            <a:rPr kumimoji="1" lang="ja-JP" altLang="en-US" sz="1100" strike="noStrike" baseline="0">
              <a:latin typeface="ＭＳ Ｐゴシック" panose="020B0600070205080204" pitchFamily="50" charset="-128"/>
              <a:ea typeface="ＭＳ Ｐゴシック" panose="020B0600070205080204" pitchFamily="50" charset="-128"/>
            </a:rPr>
            <a:t>物件費は住民一人当たり</a:t>
          </a:r>
          <a:r>
            <a:rPr kumimoji="1" lang="en-US" altLang="ja-JP" sz="1100" strike="noStrike" baseline="0">
              <a:latin typeface="ＭＳ Ｐゴシック" panose="020B0600070205080204" pitchFamily="50" charset="-128"/>
              <a:ea typeface="ＭＳ Ｐゴシック" panose="020B0600070205080204" pitchFamily="50" charset="-128"/>
            </a:rPr>
            <a:t>78,666</a:t>
          </a:r>
          <a:r>
            <a:rPr kumimoji="1" lang="ja-JP" altLang="en-US" sz="1100" strike="noStrike" baseline="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令和２年度はＧＩＧＡスクール用タブレット端末の購入など学校情報環境の整備に係る経費が前年度から増加した。多摩市は公共施設が多く、その維持管理のために経費がかかるため、他市に比べて物件費が高くなっている。また、外部委託を積極的に活用していることもその理由の</a:t>
          </a:r>
          <a:r>
            <a:rPr kumimoji="1" lang="en-US" altLang="ja-JP" sz="1100" strike="noStrike" baseline="0">
              <a:latin typeface="ＭＳ Ｐゴシック" panose="020B0600070205080204" pitchFamily="50" charset="-128"/>
              <a:ea typeface="ＭＳ Ｐゴシック" panose="020B0600070205080204" pitchFamily="50" charset="-128"/>
            </a:rPr>
            <a:t>1</a:t>
          </a:r>
          <a:r>
            <a:rPr kumimoji="1" lang="ja-JP" altLang="en-US" sz="1100" strike="noStrike" baseline="0">
              <a:latin typeface="ＭＳ Ｐゴシック" panose="020B0600070205080204" pitchFamily="50" charset="-128"/>
              <a:ea typeface="ＭＳ Ｐゴシック" panose="020B0600070205080204" pitchFamily="50" charset="-128"/>
            </a:rPr>
            <a:t>つである。「新生</a:t>
          </a:r>
          <a:r>
            <a:rPr kumimoji="1" lang="en-US" altLang="ja-JP" sz="1100" strike="noStrike" baseline="0">
              <a:latin typeface="ＭＳ Ｐゴシック" panose="020B0600070205080204" pitchFamily="50" charset="-128"/>
              <a:ea typeface="ＭＳ Ｐゴシック" panose="020B0600070205080204" pitchFamily="50" charset="-128"/>
            </a:rPr>
            <a:t>TAMA</a:t>
          </a:r>
          <a:r>
            <a:rPr kumimoji="1" lang="ja-JP" altLang="en-US" sz="1100" strike="noStrike" baseline="0">
              <a:latin typeface="ＭＳ Ｐゴシック" panose="020B0600070205080204" pitchFamily="50" charset="-128"/>
              <a:ea typeface="ＭＳ Ｐゴシック" panose="020B0600070205080204" pitchFamily="50" charset="-128"/>
            </a:rPr>
            <a:t>・行財政刷新プログラム」の取り組みによる経常経費の削減や公共施設の総量の適正化を進めていく。</a:t>
          </a:r>
          <a:endParaRPr kumimoji="1" lang="en-US" altLang="ja-JP" sz="1100" strike="noStrike" baseline="0">
            <a:latin typeface="ＭＳ Ｐゴシック" panose="020B0600070205080204" pitchFamily="50" charset="-128"/>
            <a:ea typeface="ＭＳ Ｐゴシック" panose="020B0600070205080204" pitchFamily="50" charset="-128"/>
          </a:endParaRPr>
        </a:p>
        <a:p>
          <a:r>
            <a:rPr kumimoji="1" lang="ja-JP" altLang="en-US" sz="1100" strike="noStrike" baseline="0">
              <a:latin typeface="ＭＳ Ｐゴシック" panose="020B0600070205080204" pitchFamily="50" charset="-128"/>
              <a:ea typeface="ＭＳ Ｐゴシック" panose="020B0600070205080204" pitchFamily="50" charset="-128"/>
            </a:rPr>
            <a:t>　補助費等は</a:t>
          </a:r>
          <a:r>
            <a:rPr kumimoji="1" lang="en-US" altLang="ja-JP" sz="1100" strike="noStrike" baseline="0">
              <a:latin typeface="ＭＳ Ｐゴシック" panose="020B0600070205080204" pitchFamily="50" charset="-128"/>
              <a:ea typeface="ＭＳ Ｐゴシック" panose="020B0600070205080204" pitchFamily="50" charset="-128"/>
            </a:rPr>
            <a:t>148,562</a:t>
          </a:r>
          <a:r>
            <a:rPr kumimoji="1" lang="ja-JP" altLang="en-US" sz="1100" strike="noStrike" baseline="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令和２年度は特別定額給付金の給付により前年度から増加した。多摩市は民生費にかかる補助交付金が高い割合を占めており、これは主に保育所の運営費への補助などである。必要な見直しを行うなど削減の取り組みは行っているが、抜本的な削減は難しい状況である。</a:t>
          </a:r>
          <a:endParaRPr kumimoji="1" lang="en-US" altLang="ja-JP" sz="1100" strike="noStrike" baseline="0">
            <a:latin typeface="ＭＳ Ｐゴシック" panose="020B0600070205080204" pitchFamily="50" charset="-128"/>
            <a:ea typeface="ＭＳ Ｐゴシック" panose="020B0600070205080204" pitchFamily="50" charset="-128"/>
          </a:endParaRPr>
        </a:p>
        <a:p>
          <a:r>
            <a:rPr kumimoji="1" lang="ja-JP" altLang="en-US" sz="1100" strike="noStrike" baseline="0">
              <a:latin typeface="ＭＳ Ｐゴシック" panose="020B0600070205080204" pitchFamily="50" charset="-128"/>
              <a:ea typeface="ＭＳ Ｐゴシック" panose="020B0600070205080204" pitchFamily="50" charset="-128"/>
            </a:rPr>
            <a:t>　普通建設事業費（うち更新整備）は、</a:t>
          </a:r>
          <a:r>
            <a:rPr kumimoji="1" lang="en-US" altLang="ja-JP" sz="1100" strike="noStrike" baseline="0">
              <a:latin typeface="ＭＳ Ｐゴシック" panose="020B0600070205080204" pitchFamily="50" charset="-128"/>
              <a:ea typeface="ＭＳ Ｐゴシック" panose="020B0600070205080204" pitchFamily="50" charset="-128"/>
            </a:rPr>
            <a:t>26,337</a:t>
          </a:r>
          <a:r>
            <a:rPr kumimoji="1" lang="ja-JP" altLang="en-US" sz="1100" strike="noStrike" baseline="0">
              <a:latin typeface="ＭＳ Ｐゴシック" panose="020B0600070205080204" pitchFamily="50" charset="-128"/>
              <a:ea typeface="ＭＳ Ｐゴシック" panose="020B0600070205080204" pitchFamily="50" charset="-128"/>
            </a:rPr>
            <a:t>円となり、令和元年度から大きく減少した。これは、武道館・陸上競技場などの大規模改修工事費の皆減による。</a:t>
          </a:r>
          <a:endParaRPr kumimoji="1" lang="en-US" altLang="ja-JP" sz="1100" strike="noStrike" baseline="0">
            <a:latin typeface="ＭＳ Ｐゴシック" panose="020B0600070205080204" pitchFamily="50" charset="-128"/>
            <a:ea typeface="ＭＳ Ｐゴシック" panose="020B0600070205080204" pitchFamily="50" charset="-128"/>
          </a:endParaRPr>
        </a:p>
        <a:p>
          <a:r>
            <a:rPr kumimoji="1" lang="ja-JP" altLang="en-US" sz="1100" strike="noStrike" baseline="0">
              <a:latin typeface="ＭＳ Ｐゴシック" panose="020B0600070205080204" pitchFamily="50" charset="-128"/>
              <a:ea typeface="ＭＳ Ｐゴシック" panose="020B0600070205080204" pitchFamily="50" charset="-128"/>
            </a:rPr>
            <a:t>　公債費は一人当たり</a:t>
          </a:r>
          <a:r>
            <a:rPr kumimoji="1" lang="en-US" altLang="ja-JP" sz="1100" strike="noStrike" baseline="0">
              <a:latin typeface="ＭＳ Ｐゴシック" panose="020B0600070205080204" pitchFamily="50" charset="-128"/>
              <a:ea typeface="ＭＳ Ｐゴシック" panose="020B0600070205080204" pitchFamily="50" charset="-128"/>
            </a:rPr>
            <a:t>13,435</a:t>
          </a:r>
          <a:r>
            <a:rPr kumimoji="1" lang="ja-JP" altLang="en-US" sz="1100" strike="noStrike" baseline="0">
              <a:latin typeface="ＭＳ Ｐゴシック" panose="020B0600070205080204" pitchFamily="50" charset="-128"/>
              <a:ea typeface="ＭＳ Ｐゴシック" panose="020B0600070205080204" pitchFamily="50" charset="-128"/>
            </a:rPr>
            <a:t>円となっており、類似団体平均を大きく下回る状況となっている。これは、多摩ニュータウン整備期に借入れた大規模な債務の償還が進んでいることに加えて、新規の地方債の発行抑制や繰上げ償還を行うなど、これまでの取組みの成果によるものである。今後、多くの公共施設が更新時期を迎えるため、地方債の発行額が増加することが想定されているが、引き続き計画的な借入れや更なる金額の精査により、公債費増加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148,479
145,724
21.01
74,977,734
72,029,432
2,046,874
31,128,105
14,042,629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81788</xdr:rowOff>
    </xdr:from>
    <xdr:to>
      <xdr:col>24</xdr:col>
      <xdr:colOff>63500</xdr:colOff>
      <xdr:row>34</xdr:row>
      <xdr:rowOff>104648</xdr:rowOff>
    </xdr:to>
    <xdr:cxnSp macro="">
      <xdr:nvCxnSpPr>
        <xdr:cNvPr id="61" name="直線コネクタ 60"/>
        <xdr:cNvCxnSpPr/>
      </xdr:nvCxnSpPr>
      <xdr:spPr>
        <a:xfrm>
          <a:off x="3797300" y="59110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67581</xdr:rowOff>
    </xdr:from>
    <xdr:ext cx="469744" cy="259045"/>
    <xdr:sp macro="" textlink="">
      <xdr:nvSpPr>
        <xdr:cNvPr id="62" name="議会費平均値テキスト"/>
        <xdr:cNvSpPr txBox="1"/>
      </xdr:nvSpPr>
      <xdr:spPr>
        <a:xfrm>
          <a:off x="4686300" y="572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65786</xdr:rowOff>
    </xdr:from>
    <xdr:to>
      <xdr:col>19</xdr:col>
      <xdr:colOff>177800</xdr:colOff>
      <xdr:row>34</xdr:row>
      <xdr:rowOff>81788</xdr:rowOff>
    </xdr:to>
    <xdr:cxnSp macro="">
      <xdr:nvCxnSpPr>
        <xdr:cNvPr id="64" name="直線コネクタ 63"/>
        <xdr:cNvCxnSpPr/>
      </xdr:nvCxnSpPr>
      <xdr:spPr>
        <a:xfrm>
          <a:off x="2908300" y="589508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119397</xdr:rowOff>
    </xdr:from>
    <xdr:ext cx="469744" cy="259045"/>
    <xdr:sp macro="" textlink="">
      <xdr:nvSpPr>
        <xdr:cNvPr id="66" name="テキスト ボックス 65"/>
        <xdr:cNvSpPr txBox="1"/>
      </xdr:nvSpPr>
      <xdr:spPr>
        <a:xfrm>
          <a:off x="3562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65786</xdr:rowOff>
    </xdr:from>
    <xdr:to>
      <xdr:col>15</xdr:col>
      <xdr:colOff>50800</xdr:colOff>
      <xdr:row>34</xdr:row>
      <xdr:rowOff>85598</xdr:rowOff>
    </xdr:to>
    <xdr:cxnSp macro="">
      <xdr:nvCxnSpPr>
        <xdr:cNvPr id="67" name="直線コネクタ 66"/>
        <xdr:cNvCxnSpPr/>
      </xdr:nvCxnSpPr>
      <xdr:spPr>
        <a:xfrm flipV="1">
          <a:off x="2019300" y="5895086"/>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69" name="テキスト ボックス 68"/>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26924</xdr:rowOff>
    </xdr:from>
    <xdr:to>
      <xdr:col>10</xdr:col>
      <xdr:colOff>114300</xdr:colOff>
      <xdr:row>34</xdr:row>
      <xdr:rowOff>85598</xdr:rowOff>
    </xdr:to>
    <xdr:cxnSp macro="">
      <xdr:nvCxnSpPr>
        <xdr:cNvPr id="70" name="直線コネクタ 69"/>
        <xdr:cNvCxnSpPr/>
      </xdr:nvCxnSpPr>
      <xdr:spPr>
        <a:xfrm>
          <a:off x="1130300" y="5856224"/>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79011</xdr:rowOff>
    </xdr:from>
    <xdr:ext cx="469744" cy="259045"/>
    <xdr:sp macro="" textlink="">
      <xdr:nvSpPr>
        <xdr:cNvPr id="72" name="テキスト ボックス 71"/>
        <xdr:cNvSpPr txBox="1"/>
      </xdr:nvSpPr>
      <xdr:spPr>
        <a:xfrm>
          <a:off x="1784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79011</xdr:rowOff>
    </xdr:from>
    <xdr:ext cx="469744" cy="259045"/>
    <xdr:sp macro="" textlink="">
      <xdr:nvSpPr>
        <xdr:cNvPr id="74" name="テキスト ボックス 73"/>
        <xdr:cNvSpPr txBox="1"/>
      </xdr:nvSpPr>
      <xdr:spPr>
        <a:xfrm>
          <a:off x="895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53848</xdr:rowOff>
    </xdr:from>
    <xdr:to>
      <xdr:col>24</xdr:col>
      <xdr:colOff>114300</xdr:colOff>
      <xdr:row>34</xdr:row>
      <xdr:rowOff>155448</xdr:rowOff>
    </xdr:to>
    <xdr:sp macro="" textlink="">
      <xdr:nvSpPr>
        <xdr:cNvPr id="80" name="楕円 79"/>
        <xdr:cNvSpPr/>
      </xdr:nvSpPr>
      <xdr:spPr>
        <a:xfrm>
          <a:off x="4584700" y="58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32275</xdr:rowOff>
    </xdr:from>
    <xdr:ext cx="469744" cy="259045"/>
    <xdr:sp macro="" textlink="">
      <xdr:nvSpPr>
        <xdr:cNvPr id="81" name="議会費該当値テキスト"/>
        <xdr:cNvSpPr txBox="1"/>
      </xdr:nvSpPr>
      <xdr:spPr>
        <a:xfrm>
          <a:off x="4686300" y="58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30988</xdr:rowOff>
    </xdr:from>
    <xdr:to>
      <xdr:col>20</xdr:col>
      <xdr:colOff>38100</xdr:colOff>
      <xdr:row>34</xdr:row>
      <xdr:rowOff>132588</xdr:rowOff>
    </xdr:to>
    <xdr:sp macro="" textlink="">
      <xdr:nvSpPr>
        <xdr:cNvPr id="82" name="楕円 81"/>
        <xdr:cNvSpPr/>
      </xdr:nvSpPr>
      <xdr:spPr>
        <a:xfrm>
          <a:off x="3746500" y="58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123715</xdr:rowOff>
    </xdr:from>
    <xdr:ext cx="469744" cy="259045"/>
    <xdr:sp macro="" textlink="">
      <xdr:nvSpPr>
        <xdr:cNvPr id="83" name="テキスト ボックス 82"/>
        <xdr:cNvSpPr txBox="1"/>
      </xdr:nvSpPr>
      <xdr:spPr>
        <a:xfrm>
          <a:off x="3562428" y="595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14986</xdr:rowOff>
    </xdr:from>
    <xdr:to>
      <xdr:col>15</xdr:col>
      <xdr:colOff>101600</xdr:colOff>
      <xdr:row>34</xdr:row>
      <xdr:rowOff>116586</xdr:rowOff>
    </xdr:to>
    <xdr:sp macro="" textlink="">
      <xdr:nvSpPr>
        <xdr:cNvPr id="84" name="楕円 83"/>
        <xdr:cNvSpPr/>
      </xdr:nvSpPr>
      <xdr:spPr>
        <a:xfrm>
          <a:off x="2857500" y="58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107713</xdr:rowOff>
    </xdr:from>
    <xdr:ext cx="469744" cy="259045"/>
    <xdr:sp macro="" textlink="">
      <xdr:nvSpPr>
        <xdr:cNvPr id="85" name="テキスト ボックス 84"/>
        <xdr:cNvSpPr txBox="1"/>
      </xdr:nvSpPr>
      <xdr:spPr>
        <a:xfrm>
          <a:off x="2673428" y="59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34798</xdr:rowOff>
    </xdr:from>
    <xdr:to>
      <xdr:col>10</xdr:col>
      <xdr:colOff>165100</xdr:colOff>
      <xdr:row>34</xdr:row>
      <xdr:rowOff>136398</xdr:rowOff>
    </xdr:to>
    <xdr:sp macro="" textlink="">
      <xdr:nvSpPr>
        <xdr:cNvPr id="86" name="楕円 85"/>
        <xdr:cNvSpPr/>
      </xdr:nvSpPr>
      <xdr:spPr>
        <a:xfrm>
          <a:off x="1968500" y="5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127525</xdr:rowOff>
    </xdr:from>
    <xdr:ext cx="469744" cy="259045"/>
    <xdr:sp macro="" textlink="">
      <xdr:nvSpPr>
        <xdr:cNvPr id="87" name="テキスト ボックス 86"/>
        <xdr:cNvSpPr txBox="1"/>
      </xdr:nvSpPr>
      <xdr:spPr>
        <a:xfrm>
          <a:off x="1784428" y="595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147574</xdr:rowOff>
    </xdr:from>
    <xdr:to>
      <xdr:col>6</xdr:col>
      <xdr:colOff>38100</xdr:colOff>
      <xdr:row>34</xdr:row>
      <xdr:rowOff>77724</xdr:rowOff>
    </xdr:to>
    <xdr:sp macro="" textlink="">
      <xdr:nvSpPr>
        <xdr:cNvPr id="88" name="楕円 87"/>
        <xdr:cNvSpPr/>
      </xdr:nvSpPr>
      <xdr:spPr>
        <a:xfrm>
          <a:off x="1079500" y="58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68851</xdr:rowOff>
    </xdr:from>
    <xdr:ext cx="469744" cy="259045"/>
    <xdr:sp macro="" textlink="">
      <xdr:nvSpPr>
        <xdr:cNvPr id="89" name="テキスト ボックス 88"/>
        <xdr:cNvSpPr txBox="1"/>
      </xdr:nvSpPr>
      <xdr:spPr>
        <a:xfrm>
          <a:off x="895428" y="58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27842</xdr:rowOff>
    </xdr:from>
    <xdr:to>
      <xdr:col>24</xdr:col>
      <xdr:colOff>62865</xdr:colOff>
      <xdr:row>54</xdr:row>
      <xdr:rowOff>72583</xdr:rowOff>
    </xdr:to>
    <xdr:cxnSp macro="">
      <xdr:nvCxnSpPr>
        <xdr:cNvPr id="112" name="直線コネクタ 111"/>
        <xdr:cNvCxnSpPr/>
      </xdr:nvCxnSpPr>
      <xdr:spPr>
        <a:xfrm flipV="1">
          <a:off x="4633595" y="8600342"/>
          <a:ext cx="1270" cy="7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76410</xdr:rowOff>
    </xdr:from>
    <xdr:ext cx="599010" cy="259045"/>
    <xdr:sp macro="" textlink="">
      <xdr:nvSpPr>
        <xdr:cNvPr id="113" name="総務費最小値テキスト"/>
        <xdr:cNvSpPr txBox="1"/>
      </xdr:nvSpPr>
      <xdr:spPr>
        <a:xfrm>
          <a:off x="4686300" y="933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72583</xdr:rowOff>
    </xdr:from>
    <xdr:to>
      <xdr:col>24</xdr:col>
      <xdr:colOff>152400</xdr:colOff>
      <xdr:row>54</xdr:row>
      <xdr:rowOff>72583</xdr:rowOff>
    </xdr:to>
    <xdr:cxnSp macro="">
      <xdr:nvCxnSpPr>
        <xdr:cNvPr id="114" name="直線コネクタ 113"/>
        <xdr:cNvCxnSpPr/>
      </xdr:nvCxnSpPr>
      <xdr:spPr>
        <a:xfrm>
          <a:off x="4546600" y="93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145969</xdr:rowOff>
    </xdr:from>
    <xdr:ext cx="599010" cy="259045"/>
    <xdr:sp macro="" textlink="">
      <xdr:nvSpPr>
        <xdr:cNvPr id="115" name="総務費最大値テキスト"/>
        <xdr:cNvSpPr txBox="1"/>
      </xdr:nvSpPr>
      <xdr:spPr>
        <a:xfrm>
          <a:off x="4686300" y="837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27842</xdr:rowOff>
    </xdr:from>
    <xdr:to>
      <xdr:col>24</xdr:col>
      <xdr:colOff>152400</xdr:colOff>
      <xdr:row>50</xdr:row>
      <xdr:rowOff>27842</xdr:rowOff>
    </xdr:to>
    <xdr:cxnSp macro="">
      <xdr:nvCxnSpPr>
        <xdr:cNvPr id="116" name="直線コネクタ 115"/>
        <xdr:cNvCxnSpPr/>
      </xdr:nvCxnSpPr>
      <xdr:spPr>
        <a:xfrm>
          <a:off x="4546600" y="860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55018</xdr:rowOff>
    </xdr:from>
    <xdr:to>
      <xdr:col>24</xdr:col>
      <xdr:colOff>63500</xdr:colOff>
      <xdr:row>58</xdr:row>
      <xdr:rowOff>166098</xdr:rowOff>
    </xdr:to>
    <xdr:cxnSp macro="">
      <xdr:nvCxnSpPr>
        <xdr:cNvPr id="117" name="直線コネクタ 116"/>
        <xdr:cNvCxnSpPr/>
      </xdr:nvCxnSpPr>
      <xdr:spPr>
        <a:xfrm flipV="1">
          <a:off x="3797300" y="9141868"/>
          <a:ext cx="838200" cy="96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12088</xdr:rowOff>
    </xdr:from>
    <xdr:ext cx="599010" cy="259045"/>
    <xdr:sp macro="" textlink="">
      <xdr:nvSpPr>
        <xdr:cNvPr id="118" name="総務費平均値テキスト"/>
        <xdr:cNvSpPr txBox="1"/>
      </xdr:nvSpPr>
      <xdr:spPr>
        <a:xfrm>
          <a:off x="4686300" y="909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33661</xdr:rowOff>
    </xdr:from>
    <xdr:to>
      <xdr:col>24</xdr:col>
      <xdr:colOff>114300</xdr:colOff>
      <xdr:row>53</xdr:row>
      <xdr:rowOff>135261</xdr:rowOff>
    </xdr:to>
    <xdr:sp macro="" textlink="">
      <xdr:nvSpPr>
        <xdr:cNvPr id="119" name="フローチャート: 判断 118"/>
        <xdr:cNvSpPr/>
      </xdr:nvSpPr>
      <xdr:spPr>
        <a:xfrm>
          <a:off x="4584700" y="912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84205</xdr:rowOff>
    </xdr:from>
    <xdr:to>
      <xdr:col>19</xdr:col>
      <xdr:colOff>177800</xdr:colOff>
      <xdr:row>58</xdr:row>
      <xdr:rowOff>166098</xdr:rowOff>
    </xdr:to>
    <xdr:cxnSp macro="">
      <xdr:nvCxnSpPr>
        <xdr:cNvPr id="120" name="直線コネクタ 119"/>
        <xdr:cNvCxnSpPr/>
      </xdr:nvCxnSpPr>
      <xdr:spPr>
        <a:xfrm>
          <a:off x="2908300" y="10028305"/>
          <a:ext cx="889000" cy="8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70740</xdr:rowOff>
    </xdr:from>
    <xdr:to>
      <xdr:col>20</xdr:col>
      <xdr:colOff>38100</xdr:colOff>
      <xdr:row>59</xdr:row>
      <xdr:rowOff>890</xdr:rowOff>
    </xdr:to>
    <xdr:sp macro="" textlink="">
      <xdr:nvSpPr>
        <xdr:cNvPr id="121" name="フローチャート: 判断 120"/>
        <xdr:cNvSpPr/>
      </xdr:nvSpPr>
      <xdr:spPr>
        <a:xfrm>
          <a:off x="3746500" y="1001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17417</xdr:rowOff>
    </xdr:from>
    <xdr:ext cx="534377" cy="259045"/>
    <xdr:sp macro="" textlink="">
      <xdr:nvSpPr>
        <xdr:cNvPr id="122" name="テキスト ボックス 121"/>
        <xdr:cNvSpPr txBox="1"/>
      </xdr:nvSpPr>
      <xdr:spPr>
        <a:xfrm>
          <a:off x="3530111" y="979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15936</xdr:rowOff>
    </xdr:from>
    <xdr:to>
      <xdr:col>15</xdr:col>
      <xdr:colOff>50800</xdr:colOff>
      <xdr:row>58</xdr:row>
      <xdr:rowOff>84205</xdr:rowOff>
    </xdr:to>
    <xdr:cxnSp macro="">
      <xdr:nvCxnSpPr>
        <xdr:cNvPr id="123" name="直線コネクタ 122"/>
        <xdr:cNvCxnSpPr/>
      </xdr:nvCxnSpPr>
      <xdr:spPr>
        <a:xfrm>
          <a:off x="2019300" y="9960036"/>
          <a:ext cx="889000" cy="6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35773</xdr:rowOff>
    </xdr:from>
    <xdr:to>
      <xdr:col>15</xdr:col>
      <xdr:colOff>101600</xdr:colOff>
      <xdr:row>58</xdr:row>
      <xdr:rowOff>137373</xdr:rowOff>
    </xdr:to>
    <xdr:sp macro="" textlink="">
      <xdr:nvSpPr>
        <xdr:cNvPr id="124" name="フローチャート: 判断 123"/>
        <xdr:cNvSpPr/>
      </xdr:nvSpPr>
      <xdr:spPr>
        <a:xfrm>
          <a:off x="2857500" y="997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128500</xdr:rowOff>
    </xdr:from>
    <xdr:ext cx="534377" cy="259045"/>
    <xdr:sp macro="" textlink="">
      <xdr:nvSpPr>
        <xdr:cNvPr id="125" name="テキスト ボックス 124"/>
        <xdr:cNvSpPr txBox="1"/>
      </xdr:nvSpPr>
      <xdr:spPr>
        <a:xfrm>
          <a:off x="2641111" y="1007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15936</xdr:rowOff>
    </xdr:from>
    <xdr:to>
      <xdr:col>10</xdr:col>
      <xdr:colOff>114300</xdr:colOff>
      <xdr:row>58</xdr:row>
      <xdr:rowOff>162661</xdr:rowOff>
    </xdr:to>
    <xdr:cxnSp macro="">
      <xdr:nvCxnSpPr>
        <xdr:cNvPr id="126" name="直線コネクタ 125"/>
        <xdr:cNvCxnSpPr/>
      </xdr:nvCxnSpPr>
      <xdr:spPr>
        <a:xfrm flipV="1">
          <a:off x="1130300" y="9960036"/>
          <a:ext cx="889000" cy="14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112574</xdr:rowOff>
    </xdr:from>
    <xdr:to>
      <xdr:col>10</xdr:col>
      <xdr:colOff>165100</xdr:colOff>
      <xdr:row>59</xdr:row>
      <xdr:rowOff>42724</xdr:rowOff>
    </xdr:to>
    <xdr:sp macro="" textlink="">
      <xdr:nvSpPr>
        <xdr:cNvPr id="127" name="フローチャート: 判断 126"/>
        <xdr:cNvSpPr/>
      </xdr:nvSpPr>
      <xdr:spPr>
        <a:xfrm>
          <a:off x="1968500" y="100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33851</xdr:rowOff>
    </xdr:from>
    <xdr:ext cx="534377" cy="259045"/>
    <xdr:sp macro="" textlink="">
      <xdr:nvSpPr>
        <xdr:cNvPr id="128" name="テキスト ボックス 127"/>
        <xdr:cNvSpPr txBox="1"/>
      </xdr:nvSpPr>
      <xdr:spPr>
        <a:xfrm>
          <a:off x="1752111" y="101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132627</xdr:rowOff>
    </xdr:from>
    <xdr:to>
      <xdr:col>6</xdr:col>
      <xdr:colOff>38100</xdr:colOff>
      <xdr:row>59</xdr:row>
      <xdr:rowOff>62777</xdr:rowOff>
    </xdr:to>
    <xdr:sp macro="" textlink="">
      <xdr:nvSpPr>
        <xdr:cNvPr id="129" name="フローチャート: 判断 128"/>
        <xdr:cNvSpPr/>
      </xdr:nvSpPr>
      <xdr:spPr>
        <a:xfrm>
          <a:off x="1079500" y="100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53904</xdr:rowOff>
    </xdr:from>
    <xdr:ext cx="534377" cy="259045"/>
    <xdr:sp macro="" textlink="">
      <xdr:nvSpPr>
        <xdr:cNvPr id="130" name="テキスト ボックス 129"/>
        <xdr:cNvSpPr txBox="1"/>
      </xdr:nvSpPr>
      <xdr:spPr>
        <a:xfrm>
          <a:off x="863111" y="101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4218</xdr:rowOff>
    </xdr:from>
    <xdr:to>
      <xdr:col>24</xdr:col>
      <xdr:colOff>114300</xdr:colOff>
      <xdr:row>53</xdr:row>
      <xdr:rowOff>105818</xdr:rowOff>
    </xdr:to>
    <xdr:sp macro="" textlink="">
      <xdr:nvSpPr>
        <xdr:cNvPr id="136" name="楕円 135"/>
        <xdr:cNvSpPr/>
      </xdr:nvSpPr>
      <xdr:spPr>
        <a:xfrm>
          <a:off x="4584700" y="909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27095</xdr:rowOff>
    </xdr:from>
    <xdr:ext cx="599010" cy="259045"/>
    <xdr:sp macro="" textlink="">
      <xdr:nvSpPr>
        <xdr:cNvPr id="137" name="総務費該当値テキスト"/>
        <xdr:cNvSpPr txBox="1"/>
      </xdr:nvSpPr>
      <xdr:spPr>
        <a:xfrm>
          <a:off x="4686300" y="894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115298</xdr:rowOff>
    </xdr:from>
    <xdr:to>
      <xdr:col>20</xdr:col>
      <xdr:colOff>38100</xdr:colOff>
      <xdr:row>59</xdr:row>
      <xdr:rowOff>45448</xdr:rowOff>
    </xdr:to>
    <xdr:sp macro="" textlink="">
      <xdr:nvSpPr>
        <xdr:cNvPr id="138" name="楕円 137"/>
        <xdr:cNvSpPr/>
      </xdr:nvSpPr>
      <xdr:spPr>
        <a:xfrm>
          <a:off x="3746500" y="100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36575</xdr:rowOff>
    </xdr:from>
    <xdr:ext cx="534377" cy="259045"/>
    <xdr:sp macro="" textlink="">
      <xdr:nvSpPr>
        <xdr:cNvPr id="139" name="テキスト ボックス 138"/>
        <xdr:cNvSpPr txBox="1"/>
      </xdr:nvSpPr>
      <xdr:spPr>
        <a:xfrm>
          <a:off x="3530111" y="101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33405</xdr:rowOff>
    </xdr:from>
    <xdr:to>
      <xdr:col>15</xdr:col>
      <xdr:colOff>101600</xdr:colOff>
      <xdr:row>58</xdr:row>
      <xdr:rowOff>135005</xdr:rowOff>
    </xdr:to>
    <xdr:sp macro="" textlink="">
      <xdr:nvSpPr>
        <xdr:cNvPr id="140" name="楕円 139"/>
        <xdr:cNvSpPr/>
      </xdr:nvSpPr>
      <xdr:spPr>
        <a:xfrm>
          <a:off x="2857500" y="997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151532</xdr:rowOff>
    </xdr:from>
    <xdr:ext cx="534377" cy="259045"/>
    <xdr:sp macro="" textlink="">
      <xdr:nvSpPr>
        <xdr:cNvPr id="141" name="テキスト ボックス 140"/>
        <xdr:cNvSpPr txBox="1"/>
      </xdr:nvSpPr>
      <xdr:spPr>
        <a:xfrm>
          <a:off x="2641111" y="975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136586</xdr:rowOff>
    </xdr:from>
    <xdr:to>
      <xdr:col>10</xdr:col>
      <xdr:colOff>165100</xdr:colOff>
      <xdr:row>58</xdr:row>
      <xdr:rowOff>66736</xdr:rowOff>
    </xdr:to>
    <xdr:sp macro="" textlink="">
      <xdr:nvSpPr>
        <xdr:cNvPr id="142" name="楕円 141"/>
        <xdr:cNvSpPr/>
      </xdr:nvSpPr>
      <xdr:spPr>
        <a:xfrm>
          <a:off x="1968500" y="990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83263</xdr:rowOff>
    </xdr:from>
    <xdr:ext cx="534377" cy="259045"/>
    <xdr:sp macro="" textlink="">
      <xdr:nvSpPr>
        <xdr:cNvPr id="143" name="テキスト ボックス 142"/>
        <xdr:cNvSpPr txBox="1"/>
      </xdr:nvSpPr>
      <xdr:spPr>
        <a:xfrm>
          <a:off x="1752111" y="96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111861</xdr:rowOff>
    </xdr:from>
    <xdr:to>
      <xdr:col>6</xdr:col>
      <xdr:colOff>38100</xdr:colOff>
      <xdr:row>59</xdr:row>
      <xdr:rowOff>42011</xdr:rowOff>
    </xdr:to>
    <xdr:sp macro="" textlink="">
      <xdr:nvSpPr>
        <xdr:cNvPr id="144" name="楕円 143"/>
        <xdr:cNvSpPr/>
      </xdr:nvSpPr>
      <xdr:spPr>
        <a:xfrm>
          <a:off x="1079500" y="1005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58538</xdr:rowOff>
    </xdr:from>
    <xdr:ext cx="534377" cy="259045"/>
    <xdr:sp macro="" textlink="">
      <xdr:nvSpPr>
        <xdr:cNvPr id="145" name="テキスト ボックス 144"/>
        <xdr:cNvSpPr txBox="1"/>
      </xdr:nvSpPr>
      <xdr:spPr>
        <a:xfrm>
          <a:off x="863111" y="98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0" name="直線コネクタ 169"/>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1"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2" name="直線コネクタ 171"/>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3"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4" name="直線コネクタ 173"/>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9309</xdr:rowOff>
    </xdr:from>
    <xdr:to>
      <xdr:col>24</xdr:col>
      <xdr:colOff>63500</xdr:colOff>
      <xdr:row>74</xdr:row>
      <xdr:rowOff>137287</xdr:rowOff>
    </xdr:to>
    <xdr:cxnSp macro="">
      <xdr:nvCxnSpPr>
        <xdr:cNvPr id="175" name="直線コネクタ 174"/>
        <xdr:cNvCxnSpPr/>
      </xdr:nvCxnSpPr>
      <xdr:spPr>
        <a:xfrm flipV="1">
          <a:off x="3797300" y="12696609"/>
          <a:ext cx="838200" cy="12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45686</xdr:rowOff>
    </xdr:from>
    <xdr:ext cx="599010" cy="259045"/>
    <xdr:sp macro="" textlink="">
      <xdr:nvSpPr>
        <xdr:cNvPr id="176" name="民生費平均値テキスト"/>
        <xdr:cNvSpPr txBox="1"/>
      </xdr:nvSpPr>
      <xdr:spPr>
        <a:xfrm>
          <a:off x="4686300" y="12904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7" name="フローチャート: 判断 176"/>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137287</xdr:rowOff>
    </xdr:from>
    <xdr:to>
      <xdr:col>19</xdr:col>
      <xdr:colOff>177800</xdr:colOff>
      <xdr:row>75</xdr:row>
      <xdr:rowOff>7582</xdr:rowOff>
    </xdr:to>
    <xdr:cxnSp macro="">
      <xdr:nvCxnSpPr>
        <xdr:cNvPr id="178" name="直線コネクタ 177"/>
        <xdr:cNvCxnSpPr/>
      </xdr:nvCxnSpPr>
      <xdr:spPr>
        <a:xfrm flipV="1">
          <a:off x="2908300" y="12824587"/>
          <a:ext cx="889000" cy="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79" name="フローチャート: 判断 178"/>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14788</xdr:rowOff>
    </xdr:from>
    <xdr:ext cx="599010" cy="259045"/>
    <xdr:sp macro="" textlink="">
      <xdr:nvSpPr>
        <xdr:cNvPr id="180" name="テキスト ボックス 179"/>
        <xdr:cNvSpPr txBox="1"/>
      </xdr:nvSpPr>
      <xdr:spPr>
        <a:xfrm>
          <a:off x="3497795" y="130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7582</xdr:rowOff>
    </xdr:from>
    <xdr:to>
      <xdr:col>15</xdr:col>
      <xdr:colOff>50800</xdr:colOff>
      <xdr:row>75</xdr:row>
      <xdr:rowOff>18834</xdr:rowOff>
    </xdr:to>
    <xdr:cxnSp macro="">
      <xdr:nvCxnSpPr>
        <xdr:cNvPr id="181" name="直線コネクタ 180"/>
        <xdr:cNvCxnSpPr/>
      </xdr:nvCxnSpPr>
      <xdr:spPr>
        <a:xfrm flipV="1">
          <a:off x="2019300" y="12866332"/>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2" name="フローチャート: 判断 181"/>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103497</xdr:rowOff>
    </xdr:from>
    <xdr:ext cx="599010" cy="259045"/>
    <xdr:sp macro="" textlink="">
      <xdr:nvSpPr>
        <xdr:cNvPr id="183" name="テキスト ボックス 182"/>
        <xdr:cNvSpPr txBox="1"/>
      </xdr:nvSpPr>
      <xdr:spPr>
        <a:xfrm>
          <a:off x="2608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18834</xdr:rowOff>
    </xdr:from>
    <xdr:to>
      <xdr:col>10</xdr:col>
      <xdr:colOff>114300</xdr:colOff>
      <xdr:row>75</xdr:row>
      <xdr:rowOff>81521</xdr:rowOff>
    </xdr:to>
    <xdr:cxnSp macro="">
      <xdr:nvCxnSpPr>
        <xdr:cNvPr id="184" name="直線コネクタ 183"/>
        <xdr:cNvCxnSpPr/>
      </xdr:nvCxnSpPr>
      <xdr:spPr>
        <a:xfrm flipV="1">
          <a:off x="1130300" y="12877584"/>
          <a:ext cx="889000" cy="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5" name="フローチャート: 判断 184"/>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106811</xdr:rowOff>
    </xdr:from>
    <xdr:ext cx="599010" cy="259045"/>
    <xdr:sp macro="" textlink="">
      <xdr:nvSpPr>
        <xdr:cNvPr id="186" name="テキスト ボックス 185"/>
        <xdr:cNvSpPr txBox="1"/>
      </xdr:nvSpPr>
      <xdr:spPr>
        <a:xfrm>
          <a:off x="1719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7" name="フローチャート: 判断 186"/>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153077</xdr:rowOff>
    </xdr:from>
    <xdr:ext cx="599010" cy="259045"/>
    <xdr:sp macro="" textlink="">
      <xdr:nvSpPr>
        <xdr:cNvPr id="188" name="テキスト ボックス 187"/>
        <xdr:cNvSpPr txBox="1"/>
      </xdr:nvSpPr>
      <xdr:spPr>
        <a:xfrm>
          <a:off x="830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129959</xdr:rowOff>
    </xdr:from>
    <xdr:to>
      <xdr:col>24</xdr:col>
      <xdr:colOff>114300</xdr:colOff>
      <xdr:row>74</xdr:row>
      <xdr:rowOff>60109</xdr:rowOff>
    </xdr:to>
    <xdr:sp macro="" textlink="">
      <xdr:nvSpPr>
        <xdr:cNvPr id="194" name="楕円 193"/>
        <xdr:cNvSpPr/>
      </xdr:nvSpPr>
      <xdr:spPr>
        <a:xfrm>
          <a:off x="4584700" y="126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152836</xdr:rowOff>
    </xdr:from>
    <xdr:ext cx="599010" cy="259045"/>
    <xdr:sp macro="" textlink="">
      <xdr:nvSpPr>
        <xdr:cNvPr id="195" name="民生費該当値テキスト"/>
        <xdr:cNvSpPr txBox="1"/>
      </xdr:nvSpPr>
      <xdr:spPr>
        <a:xfrm>
          <a:off x="4686300" y="1249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86487</xdr:rowOff>
    </xdr:from>
    <xdr:to>
      <xdr:col>20</xdr:col>
      <xdr:colOff>38100</xdr:colOff>
      <xdr:row>75</xdr:row>
      <xdr:rowOff>16637</xdr:rowOff>
    </xdr:to>
    <xdr:sp macro="" textlink="">
      <xdr:nvSpPr>
        <xdr:cNvPr id="196" name="楕円 195"/>
        <xdr:cNvSpPr/>
      </xdr:nvSpPr>
      <xdr:spPr>
        <a:xfrm>
          <a:off x="3746500" y="1277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33164</xdr:rowOff>
    </xdr:from>
    <xdr:ext cx="599010" cy="259045"/>
    <xdr:sp macro="" textlink="">
      <xdr:nvSpPr>
        <xdr:cNvPr id="197" name="テキスト ボックス 196"/>
        <xdr:cNvSpPr txBox="1"/>
      </xdr:nvSpPr>
      <xdr:spPr>
        <a:xfrm>
          <a:off x="3497795" y="1254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128232</xdr:rowOff>
    </xdr:from>
    <xdr:to>
      <xdr:col>15</xdr:col>
      <xdr:colOff>101600</xdr:colOff>
      <xdr:row>75</xdr:row>
      <xdr:rowOff>58382</xdr:rowOff>
    </xdr:to>
    <xdr:sp macro="" textlink="">
      <xdr:nvSpPr>
        <xdr:cNvPr id="198" name="楕円 197"/>
        <xdr:cNvSpPr/>
      </xdr:nvSpPr>
      <xdr:spPr>
        <a:xfrm>
          <a:off x="2857500" y="1281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74909</xdr:rowOff>
    </xdr:from>
    <xdr:ext cx="599010" cy="259045"/>
    <xdr:sp macro="" textlink="">
      <xdr:nvSpPr>
        <xdr:cNvPr id="199" name="テキスト ボックス 198"/>
        <xdr:cNvSpPr txBox="1"/>
      </xdr:nvSpPr>
      <xdr:spPr>
        <a:xfrm>
          <a:off x="2608795" y="1259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139484</xdr:rowOff>
    </xdr:from>
    <xdr:to>
      <xdr:col>10</xdr:col>
      <xdr:colOff>165100</xdr:colOff>
      <xdr:row>75</xdr:row>
      <xdr:rowOff>69634</xdr:rowOff>
    </xdr:to>
    <xdr:sp macro="" textlink="">
      <xdr:nvSpPr>
        <xdr:cNvPr id="200" name="楕円 199"/>
        <xdr:cNvSpPr/>
      </xdr:nvSpPr>
      <xdr:spPr>
        <a:xfrm>
          <a:off x="1968500" y="128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86161</xdr:rowOff>
    </xdr:from>
    <xdr:ext cx="599010" cy="259045"/>
    <xdr:sp macro="" textlink="">
      <xdr:nvSpPr>
        <xdr:cNvPr id="201" name="テキスト ボックス 200"/>
        <xdr:cNvSpPr txBox="1"/>
      </xdr:nvSpPr>
      <xdr:spPr>
        <a:xfrm>
          <a:off x="1719795" y="1260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30721</xdr:rowOff>
    </xdr:from>
    <xdr:to>
      <xdr:col>6</xdr:col>
      <xdr:colOff>38100</xdr:colOff>
      <xdr:row>75</xdr:row>
      <xdr:rowOff>132321</xdr:rowOff>
    </xdr:to>
    <xdr:sp macro="" textlink="">
      <xdr:nvSpPr>
        <xdr:cNvPr id="202" name="楕円 201"/>
        <xdr:cNvSpPr/>
      </xdr:nvSpPr>
      <xdr:spPr>
        <a:xfrm>
          <a:off x="1079500" y="128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148848</xdr:rowOff>
    </xdr:from>
    <xdr:ext cx="599010" cy="259045"/>
    <xdr:sp macro="" textlink="">
      <xdr:nvSpPr>
        <xdr:cNvPr id="203" name="テキスト ボックス 202"/>
        <xdr:cNvSpPr txBox="1"/>
      </xdr:nvSpPr>
      <xdr:spPr>
        <a:xfrm>
          <a:off x="830795" y="1266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6" name="直線コネクタ 225"/>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7"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8" name="直線コネクタ 227"/>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29"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0" name="直線コネクタ 229"/>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108038</xdr:rowOff>
    </xdr:from>
    <xdr:to>
      <xdr:col>24</xdr:col>
      <xdr:colOff>63500</xdr:colOff>
      <xdr:row>97</xdr:row>
      <xdr:rowOff>113433</xdr:rowOff>
    </xdr:to>
    <xdr:cxnSp macro="">
      <xdr:nvCxnSpPr>
        <xdr:cNvPr id="231" name="直線コネクタ 230"/>
        <xdr:cNvCxnSpPr/>
      </xdr:nvCxnSpPr>
      <xdr:spPr>
        <a:xfrm>
          <a:off x="3797300" y="16738688"/>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macro="" textlink="">
      <xdr:nvSpPr>
        <xdr:cNvPr id="232" name="衛生費平均値テキスト"/>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3" name="フローチャート: 判断 232"/>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108038</xdr:rowOff>
    </xdr:from>
    <xdr:to>
      <xdr:col>19</xdr:col>
      <xdr:colOff>177800</xdr:colOff>
      <xdr:row>98</xdr:row>
      <xdr:rowOff>5924</xdr:rowOff>
    </xdr:to>
    <xdr:cxnSp macro="">
      <xdr:nvCxnSpPr>
        <xdr:cNvPr id="234" name="直線コネクタ 233"/>
        <xdr:cNvCxnSpPr/>
      </xdr:nvCxnSpPr>
      <xdr:spPr>
        <a:xfrm flipV="1">
          <a:off x="2908300" y="16738688"/>
          <a:ext cx="889000" cy="6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5" name="フローチャート: 判断 234"/>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91789</xdr:rowOff>
    </xdr:from>
    <xdr:ext cx="534377" cy="259045"/>
    <xdr:sp macro="" textlink="">
      <xdr:nvSpPr>
        <xdr:cNvPr id="236" name="テキスト ボックス 235"/>
        <xdr:cNvSpPr txBox="1"/>
      </xdr:nvSpPr>
      <xdr:spPr>
        <a:xfrm>
          <a:off x="3530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134533</xdr:rowOff>
    </xdr:from>
    <xdr:to>
      <xdr:col>15</xdr:col>
      <xdr:colOff>50800</xdr:colOff>
      <xdr:row>98</xdr:row>
      <xdr:rowOff>5924</xdr:rowOff>
    </xdr:to>
    <xdr:cxnSp macro="">
      <xdr:nvCxnSpPr>
        <xdr:cNvPr id="237" name="直線コネクタ 236"/>
        <xdr:cNvCxnSpPr/>
      </xdr:nvCxnSpPr>
      <xdr:spPr>
        <a:xfrm>
          <a:off x="2019300" y="16765183"/>
          <a:ext cx="889000" cy="4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8" name="フローチャート: 判断 237"/>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39" name="テキスト ボックス 238"/>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134533</xdr:rowOff>
    </xdr:from>
    <xdr:to>
      <xdr:col>10</xdr:col>
      <xdr:colOff>114300</xdr:colOff>
      <xdr:row>98</xdr:row>
      <xdr:rowOff>5969</xdr:rowOff>
    </xdr:to>
    <xdr:cxnSp macro="">
      <xdr:nvCxnSpPr>
        <xdr:cNvPr id="240" name="直線コネクタ 239"/>
        <xdr:cNvCxnSpPr/>
      </xdr:nvCxnSpPr>
      <xdr:spPr>
        <a:xfrm flipV="1">
          <a:off x="1130300" y="16765183"/>
          <a:ext cx="889000" cy="4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1" name="フローチャート: 判断 240"/>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2" name="テキスト ボックス 241"/>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3" name="フローチャート: 判断 242"/>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4" name="テキスト ボックス 243"/>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62633</xdr:rowOff>
    </xdr:from>
    <xdr:to>
      <xdr:col>24</xdr:col>
      <xdr:colOff>114300</xdr:colOff>
      <xdr:row>97</xdr:row>
      <xdr:rowOff>164233</xdr:rowOff>
    </xdr:to>
    <xdr:sp macro="" textlink="">
      <xdr:nvSpPr>
        <xdr:cNvPr id="250" name="楕円 249"/>
        <xdr:cNvSpPr/>
      </xdr:nvSpPr>
      <xdr:spPr>
        <a:xfrm>
          <a:off x="4584700" y="166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41060</xdr:rowOff>
    </xdr:from>
    <xdr:ext cx="534377" cy="259045"/>
    <xdr:sp macro="" textlink="">
      <xdr:nvSpPr>
        <xdr:cNvPr id="251" name="衛生費該当値テキスト"/>
        <xdr:cNvSpPr txBox="1"/>
      </xdr:nvSpPr>
      <xdr:spPr>
        <a:xfrm>
          <a:off x="4686300" y="1667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57238</xdr:rowOff>
    </xdr:from>
    <xdr:to>
      <xdr:col>20</xdr:col>
      <xdr:colOff>38100</xdr:colOff>
      <xdr:row>97</xdr:row>
      <xdr:rowOff>158838</xdr:rowOff>
    </xdr:to>
    <xdr:sp macro="" textlink="">
      <xdr:nvSpPr>
        <xdr:cNvPr id="252" name="楕円 251"/>
        <xdr:cNvSpPr/>
      </xdr:nvSpPr>
      <xdr:spPr>
        <a:xfrm>
          <a:off x="3746500" y="166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149965</xdr:rowOff>
    </xdr:from>
    <xdr:ext cx="534377" cy="259045"/>
    <xdr:sp macro="" textlink="">
      <xdr:nvSpPr>
        <xdr:cNvPr id="253" name="テキスト ボックス 252"/>
        <xdr:cNvSpPr txBox="1"/>
      </xdr:nvSpPr>
      <xdr:spPr>
        <a:xfrm>
          <a:off x="3530111" y="167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126574</xdr:rowOff>
    </xdr:from>
    <xdr:to>
      <xdr:col>15</xdr:col>
      <xdr:colOff>101600</xdr:colOff>
      <xdr:row>98</xdr:row>
      <xdr:rowOff>56724</xdr:rowOff>
    </xdr:to>
    <xdr:sp macro="" textlink="">
      <xdr:nvSpPr>
        <xdr:cNvPr id="254" name="楕円 253"/>
        <xdr:cNvSpPr/>
      </xdr:nvSpPr>
      <xdr:spPr>
        <a:xfrm>
          <a:off x="2857500" y="167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47851</xdr:rowOff>
    </xdr:from>
    <xdr:ext cx="534377" cy="259045"/>
    <xdr:sp macro="" textlink="">
      <xdr:nvSpPr>
        <xdr:cNvPr id="255" name="テキスト ボックス 254"/>
        <xdr:cNvSpPr txBox="1"/>
      </xdr:nvSpPr>
      <xdr:spPr>
        <a:xfrm>
          <a:off x="2641111" y="1684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83733</xdr:rowOff>
    </xdr:from>
    <xdr:to>
      <xdr:col>10</xdr:col>
      <xdr:colOff>165100</xdr:colOff>
      <xdr:row>98</xdr:row>
      <xdr:rowOff>13883</xdr:rowOff>
    </xdr:to>
    <xdr:sp macro="" textlink="">
      <xdr:nvSpPr>
        <xdr:cNvPr id="256" name="楕円 255"/>
        <xdr:cNvSpPr/>
      </xdr:nvSpPr>
      <xdr:spPr>
        <a:xfrm>
          <a:off x="1968500" y="1671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5010</xdr:rowOff>
    </xdr:from>
    <xdr:ext cx="534377" cy="259045"/>
    <xdr:sp macro="" textlink="">
      <xdr:nvSpPr>
        <xdr:cNvPr id="257" name="テキスト ボックス 256"/>
        <xdr:cNvSpPr txBox="1"/>
      </xdr:nvSpPr>
      <xdr:spPr>
        <a:xfrm>
          <a:off x="1752111" y="1680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126619</xdr:rowOff>
    </xdr:from>
    <xdr:to>
      <xdr:col>6</xdr:col>
      <xdr:colOff>38100</xdr:colOff>
      <xdr:row>98</xdr:row>
      <xdr:rowOff>56769</xdr:rowOff>
    </xdr:to>
    <xdr:sp macro="" textlink="">
      <xdr:nvSpPr>
        <xdr:cNvPr id="258" name="楕円 257"/>
        <xdr:cNvSpPr/>
      </xdr:nvSpPr>
      <xdr:spPr>
        <a:xfrm>
          <a:off x="1079500" y="167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47896</xdr:rowOff>
    </xdr:from>
    <xdr:ext cx="534377" cy="259045"/>
    <xdr:sp macro="" textlink="">
      <xdr:nvSpPr>
        <xdr:cNvPr id="259" name="テキスト ボックス 258"/>
        <xdr:cNvSpPr txBox="1"/>
      </xdr:nvSpPr>
      <xdr:spPr>
        <a:xfrm>
          <a:off x="863111" y="1684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1" name="直線コネクタ 280"/>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4"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5" name="直線コネクタ 284"/>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78892</xdr:rowOff>
    </xdr:from>
    <xdr:to>
      <xdr:col>55</xdr:col>
      <xdr:colOff>0</xdr:colOff>
      <xdr:row>33</xdr:row>
      <xdr:rowOff>83464</xdr:rowOff>
    </xdr:to>
    <xdr:cxnSp macro="">
      <xdr:nvCxnSpPr>
        <xdr:cNvPr id="286" name="直線コネクタ 285"/>
        <xdr:cNvCxnSpPr/>
      </xdr:nvCxnSpPr>
      <xdr:spPr>
        <a:xfrm>
          <a:off x="9639300" y="573674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59097</xdr:rowOff>
    </xdr:from>
    <xdr:ext cx="378565" cy="259045"/>
    <xdr:sp macro="" textlink="">
      <xdr:nvSpPr>
        <xdr:cNvPr id="287" name="労働費平均値テキスト"/>
        <xdr:cNvSpPr txBox="1"/>
      </xdr:nvSpPr>
      <xdr:spPr>
        <a:xfrm>
          <a:off x="10528300" y="6231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8" name="フローチャート: 判断 287"/>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78892</xdr:rowOff>
    </xdr:from>
    <xdr:to>
      <xdr:col>50</xdr:col>
      <xdr:colOff>114300</xdr:colOff>
      <xdr:row>33</xdr:row>
      <xdr:rowOff>95352</xdr:rowOff>
    </xdr:to>
    <xdr:cxnSp macro="">
      <xdr:nvCxnSpPr>
        <xdr:cNvPr id="289" name="直線コネクタ 288"/>
        <xdr:cNvCxnSpPr/>
      </xdr:nvCxnSpPr>
      <xdr:spPr>
        <a:xfrm flipV="1">
          <a:off x="8750300" y="5736742"/>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0" name="フローチャート: 判断 289"/>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155567</xdr:rowOff>
    </xdr:from>
    <xdr:ext cx="378565" cy="259045"/>
    <xdr:sp macro="" textlink="">
      <xdr:nvSpPr>
        <xdr:cNvPr id="291" name="テキスト ボックス 290"/>
        <xdr:cNvSpPr txBox="1"/>
      </xdr:nvSpPr>
      <xdr:spPr>
        <a:xfrm>
          <a:off x="9450017" y="6327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95352</xdr:rowOff>
    </xdr:from>
    <xdr:to>
      <xdr:col>45</xdr:col>
      <xdr:colOff>177800</xdr:colOff>
      <xdr:row>34</xdr:row>
      <xdr:rowOff>30886</xdr:rowOff>
    </xdr:to>
    <xdr:cxnSp macro="">
      <xdr:nvCxnSpPr>
        <xdr:cNvPr id="292" name="直線コネクタ 291"/>
        <xdr:cNvCxnSpPr/>
      </xdr:nvCxnSpPr>
      <xdr:spPr>
        <a:xfrm flipV="1">
          <a:off x="7861300" y="5753202"/>
          <a:ext cx="889000" cy="10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3" name="フローチャート: 判断 292"/>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144594</xdr:rowOff>
    </xdr:from>
    <xdr:ext cx="378565" cy="259045"/>
    <xdr:sp macro="" textlink="">
      <xdr:nvSpPr>
        <xdr:cNvPr id="294" name="テキスト ボックス 293"/>
        <xdr:cNvSpPr txBox="1"/>
      </xdr:nvSpPr>
      <xdr:spPr>
        <a:xfrm>
          <a:off x="8561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23114</xdr:rowOff>
    </xdr:from>
    <xdr:to>
      <xdr:col>41</xdr:col>
      <xdr:colOff>50800</xdr:colOff>
      <xdr:row>34</xdr:row>
      <xdr:rowOff>30886</xdr:rowOff>
    </xdr:to>
    <xdr:cxnSp macro="">
      <xdr:nvCxnSpPr>
        <xdr:cNvPr id="295" name="直線コネクタ 294"/>
        <xdr:cNvCxnSpPr/>
      </xdr:nvCxnSpPr>
      <xdr:spPr>
        <a:xfrm>
          <a:off x="6972300" y="5852414"/>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6" name="フローチャート: 判断 295"/>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89273</xdr:rowOff>
    </xdr:from>
    <xdr:ext cx="378565" cy="259045"/>
    <xdr:sp macro="" textlink="">
      <xdr:nvSpPr>
        <xdr:cNvPr id="297" name="テキスト ボックス 296"/>
        <xdr:cNvSpPr txBox="1"/>
      </xdr:nvSpPr>
      <xdr:spPr>
        <a:xfrm>
          <a:off x="7672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8" name="フローチャート: 判断 297"/>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111675</xdr:rowOff>
    </xdr:from>
    <xdr:ext cx="378565" cy="259045"/>
    <xdr:sp macro="" textlink="">
      <xdr:nvSpPr>
        <xdr:cNvPr id="299" name="テキスト ボックス 298"/>
        <xdr:cNvSpPr txBox="1"/>
      </xdr:nvSpPr>
      <xdr:spPr>
        <a:xfrm>
          <a:off x="6783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32664</xdr:rowOff>
    </xdr:from>
    <xdr:to>
      <xdr:col>55</xdr:col>
      <xdr:colOff>50800</xdr:colOff>
      <xdr:row>33</xdr:row>
      <xdr:rowOff>134264</xdr:rowOff>
    </xdr:to>
    <xdr:sp macro="" textlink="">
      <xdr:nvSpPr>
        <xdr:cNvPr id="305" name="楕円 304"/>
        <xdr:cNvSpPr/>
      </xdr:nvSpPr>
      <xdr:spPr>
        <a:xfrm>
          <a:off x="10426700" y="56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55541</xdr:rowOff>
    </xdr:from>
    <xdr:ext cx="469744" cy="259045"/>
    <xdr:sp macro="" textlink="">
      <xdr:nvSpPr>
        <xdr:cNvPr id="306" name="労働費該当値テキスト"/>
        <xdr:cNvSpPr txBox="1"/>
      </xdr:nvSpPr>
      <xdr:spPr>
        <a:xfrm>
          <a:off x="10528300" y="55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28092</xdr:rowOff>
    </xdr:from>
    <xdr:to>
      <xdr:col>50</xdr:col>
      <xdr:colOff>165100</xdr:colOff>
      <xdr:row>33</xdr:row>
      <xdr:rowOff>129692</xdr:rowOff>
    </xdr:to>
    <xdr:sp macro="" textlink="">
      <xdr:nvSpPr>
        <xdr:cNvPr id="307" name="楕円 306"/>
        <xdr:cNvSpPr/>
      </xdr:nvSpPr>
      <xdr:spPr>
        <a:xfrm>
          <a:off x="9588500" y="56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146219</xdr:rowOff>
    </xdr:from>
    <xdr:ext cx="469744" cy="259045"/>
    <xdr:sp macro="" textlink="">
      <xdr:nvSpPr>
        <xdr:cNvPr id="308" name="テキスト ボックス 307"/>
        <xdr:cNvSpPr txBox="1"/>
      </xdr:nvSpPr>
      <xdr:spPr>
        <a:xfrm>
          <a:off x="9404428" y="546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44552</xdr:rowOff>
    </xdr:from>
    <xdr:to>
      <xdr:col>46</xdr:col>
      <xdr:colOff>38100</xdr:colOff>
      <xdr:row>33</xdr:row>
      <xdr:rowOff>146152</xdr:rowOff>
    </xdr:to>
    <xdr:sp macro="" textlink="">
      <xdr:nvSpPr>
        <xdr:cNvPr id="309" name="楕円 308"/>
        <xdr:cNvSpPr/>
      </xdr:nvSpPr>
      <xdr:spPr>
        <a:xfrm>
          <a:off x="8699500" y="57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162679</xdr:rowOff>
    </xdr:from>
    <xdr:ext cx="469744" cy="259045"/>
    <xdr:sp macro="" textlink="">
      <xdr:nvSpPr>
        <xdr:cNvPr id="310" name="テキスト ボックス 309"/>
        <xdr:cNvSpPr txBox="1"/>
      </xdr:nvSpPr>
      <xdr:spPr>
        <a:xfrm>
          <a:off x="8515428" y="547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151536</xdr:rowOff>
    </xdr:from>
    <xdr:to>
      <xdr:col>41</xdr:col>
      <xdr:colOff>101600</xdr:colOff>
      <xdr:row>34</xdr:row>
      <xdr:rowOff>81686</xdr:rowOff>
    </xdr:to>
    <xdr:sp macro="" textlink="">
      <xdr:nvSpPr>
        <xdr:cNvPr id="311" name="楕円 310"/>
        <xdr:cNvSpPr/>
      </xdr:nvSpPr>
      <xdr:spPr>
        <a:xfrm>
          <a:off x="78105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98213</xdr:rowOff>
    </xdr:from>
    <xdr:ext cx="469744" cy="259045"/>
    <xdr:sp macro="" textlink="">
      <xdr:nvSpPr>
        <xdr:cNvPr id="312" name="テキスト ボックス 311"/>
        <xdr:cNvSpPr txBox="1"/>
      </xdr:nvSpPr>
      <xdr:spPr>
        <a:xfrm>
          <a:off x="7626428" y="55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143764</xdr:rowOff>
    </xdr:from>
    <xdr:to>
      <xdr:col>36</xdr:col>
      <xdr:colOff>165100</xdr:colOff>
      <xdr:row>34</xdr:row>
      <xdr:rowOff>73914</xdr:rowOff>
    </xdr:to>
    <xdr:sp macro="" textlink="">
      <xdr:nvSpPr>
        <xdr:cNvPr id="313" name="楕円 312"/>
        <xdr:cNvSpPr/>
      </xdr:nvSpPr>
      <xdr:spPr>
        <a:xfrm>
          <a:off x="6921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90441</xdr:rowOff>
    </xdr:from>
    <xdr:ext cx="469744" cy="259045"/>
    <xdr:sp macro="" textlink="">
      <xdr:nvSpPr>
        <xdr:cNvPr id="314" name="テキスト ボックス 313"/>
        <xdr:cNvSpPr txBox="1"/>
      </xdr:nvSpPr>
      <xdr:spPr>
        <a:xfrm>
          <a:off x="6737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0" name="テキスト ボックス 32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4" name="直線コネクタ 333"/>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5"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6" name="直線コネクタ 335"/>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7"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8" name="直線コネクタ 337"/>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2197</xdr:rowOff>
    </xdr:from>
    <xdr:to>
      <xdr:col>55</xdr:col>
      <xdr:colOff>0</xdr:colOff>
      <xdr:row>58</xdr:row>
      <xdr:rowOff>4255</xdr:rowOff>
    </xdr:to>
    <xdr:cxnSp macro="">
      <xdr:nvCxnSpPr>
        <xdr:cNvPr id="339" name="直線コネクタ 338"/>
        <xdr:cNvCxnSpPr/>
      </xdr:nvCxnSpPr>
      <xdr:spPr>
        <a:xfrm>
          <a:off x="9639300" y="9946297"/>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0" name="農林水産業費平均値テキスト"/>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1" name="フローチャート: 判断 340"/>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171018</xdr:rowOff>
    </xdr:from>
    <xdr:to>
      <xdr:col>50</xdr:col>
      <xdr:colOff>114300</xdr:colOff>
      <xdr:row>58</xdr:row>
      <xdr:rowOff>2197</xdr:rowOff>
    </xdr:to>
    <xdr:cxnSp macro="">
      <xdr:nvCxnSpPr>
        <xdr:cNvPr id="342" name="直線コネクタ 341"/>
        <xdr:cNvCxnSpPr/>
      </xdr:nvCxnSpPr>
      <xdr:spPr>
        <a:xfrm>
          <a:off x="8750300" y="9943668"/>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3" name="フローチャート: 判断 342"/>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4" name="テキスト ボックス 343"/>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171018</xdr:rowOff>
    </xdr:from>
    <xdr:to>
      <xdr:col>45</xdr:col>
      <xdr:colOff>177800</xdr:colOff>
      <xdr:row>58</xdr:row>
      <xdr:rowOff>2711</xdr:rowOff>
    </xdr:to>
    <xdr:cxnSp macro="">
      <xdr:nvCxnSpPr>
        <xdr:cNvPr id="345" name="直線コネクタ 344"/>
        <xdr:cNvCxnSpPr/>
      </xdr:nvCxnSpPr>
      <xdr:spPr>
        <a:xfrm flipV="1">
          <a:off x="7861300" y="9943668"/>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6" name="フローチャート: 判断 345"/>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7" name="テキスト ボックス 346"/>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939</xdr:rowOff>
    </xdr:from>
    <xdr:to>
      <xdr:col>41</xdr:col>
      <xdr:colOff>50800</xdr:colOff>
      <xdr:row>58</xdr:row>
      <xdr:rowOff>2711</xdr:rowOff>
    </xdr:to>
    <xdr:cxnSp macro="">
      <xdr:nvCxnSpPr>
        <xdr:cNvPr id="348" name="直線コネクタ 347"/>
        <xdr:cNvCxnSpPr/>
      </xdr:nvCxnSpPr>
      <xdr:spPr>
        <a:xfrm>
          <a:off x="6972300" y="9945039"/>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49" name="フローチャート: 判断 348"/>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0" name="テキスト ボックス 349"/>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1" name="フローチャート: 判断 350"/>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2" name="テキスト ボックス 351"/>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124905</xdr:rowOff>
    </xdr:from>
    <xdr:to>
      <xdr:col>55</xdr:col>
      <xdr:colOff>50800</xdr:colOff>
      <xdr:row>58</xdr:row>
      <xdr:rowOff>55055</xdr:rowOff>
    </xdr:to>
    <xdr:sp macro="" textlink="">
      <xdr:nvSpPr>
        <xdr:cNvPr id="358" name="楕円 357"/>
        <xdr:cNvSpPr/>
      </xdr:nvSpPr>
      <xdr:spPr>
        <a:xfrm>
          <a:off x="10426700" y="989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39832</xdr:rowOff>
    </xdr:from>
    <xdr:ext cx="378565" cy="259045"/>
    <xdr:sp macro="" textlink="">
      <xdr:nvSpPr>
        <xdr:cNvPr id="359" name="農林水産業費該当値テキスト"/>
        <xdr:cNvSpPr txBox="1"/>
      </xdr:nvSpPr>
      <xdr:spPr>
        <a:xfrm>
          <a:off x="10528300" y="9812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122847</xdr:rowOff>
    </xdr:from>
    <xdr:to>
      <xdr:col>50</xdr:col>
      <xdr:colOff>165100</xdr:colOff>
      <xdr:row>58</xdr:row>
      <xdr:rowOff>52997</xdr:rowOff>
    </xdr:to>
    <xdr:sp macro="" textlink="">
      <xdr:nvSpPr>
        <xdr:cNvPr id="360" name="楕円 359"/>
        <xdr:cNvSpPr/>
      </xdr:nvSpPr>
      <xdr:spPr>
        <a:xfrm>
          <a:off x="9588500" y="98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44124</xdr:rowOff>
    </xdr:from>
    <xdr:ext cx="378565" cy="259045"/>
    <xdr:sp macro="" textlink="">
      <xdr:nvSpPr>
        <xdr:cNvPr id="361" name="テキスト ボックス 360"/>
        <xdr:cNvSpPr txBox="1"/>
      </xdr:nvSpPr>
      <xdr:spPr>
        <a:xfrm>
          <a:off x="9450017" y="9988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120218</xdr:rowOff>
    </xdr:from>
    <xdr:to>
      <xdr:col>46</xdr:col>
      <xdr:colOff>38100</xdr:colOff>
      <xdr:row>58</xdr:row>
      <xdr:rowOff>50368</xdr:rowOff>
    </xdr:to>
    <xdr:sp macro="" textlink="">
      <xdr:nvSpPr>
        <xdr:cNvPr id="362" name="楕円 361"/>
        <xdr:cNvSpPr/>
      </xdr:nvSpPr>
      <xdr:spPr>
        <a:xfrm>
          <a:off x="8699500" y="98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41495</xdr:rowOff>
    </xdr:from>
    <xdr:ext cx="378565" cy="259045"/>
    <xdr:sp macro="" textlink="">
      <xdr:nvSpPr>
        <xdr:cNvPr id="363" name="テキスト ボックス 362"/>
        <xdr:cNvSpPr txBox="1"/>
      </xdr:nvSpPr>
      <xdr:spPr>
        <a:xfrm>
          <a:off x="8561017" y="99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123361</xdr:rowOff>
    </xdr:from>
    <xdr:to>
      <xdr:col>41</xdr:col>
      <xdr:colOff>101600</xdr:colOff>
      <xdr:row>58</xdr:row>
      <xdr:rowOff>53511</xdr:rowOff>
    </xdr:to>
    <xdr:sp macro="" textlink="">
      <xdr:nvSpPr>
        <xdr:cNvPr id="364" name="楕円 363"/>
        <xdr:cNvSpPr/>
      </xdr:nvSpPr>
      <xdr:spPr>
        <a:xfrm>
          <a:off x="7810500" y="98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44638</xdr:rowOff>
    </xdr:from>
    <xdr:ext cx="378565" cy="259045"/>
    <xdr:sp macro="" textlink="">
      <xdr:nvSpPr>
        <xdr:cNvPr id="365" name="テキスト ボックス 364"/>
        <xdr:cNvSpPr txBox="1"/>
      </xdr:nvSpPr>
      <xdr:spPr>
        <a:xfrm>
          <a:off x="7672017" y="9988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121589</xdr:rowOff>
    </xdr:from>
    <xdr:to>
      <xdr:col>36</xdr:col>
      <xdr:colOff>165100</xdr:colOff>
      <xdr:row>58</xdr:row>
      <xdr:rowOff>51739</xdr:rowOff>
    </xdr:to>
    <xdr:sp macro="" textlink="">
      <xdr:nvSpPr>
        <xdr:cNvPr id="366" name="楕円 365"/>
        <xdr:cNvSpPr/>
      </xdr:nvSpPr>
      <xdr:spPr>
        <a:xfrm>
          <a:off x="6921500" y="989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42866</xdr:rowOff>
    </xdr:from>
    <xdr:ext cx="378565" cy="259045"/>
    <xdr:sp macro="" textlink="">
      <xdr:nvSpPr>
        <xdr:cNvPr id="367" name="テキスト ボックス 366"/>
        <xdr:cNvSpPr txBox="1"/>
      </xdr:nvSpPr>
      <xdr:spPr>
        <a:xfrm>
          <a:off x="6783017" y="9986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3" name="直線コネクタ 392"/>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4"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5" name="直線コネクタ 394"/>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6"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7" name="直線コネクタ 396"/>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45762</xdr:rowOff>
    </xdr:from>
    <xdr:to>
      <xdr:col>55</xdr:col>
      <xdr:colOff>0</xdr:colOff>
      <xdr:row>79</xdr:row>
      <xdr:rowOff>63560</xdr:rowOff>
    </xdr:to>
    <xdr:cxnSp macro="">
      <xdr:nvCxnSpPr>
        <xdr:cNvPr id="398" name="直線コネクタ 397"/>
        <xdr:cNvCxnSpPr/>
      </xdr:nvCxnSpPr>
      <xdr:spPr>
        <a:xfrm flipV="1">
          <a:off x="9639300" y="13590312"/>
          <a:ext cx="8382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399" name="商工費平均値テキスト"/>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0" name="フローチャート: 判断 399"/>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63560</xdr:rowOff>
    </xdr:from>
    <xdr:to>
      <xdr:col>50</xdr:col>
      <xdr:colOff>114300</xdr:colOff>
      <xdr:row>79</xdr:row>
      <xdr:rowOff>64948</xdr:rowOff>
    </xdr:to>
    <xdr:cxnSp macro="">
      <xdr:nvCxnSpPr>
        <xdr:cNvPr id="401" name="直線コネクタ 400"/>
        <xdr:cNvCxnSpPr/>
      </xdr:nvCxnSpPr>
      <xdr:spPr>
        <a:xfrm flipV="1">
          <a:off x="8750300" y="13608110"/>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2" name="フローチャート: 判断 401"/>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3" name="テキスト ボックス 402"/>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64948</xdr:rowOff>
    </xdr:from>
    <xdr:to>
      <xdr:col>45</xdr:col>
      <xdr:colOff>177800</xdr:colOff>
      <xdr:row>79</xdr:row>
      <xdr:rowOff>64996</xdr:rowOff>
    </xdr:to>
    <xdr:cxnSp macro="">
      <xdr:nvCxnSpPr>
        <xdr:cNvPr id="404" name="直線コネクタ 403"/>
        <xdr:cNvCxnSpPr/>
      </xdr:nvCxnSpPr>
      <xdr:spPr>
        <a:xfrm flipV="1">
          <a:off x="7861300" y="13609498"/>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5" name="フローチャート: 判断 404"/>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6" name="テキスト ボックス 405"/>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63151</xdr:rowOff>
    </xdr:from>
    <xdr:to>
      <xdr:col>41</xdr:col>
      <xdr:colOff>50800</xdr:colOff>
      <xdr:row>79</xdr:row>
      <xdr:rowOff>64996</xdr:rowOff>
    </xdr:to>
    <xdr:cxnSp macro="">
      <xdr:nvCxnSpPr>
        <xdr:cNvPr id="407" name="直線コネクタ 406"/>
        <xdr:cNvCxnSpPr/>
      </xdr:nvCxnSpPr>
      <xdr:spPr>
        <a:xfrm>
          <a:off x="6972300" y="13607701"/>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8" name="フローチャート: 判断 407"/>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09" name="テキスト ボックス 408"/>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0" name="フローチャート: 判断 409"/>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1" name="テキスト ボックス 410"/>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166412</xdr:rowOff>
    </xdr:from>
    <xdr:to>
      <xdr:col>55</xdr:col>
      <xdr:colOff>50800</xdr:colOff>
      <xdr:row>79</xdr:row>
      <xdr:rowOff>96562</xdr:rowOff>
    </xdr:to>
    <xdr:sp macro="" textlink="">
      <xdr:nvSpPr>
        <xdr:cNvPr id="417" name="楕円 416"/>
        <xdr:cNvSpPr/>
      </xdr:nvSpPr>
      <xdr:spPr>
        <a:xfrm>
          <a:off x="10426700" y="1353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81339</xdr:rowOff>
    </xdr:from>
    <xdr:ext cx="469744" cy="259045"/>
    <xdr:sp macro="" textlink="">
      <xdr:nvSpPr>
        <xdr:cNvPr id="418" name="商工費該当値テキスト"/>
        <xdr:cNvSpPr txBox="1"/>
      </xdr:nvSpPr>
      <xdr:spPr>
        <a:xfrm>
          <a:off x="10528300" y="134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12760</xdr:rowOff>
    </xdr:from>
    <xdr:to>
      <xdr:col>50</xdr:col>
      <xdr:colOff>165100</xdr:colOff>
      <xdr:row>79</xdr:row>
      <xdr:rowOff>114360</xdr:rowOff>
    </xdr:to>
    <xdr:sp macro="" textlink="">
      <xdr:nvSpPr>
        <xdr:cNvPr id="419" name="楕円 418"/>
        <xdr:cNvSpPr/>
      </xdr:nvSpPr>
      <xdr:spPr>
        <a:xfrm>
          <a:off x="9588500" y="1355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105487</xdr:rowOff>
    </xdr:from>
    <xdr:ext cx="469744" cy="259045"/>
    <xdr:sp macro="" textlink="">
      <xdr:nvSpPr>
        <xdr:cNvPr id="420" name="テキスト ボックス 419"/>
        <xdr:cNvSpPr txBox="1"/>
      </xdr:nvSpPr>
      <xdr:spPr>
        <a:xfrm>
          <a:off x="9404428" y="1365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14148</xdr:rowOff>
    </xdr:from>
    <xdr:to>
      <xdr:col>46</xdr:col>
      <xdr:colOff>38100</xdr:colOff>
      <xdr:row>79</xdr:row>
      <xdr:rowOff>115748</xdr:rowOff>
    </xdr:to>
    <xdr:sp macro="" textlink="">
      <xdr:nvSpPr>
        <xdr:cNvPr id="421" name="楕円 420"/>
        <xdr:cNvSpPr/>
      </xdr:nvSpPr>
      <xdr:spPr>
        <a:xfrm>
          <a:off x="8699500" y="135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106875</xdr:rowOff>
    </xdr:from>
    <xdr:ext cx="469744" cy="259045"/>
    <xdr:sp macro="" textlink="">
      <xdr:nvSpPr>
        <xdr:cNvPr id="422" name="テキスト ボックス 421"/>
        <xdr:cNvSpPr txBox="1"/>
      </xdr:nvSpPr>
      <xdr:spPr>
        <a:xfrm>
          <a:off x="8515428" y="1365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14196</xdr:rowOff>
    </xdr:from>
    <xdr:to>
      <xdr:col>41</xdr:col>
      <xdr:colOff>101600</xdr:colOff>
      <xdr:row>79</xdr:row>
      <xdr:rowOff>115796</xdr:rowOff>
    </xdr:to>
    <xdr:sp macro="" textlink="">
      <xdr:nvSpPr>
        <xdr:cNvPr id="423" name="楕円 422"/>
        <xdr:cNvSpPr/>
      </xdr:nvSpPr>
      <xdr:spPr>
        <a:xfrm>
          <a:off x="7810500" y="1355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106923</xdr:rowOff>
    </xdr:from>
    <xdr:ext cx="469744" cy="259045"/>
    <xdr:sp macro="" textlink="">
      <xdr:nvSpPr>
        <xdr:cNvPr id="424" name="テキスト ボックス 423"/>
        <xdr:cNvSpPr txBox="1"/>
      </xdr:nvSpPr>
      <xdr:spPr>
        <a:xfrm>
          <a:off x="7626428" y="1365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12351</xdr:rowOff>
    </xdr:from>
    <xdr:to>
      <xdr:col>36</xdr:col>
      <xdr:colOff>165100</xdr:colOff>
      <xdr:row>79</xdr:row>
      <xdr:rowOff>113951</xdr:rowOff>
    </xdr:to>
    <xdr:sp macro="" textlink="">
      <xdr:nvSpPr>
        <xdr:cNvPr id="425" name="楕円 424"/>
        <xdr:cNvSpPr/>
      </xdr:nvSpPr>
      <xdr:spPr>
        <a:xfrm>
          <a:off x="6921500" y="135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105078</xdr:rowOff>
    </xdr:from>
    <xdr:ext cx="469744" cy="259045"/>
    <xdr:sp macro="" textlink="">
      <xdr:nvSpPr>
        <xdr:cNvPr id="426" name="テキスト ボックス 425"/>
        <xdr:cNvSpPr txBox="1"/>
      </xdr:nvSpPr>
      <xdr:spPr>
        <a:xfrm>
          <a:off x="6737428" y="1364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0" name="直線コネクタ 449"/>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1"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2" name="直線コネクタ 451"/>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3"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4" name="直線コネクタ 453"/>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39726</xdr:rowOff>
    </xdr:from>
    <xdr:to>
      <xdr:col>55</xdr:col>
      <xdr:colOff>0</xdr:colOff>
      <xdr:row>98</xdr:row>
      <xdr:rowOff>64849</xdr:rowOff>
    </xdr:to>
    <xdr:cxnSp macro="">
      <xdr:nvCxnSpPr>
        <xdr:cNvPr id="455" name="直線コネクタ 454"/>
        <xdr:cNvCxnSpPr/>
      </xdr:nvCxnSpPr>
      <xdr:spPr>
        <a:xfrm>
          <a:off x="9639300" y="16841826"/>
          <a:ext cx="838200" cy="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6" name="土木費平均値テキスト"/>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7" name="フローチャート: 判断 456"/>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39726</xdr:rowOff>
    </xdr:from>
    <xdr:to>
      <xdr:col>50</xdr:col>
      <xdr:colOff>114300</xdr:colOff>
      <xdr:row>98</xdr:row>
      <xdr:rowOff>44168</xdr:rowOff>
    </xdr:to>
    <xdr:cxnSp macro="">
      <xdr:nvCxnSpPr>
        <xdr:cNvPr id="458" name="直線コネクタ 457"/>
        <xdr:cNvCxnSpPr/>
      </xdr:nvCxnSpPr>
      <xdr:spPr>
        <a:xfrm flipV="1">
          <a:off x="8750300" y="16841826"/>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59" name="フローチャート: 判断 458"/>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0" name="テキスト ボックス 459"/>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33660</xdr:rowOff>
    </xdr:from>
    <xdr:to>
      <xdr:col>45</xdr:col>
      <xdr:colOff>177800</xdr:colOff>
      <xdr:row>98</xdr:row>
      <xdr:rowOff>44168</xdr:rowOff>
    </xdr:to>
    <xdr:cxnSp macro="">
      <xdr:nvCxnSpPr>
        <xdr:cNvPr id="461" name="直線コネクタ 460"/>
        <xdr:cNvCxnSpPr/>
      </xdr:nvCxnSpPr>
      <xdr:spPr>
        <a:xfrm>
          <a:off x="7861300" y="16835760"/>
          <a:ext cx="889000" cy="1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2" name="フローチャート: 判断 461"/>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3" name="テキスト ボックス 462"/>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33660</xdr:rowOff>
    </xdr:from>
    <xdr:to>
      <xdr:col>41</xdr:col>
      <xdr:colOff>50800</xdr:colOff>
      <xdr:row>98</xdr:row>
      <xdr:rowOff>36243</xdr:rowOff>
    </xdr:to>
    <xdr:cxnSp macro="">
      <xdr:nvCxnSpPr>
        <xdr:cNvPr id="464" name="直線コネクタ 463"/>
        <xdr:cNvCxnSpPr/>
      </xdr:nvCxnSpPr>
      <xdr:spPr>
        <a:xfrm flipV="1">
          <a:off x="6972300" y="16835760"/>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5" name="フローチャート: 判断 464"/>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6811</xdr:rowOff>
    </xdr:from>
    <xdr:ext cx="534377" cy="259045"/>
    <xdr:sp macro="" textlink="">
      <xdr:nvSpPr>
        <xdr:cNvPr id="466" name="テキスト ボックス 465"/>
        <xdr:cNvSpPr txBox="1"/>
      </xdr:nvSpPr>
      <xdr:spPr>
        <a:xfrm>
          <a:off x="7594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7" name="フローチャート: 判断 466"/>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68" name="テキスト ボックス 467"/>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14049</xdr:rowOff>
    </xdr:from>
    <xdr:to>
      <xdr:col>55</xdr:col>
      <xdr:colOff>50800</xdr:colOff>
      <xdr:row>98</xdr:row>
      <xdr:rowOff>115649</xdr:rowOff>
    </xdr:to>
    <xdr:sp macro="" textlink="">
      <xdr:nvSpPr>
        <xdr:cNvPr id="474" name="楕円 473"/>
        <xdr:cNvSpPr/>
      </xdr:nvSpPr>
      <xdr:spPr>
        <a:xfrm>
          <a:off x="10426700" y="1681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100426</xdr:rowOff>
    </xdr:from>
    <xdr:ext cx="534377" cy="259045"/>
    <xdr:sp macro="" textlink="">
      <xdr:nvSpPr>
        <xdr:cNvPr id="475" name="土木費該当値テキスト"/>
        <xdr:cNvSpPr txBox="1"/>
      </xdr:nvSpPr>
      <xdr:spPr>
        <a:xfrm>
          <a:off x="10528300" y="1673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160376</xdr:rowOff>
    </xdr:from>
    <xdr:to>
      <xdr:col>50</xdr:col>
      <xdr:colOff>165100</xdr:colOff>
      <xdr:row>98</xdr:row>
      <xdr:rowOff>90526</xdr:rowOff>
    </xdr:to>
    <xdr:sp macro="" textlink="">
      <xdr:nvSpPr>
        <xdr:cNvPr id="476" name="楕円 475"/>
        <xdr:cNvSpPr/>
      </xdr:nvSpPr>
      <xdr:spPr>
        <a:xfrm>
          <a:off x="9588500" y="167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81653</xdr:rowOff>
    </xdr:from>
    <xdr:ext cx="534377" cy="259045"/>
    <xdr:sp macro="" textlink="">
      <xdr:nvSpPr>
        <xdr:cNvPr id="477" name="テキスト ボックス 476"/>
        <xdr:cNvSpPr txBox="1"/>
      </xdr:nvSpPr>
      <xdr:spPr>
        <a:xfrm>
          <a:off x="9372111" y="1688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164818</xdr:rowOff>
    </xdr:from>
    <xdr:to>
      <xdr:col>46</xdr:col>
      <xdr:colOff>38100</xdr:colOff>
      <xdr:row>98</xdr:row>
      <xdr:rowOff>94968</xdr:rowOff>
    </xdr:to>
    <xdr:sp macro="" textlink="">
      <xdr:nvSpPr>
        <xdr:cNvPr id="478" name="楕円 477"/>
        <xdr:cNvSpPr/>
      </xdr:nvSpPr>
      <xdr:spPr>
        <a:xfrm>
          <a:off x="8699500" y="1679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86095</xdr:rowOff>
    </xdr:from>
    <xdr:ext cx="534377" cy="259045"/>
    <xdr:sp macro="" textlink="">
      <xdr:nvSpPr>
        <xdr:cNvPr id="479" name="テキスト ボックス 478"/>
        <xdr:cNvSpPr txBox="1"/>
      </xdr:nvSpPr>
      <xdr:spPr>
        <a:xfrm>
          <a:off x="8483111" y="1688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154310</xdr:rowOff>
    </xdr:from>
    <xdr:to>
      <xdr:col>41</xdr:col>
      <xdr:colOff>101600</xdr:colOff>
      <xdr:row>98</xdr:row>
      <xdr:rowOff>84460</xdr:rowOff>
    </xdr:to>
    <xdr:sp macro="" textlink="">
      <xdr:nvSpPr>
        <xdr:cNvPr id="480" name="楕円 479"/>
        <xdr:cNvSpPr/>
      </xdr:nvSpPr>
      <xdr:spPr>
        <a:xfrm>
          <a:off x="7810500" y="1678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75587</xdr:rowOff>
    </xdr:from>
    <xdr:ext cx="534377" cy="259045"/>
    <xdr:sp macro="" textlink="">
      <xdr:nvSpPr>
        <xdr:cNvPr id="481" name="テキスト ボックス 480"/>
        <xdr:cNvSpPr txBox="1"/>
      </xdr:nvSpPr>
      <xdr:spPr>
        <a:xfrm>
          <a:off x="7594111" y="1687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156893</xdr:rowOff>
    </xdr:from>
    <xdr:to>
      <xdr:col>36</xdr:col>
      <xdr:colOff>165100</xdr:colOff>
      <xdr:row>98</xdr:row>
      <xdr:rowOff>87043</xdr:rowOff>
    </xdr:to>
    <xdr:sp macro="" textlink="">
      <xdr:nvSpPr>
        <xdr:cNvPr id="482" name="楕円 481"/>
        <xdr:cNvSpPr/>
      </xdr:nvSpPr>
      <xdr:spPr>
        <a:xfrm>
          <a:off x="6921500" y="167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78170</xdr:rowOff>
    </xdr:from>
    <xdr:ext cx="534377" cy="259045"/>
    <xdr:sp macro="" textlink="">
      <xdr:nvSpPr>
        <xdr:cNvPr id="483" name="テキスト ボックス 482"/>
        <xdr:cNvSpPr txBox="1"/>
      </xdr:nvSpPr>
      <xdr:spPr>
        <a:xfrm>
          <a:off x="6705111" y="1688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4" name="テキスト ボックス 49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6" name="直線コネクタ 505"/>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7"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8" name="直線コネクタ 507"/>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09"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0" name="直線コネクタ 509"/>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28692</xdr:rowOff>
    </xdr:from>
    <xdr:to>
      <xdr:col>85</xdr:col>
      <xdr:colOff>127000</xdr:colOff>
      <xdr:row>36</xdr:row>
      <xdr:rowOff>142535</xdr:rowOff>
    </xdr:to>
    <xdr:cxnSp macro="">
      <xdr:nvCxnSpPr>
        <xdr:cNvPr id="511" name="直線コネクタ 510"/>
        <xdr:cNvCxnSpPr/>
      </xdr:nvCxnSpPr>
      <xdr:spPr>
        <a:xfrm flipV="1">
          <a:off x="15481300" y="6200892"/>
          <a:ext cx="8382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4325</xdr:rowOff>
    </xdr:from>
    <xdr:ext cx="534377" cy="259045"/>
    <xdr:sp macro="" textlink="">
      <xdr:nvSpPr>
        <xdr:cNvPr id="512" name="消防費平均値テキスト"/>
        <xdr:cNvSpPr txBox="1"/>
      </xdr:nvSpPr>
      <xdr:spPr>
        <a:xfrm>
          <a:off x="16370300" y="6176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3" name="フローチャート: 判断 512"/>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142535</xdr:rowOff>
    </xdr:from>
    <xdr:to>
      <xdr:col>81</xdr:col>
      <xdr:colOff>50800</xdr:colOff>
      <xdr:row>37</xdr:row>
      <xdr:rowOff>68285</xdr:rowOff>
    </xdr:to>
    <xdr:cxnSp macro="">
      <xdr:nvCxnSpPr>
        <xdr:cNvPr id="514" name="直線コネクタ 513"/>
        <xdr:cNvCxnSpPr/>
      </xdr:nvCxnSpPr>
      <xdr:spPr>
        <a:xfrm flipV="1">
          <a:off x="14592300" y="6314735"/>
          <a:ext cx="889000" cy="9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5" name="フローチャート: 判断 514"/>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163227</xdr:rowOff>
    </xdr:from>
    <xdr:ext cx="534377" cy="259045"/>
    <xdr:sp macro="" textlink="">
      <xdr:nvSpPr>
        <xdr:cNvPr id="516" name="テキスト ボックス 515"/>
        <xdr:cNvSpPr txBox="1"/>
      </xdr:nvSpPr>
      <xdr:spPr>
        <a:xfrm>
          <a:off x="15214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68285</xdr:rowOff>
    </xdr:from>
    <xdr:to>
      <xdr:col>76</xdr:col>
      <xdr:colOff>114300</xdr:colOff>
      <xdr:row>37</xdr:row>
      <xdr:rowOff>88493</xdr:rowOff>
    </xdr:to>
    <xdr:cxnSp macro="">
      <xdr:nvCxnSpPr>
        <xdr:cNvPr id="517" name="直線コネクタ 516"/>
        <xdr:cNvCxnSpPr/>
      </xdr:nvCxnSpPr>
      <xdr:spPr>
        <a:xfrm flipV="1">
          <a:off x="13703300" y="6411935"/>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8" name="フローチャート: 判断 517"/>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40972</xdr:rowOff>
    </xdr:from>
    <xdr:ext cx="534377" cy="259045"/>
    <xdr:sp macro="" textlink="">
      <xdr:nvSpPr>
        <xdr:cNvPr id="519" name="テキスト ボックス 518"/>
        <xdr:cNvSpPr txBox="1"/>
      </xdr:nvSpPr>
      <xdr:spPr>
        <a:xfrm>
          <a:off x="14325111" y="60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85659</xdr:rowOff>
    </xdr:from>
    <xdr:to>
      <xdr:col>71</xdr:col>
      <xdr:colOff>177800</xdr:colOff>
      <xdr:row>37</xdr:row>
      <xdr:rowOff>88493</xdr:rowOff>
    </xdr:to>
    <xdr:cxnSp macro="">
      <xdr:nvCxnSpPr>
        <xdr:cNvPr id="520" name="直線コネクタ 519"/>
        <xdr:cNvCxnSpPr/>
      </xdr:nvCxnSpPr>
      <xdr:spPr>
        <a:xfrm>
          <a:off x="12814300" y="6429309"/>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1" name="フローチャート: 判断 520"/>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2" name="テキスト ボックス 521"/>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3" name="フローチャート: 判断 522"/>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54871</xdr:rowOff>
    </xdr:from>
    <xdr:ext cx="534377" cy="259045"/>
    <xdr:sp macro="" textlink="">
      <xdr:nvSpPr>
        <xdr:cNvPr id="524" name="テキスト ボックス 523"/>
        <xdr:cNvSpPr txBox="1"/>
      </xdr:nvSpPr>
      <xdr:spPr>
        <a:xfrm>
          <a:off x="12547111" y="60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149342</xdr:rowOff>
    </xdr:from>
    <xdr:to>
      <xdr:col>85</xdr:col>
      <xdr:colOff>177800</xdr:colOff>
      <xdr:row>36</xdr:row>
      <xdr:rowOff>79492</xdr:rowOff>
    </xdr:to>
    <xdr:sp macro="" textlink="">
      <xdr:nvSpPr>
        <xdr:cNvPr id="530" name="楕円 529"/>
        <xdr:cNvSpPr/>
      </xdr:nvSpPr>
      <xdr:spPr>
        <a:xfrm>
          <a:off x="16268700" y="61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769</xdr:rowOff>
    </xdr:from>
    <xdr:ext cx="534377" cy="259045"/>
    <xdr:sp macro="" textlink="">
      <xdr:nvSpPr>
        <xdr:cNvPr id="531" name="消防費該当値テキスト"/>
        <xdr:cNvSpPr txBox="1"/>
      </xdr:nvSpPr>
      <xdr:spPr>
        <a:xfrm>
          <a:off x="16370300" y="600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91735</xdr:rowOff>
    </xdr:from>
    <xdr:to>
      <xdr:col>81</xdr:col>
      <xdr:colOff>101600</xdr:colOff>
      <xdr:row>37</xdr:row>
      <xdr:rowOff>21885</xdr:rowOff>
    </xdr:to>
    <xdr:sp macro="" textlink="">
      <xdr:nvSpPr>
        <xdr:cNvPr id="532" name="楕円 531"/>
        <xdr:cNvSpPr/>
      </xdr:nvSpPr>
      <xdr:spPr>
        <a:xfrm>
          <a:off x="15430500" y="62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13012</xdr:rowOff>
    </xdr:from>
    <xdr:ext cx="534377" cy="259045"/>
    <xdr:sp macro="" textlink="">
      <xdr:nvSpPr>
        <xdr:cNvPr id="533" name="テキスト ボックス 532"/>
        <xdr:cNvSpPr txBox="1"/>
      </xdr:nvSpPr>
      <xdr:spPr>
        <a:xfrm>
          <a:off x="15214111" y="635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17485</xdr:rowOff>
    </xdr:from>
    <xdr:to>
      <xdr:col>76</xdr:col>
      <xdr:colOff>165100</xdr:colOff>
      <xdr:row>37</xdr:row>
      <xdr:rowOff>119085</xdr:rowOff>
    </xdr:to>
    <xdr:sp macro="" textlink="">
      <xdr:nvSpPr>
        <xdr:cNvPr id="534" name="楕円 533"/>
        <xdr:cNvSpPr/>
      </xdr:nvSpPr>
      <xdr:spPr>
        <a:xfrm>
          <a:off x="14541500" y="63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110212</xdr:rowOff>
    </xdr:from>
    <xdr:ext cx="534377" cy="259045"/>
    <xdr:sp macro="" textlink="">
      <xdr:nvSpPr>
        <xdr:cNvPr id="535" name="テキスト ボックス 534"/>
        <xdr:cNvSpPr txBox="1"/>
      </xdr:nvSpPr>
      <xdr:spPr>
        <a:xfrm>
          <a:off x="14325111" y="645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37693</xdr:rowOff>
    </xdr:from>
    <xdr:to>
      <xdr:col>72</xdr:col>
      <xdr:colOff>38100</xdr:colOff>
      <xdr:row>37</xdr:row>
      <xdr:rowOff>139293</xdr:rowOff>
    </xdr:to>
    <xdr:sp macro="" textlink="">
      <xdr:nvSpPr>
        <xdr:cNvPr id="536" name="楕円 535"/>
        <xdr:cNvSpPr/>
      </xdr:nvSpPr>
      <xdr:spPr>
        <a:xfrm>
          <a:off x="13652500" y="63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130421</xdr:rowOff>
    </xdr:from>
    <xdr:ext cx="534377" cy="259045"/>
    <xdr:sp macro="" textlink="">
      <xdr:nvSpPr>
        <xdr:cNvPr id="537" name="テキスト ボックス 536"/>
        <xdr:cNvSpPr txBox="1"/>
      </xdr:nvSpPr>
      <xdr:spPr>
        <a:xfrm>
          <a:off x="13436111" y="647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34859</xdr:rowOff>
    </xdr:from>
    <xdr:to>
      <xdr:col>67</xdr:col>
      <xdr:colOff>101600</xdr:colOff>
      <xdr:row>37</xdr:row>
      <xdr:rowOff>136459</xdr:rowOff>
    </xdr:to>
    <xdr:sp macro="" textlink="">
      <xdr:nvSpPr>
        <xdr:cNvPr id="538" name="楕円 537"/>
        <xdr:cNvSpPr/>
      </xdr:nvSpPr>
      <xdr:spPr>
        <a:xfrm>
          <a:off x="12763500" y="63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127586</xdr:rowOff>
    </xdr:from>
    <xdr:ext cx="534377" cy="259045"/>
    <xdr:sp macro="" textlink="">
      <xdr:nvSpPr>
        <xdr:cNvPr id="539" name="テキスト ボックス 538"/>
        <xdr:cNvSpPr txBox="1"/>
      </xdr:nvSpPr>
      <xdr:spPr>
        <a:xfrm>
          <a:off x="12547111" y="647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2" name="テキスト ボックス 55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4" name="テキスト ボックス 553"/>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6" name="テキスト ボックス 555"/>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8" name="テキスト ボックス 557"/>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2" name="直線コネクタ 561"/>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3"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4" name="直線コネクタ 563"/>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5"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6" name="直線コネクタ 565"/>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40579</xdr:rowOff>
    </xdr:from>
    <xdr:to>
      <xdr:col>85</xdr:col>
      <xdr:colOff>127000</xdr:colOff>
      <xdr:row>53</xdr:row>
      <xdr:rowOff>159291</xdr:rowOff>
    </xdr:to>
    <xdr:cxnSp macro="">
      <xdr:nvCxnSpPr>
        <xdr:cNvPr id="567" name="直線コネクタ 566"/>
        <xdr:cNvCxnSpPr/>
      </xdr:nvCxnSpPr>
      <xdr:spPr>
        <a:xfrm>
          <a:off x="15481300" y="9127429"/>
          <a:ext cx="838200" cy="1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40604</xdr:rowOff>
    </xdr:from>
    <xdr:ext cx="534377" cy="259045"/>
    <xdr:sp macro="" textlink="">
      <xdr:nvSpPr>
        <xdr:cNvPr id="568" name="教育費平均値テキスト"/>
        <xdr:cNvSpPr txBox="1"/>
      </xdr:nvSpPr>
      <xdr:spPr>
        <a:xfrm>
          <a:off x="16370300" y="9298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69" name="フローチャート: 判断 568"/>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40579</xdr:rowOff>
    </xdr:from>
    <xdr:to>
      <xdr:col>81</xdr:col>
      <xdr:colOff>50800</xdr:colOff>
      <xdr:row>55</xdr:row>
      <xdr:rowOff>76606</xdr:rowOff>
    </xdr:to>
    <xdr:cxnSp macro="">
      <xdr:nvCxnSpPr>
        <xdr:cNvPr id="570" name="直線コネクタ 569"/>
        <xdr:cNvCxnSpPr/>
      </xdr:nvCxnSpPr>
      <xdr:spPr>
        <a:xfrm flipV="1">
          <a:off x="14592300" y="9127429"/>
          <a:ext cx="889000" cy="37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1" name="フローチャート: 判断 570"/>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134101</xdr:rowOff>
    </xdr:from>
    <xdr:ext cx="534377" cy="259045"/>
    <xdr:sp macro="" textlink="">
      <xdr:nvSpPr>
        <xdr:cNvPr id="572" name="テキスト ボックス 571"/>
        <xdr:cNvSpPr txBox="1"/>
      </xdr:nvSpPr>
      <xdr:spPr>
        <a:xfrm>
          <a:off x="15214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12919</xdr:rowOff>
    </xdr:from>
    <xdr:to>
      <xdr:col>76</xdr:col>
      <xdr:colOff>114300</xdr:colOff>
      <xdr:row>55</xdr:row>
      <xdr:rowOff>76606</xdr:rowOff>
    </xdr:to>
    <xdr:cxnSp macro="">
      <xdr:nvCxnSpPr>
        <xdr:cNvPr id="573" name="直線コネクタ 572"/>
        <xdr:cNvCxnSpPr/>
      </xdr:nvCxnSpPr>
      <xdr:spPr>
        <a:xfrm>
          <a:off x="13703300" y="9442669"/>
          <a:ext cx="889000" cy="6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4" name="フローチャート: 判断 573"/>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73591</xdr:rowOff>
    </xdr:from>
    <xdr:ext cx="534377" cy="259045"/>
    <xdr:sp macro="" textlink="">
      <xdr:nvSpPr>
        <xdr:cNvPr id="575" name="テキスト ボックス 574"/>
        <xdr:cNvSpPr txBox="1"/>
      </xdr:nvSpPr>
      <xdr:spPr>
        <a:xfrm>
          <a:off x="14325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53267</xdr:rowOff>
    </xdr:from>
    <xdr:to>
      <xdr:col>71</xdr:col>
      <xdr:colOff>177800</xdr:colOff>
      <xdr:row>55</xdr:row>
      <xdr:rowOff>12919</xdr:rowOff>
    </xdr:to>
    <xdr:cxnSp macro="">
      <xdr:nvCxnSpPr>
        <xdr:cNvPr id="576" name="直線コネクタ 575"/>
        <xdr:cNvCxnSpPr/>
      </xdr:nvCxnSpPr>
      <xdr:spPr>
        <a:xfrm>
          <a:off x="12814300" y="9311567"/>
          <a:ext cx="889000" cy="1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7" name="フローチャート: 判断 576"/>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57772</xdr:rowOff>
    </xdr:from>
    <xdr:ext cx="534377" cy="259045"/>
    <xdr:sp macro="" textlink="">
      <xdr:nvSpPr>
        <xdr:cNvPr id="578" name="テキスト ボックス 577"/>
        <xdr:cNvSpPr txBox="1"/>
      </xdr:nvSpPr>
      <xdr:spPr>
        <a:xfrm>
          <a:off x="13436111" y="96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79" name="フローチャート: 判断 578"/>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97022</xdr:rowOff>
    </xdr:from>
    <xdr:ext cx="534377" cy="259045"/>
    <xdr:sp macro="" textlink="">
      <xdr:nvSpPr>
        <xdr:cNvPr id="580" name="テキスト ボックス 579"/>
        <xdr:cNvSpPr txBox="1"/>
      </xdr:nvSpPr>
      <xdr:spPr>
        <a:xfrm>
          <a:off x="12547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108491</xdr:rowOff>
    </xdr:from>
    <xdr:to>
      <xdr:col>85</xdr:col>
      <xdr:colOff>177800</xdr:colOff>
      <xdr:row>54</xdr:row>
      <xdr:rowOff>38641</xdr:rowOff>
    </xdr:to>
    <xdr:sp macro="" textlink="">
      <xdr:nvSpPr>
        <xdr:cNvPr id="586" name="楕円 585"/>
        <xdr:cNvSpPr/>
      </xdr:nvSpPr>
      <xdr:spPr>
        <a:xfrm>
          <a:off x="16268700" y="919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131368</xdr:rowOff>
    </xdr:from>
    <xdr:ext cx="534377" cy="259045"/>
    <xdr:sp macro="" textlink="">
      <xdr:nvSpPr>
        <xdr:cNvPr id="587" name="教育費該当値テキスト"/>
        <xdr:cNvSpPr txBox="1"/>
      </xdr:nvSpPr>
      <xdr:spPr>
        <a:xfrm>
          <a:off x="16370300" y="90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161229</xdr:rowOff>
    </xdr:from>
    <xdr:to>
      <xdr:col>81</xdr:col>
      <xdr:colOff>101600</xdr:colOff>
      <xdr:row>53</xdr:row>
      <xdr:rowOff>91379</xdr:rowOff>
    </xdr:to>
    <xdr:sp macro="" textlink="">
      <xdr:nvSpPr>
        <xdr:cNvPr id="588" name="楕円 587"/>
        <xdr:cNvSpPr/>
      </xdr:nvSpPr>
      <xdr:spPr>
        <a:xfrm>
          <a:off x="15430500" y="907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107906</xdr:rowOff>
    </xdr:from>
    <xdr:ext cx="534377" cy="259045"/>
    <xdr:sp macro="" textlink="">
      <xdr:nvSpPr>
        <xdr:cNvPr id="589" name="テキスト ボックス 588"/>
        <xdr:cNvSpPr txBox="1"/>
      </xdr:nvSpPr>
      <xdr:spPr>
        <a:xfrm>
          <a:off x="15214111" y="885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25806</xdr:rowOff>
    </xdr:from>
    <xdr:to>
      <xdr:col>76</xdr:col>
      <xdr:colOff>165100</xdr:colOff>
      <xdr:row>55</xdr:row>
      <xdr:rowOff>127406</xdr:rowOff>
    </xdr:to>
    <xdr:sp macro="" textlink="">
      <xdr:nvSpPr>
        <xdr:cNvPr id="590" name="楕円 589"/>
        <xdr:cNvSpPr/>
      </xdr:nvSpPr>
      <xdr:spPr>
        <a:xfrm>
          <a:off x="14541500" y="94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143933</xdr:rowOff>
    </xdr:from>
    <xdr:ext cx="534377" cy="259045"/>
    <xdr:sp macro="" textlink="">
      <xdr:nvSpPr>
        <xdr:cNvPr id="591" name="テキスト ボックス 590"/>
        <xdr:cNvSpPr txBox="1"/>
      </xdr:nvSpPr>
      <xdr:spPr>
        <a:xfrm>
          <a:off x="14325111" y="923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133569</xdr:rowOff>
    </xdr:from>
    <xdr:to>
      <xdr:col>72</xdr:col>
      <xdr:colOff>38100</xdr:colOff>
      <xdr:row>55</xdr:row>
      <xdr:rowOff>63719</xdr:rowOff>
    </xdr:to>
    <xdr:sp macro="" textlink="">
      <xdr:nvSpPr>
        <xdr:cNvPr id="592" name="楕円 591"/>
        <xdr:cNvSpPr/>
      </xdr:nvSpPr>
      <xdr:spPr>
        <a:xfrm>
          <a:off x="13652500" y="939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80246</xdr:rowOff>
    </xdr:from>
    <xdr:ext cx="534377" cy="259045"/>
    <xdr:sp macro="" textlink="">
      <xdr:nvSpPr>
        <xdr:cNvPr id="593" name="テキスト ボックス 592"/>
        <xdr:cNvSpPr txBox="1"/>
      </xdr:nvSpPr>
      <xdr:spPr>
        <a:xfrm>
          <a:off x="13436111" y="916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2467</xdr:rowOff>
    </xdr:from>
    <xdr:to>
      <xdr:col>67</xdr:col>
      <xdr:colOff>101600</xdr:colOff>
      <xdr:row>54</xdr:row>
      <xdr:rowOff>104067</xdr:rowOff>
    </xdr:to>
    <xdr:sp macro="" textlink="">
      <xdr:nvSpPr>
        <xdr:cNvPr id="594" name="楕円 593"/>
        <xdr:cNvSpPr/>
      </xdr:nvSpPr>
      <xdr:spPr>
        <a:xfrm>
          <a:off x="12763500" y="926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120594</xdr:rowOff>
    </xdr:from>
    <xdr:ext cx="534377" cy="259045"/>
    <xdr:sp macro="" textlink="">
      <xdr:nvSpPr>
        <xdr:cNvPr id="595" name="テキスト ボックス 594"/>
        <xdr:cNvSpPr txBox="1"/>
      </xdr:nvSpPr>
      <xdr:spPr>
        <a:xfrm>
          <a:off x="12547111" y="903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9" name="テキスト ボックス 60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19" name="直線コネクタ 618"/>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2"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3" name="直線コネクタ 622"/>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26391</xdr:rowOff>
    </xdr:from>
    <xdr:to>
      <xdr:col>85</xdr:col>
      <xdr:colOff>127000</xdr:colOff>
      <xdr:row>79</xdr:row>
      <xdr:rowOff>32638</xdr:rowOff>
    </xdr:to>
    <xdr:cxnSp macro="">
      <xdr:nvCxnSpPr>
        <xdr:cNvPr id="624" name="直線コネクタ 623"/>
        <xdr:cNvCxnSpPr/>
      </xdr:nvCxnSpPr>
      <xdr:spPr>
        <a:xfrm>
          <a:off x="15481300" y="13570941"/>
          <a:ext cx="8382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5" name="災害復旧費平均値テキスト"/>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6" name="フローチャート: 判断 625"/>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23648</xdr:rowOff>
    </xdr:from>
    <xdr:to>
      <xdr:col>81</xdr:col>
      <xdr:colOff>50800</xdr:colOff>
      <xdr:row>79</xdr:row>
      <xdr:rowOff>26391</xdr:rowOff>
    </xdr:to>
    <xdr:cxnSp macro="">
      <xdr:nvCxnSpPr>
        <xdr:cNvPr id="627" name="直線コネクタ 626"/>
        <xdr:cNvCxnSpPr/>
      </xdr:nvCxnSpPr>
      <xdr:spPr>
        <a:xfrm>
          <a:off x="14592300" y="1356819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8" name="フローチャート: 判断 627"/>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29" name="テキスト ボックス 628"/>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23648</xdr:rowOff>
    </xdr:from>
    <xdr:to>
      <xdr:col>76</xdr:col>
      <xdr:colOff>114300</xdr:colOff>
      <xdr:row>79</xdr:row>
      <xdr:rowOff>44450</xdr:rowOff>
    </xdr:to>
    <xdr:cxnSp macro="">
      <xdr:nvCxnSpPr>
        <xdr:cNvPr id="630" name="直線コネクタ 629"/>
        <xdr:cNvCxnSpPr/>
      </xdr:nvCxnSpPr>
      <xdr:spPr>
        <a:xfrm flipV="1">
          <a:off x="13703300" y="13568198"/>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1" name="フローチャート: 判断 630"/>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4487</xdr:rowOff>
    </xdr:from>
    <xdr:ext cx="469744" cy="259045"/>
    <xdr:sp macro="" textlink="">
      <xdr:nvSpPr>
        <xdr:cNvPr id="632" name="テキスト ボックス 631"/>
        <xdr:cNvSpPr txBox="1"/>
      </xdr:nvSpPr>
      <xdr:spPr>
        <a:xfrm>
          <a:off x="14357428" y="132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4" name="フローチャート: 判断 633"/>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5" name="テキスト ボックス 634"/>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6" name="フローチャート: 判断 635"/>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7" name="テキスト ボックス 636"/>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153288</xdr:rowOff>
    </xdr:from>
    <xdr:to>
      <xdr:col>85</xdr:col>
      <xdr:colOff>177800</xdr:colOff>
      <xdr:row>79</xdr:row>
      <xdr:rowOff>83438</xdr:rowOff>
    </xdr:to>
    <xdr:sp macro="" textlink="">
      <xdr:nvSpPr>
        <xdr:cNvPr id="643" name="楕円 642"/>
        <xdr:cNvSpPr/>
      </xdr:nvSpPr>
      <xdr:spPr>
        <a:xfrm>
          <a:off x="16268700" y="135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68215</xdr:rowOff>
    </xdr:from>
    <xdr:ext cx="378565" cy="259045"/>
    <xdr:sp macro="" textlink="">
      <xdr:nvSpPr>
        <xdr:cNvPr id="644" name="災害復旧費該当値テキスト"/>
        <xdr:cNvSpPr txBox="1"/>
      </xdr:nvSpPr>
      <xdr:spPr>
        <a:xfrm>
          <a:off x="16370300" y="1344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147041</xdr:rowOff>
    </xdr:from>
    <xdr:to>
      <xdr:col>81</xdr:col>
      <xdr:colOff>101600</xdr:colOff>
      <xdr:row>79</xdr:row>
      <xdr:rowOff>77191</xdr:rowOff>
    </xdr:to>
    <xdr:sp macro="" textlink="">
      <xdr:nvSpPr>
        <xdr:cNvPr id="645" name="楕円 644"/>
        <xdr:cNvSpPr/>
      </xdr:nvSpPr>
      <xdr:spPr>
        <a:xfrm>
          <a:off x="15430500" y="1352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68318</xdr:rowOff>
    </xdr:from>
    <xdr:ext cx="378565" cy="259045"/>
    <xdr:sp macro="" textlink="">
      <xdr:nvSpPr>
        <xdr:cNvPr id="646" name="テキスト ボックス 645"/>
        <xdr:cNvSpPr txBox="1"/>
      </xdr:nvSpPr>
      <xdr:spPr>
        <a:xfrm>
          <a:off x="15292017" y="13612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144298</xdr:rowOff>
    </xdr:from>
    <xdr:to>
      <xdr:col>76</xdr:col>
      <xdr:colOff>165100</xdr:colOff>
      <xdr:row>79</xdr:row>
      <xdr:rowOff>74448</xdr:rowOff>
    </xdr:to>
    <xdr:sp macro="" textlink="">
      <xdr:nvSpPr>
        <xdr:cNvPr id="647" name="楕円 646"/>
        <xdr:cNvSpPr/>
      </xdr:nvSpPr>
      <xdr:spPr>
        <a:xfrm>
          <a:off x="14541500" y="135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65575</xdr:rowOff>
    </xdr:from>
    <xdr:ext cx="378565" cy="259045"/>
    <xdr:sp macro="" textlink="">
      <xdr:nvSpPr>
        <xdr:cNvPr id="648" name="テキスト ボックス 647"/>
        <xdr:cNvSpPr txBox="1"/>
      </xdr:nvSpPr>
      <xdr:spPr>
        <a:xfrm>
          <a:off x="14403017" y="13610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3" name="テキスト ボックス 66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5" name="テキスト ボックス 66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5" name="テキスト ボックス 67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79" name="直線コネクタ 678"/>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0"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1" name="直線コネクタ 680"/>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2"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3" name="直線コネクタ 682"/>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147016</xdr:rowOff>
    </xdr:from>
    <xdr:to>
      <xdr:col>85</xdr:col>
      <xdr:colOff>127000</xdr:colOff>
      <xdr:row>98</xdr:row>
      <xdr:rowOff>158152</xdr:rowOff>
    </xdr:to>
    <xdr:cxnSp macro="">
      <xdr:nvCxnSpPr>
        <xdr:cNvPr id="684" name="直線コネクタ 683"/>
        <xdr:cNvCxnSpPr/>
      </xdr:nvCxnSpPr>
      <xdr:spPr>
        <a:xfrm>
          <a:off x="15481300" y="16949116"/>
          <a:ext cx="8382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5" name="公債費平均値テキスト"/>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6" name="フローチャート: 判断 685"/>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147016</xdr:rowOff>
    </xdr:from>
    <xdr:to>
      <xdr:col>81</xdr:col>
      <xdr:colOff>50800</xdr:colOff>
      <xdr:row>98</xdr:row>
      <xdr:rowOff>152893</xdr:rowOff>
    </xdr:to>
    <xdr:cxnSp macro="">
      <xdr:nvCxnSpPr>
        <xdr:cNvPr id="687" name="直線コネクタ 686"/>
        <xdr:cNvCxnSpPr/>
      </xdr:nvCxnSpPr>
      <xdr:spPr>
        <a:xfrm flipV="1">
          <a:off x="14592300" y="16949116"/>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8" name="フローチャート: 判断 687"/>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141158</xdr:rowOff>
    </xdr:from>
    <xdr:ext cx="534377" cy="259045"/>
    <xdr:sp macro="" textlink="">
      <xdr:nvSpPr>
        <xdr:cNvPr id="689" name="テキスト ボックス 688"/>
        <xdr:cNvSpPr txBox="1"/>
      </xdr:nvSpPr>
      <xdr:spPr>
        <a:xfrm>
          <a:off x="15214111" y="16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152893</xdr:rowOff>
    </xdr:from>
    <xdr:to>
      <xdr:col>76</xdr:col>
      <xdr:colOff>114300</xdr:colOff>
      <xdr:row>98</xdr:row>
      <xdr:rowOff>169810</xdr:rowOff>
    </xdr:to>
    <xdr:cxnSp macro="">
      <xdr:nvCxnSpPr>
        <xdr:cNvPr id="690" name="直線コネクタ 689"/>
        <xdr:cNvCxnSpPr/>
      </xdr:nvCxnSpPr>
      <xdr:spPr>
        <a:xfrm flipV="1">
          <a:off x="13703300" y="16954993"/>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1" name="フローチャート: 判断 690"/>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108599</xdr:rowOff>
    </xdr:from>
    <xdr:ext cx="534377" cy="259045"/>
    <xdr:sp macro="" textlink="">
      <xdr:nvSpPr>
        <xdr:cNvPr id="692" name="テキスト ボックス 691"/>
        <xdr:cNvSpPr txBox="1"/>
      </xdr:nvSpPr>
      <xdr:spPr>
        <a:xfrm>
          <a:off x="14325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133429</xdr:rowOff>
    </xdr:from>
    <xdr:to>
      <xdr:col>71</xdr:col>
      <xdr:colOff>177800</xdr:colOff>
      <xdr:row>98</xdr:row>
      <xdr:rowOff>169810</xdr:rowOff>
    </xdr:to>
    <xdr:cxnSp macro="">
      <xdr:nvCxnSpPr>
        <xdr:cNvPr id="693" name="直線コネクタ 692"/>
        <xdr:cNvCxnSpPr/>
      </xdr:nvCxnSpPr>
      <xdr:spPr>
        <a:xfrm>
          <a:off x="12814300" y="16935529"/>
          <a:ext cx="889000" cy="3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4" name="フローチャート: 判断 693"/>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5" name="テキスト ボックス 694"/>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6" name="フローチャート: 判断 695"/>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697" name="テキスト ボックス 696"/>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107352</xdr:rowOff>
    </xdr:from>
    <xdr:to>
      <xdr:col>85</xdr:col>
      <xdr:colOff>177800</xdr:colOff>
      <xdr:row>99</xdr:row>
      <xdr:rowOff>37502</xdr:rowOff>
    </xdr:to>
    <xdr:sp macro="" textlink="">
      <xdr:nvSpPr>
        <xdr:cNvPr id="703" name="楕円 702"/>
        <xdr:cNvSpPr/>
      </xdr:nvSpPr>
      <xdr:spPr>
        <a:xfrm>
          <a:off x="16268700" y="1690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22279</xdr:rowOff>
    </xdr:from>
    <xdr:ext cx="534377" cy="259045"/>
    <xdr:sp macro="" textlink="">
      <xdr:nvSpPr>
        <xdr:cNvPr id="704" name="公債費該当値テキスト"/>
        <xdr:cNvSpPr txBox="1"/>
      </xdr:nvSpPr>
      <xdr:spPr>
        <a:xfrm>
          <a:off x="16370300" y="1682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96216</xdr:rowOff>
    </xdr:from>
    <xdr:to>
      <xdr:col>81</xdr:col>
      <xdr:colOff>101600</xdr:colOff>
      <xdr:row>99</xdr:row>
      <xdr:rowOff>26366</xdr:rowOff>
    </xdr:to>
    <xdr:sp macro="" textlink="">
      <xdr:nvSpPr>
        <xdr:cNvPr id="705" name="楕円 704"/>
        <xdr:cNvSpPr/>
      </xdr:nvSpPr>
      <xdr:spPr>
        <a:xfrm>
          <a:off x="15430500" y="1689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17493</xdr:rowOff>
    </xdr:from>
    <xdr:ext cx="534377" cy="259045"/>
    <xdr:sp macro="" textlink="">
      <xdr:nvSpPr>
        <xdr:cNvPr id="706" name="テキスト ボックス 705"/>
        <xdr:cNvSpPr txBox="1"/>
      </xdr:nvSpPr>
      <xdr:spPr>
        <a:xfrm>
          <a:off x="15214111" y="1699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102093</xdr:rowOff>
    </xdr:from>
    <xdr:to>
      <xdr:col>76</xdr:col>
      <xdr:colOff>165100</xdr:colOff>
      <xdr:row>99</xdr:row>
      <xdr:rowOff>32243</xdr:rowOff>
    </xdr:to>
    <xdr:sp macro="" textlink="">
      <xdr:nvSpPr>
        <xdr:cNvPr id="707" name="楕円 706"/>
        <xdr:cNvSpPr/>
      </xdr:nvSpPr>
      <xdr:spPr>
        <a:xfrm>
          <a:off x="14541500" y="1690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23370</xdr:rowOff>
    </xdr:from>
    <xdr:ext cx="534377" cy="259045"/>
    <xdr:sp macro="" textlink="">
      <xdr:nvSpPr>
        <xdr:cNvPr id="708" name="テキスト ボックス 707"/>
        <xdr:cNvSpPr txBox="1"/>
      </xdr:nvSpPr>
      <xdr:spPr>
        <a:xfrm>
          <a:off x="14325111" y="1699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119010</xdr:rowOff>
    </xdr:from>
    <xdr:to>
      <xdr:col>72</xdr:col>
      <xdr:colOff>38100</xdr:colOff>
      <xdr:row>99</xdr:row>
      <xdr:rowOff>49160</xdr:rowOff>
    </xdr:to>
    <xdr:sp macro="" textlink="">
      <xdr:nvSpPr>
        <xdr:cNvPr id="709" name="楕円 708"/>
        <xdr:cNvSpPr/>
      </xdr:nvSpPr>
      <xdr:spPr>
        <a:xfrm>
          <a:off x="13652500" y="1692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40287</xdr:rowOff>
    </xdr:from>
    <xdr:ext cx="534377" cy="259045"/>
    <xdr:sp macro="" textlink="">
      <xdr:nvSpPr>
        <xdr:cNvPr id="710" name="テキスト ボックス 709"/>
        <xdr:cNvSpPr txBox="1"/>
      </xdr:nvSpPr>
      <xdr:spPr>
        <a:xfrm>
          <a:off x="13436111" y="1701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82629</xdr:rowOff>
    </xdr:from>
    <xdr:to>
      <xdr:col>67</xdr:col>
      <xdr:colOff>101600</xdr:colOff>
      <xdr:row>99</xdr:row>
      <xdr:rowOff>12779</xdr:rowOff>
    </xdr:to>
    <xdr:sp macro="" textlink="">
      <xdr:nvSpPr>
        <xdr:cNvPr id="711" name="楕円 710"/>
        <xdr:cNvSpPr/>
      </xdr:nvSpPr>
      <xdr:spPr>
        <a:xfrm>
          <a:off x="12763500" y="16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3906</xdr:rowOff>
    </xdr:from>
    <xdr:ext cx="534377" cy="259045"/>
    <xdr:sp macro="" textlink="">
      <xdr:nvSpPr>
        <xdr:cNvPr id="712" name="テキスト ボックス 711"/>
        <xdr:cNvSpPr txBox="1"/>
      </xdr:nvSpPr>
      <xdr:spPr>
        <a:xfrm>
          <a:off x="12547111" y="1697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4" name="直線コネクタ 733"/>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5"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7"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8" name="直線コネクタ 737"/>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0" name="諸支出金平均値テキスト"/>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1" name="フローチャート: 判断 740"/>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3" name="フローチャート: 判断 742"/>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4" name="テキスト ボックス 743"/>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6" name="フローチャート: 判断 745"/>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7" name="テキスト ボックス 746"/>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49" name="フローチャート: 判断 748"/>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0" name="テキスト ボックス 749"/>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1" name="フローチャート: 判断 75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2" name="テキスト ボックス 751"/>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59" name="諸支出金該当値テキスト"/>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strike="noStrike" baseline="0">
              <a:latin typeface="ＭＳ Ｐゴシック" panose="020B0600070205080204" pitchFamily="50" charset="-128"/>
              <a:ea typeface="ＭＳ Ｐゴシック" panose="020B0600070205080204" pitchFamily="50" charset="-128"/>
            </a:rPr>
            <a:t>　教育費は、普通建設事業費の減に伴い</a:t>
          </a:r>
          <a:r>
            <a:rPr kumimoji="1" lang="en-US" altLang="ja-JP" sz="1300" strike="noStrike" baseline="0">
              <a:latin typeface="ＭＳ Ｐゴシック" panose="020B0600070205080204" pitchFamily="50" charset="-128"/>
              <a:ea typeface="ＭＳ Ｐゴシック" panose="020B0600070205080204" pitchFamily="50" charset="-128"/>
            </a:rPr>
            <a:t>5,193</a:t>
          </a:r>
          <a:r>
            <a:rPr kumimoji="1" lang="ja-JP" altLang="en-US" sz="1300" strike="noStrike" baseline="0">
              <a:latin typeface="ＭＳ Ｐゴシック" panose="020B0600070205080204" pitchFamily="50" charset="-128"/>
              <a:ea typeface="ＭＳ Ｐゴシック" panose="020B0600070205080204" pitchFamily="50" charset="-128"/>
            </a:rPr>
            <a:t>円減少したが、総務費が</a:t>
          </a:r>
          <a:r>
            <a:rPr kumimoji="1" lang="en-US" altLang="ja-JP" sz="1300" strike="noStrike" baseline="0">
              <a:latin typeface="ＭＳ Ｐゴシック" panose="020B0600070205080204" pitchFamily="50" charset="-128"/>
              <a:ea typeface="ＭＳ Ｐゴシック" panose="020B0600070205080204" pitchFamily="50" charset="-128"/>
            </a:rPr>
            <a:t>105,898</a:t>
          </a:r>
          <a:r>
            <a:rPr kumimoji="1" lang="ja-JP" altLang="en-US" sz="1300" strike="noStrike" baseline="0">
              <a:latin typeface="ＭＳ Ｐゴシック" panose="020B0600070205080204" pitchFamily="50" charset="-128"/>
              <a:ea typeface="ＭＳ Ｐゴシック" panose="020B0600070205080204" pitchFamily="50" charset="-128"/>
            </a:rPr>
            <a:t>円、民生費が</a:t>
          </a:r>
          <a:r>
            <a:rPr kumimoji="1" lang="en-US" altLang="ja-JP" sz="1300" strike="noStrike" baseline="0">
              <a:latin typeface="ＭＳ Ｐゴシック" panose="020B0600070205080204" pitchFamily="50" charset="-128"/>
              <a:ea typeface="ＭＳ Ｐゴシック" panose="020B0600070205080204" pitchFamily="50" charset="-128"/>
            </a:rPr>
            <a:t>10,077</a:t>
          </a:r>
          <a:r>
            <a:rPr kumimoji="1" lang="ja-JP" altLang="en-US" sz="1300" strike="noStrike" baseline="0">
              <a:latin typeface="ＭＳ Ｐゴシック" panose="020B0600070205080204" pitchFamily="50" charset="-128"/>
              <a:ea typeface="ＭＳ Ｐゴシック" panose="020B0600070205080204" pitchFamily="50" charset="-128"/>
            </a:rPr>
            <a:t>円増加し、全体として</a:t>
          </a:r>
          <a:r>
            <a:rPr kumimoji="1" lang="en-US" altLang="ja-JP" sz="1300" strike="noStrike" baseline="0">
              <a:latin typeface="ＭＳ Ｐゴシック" panose="020B0600070205080204" pitchFamily="50" charset="-128"/>
              <a:ea typeface="ＭＳ Ｐゴシック" panose="020B0600070205080204" pitchFamily="50" charset="-128"/>
            </a:rPr>
            <a:t>109,086</a:t>
          </a:r>
          <a:r>
            <a:rPr kumimoji="1" lang="ja-JP" altLang="en-US" sz="1300" strike="noStrike" baseline="0">
              <a:latin typeface="ＭＳ Ｐゴシック" panose="020B0600070205080204" pitchFamily="50" charset="-128"/>
              <a:ea typeface="ＭＳ Ｐゴシック" panose="020B0600070205080204" pitchFamily="50" charset="-128"/>
            </a:rPr>
            <a:t>円増加した。総務費については、特別定額給付金の皆増、民生費については、民間保育所補助事業や子どものための保育給付費、障害福祉サービス費の増加等が主な要因である。</a:t>
          </a:r>
          <a:endParaRPr kumimoji="1" lang="en-US" altLang="ja-JP" sz="1300" strike="noStrike" baseline="0">
            <a:latin typeface="ＭＳ Ｐゴシック" panose="020B0600070205080204" pitchFamily="50" charset="-128"/>
            <a:ea typeface="ＭＳ Ｐゴシック" panose="020B0600070205080204" pitchFamily="50" charset="-128"/>
          </a:endParaRPr>
        </a:p>
        <a:p>
          <a:r>
            <a:rPr kumimoji="1" lang="ja-JP" altLang="en-US" sz="1300" strike="noStrike" baseline="0">
              <a:latin typeface="ＭＳ Ｐゴシック" panose="020B0600070205080204" pitchFamily="50" charset="-128"/>
              <a:ea typeface="ＭＳ Ｐゴシック" panose="020B0600070205080204" pitchFamily="50" charset="-128"/>
            </a:rPr>
            <a:t>　類似団体と比較すると、住民一人当たりの教育費が</a:t>
          </a:r>
          <a:r>
            <a:rPr kumimoji="1" lang="en-US" altLang="ja-JP" sz="1300" strike="noStrike" baseline="0">
              <a:latin typeface="ＭＳ Ｐゴシック" panose="020B0600070205080204" pitchFamily="50" charset="-128"/>
              <a:ea typeface="ＭＳ Ｐゴシック" panose="020B0600070205080204" pitchFamily="50" charset="-128"/>
            </a:rPr>
            <a:t>5,474</a:t>
          </a:r>
          <a:r>
            <a:rPr kumimoji="1" lang="ja-JP" altLang="en-US" sz="1300" strike="noStrike" baseline="0">
              <a:latin typeface="ＭＳ Ｐゴシック" panose="020B0600070205080204" pitchFamily="50" charset="-128"/>
              <a:ea typeface="ＭＳ Ｐゴシック" panose="020B0600070205080204" pitchFamily="50" charset="-128"/>
            </a:rPr>
            <a:t>円、民生費が</a:t>
          </a:r>
          <a:r>
            <a:rPr kumimoji="1" lang="en-US" altLang="ja-JP" sz="1300" strike="noStrike" baseline="0">
              <a:latin typeface="ＭＳ Ｐゴシック" panose="020B0600070205080204" pitchFamily="50" charset="-128"/>
              <a:ea typeface="ＭＳ Ｐゴシック" panose="020B0600070205080204" pitchFamily="50" charset="-128"/>
            </a:rPr>
            <a:t>22,063</a:t>
          </a:r>
          <a:r>
            <a:rPr kumimoji="1" lang="ja-JP" altLang="en-US" sz="1300" strike="noStrike" baseline="0">
              <a:latin typeface="ＭＳ Ｐゴシック" panose="020B0600070205080204" pitchFamily="50" charset="-128"/>
              <a:ea typeface="ＭＳ Ｐゴシック" panose="020B0600070205080204" pitchFamily="50" charset="-128"/>
            </a:rPr>
            <a:t>円高いものの、公債費が</a:t>
          </a:r>
          <a:r>
            <a:rPr kumimoji="1" lang="en-US" altLang="ja-JP" sz="1300" strike="noStrike" baseline="0">
              <a:latin typeface="ＭＳ Ｐゴシック" panose="020B0600070205080204" pitchFamily="50" charset="-128"/>
              <a:ea typeface="ＭＳ Ｐゴシック" panose="020B0600070205080204" pitchFamily="50" charset="-128"/>
            </a:rPr>
            <a:t>18,703</a:t>
          </a:r>
          <a:r>
            <a:rPr kumimoji="1" lang="ja-JP" altLang="en-US" sz="1300" strike="noStrike" baseline="0">
              <a:latin typeface="ＭＳ Ｐゴシック" panose="020B0600070205080204" pitchFamily="50" charset="-128"/>
              <a:ea typeface="ＭＳ Ｐゴシック" panose="020B0600070205080204" pitchFamily="50" charset="-128"/>
            </a:rPr>
            <a:t>円、土木費が</a:t>
          </a:r>
          <a:r>
            <a:rPr kumimoji="1" lang="en-US" altLang="ja-JP" sz="1300" strike="noStrike" baseline="0">
              <a:latin typeface="ＭＳ Ｐゴシック" panose="020B0600070205080204" pitchFamily="50" charset="-128"/>
              <a:ea typeface="ＭＳ Ｐゴシック" panose="020B0600070205080204" pitchFamily="50" charset="-128"/>
            </a:rPr>
            <a:t>18,619</a:t>
          </a:r>
          <a:r>
            <a:rPr kumimoji="1" lang="ja-JP" altLang="en-US" sz="1300" strike="noStrike" baseline="0">
              <a:latin typeface="ＭＳ Ｐゴシック" panose="020B0600070205080204" pitchFamily="50" charset="-128"/>
              <a:ea typeface="ＭＳ Ｐゴシック" panose="020B0600070205080204" pitchFamily="50" charset="-128"/>
            </a:rPr>
            <a:t>円低いこと等から、全体として</a:t>
          </a:r>
          <a:r>
            <a:rPr kumimoji="1" lang="en-US" altLang="ja-JP" sz="1300" strike="noStrike" baseline="0">
              <a:latin typeface="ＭＳ Ｐゴシック" panose="020B0600070205080204" pitchFamily="50" charset="-128"/>
              <a:ea typeface="ＭＳ Ｐゴシック" panose="020B0600070205080204" pitchFamily="50" charset="-128"/>
            </a:rPr>
            <a:t>25,026</a:t>
          </a:r>
          <a:r>
            <a:rPr kumimoji="1" lang="ja-JP" altLang="en-US" sz="1300" strike="noStrike" baseline="0">
              <a:latin typeface="ＭＳ Ｐゴシック" panose="020B0600070205080204" pitchFamily="50" charset="-128"/>
              <a:ea typeface="ＭＳ Ｐゴシック" panose="020B0600070205080204" pitchFamily="50" charset="-128"/>
            </a:rPr>
            <a:t>円低い結果となった。</a:t>
          </a:r>
        </a:p>
        <a:p>
          <a:r>
            <a:rPr kumimoji="1" lang="ja-JP" altLang="en-US" sz="1300" strike="noStrike" baseline="0">
              <a:latin typeface="ＭＳ Ｐゴシック" panose="020B0600070205080204" pitchFamily="50" charset="-128"/>
              <a:ea typeface="ＭＳ Ｐゴシック" panose="020B0600070205080204" pitchFamily="50" charset="-128"/>
            </a:rPr>
            <a:t>　民生費は今後も増加していくことが見込まれ、また、施設の更新に伴い公債費の増加も見込まれる。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東京都多摩市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財政調整基金残高は、執行の工夫などで生み出した財源を積み立てたことにより、「多摩市基金の見直し方針」で目標としている標準財政規模の１割を前年度に引き続き達成した。</a:t>
          </a:r>
          <a:r>
            <a:rPr kumimoji="1"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今年度は</a:t>
          </a:r>
          <a:r>
            <a:rPr kumimoji="1" lang="ja-JP" altLang="ja-JP" sz="1100">
              <a:solidFill>
                <a:schemeClr val="dk1"/>
              </a:solidFill>
              <a:effectLst/>
              <a:latin typeface="+mn-lt"/>
              <a:ea typeface="+mn-ea"/>
              <a:cs typeface="+mn-cs"/>
            </a:rPr>
            <a:t>実質単年度収支も黒字となった。</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今後も見直し方針の取り組みを継続し、将来を見据えた効率的な財政運営を行う。</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東京都多摩市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19</a:t>
          </a:r>
          <a:r>
            <a:rPr kumimoji="1" lang="ja-JP" altLang="ja-JP" sz="1400">
              <a:solidFill>
                <a:schemeClr val="dk1"/>
              </a:solidFill>
              <a:effectLst/>
              <a:latin typeface="+mn-lt"/>
              <a:ea typeface="+mn-ea"/>
              <a:cs typeface="+mn-cs"/>
            </a:rPr>
            <a:t>年度の算定開始以降、全ての会計が決算で黒字となっている。</a:t>
          </a:r>
          <a:endParaRPr lang="ja-JP" altLang="ja-JP" sz="1400">
            <a:effectLst/>
          </a:endParaRPr>
        </a:p>
        <a:p>
          <a:r>
            <a:rPr kumimoji="1" lang="ja-JP" altLang="ja-JP" sz="1400">
              <a:solidFill>
                <a:schemeClr val="dk1"/>
              </a:solidFill>
              <a:effectLst/>
              <a:latin typeface="+mn-lt"/>
              <a:ea typeface="+mn-ea"/>
              <a:cs typeface="+mn-cs"/>
            </a:rPr>
            <a:t>前年度と比較して、介護保険特別会計</a:t>
          </a:r>
          <a:r>
            <a:rPr kumimoji="1" lang="ja-JP" altLang="en-US" sz="1400">
              <a:solidFill>
                <a:schemeClr val="dk1"/>
              </a:solidFill>
              <a:effectLst/>
              <a:latin typeface="+mn-lt"/>
              <a:ea typeface="+mn-ea"/>
              <a:cs typeface="+mn-cs"/>
            </a:rPr>
            <a:t>、後期高齢者医療特別会計では減少したものの、</a:t>
          </a:r>
          <a:r>
            <a:rPr kumimoji="1" lang="ja-JP" altLang="ja-JP" sz="1400">
              <a:solidFill>
                <a:schemeClr val="dk1"/>
              </a:solidFill>
              <a:effectLst/>
              <a:latin typeface="+mn-lt"/>
              <a:ea typeface="+mn-ea"/>
              <a:cs typeface="+mn-cs"/>
            </a:rPr>
            <a:t>一般会計、国民健康保険特別会計、下水道事業会計では増加したため、全体として黒字幅は拡大した。</a:t>
          </a:r>
          <a:endParaRPr lang="ja-JP" altLang="ja-JP" sz="1400">
            <a:effectLst/>
          </a:endParaRPr>
        </a:p>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年度以前の下水道事業会計は「</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」表示となっています。これは、平成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年度以前は下水道事業特別会計であり、平成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年度から地方公営企業法が適用され、下水道事業会計に移行したためです。なお、下水道事業特別会計の標準財政規模比（％）は、</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は</a:t>
          </a:r>
          <a:r>
            <a:rPr kumimoji="1" lang="en-US" altLang="ja-JP" sz="1400">
              <a:solidFill>
                <a:schemeClr val="dk1"/>
              </a:solidFill>
              <a:effectLst/>
              <a:latin typeface="+mn-lt"/>
              <a:ea typeface="+mn-ea"/>
              <a:cs typeface="+mn-cs"/>
            </a:rPr>
            <a:t>0.90</a:t>
          </a:r>
          <a:r>
            <a:rPr kumimoji="1" lang="ja-JP" altLang="ja-JP" sz="1400">
              <a:solidFill>
                <a:schemeClr val="dk1"/>
              </a:solidFill>
              <a:effectLst/>
              <a:latin typeface="+mn-lt"/>
              <a:ea typeface="+mn-ea"/>
              <a:cs typeface="+mn-cs"/>
            </a:rPr>
            <a:t>％でした。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東京都多摩市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昨年度の実質公債費増加の要因となっていた臨時的な工事に係る債務負担行為に基づく支出額が解消されたことにより、実質公債費比率の分子は減少</a:t>
          </a:r>
          <a:r>
            <a:rPr kumimoji="1" lang="ja-JP" altLang="en-US" sz="1100">
              <a:solidFill>
                <a:schemeClr val="dk1"/>
              </a:solidFill>
              <a:effectLst/>
              <a:latin typeface="+mn-lt"/>
              <a:ea typeface="+mn-ea"/>
              <a:cs typeface="+mn-cs"/>
            </a:rPr>
            <a:t>している。これにより単年度の実質公債費率は前年度より減少したが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ヵ年平均で見ると平成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年度よりも令和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年度の分子の方が高くなったため、実質公債費率は増加となった。</a:t>
          </a:r>
          <a:endParaRPr lang="ja-JP" altLang="ja-JP" sz="1100">
            <a:effectLst/>
          </a:endParaRPr>
        </a:p>
        <a:p>
          <a:r>
            <a:rPr kumimoji="1" lang="ja-JP" altLang="ja-JP" sz="1100">
              <a:solidFill>
                <a:schemeClr val="dk1"/>
              </a:solidFill>
              <a:effectLst/>
              <a:latin typeface="+mn-lt"/>
              <a:ea typeface="+mn-ea"/>
              <a:cs typeface="+mn-cs"/>
            </a:rPr>
            <a:t>　多摩ニュータウン整備期に借り入れた債務の償還が進んでいるものの、今後は大型公共施設の更新に係る地方債の発行が増えるため、元利償還金は増加する見込みである。</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100">
              <a:latin typeface="+mn-ea"/>
              <a:ea typeface="+mn-ea"/>
            </a:rPr>
            <a:t>減債基金を廃止し、減債基金の残高を財政調整基金へ積み立てたため、平成</a:t>
          </a:r>
          <a:r>
            <a:rPr kumimoji="1" lang="en-US" altLang="ja-JP" sz="1100">
              <a:latin typeface="+mn-ea"/>
              <a:ea typeface="+mn-ea"/>
            </a:rPr>
            <a:t>25</a:t>
          </a:r>
          <a:r>
            <a:rPr kumimoji="1" lang="ja-JP" altLang="en-US" sz="1100">
              <a:latin typeface="+mn-ea"/>
              <a:ea typeface="+mn-ea"/>
            </a:rPr>
            <a:t>年度末以降残高</a:t>
          </a:r>
          <a:r>
            <a:rPr kumimoji="1" lang="en-US" altLang="ja-JP" sz="1100">
              <a:latin typeface="+mn-ea"/>
              <a:ea typeface="+mn-ea"/>
            </a:rPr>
            <a:t>0</a:t>
          </a:r>
          <a:r>
            <a:rPr kumimoji="1" lang="ja-JP" altLang="en-US" sz="1100">
              <a:latin typeface="+mn-ea"/>
              <a:ea typeface="+mn-ea"/>
            </a:rPr>
            <a:t>のままである。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東京都多摩市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将来負担額については、多摩ニュータウン整備に係る債務負担行為の解消がさらに進んだ</a:t>
          </a:r>
          <a:r>
            <a:rPr kumimoji="1" lang="ja-JP" altLang="en-US" sz="1100">
              <a:solidFill>
                <a:schemeClr val="dk1"/>
              </a:solidFill>
              <a:effectLst/>
              <a:latin typeface="+mn-lt"/>
              <a:ea typeface="+mn-ea"/>
              <a:cs typeface="+mn-cs"/>
            </a:rPr>
            <a:t>こと等により</a:t>
          </a:r>
          <a:r>
            <a:rPr kumimoji="1" lang="ja-JP" altLang="ja-JP" sz="1100">
              <a:solidFill>
                <a:schemeClr val="dk1"/>
              </a:solidFill>
              <a:effectLst/>
              <a:latin typeface="+mn-lt"/>
              <a:ea typeface="+mn-ea"/>
              <a:cs typeface="+mn-cs"/>
            </a:rPr>
            <a:t>、債務負担行為に基づく支出予定額が減少している。また、退職手当負担見込額は、職員数の増加</a:t>
          </a:r>
          <a:r>
            <a:rPr kumimoji="1" lang="ja-JP" altLang="en-US" sz="1100">
              <a:solidFill>
                <a:schemeClr val="dk1"/>
              </a:solidFill>
              <a:effectLst/>
              <a:latin typeface="+mn-lt"/>
              <a:ea typeface="+mn-ea"/>
              <a:cs typeface="+mn-cs"/>
            </a:rPr>
            <a:t>もあり</a:t>
          </a:r>
          <a:r>
            <a:rPr kumimoji="1" lang="ja-JP" altLang="ja-JP" sz="1100">
              <a:solidFill>
                <a:schemeClr val="dk1"/>
              </a:solidFill>
              <a:effectLst/>
              <a:latin typeface="+mn-lt"/>
              <a:ea typeface="+mn-ea"/>
              <a:cs typeface="+mn-cs"/>
            </a:rPr>
            <a:t>増加した。</a:t>
          </a:r>
          <a:endParaRPr lang="ja-JP" altLang="ja-JP" sz="1100">
            <a:effectLst/>
          </a:endParaRPr>
        </a:p>
        <a:p>
          <a:r>
            <a:rPr kumimoji="1" lang="ja-JP" altLang="ja-JP" sz="1100">
              <a:solidFill>
                <a:schemeClr val="dk1"/>
              </a:solidFill>
              <a:effectLst/>
              <a:latin typeface="+mn-lt"/>
              <a:ea typeface="+mn-ea"/>
              <a:cs typeface="+mn-cs"/>
            </a:rPr>
            <a:t>　充当可能財源等については、</a:t>
          </a:r>
          <a:r>
            <a:rPr kumimoji="1" lang="ja-JP" altLang="en-US" sz="1100">
              <a:solidFill>
                <a:schemeClr val="dk1"/>
              </a:solidFill>
              <a:effectLst/>
              <a:latin typeface="+mn-lt"/>
              <a:ea typeface="+mn-ea"/>
              <a:cs typeface="+mn-cs"/>
            </a:rPr>
            <a:t>執行の工夫等による財政調整基金の増加や保険料の積立による介護保険給付準備基金の増加等により</a:t>
          </a:r>
          <a:r>
            <a:rPr kumimoji="1" lang="ja-JP" altLang="ja-JP" sz="1100">
              <a:solidFill>
                <a:schemeClr val="dk1"/>
              </a:solidFill>
              <a:effectLst/>
              <a:latin typeface="+mn-lt"/>
              <a:ea typeface="+mn-ea"/>
              <a:cs typeface="+mn-cs"/>
            </a:rPr>
            <a:t>充当可能基金が</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たほか、債務の償還に伴う公債費補助金（財政補完）等が減少したことにより充当可能特定歳入が減少している。</a:t>
          </a:r>
          <a:endParaRPr lang="ja-JP" altLang="ja-JP" sz="1100">
            <a:effectLst/>
          </a:endParaRPr>
        </a:p>
        <a:p>
          <a:r>
            <a:rPr kumimoji="1" lang="ja-JP" altLang="ja-JP" sz="1100">
              <a:solidFill>
                <a:schemeClr val="dk1"/>
              </a:solidFill>
              <a:effectLst/>
              <a:latin typeface="+mn-lt"/>
              <a:ea typeface="+mn-ea"/>
              <a:cs typeface="+mn-cs"/>
            </a:rPr>
            <a:t>　多くの施設で更新時期が間近に迫っており、更新に伴い、地方債の発行が増加していく見込みである。計画的に積み立ててきた基金の活用を図る等、過度に地方債に依存することがないよう、行財政運営を行っていく。</a:t>
          </a:r>
          <a:endParaRPr lang="ja-JP" altLang="ja-JP" sz="1100">
            <a:effectLst/>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東京都多摩市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百万円となっており、令和元年度比で約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百万円の増額となった他、その他特定目的基金のうち、令和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月に新型コロナウイルス感染症対策基金を新設し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月に「多摩市基金の活用等方針」を改定。これに基づき、計画的に活用、積み立てを行う。特に、令和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年前後に、市役所本庁舎、給食センター、温水プール、総合福祉センター等大型公共施設の更新が見込まれており、計画的に積み立てていく。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・都市計画基金・・・・・・・・・市の都市計画事業の財源を積み立てるため。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・公共建築物等整備保全基金・・・多摩市の公共建築物、道路、橋りょう等の施設の整備及び老朽化に伴う更新、改修、維持保全等に要する資金に充てるため。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・庁舎増改築基金・・・・・・・・市役所庁舎増改築の財源を積み立てるため。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・みどりの基金・・・・・・・・・森林の整備及びその促進、木材の利用の促進並びにみどりの保全及び育成により、将来にわたり豊かな自然を保全するため。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・福祉基金・・・・・・・・・・・温かい心のかようまちづくりをめざして、多様な社会福祉の市民需要に対応するため。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・いきいきＴＡＭＡ基金・・・・・市民が互いに支え合い一人ひとりが生き生きとくらせるまちづくりに必要な財源とするため。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・新型コロナウイルス感染症対策基金・・・新型コロナウイルス感染症への対策に迅速かつ適切に対応するため、令和２年度に新設した。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百万円の増となった。主な要因は、新型コロナウイルス感染症の影響により、当初予定していた関戸公民館改修工事、和田中学校改修工事等を延期したことにより、取り崩し額が大きく減少したためである。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・都市計画基金：新型コロナウイルス感染症の影響により、事業を延期し、取崩しを行わなかった。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・公共建築物等整備保全基金：新型コロナウイルス感染症の影響により、取崩し額は減少した。主な事業としては小中学校整備事業に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百万円取崩し、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・庁舎増改築基金：後年の新庁舎整備に向けて、約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百万の積み立てを行った。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「多摩市基金の活用等方針」によって、基金ごとの目標額を定めている。今後の情勢変化等に対応するため、定期的に見直しを行う。</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twoCellAnchor>
    <xdr:from>
      <xdr:col>8</xdr:col>
      <xdr:colOff>330653</xdr:colOff>
      <xdr:row>27</xdr:row>
      <xdr:rowOff>95250</xdr:rowOff>
    </xdr:from>
    <xdr:to>
      <xdr:col>14</xdr:col>
      <xdr:colOff>71117</xdr:colOff>
      <xdr:row>41</xdr:row>
      <xdr:rowOff>121228</xdr:rowOff>
    </xdr:to>
    <xdr:sp macro="" textlink="" fLocksText="0">
      <xdr:nvSpPr>
        <xdr:cNvPr id="23" name="テキスト ボックス 22">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百万円となっており、令和元年度比で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百万円の増額となり、目標額としている約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割程度）を維持した。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・増となった主な要因は、税連動交付金の増加の他、新型コロナウイルス感染症の影響等により歳出の未執行が増えたためである。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・「多摩市基金の活用等方針」とその後の方針改定に基づき、様々な課題に対応するため計画的に積み立てていく。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・各年度末時点で、約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割程度）の確保を図るため、毎年度の決算剰余金積立（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以上）のほか、契約差金等の活用により他の基金に優先して財源確保ほ図り、災害への備えの視点を含めた総合的な財源調整機能を維持するものとする。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330653</xdr:colOff>
      <xdr:row>44</xdr:row>
      <xdr:rowOff>129885</xdr:rowOff>
    </xdr:from>
    <xdr:to>
      <xdr:col>14</xdr:col>
      <xdr:colOff>71117</xdr:colOff>
      <xdr:row>53</xdr:row>
      <xdr:rowOff>363681</xdr:rowOff>
    </xdr:to>
    <xdr:sp macro="" textlink="" fLocksText="0">
      <xdr:nvSpPr>
        <xdr:cNvPr id="25" name="テキスト ボックス 24">
          <a:extLst>
            <a:ext uri="{FF2B5EF4-FFF2-40B4-BE49-F238E27FC236}">
              <a16:creationId xmlns="" xmlns:a16="http://schemas.microsoft.com/office/drawing/2014/main" id="{E5BCB783-7ED8-463B-B29D-60BFFE7031CE}"/>
            </a:ext>
          </a:extLst>
        </xdr:cNvPr>
        <xdr:cNvSpPr txBox="1"/>
      </xdr:nvSpPr>
      <xdr:spPr>
        <a:xfrm>
          <a:off x="13760903" y="9350085"/>
          <a:ext cx="11627664" cy="2976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廃止済</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財源を確保し健全な財政運営に資することを目的に設置された基金である。しかし、活用実績が少なく硬直傾向にあり、また、市債残高が確実に減少していることなどから「多摩市基金の見直し方針」に基づ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年度に廃止し、残高を財政調整基金へ積み立てた。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148,479
145,724
21.01
74,977,734
72,029,432
2,046,874
31,128,105
14,042,629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令和元年度から</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ポイント上昇した。また、類似団体平均を下回ったものの、全国平均及び東京都平均を上回る結果となった。これまでは類似団体内平均値と少し乖離があったがほぼ同数値となっている。</a:t>
          </a:r>
        </a:p>
        <a:p>
          <a:r>
            <a:rPr kumimoji="1" lang="ja-JP" altLang="en-US" sz="1100">
              <a:latin typeface="ＭＳ Ｐゴシック" panose="020B0600070205080204" pitchFamily="50" charset="-128"/>
              <a:ea typeface="ＭＳ Ｐゴシック" panose="020B0600070205080204" pitchFamily="50" charset="-128"/>
            </a:rPr>
            <a:t>　現在、築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年以上経過する建築物の延床面積が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％を超えており、令和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年度には</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に達する見込みである。今後、老朽化する施設に対する改修が大きく増加することが見込まれるため、「多摩市公共施設の見直し方針と行動プログラム」の取り組みによる公共施設の総量の適正化を図るとともに、計画的に改修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73" name="直線コネクタ 72"/>
        <xdr:cNvCxnSpPr/>
      </xdr:nvCxnSpPr>
      <xdr:spPr>
        <a:xfrm flipV="1">
          <a:off x="4760595" y="4660773"/>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74" name="有形固定資産減価償却率最小値テキスト"/>
        <xdr:cNvSpPr txBox="1"/>
      </xdr:nvSpPr>
      <xdr:spPr>
        <a:xfrm>
          <a:off x="4813300" y="595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75" name="直線コネクタ 74"/>
        <xdr:cNvCxnSpPr/>
      </xdr:nvCxnSpPr>
      <xdr:spPr>
        <a:xfrm>
          <a:off x="4673600" y="594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76" name="有形固定資産減価償却率最大値テキスト"/>
        <xdr:cNvSpPr txBox="1"/>
      </xdr:nvSpPr>
      <xdr:spPr>
        <a:xfrm>
          <a:off x="4813300" y="443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77" name="直線コネクタ 76"/>
        <xdr:cNvCxnSpPr/>
      </xdr:nvCxnSpPr>
      <xdr:spPr>
        <a:xfrm>
          <a:off x="4673600" y="4660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134510</xdr:rowOff>
    </xdr:from>
    <xdr:ext cx="405111" cy="259045"/>
    <xdr:sp macro="" textlink="">
      <xdr:nvSpPr>
        <xdr:cNvPr id="78" name="有形固定資産減価償却率平均値テキスト"/>
        <xdr:cNvSpPr txBox="1"/>
      </xdr:nvSpPr>
      <xdr:spPr>
        <a:xfrm>
          <a:off x="4813300" y="5106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9" name="フローチャート: 判断 78"/>
        <xdr:cNvSpPr/>
      </xdr:nvSpPr>
      <xdr:spPr>
        <a:xfrm>
          <a:off x="4711700" y="512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80" name="フローチャート: 判断 79"/>
        <xdr:cNvSpPr/>
      </xdr:nvSpPr>
      <xdr:spPr>
        <a:xfrm>
          <a:off x="40005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81" name="フローチャート: 判断 80"/>
        <xdr:cNvSpPr/>
      </xdr:nvSpPr>
      <xdr:spPr>
        <a:xfrm>
          <a:off x="3238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82" name="フローチャート: 判断 81"/>
        <xdr:cNvSpPr/>
      </xdr:nvSpPr>
      <xdr:spPr>
        <a:xfrm>
          <a:off x="2476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83" name="フローチャート: 判断 82"/>
        <xdr:cNvSpPr/>
      </xdr:nvSpPr>
      <xdr:spPr>
        <a:xfrm>
          <a:off x="1714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151765</xdr:rowOff>
    </xdr:from>
    <xdr:to>
      <xdr:col>23</xdr:col>
      <xdr:colOff>136525</xdr:colOff>
      <xdr:row>30</xdr:row>
      <xdr:rowOff>81915</xdr:rowOff>
    </xdr:to>
    <xdr:sp macro="" textlink="">
      <xdr:nvSpPr>
        <xdr:cNvPr id="89" name="楕円 88"/>
        <xdr:cNvSpPr/>
      </xdr:nvSpPr>
      <xdr:spPr>
        <a:xfrm>
          <a:off x="4711700" y="51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3192</xdr:rowOff>
    </xdr:from>
    <xdr:ext cx="405111" cy="259045"/>
    <xdr:sp macro="" textlink="">
      <xdr:nvSpPr>
        <xdr:cNvPr id="90" name="有形固定資産減価償却率該当値テキスト"/>
        <xdr:cNvSpPr txBox="1"/>
      </xdr:nvSpPr>
      <xdr:spPr>
        <a:xfrm>
          <a:off x="4813300" y="497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91" name="楕円 90"/>
        <xdr:cNvSpPr/>
      </xdr:nvSpPr>
      <xdr:spPr>
        <a:xfrm>
          <a:off x="4000500" y="50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30</xdr:row>
      <xdr:rowOff>31115</xdr:rowOff>
    </xdr:to>
    <xdr:cxnSp macro="">
      <xdr:nvCxnSpPr>
        <xdr:cNvPr id="92" name="直線コネクタ 91"/>
        <xdr:cNvCxnSpPr/>
      </xdr:nvCxnSpPr>
      <xdr:spPr>
        <a:xfrm>
          <a:off x="4051300" y="5088255"/>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146177</xdr:rowOff>
    </xdr:from>
    <xdr:to>
      <xdr:col>15</xdr:col>
      <xdr:colOff>187325</xdr:colOff>
      <xdr:row>29</xdr:row>
      <xdr:rowOff>76327</xdr:rowOff>
    </xdr:to>
    <xdr:sp macro="" textlink="">
      <xdr:nvSpPr>
        <xdr:cNvPr id="93" name="楕円 92"/>
        <xdr:cNvSpPr/>
      </xdr:nvSpPr>
      <xdr:spPr>
        <a:xfrm>
          <a:off x="3238500" y="494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25527</xdr:rowOff>
    </xdr:from>
    <xdr:to>
      <xdr:col>19</xdr:col>
      <xdr:colOff>136525</xdr:colOff>
      <xdr:row>29</xdr:row>
      <xdr:rowOff>116205</xdr:rowOff>
    </xdr:to>
    <xdr:cxnSp macro="">
      <xdr:nvCxnSpPr>
        <xdr:cNvPr id="94" name="直線コネクタ 93"/>
        <xdr:cNvCxnSpPr/>
      </xdr:nvCxnSpPr>
      <xdr:spPr>
        <a:xfrm>
          <a:off x="3289300" y="4997577"/>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94361</xdr:rowOff>
    </xdr:from>
    <xdr:to>
      <xdr:col>11</xdr:col>
      <xdr:colOff>187325</xdr:colOff>
      <xdr:row>29</xdr:row>
      <xdr:rowOff>24511</xdr:rowOff>
    </xdr:to>
    <xdr:sp macro="" textlink="">
      <xdr:nvSpPr>
        <xdr:cNvPr id="95" name="楕円 94"/>
        <xdr:cNvSpPr/>
      </xdr:nvSpPr>
      <xdr:spPr>
        <a:xfrm>
          <a:off x="2476500" y="48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145161</xdr:rowOff>
    </xdr:from>
    <xdr:to>
      <xdr:col>15</xdr:col>
      <xdr:colOff>136525</xdr:colOff>
      <xdr:row>29</xdr:row>
      <xdr:rowOff>25527</xdr:rowOff>
    </xdr:to>
    <xdr:cxnSp macro="">
      <xdr:nvCxnSpPr>
        <xdr:cNvPr id="96" name="直線コネクタ 95"/>
        <xdr:cNvCxnSpPr/>
      </xdr:nvCxnSpPr>
      <xdr:spPr>
        <a:xfrm>
          <a:off x="2527300" y="4945761"/>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90043</xdr:rowOff>
    </xdr:from>
    <xdr:to>
      <xdr:col>7</xdr:col>
      <xdr:colOff>187325</xdr:colOff>
      <xdr:row>29</xdr:row>
      <xdr:rowOff>20193</xdr:rowOff>
    </xdr:to>
    <xdr:sp macro="" textlink="">
      <xdr:nvSpPr>
        <xdr:cNvPr id="97" name="楕円 96"/>
        <xdr:cNvSpPr/>
      </xdr:nvSpPr>
      <xdr:spPr>
        <a:xfrm>
          <a:off x="1714500" y="489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140843</xdr:rowOff>
    </xdr:from>
    <xdr:to>
      <xdr:col>11</xdr:col>
      <xdr:colOff>136525</xdr:colOff>
      <xdr:row>28</xdr:row>
      <xdr:rowOff>145161</xdr:rowOff>
    </xdr:to>
    <xdr:cxnSp macro="">
      <xdr:nvCxnSpPr>
        <xdr:cNvPr id="98" name="直線コネクタ 97"/>
        <xdr:cNvCxnSpPr/>
      </xdr:nvCxnSpPr>
      <xdr:spPr>
        <a:xfrm>
          <a:off x="1765300" y="4941443"/>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55770</xdr:rowOff>
    </xdr:from>
    <xdr:ext cx="405111" cy="259045"/>
    <xdr:sp macro="" textlink="">
      <xdr:nvSpPr>
        <xdr:cNvPr id="99" name="n_1aveValue有形固定資産減価償却率"/>
        <xdr:cNvSpPr txBox="1"/>
      </xdr:nvSpPr>
      <xdr:spPr>
        <a:xfrm>
          <a:off x="3836044" y="519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16908</xdr:rowOff>
    </xdr:from>
    <xdr:ext cx="405111" cy="259045"/>
    <xdr:sp macro="" textlink="">
      <xdr:nvSpPr>
        <xdr:cNvPr id="100" name="n_2aveValue有形固定資産減価償却率"/>
        <xdr:cNvSpPr txBox="1"/>
      </xdr:nvSpPr>
      <xdr:spPr>
        <a:xfrm>
          <a:off x="3086744" y="5160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166768</xdr:rowOff>
    </xdr:from>
    <xdr:ext cx="405111" cy="259045"/>
    <xdr:sp macro="" textlink="">
      <xdr:nvSpPr>
        <xdr:cNvPr id="101" name="n_3aveValue有形固定資産減価償却率"/>
        <xdr:cNvSpPr txBox="1"/>
      </xdr:nvSpPr>
      <xdr:spPr>
        <a:xfrm>
          <a:off x="2324744" y="5138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102" name="n_4aveValue有形固定資産減価償却率"/>
        <xdr:cNvSpPr txBox="1"/>
      </xdr:nvSpPr>
      <xdr:spPr>
        <a:xfrm>
          <a:off x="1562744" y="509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103" name="n_1mainValue有形固定資産減価償却率"/>
        <xdr:cNvSpPr txBox="1"/>
      </xdr:nvSpPr>
      <xdr:spPr>
        <a:xfrm>
          <a:off x="38360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92854</xdr:rowOff>
    </xdr:from>
    <xdr:ext cx="405111" cy="259045"/>
    <xdr:sp macro="" textlink="">
      <xdr:nvSpPr>
        <xdr:cNvPr id="104" name="n_2mainValue有形固定資産減価償却率"/>
        <xdr:cNvSpPr txBox="1"/>
      </xdr:nvSpPr>
      <xdr:spPr>
        <a:xfrm>
          <a:off x="3086744" y="4722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41038</xdr:rowOff>
    </xdr:from>
    <xdr:ext cx="405111" cy="259045"/>
    <xdr:sp macro="" textlink="">
      <xdr:nvSpPr>
        <xdr:cNvPr id="105" name="n_3mainValue有形固定資産減価償却率"/>
        <xdr:cNvSpPr txBox="1"/>
      </xdr:nvSpPr>
      <xdr:spPr>
        <a:xfrm>
          <a:off x="2324744" y="46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36720</xdr:rowOff>
    </xdr:from>
    <xdr:ext cx="405111" cy="259045"/>
    <xdr:sp macro="" textlink="">
      <xdr:nvSpPr>
        <xdr:cNvPr id="106" name="n_4mainValue有形固定資産減価償却率"/>
        <xdr:cNvSpPr txBox="1"/>
      </xdr:nvSpPr>
      <xdr:spPr>
        <a:xfrm>
          <a:off x="1562744" y="466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債務償還比率は、今年度は生じなかった。</a:t>
          </a:r>
        </a:p>
        <a:p>
          <a:r>
            <a:rPr kumimoji="1" lang="ja-JP" altLang="en-US" sz="1100">
              <a:latin typeface="ＭＳ Ｐゴシック" panose="020B0600070205080204" pitchFamily="50" charset="-128"/>
              <a:ea typeface="ＭＳ Ｐゴシック" panose="020B0600070205080204" pitchFamily="50" charset="-128"/>
            </a:rPr>
            <a:t>　今後、大型公共施設の更新に係る地方債の発行が増え、将来負担額が増加する見込であるが、地方債に過度に依存することなく、安定的な行財政運営に努めていく。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35" name="直線コネクタ 134"/>
        <xdr:cNvCxnSpPr/>
      </xdr:nvCxnSpPr>
      <xdr:spPr>
        <a:xfrm flipV="1">
          <a:off x="14793595" y="4541308"/>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36" name="債務償還比率最小値テキスト"/>
        <xdr:cNvSpPr txBox="1"/>
      </xdr:nvSpPr>
      <xdr:spPr>
        <a:xfrm>
          <a:off x="14846300" y="57679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37" name="直線コネクタ 136"/>
        <xdr:cNvCxnSpPr/>
      </xdr:nvCxnSpPr>
      <xdr:spPr>
        <a:xfrm>
          <a:off x="14706600" y="576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91499</xdr:rowOff>
    </xdr:from>
    <xdr:ext cx="469744" cy="259045"/>
    <xdr:sp macro="" textlink="">
      <xdr:nvSpPr>
        <xdr:cNvPr id="140" name="債務償還比率平均値テキスト"/>
        <xdr:cNvSpPr txBox="1"/>
      </xdr:nvSpPr>
      <xdr:spPr>
        <a:xfrm>
          <a:off x="14846300" y="489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41" name="フローチャート: 判断 140"/>
        <xdr:cNvSpPr/>
      </xdr:nvSpPr>
      <xdr:spPr>
        <a:xfrm>
          <a:off x="14744700" y="491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42" name="フローチャート: 判断 141"/>
        <xdr:cNvSpPr/>
      </xdr:nvSpPr>
      <xdr:spPr>
        <a:xfrm>
          <a:off x="14033500" y="492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43" name="フローチャート: 判断 142"/>
        <xdr:cNvSpPr/>
      </xdr:nvSpPr>
      <xdr:spPr>
        <a:xfrm>
          <a:off x="13271500" y="491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44" name="フローチャート: 判断 143"/>
        <xdr:cNvSpPr/>
      </xdr:nvSpPr>
      <xdr:spPr>
        <a:xfrm>
          <a:off x="12509500" y="493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45" name="フローチャート: 判断 144"/>
        <xdr:cNvSpPr/>
      </xdr:nvSpPr>
      <xdr:spPr>
        <a:xfrm>
          <a:off x="11747500" y="494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26</xdr:row>
      <xdr:rowOff>47346</xdr:rowOff>
    </xdr:from>
    <xdr:to>
      <xdr:col>64</xdr:col>
      <xdr:colOff>123825</xdr:colOff>
      <xdr:row>26</xdr:row>
      <xdr:rowOff>148946</xdr:rowOff>
    </xdr:to>
    <xdr:sp macro="" textlink="">
      <xdr:nvSpPr>
        <xdr:cNvPr id="151" name="楕円 150"/>
        <xdr:cNvSpPr/>
      </xdr:nvSpPr>
      <xdr:spPr>
        <a:xfrm>
          <a:off x="12509500" y="450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55118</xdr:rowOff>
    </xdr:from>
    <xdr:to>
      <xdr:col>60</xdr:col>
      <xdr:colOff>123825</xdr:colOff>
      <xdr:row>26</xdr:row>
      <xdr:rowOff>156718</xdr:rowOff>
    </xdr:to>
    <xdr:sp macro="" textlink="">
      <xdr:nvSpPr>
        <xdr:cNvPr id="152" name="楕円 151"/>
        <xdr:cNvSpPr/>
      </xdr:nvSpPr>
      <xdr:spPr>
        <a:xfrm>
          <a:off x="11747500" y="451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98146</xdr:rowOff>
    </xdr:from>
    <xdr:to>
      <xdr:col>64</xdr:col>
      <xdr:colOff>73025</xdr:colOff>
      <xdr:row>26</xdr:row>
      <xdr:rowOff>105918</xdr:rowOff>
    </xdr:to>
    <xdr:cxnSp macro="">
      <xdr:nvCxnSpPr>
        <xdr:cNvPr id="153" name="直線コネクタ 152"/>
        <xdr:cNvCxnSpPr/>
      </xdr:nvCxnSpPr>
      <xdr:spPr>
        <a:xfrm flipV="1">
          <a:off x="11798300" y="4555846"/>
          <a:ext cx="762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72200</xdr:rowOff>
    </xdr:from>
    <xdr:ext cx="469744" cy="259045"/>
    <xdr:sp macro="" textlink="">
      <xdr:nvSpPr>
        <xdr:cNvPr id="154" name="n_1aveValue債務償還比率"/>
        <xdr:cNvSpPr txBox="1"/>
      </xdr:nvSpPr>
      <xdr:spPr>
        <a:xfrm>
          <a:off x="13836727" y="470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63348</xdr:rowOff>
    </xdr:from>
    <xdr:ext cx="469744" cy="259045"/>
    <xdr:sp macro="" textlink="">
      <xdr:nvSpPr>
        <xdr:cNvPr id="155" name="n_2aveValue債務償還比率"/>
        <xdr:cNvSpPr txBox="1"/>
      </xdr:nvSpPr>
      <xdr:spPr>
        <a:xfrm>
          <a:off x="13087427" y="46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51190</xdr:rowOff>
    </xdr:from>
    <xdr:ext cx="469744" cy="259045"/>
    <xdr:sp macro="" textlink="">
      <xdr:nvSpPr>
        <xdr:cNvPr id="156" name="n_3aveValue債務償還比率"/>
        <xdr:cNvSpPr txBox="1"/>
      </xdr:nvSpPr>
      <xdr:spPr>
        <a:xfrm>
          <a:off x="12325427" y="502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66446</xdr:rowOff>
    </xdr:from>
    <xdr:ext cx="469744" cy="259045"/>
    <xdr:sp macro="" textlink="">
      <xdr:nvSpPr>
        <xdr:cNvPr id="157" name="n_4aveValue債務償還比率"/>
        <xdr:cNvSpPr txBox="1"/>
      </xdr:nvSpPr>
      <xdr:spPr>
        <a:xfrm>
          <a:off x="11563427" y="503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165473</xdr:rowOff>
    </xdr:from>
    <xdr:ext cx="405111" cy="259045"/>
    <xdr:sp macro="" textlink="">
      <xdr:nvSpPr>
        <xdr:cNvPr id="158" name="n_3mainValue債務償還比率"/>
        <xdr:cNvSpPr txBox="1"/>
      </xdr:nvSpPr>
      <xdr:spPr>
        <a:xfrm>
          <a:off x="12357744" y="4280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1795</xdr:rowOff>
    </xdr:from>
    <xdr:ext cx="405111" cy="259045"/>
    <xdr:sp macro="" textlink="">
      <xdr:nvSpPr>
        <xdr:cNvPr id="159" name="n_4mainValue債務償還比率"/>
        <xdr:cNvSpPr txBox="1"/>
      </xdr:nvSpPr>
      <xdr:spPr>
        <a:xfrm>
          <a:off x="11595744" y="4288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148,479
145,724
21.01
74,977,734
72,029,432
2,046,874
31,128,105
14,042,629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0" name="【道路】&#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1" name="楕円 70"/>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140987</xdr:rowOff>
    </xdr:from>
    <xdr:ext cx="405111" cy="259045"/>
    <xdr:sp macro="" textlink="">
      <xdr:nvSpPr>
        <xdr:cNvPr id="72" name="【道路】&#10;有形固定資産減価償却率該当値テキスト"/>
        <xdr:cNvSpPr txBox="1"/>
      </xdr:nvSpPr>
      <xdr:spPr>
        <a:xfrm>
          <a:off x="4673600"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135128</xdr:rowOff>
    </xdr:from>
    <xdr:to>
      <xdr:col>20</xdr:col>
      <xdr:colOff>38100</xdr:colOff>
      <xdr:row>37</xdr:row>
      <xdr:rowOff>65278</xdr:rowOff>
    </xdr:to>
    <xdr:sp macro="" textlink="">
      <xdr:nvSpPr>
        <xdr:cNvPr id="73" name="楕円 72"/>
        <xdr:cNvSpPr/>
      </xdr:nvSpPr>
      <xdr:spPr>
        <a:xfrm>
          <a:off x="3746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xdr:rowOff>
    </xdr:from>
    <xdr:to>
      <xdr:col>24</xdr:col>
      <xdr:colOff>63500</xdr:colOff>
      <xdr:row>37</xdr:row>
      <xdr:rowOff>41910</xdr:rowOff>
    </xdr:to>
    <xdr:cxnSp macro="">
      <xdr:nvCxnSpPr>
        <xdr:cNvPr id="74" name="直線コネクタ 73"/>
        <xdr:cNvCxnSpPr/>
      </xdr:nvCxnSpPr>
      <xdr:spPr>
        <a:xfrm>
          <a:off x="3797300" y="63581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63263</xdr:rowOff>
    </xdr:from>
    <xdr:ext cx="405111" cy="259045"/>
    <xdr:sp macro="" textlink="">
      <xdr:nvSpPr>
        <xdr:cNvPr id="75" name="n_1aveValue【道路】&#10;有形固定資産減価償却率"/>
        <xdr:cNvSpPr txBox="1"/>
      </xdr:nvSpPr>
      <xdr:spPr>
        <a:xfrm>
          <a:off x="35820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76" name="n_2aveValue【道路】&#10;有形固定資産減価償却率"/>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77" name="n_3aveValue【道路】&#10;有形固定資産減価償却率"/>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78" name="n_4aveValue【道路】&#10;有形固定資産減価償却率"/>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81805</xdr:rowOff>
    </xdr:from>
    <xdr:ext cx="405111" cy="259045"/>
    <xdr:sp macro="" textlink="">
      <xdr:nvSpPr>
        <xdr:cNvPr id="79" name="n_1mainValue【道路】&#10;有形固定資産減価償却率"/>
        <xdr:cNvSpPr txBox="1"/>
      </xdr:nvSpPr>
      <xdr:spPr>
        <a:xfrm>
          <a:off x="35820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03" name="直線コネクタ 102"/>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04" name="【道路】&#10;一人当たり延長最小値テキスト"/>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05" name="直線コネクタ 104"/>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06" name="【道路】&#10;一人当たり延長最大値テキスト"/>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07" name="直線コネクタ 106"/>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87368</xdr:rowOff>
    </xdr:from>
    <xdr:ext cx="469744" cy="259045"/>
    <xdr:sp macro="" textlink="">
      <xdr:nvSpPr>
        <xdr:cNvPr id="108" name="【道路】&#10;一人当たり延長平均値テキスト"/>
        <xdr:cNvSpPr txBox="1"/>
      </xdr:nvSpPr>
      <xdr:spPr>
        <a:xfrm>
          <a:off x="10515600" y="66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09" name="フローチャート: 判断 108"/>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0" name="フローチャート: 判断 109"/>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11" name="フローチャート: 判断 110"/>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12" name="フローチャート: 判断 111"/>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13" name="フローチャート: 判断 112"/>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15494</xdr:rowOff>
    </xdr:from>
    <xdr:to>
      <xdr:col>55</xdr:col>
      <xdr:colOff>50800</xdr:colOff>
      <xdr:row>41</xdr:row>
      <xdr:rowOff>117094</xdr:rowOff>
    </xdr:to>
    <xdr:sp macro="" textlink="">
      <xdr:nvSpPr>
        <xdr:cNvPr id="119" name="楕円 118"/>
        <xdr:cNvSpPr/>
      </xdr:nvSpPr>
      <xdr:spPr>
        <a:xfrm>
          <a:off x="10426700" y="704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101871</xdr:rowOff>
    </xdr:from>
    <xdr:ext cx="469744" cy="259045"/>
    <xdr:sp macro="" textlink="">
      <xdr:nvSpPr>
        <xdr:cNvPr id="120" name="【道路】&#10;一人当たり延長該当値テキスト"/>
        <xdr:cNvSpPr txBox="1"/>
      </xdr:nvSpPr>
      <xdr:spPr>
        <a:xfrm>
          <a:off x="10515600" y="695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8712</xdr:rowOff>
    </xdr:from>
    <xdr:to>
      <xdr:col>50</xdr:col>
      <xdr:colOff>165100</xdr:colOff>
      <xdr:row>41</xdr:row>
      <xdr:rowOff>110312</xdr:rowOff>
    </xdr:to>
    <xdr:sp macro="" textlink="">
      <xdr:nvSpPr>
        <xdr:cNvPr id="121" name="楕円 120"/>
        <xdr:cNvSpPr/>
      </xdr:nvSpPr>
      <xdr:spPr>
        <a:xfrm>
          <a:off x="9588500" y="703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59512</xdr:rowOff>
    </xdr:from>
    <xdr:to>
      <xdr:col>55</xdr:col>
      <xdr:colOff>0</xdr:colOff>
      <xdr:row>41</xdr:row>
      <xdr:rowOff>66294</xdr:rowOff>
    </xdr:to>
    <xdr:cxnSp macro="">
      <xdr:nvCxnSpPr>
        <xdr:cNvPr id="122" name="直線コネクタ 121"/>
        <xdr:cNvCxnSpPr/>
      </xdr:nvCxnSpPr>
      <xdr:spPr>
        <a:xfrm>
          <a:off x="9639300" y="7088962"/>
          <a:ext cx="8382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32732</xdr:rowOff>
    </xdr:from>
    <xdr:ext cx="469744" cy="259045"/>
    <xdr:sp macro="" textlink="">
      <xdr:nvSpPr>
        <xdr:cNvPr id="123" name="n_1aveValue【道路】&#10;一人当たり延長"/>
        <xdr:cNvSpPr txBox="1"/>
      </xdr:nvSpPr>
      <xdr:spPr>
        <a:xfrm>
          <a:off x="9391727" y="65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24" name="n_2aveValue【道路】&#10;一人当たり延長"/>
        <xdr:cNvSpPr txBox="1"/>
      </xdr:nvSpPr>
      <xdr:spPr>
        <a:xfrm>
          <a:off x="8515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32123</xdr:rowOff>
    </xdr:from>
    <xdr:ext cx="469744" cy="259045"/>
    <xdr:sp macro="" textlink="">
      <xdr:nvSpPr>
        <xdr:cNvPr id="125" name="n_3aveValue【道路】&#10;一人当たり延長"/>
        <xdr:cNvSpPr txBox="1"/>
      </xdr:nvSpPr>
      <xdr:spPr>
        <a:xfrm>
          <a:off x="7626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25722</xdr:rowOff>
    </xdr:from>
    <xdr:ext cx="469744" cy="259045"/>
    <xdr:sp macro="" textlink="">
      <xdr:nvSpPr>
        <xdr:cNvPr id="126" name="n_4aveValue【道路】&#10;一人当たり延長"/>
        <xdr:cNvSpPr txBox="1"/>
      </xdr:nvSpPr>
      <xdr:spPr>
        <a:xfrm>
          <a:off x="6737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101439</xdr:rowOff>
    </xdr:from>
    <xdr:ext cx="469744" cy="259045"/>
    <xdr:sp macro="" textlink="">
      <xdr:nvSpPr>
        <xdr:cNvPr id="127" name="n_1mainValue【道路】&#10;一人当たり延長"/>
        <xdr:cNvSpPr txBox="1"/>
      </xdr:nvSpPr>
      <xdr:spPr>
        <a:xfrm>
          <a:off x="9391727" y="7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0" name="テキスト ボックス 13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0" name="テキスト ボックス 14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59</xdr:row>
      <xdr:rowOff>75112</xdr:rowOff>
    </xdr:from>
    <xdr:to>
      <xdr:col>24</xdr:col>
      <xdr:colOff>62865</xdr:colOff>
      <xdr:row>64</xdr:row>
      <xdr:rowOff>21227</xdr:rowOff>
    </xdr:to>
    <xdr:cxnSp macro="">
      <xdr:nvCxnSpPr>
        <xdr:cNvPr id="153" name="直線コネクタ 152"/>
        <xdr:cNvCxnSpPr/>
      </xdr:nvCxnSpPr>
      <xdr:spPr>
        <a:xfrm flipV="1">
          <a:off x="4634865" y="10190662"/>
          <a:ext cx="0" cy="803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25054</xdr:rowOff>
    </xdr:from>
    <xdr:ext cx="405111" cy="259045"/>
    <xdr:sp macro="" textlink="">
      <xdr:nvSpPr>
        <xdr:cNvPr id="154" name="【橋りょう・トンネル】&#10;有形固定資産減価償却率最小値テキスト"/>
        <xdr:cNvSpPr txBox="1"/>
      </xdr:nvSpPr>
      <xdr:spPr>
        <a:xfrm>
          <a:off x="4673600" y="1099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21227</xdr:rowOff>
    </xdr:from>
    <xdr:to>
      <xdr:col>24</xdr:col>
      <xdr:colOff>152400</xdr:colOff>
      <xdr:row>64</xdr:row>
      <xdr:rowOff>21227</xdr:rowOff>
    </xdr:to>
    <xdr:cxnSp macro="">
      <xdr:nvCxnSpPr>
        <xdr:cNvPr id="155" name="直線コネクタ 154"/>
        <xdr:cNvCxnSpPr/>
      </xdr:nvCxnSpPr>
      <xdr:spPr>
        <a:xfrm>
          <a:off x="4546600" y="1099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21789</xdr:rowOff>
    </xdr:from>
    <xdr:ext cx="405111" cy="259045"/>
    <xdr:sp macro="" textlink="">
      <xdr:nvSpPr>
        <xdr:cNvPr id="156" name="【橋りょう・トンネル】&#10;有形固定資産減価償却率最大値テキスト"/>
        <xdr:cNvSpPr txBox="1"/>
      </xdr:nvSpPr>
      <xdr:spPr>
        <a:xfrm>
          <a:off x="4673600" y="9965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75112</xdr:rowOff>
    </xdr:from>
    <xdr:to>
      <xdr:col>24</xdr:col>
      <xdr:colOff>152400</xdr:colOff>
      <xdr:row>59</xdr:row>
      <xdr:rowOff>75112</xdr:rowOff>
    </xdr:to>
    <xdr:cxnSp macro="">
      <xdr:nvCxnSpPr>
        <xdr:cNvPr id="157" name="直線コネクタ 156"/>
        <xdr:cNvCxnSpPr/>
      </xdr:nvCxnSpPr>
      <xdr:spPr>
        <a:xfrm>
          <a:off x="4546600" y="101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39024</xdr:rowOff>
    </xdr:from>
    <xdr:ext cx="405111" cy="259045"/>
    <xdr:sp macro="" textlink="">
      <xdr:nvSpPr>
        <xdr:cNvPr id="158" name="【橋りょう・トンネル】&#10;有形固定資産減価償却率平均値テキスト"/>
        <xdr:cNvSpPr txBox="1"/>
      </xdr:nvSpPr>
      <xdr:spPr>
        <a:xfrm>
          <a:off x="4673600" y="103260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16147</xdr:rowOff>
    </xdr:from>
    <xdr:to>
      <xdr:col>24</xdr:col>
      <xdr:colOff>114300</xdr:colOff>
      <xdr:row>61</xdr:row>
      <xdr:rowOff>117747</xdr:rowOff>
    </xdr:to>
    <xdr:sp macro="" textlink="">
      <xdr:nvSpPr>
        <xdr:cNvPr id="159" name="フローチャート: 判断 158"/>
        <xdr:cNvSpPr/>
      </xdr:nvSpPr>
      <xdr:spPr>
        <a:xfrm>
          <a:off x="45847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6350</xdr:rowOff>
    </xdr:from>
    <xdr:to>
      <xdr:col>20</xdr:col>
      <xdr:colOff>38100</xdr:colOff>
      <xdr:row>61</xdr:row>
      <xdr:rowOff>107950</xdr:rowOff>
    </xdr:to>
    <xdr:sp macro="" textlink="">
      <xdr:nvSpPr>
        <xdr:cNvPr id="160" name="フローチャート: 判断 159"/>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143510</xdr:rowOff>
    </xdr:from>
    <xdr:to>
      <xdr:col>15</xdr:col>
      <xdr:colOff>101600</xdr:colOff>
      <xdr:row>61</xdr:row>
      <xdr:rowOff>73660</xdr:rowOff>
    </xdr:to>
    <xdr:sp macro="" textlink="">
      <xdr:nvSpPr>
        <xdr:cNvPr id="161" name="フローチャート: 判断 160"/>
        <xdr:cNvSpPr/>
      </xdr:nvSpPr>
      <xdr:spPr>
        <a:xfrm>
          <a:off x="2857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141877</xdr:rowOff>
    </xdr:from>
    <xdr:to>
      <xdr:col>10</xdr:col>
      <xdr:colOff>165100</xdr:colOff>
      <xdr:row>61</xdr:row>
      <xdr:rowOff>72027</xdr:rowOff>
    </xdr:to>
    <xdr:sp macro="" textlink="">
      <xdr:nvSpPr>
        <xdr:cNvPr id="162" name="フローチャート: 判断 161"/>
        <xdr:cNvSpPr/>
      </xdr:nvSpPr>
      <xdr:spPr>
        <a:xfrm>
          <a:off x="1968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119017</xdr:rowOff>
    </xdr:from>
    <xdr:to>
      <xdr:col>6</xdr:col>
      <xdr:colOff>38100</xdr:colOff>
      <xdr:row>61</xdr:row>
      <xdr:rowOff>49167</xdr:rowOff>
    </xdr:to>
    <xdr:sp macro="" textlink="">
      <xdr:nvSpPr>
        <xdr:cNvPr id="163" name="フローチャート: 判断 162"/>
        <xdr:cNvSpPr/>
      </xdr:nvSpPr>
      <xdr:spPr>
        <a:xfrm>
          <a:off x="1079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125549</xdr:rowOff>
    </xdr:from>
    <xdr:to>
      <xdr:col>24</xdr:col>
      <xdr:colOff>114300</xdr:colOff>
      <xdr:row>62</xdr:row>
      <xdr:rowOff>55699</xdr:rowOff>
    </xdr:to>
    <xdr:sp macro="" textlink="">
      <xdr:nvSpPr>
        <xdr:cNvPr id="169" name="楕円 168"/>
        <xdr:cNvSpPr/>
      </xdr:nvSpPr>
      <xdr:spPr>
        <a:xfrm>
          <a:off x="45847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103976</xdr:rowOff>
    </xdr:from>
    <xdr:ext cx="405111" cy="259045"/>
    <xdr:sp macro="" textlink="">
      <xdr:nvSpPr>
        <xdr:cNvPr id="170" name="【橋りょう・トンネル】&#10;有形固定資産減価償却率該当値テキスト"/>
        <xdr:cNvSpPr txBox="1"/>
      </xdr:nvSpPr>
      <xdr:spPr>
        <a:xfrm>
          <a:off x="4673600"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29210</xdr:rowOff>
    </xdr:from>
    <xdr:to>
      <xdr:col>20</xdr:col>
      <xdr:colOff>38100</xdr:colOff>
      <xdr:row>62</xdr:row>
      <xdr:rowOff>130810</xdr:rowOff>
    </xdr:to>
    <xdr:sp macro="" textlink="">
      <xdr:nvSpPr>
        <xdr:cNvPr id="171" name="楕円 170"/>
        <xdr:cNvSpPr/>
      </xdr:nvSpPr>
      <xdr:spPr>
        <a:xfrm>
          <a:off x="3746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4899</xdr:rowOff>
    </xdr:from>
    <xdr:to>
      <xdr:col>24</xdr:col>
      <xdr:colOff>63500</xdr:colOff>
      <xdr:row>62</xdr:row>
      <xdr:rowOff>80010</xdr:rowOff>
    </xdr:to>
    <xdr:cxnSp macro="">
      <xdr:nvCxnSpPr>
        <xdr:cNvPr id="172" name="直線コネクタ 171"/>
        <xdr:cNvCxnSpPr/>
      </xdr:nvCxnSpPr>
      <xdr:spPr>
        <a:xfrm flipV="1">
          <a:off x="3797300" y="10634799"/>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87993</xdr:rowOff>
    </xdr:from>
    <xdr:to>
      <xdr:col>15</xdr:col>
      <xdr:colOff>101600</xdr:colOff>
      <xdr:row>56</xdr:row>
      <xdr:rowOff>18143</xdr:rowOff>
    </xdr:to>
    <xdr:sp macro="" textlink="">
      <xdr:nvSpPr>
        <xdr:cNvPr id="173" name="楕円 172"/>
        <xdr:cNvSpPr/>
      </xdr:nvSpPr>
      <xdr:spPr>
        <a:xfrm>
          <a:off x="28575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138793</xdr:rowOff>
    </xdr:from>
    <xdr:to>
      <xdr:col>19</xdr:col>
      <xdr:colOff>177800</xdr:colOff>
      <xdr:row>62</xdr:row>
      <xdr:rowOff>80010</xdr:rowOff>
    </xdr:to>
    <xdr:cxnSp macro="">
      <xdr:nvCxnSpPr>
        <xdr:cNvPr id="174" name="直線コネクタ 173"/>
        <xdr:cNvCxnSpPr/>
      </xdr:nvCxnSpPr>
      <xdr:spPr>
        <a:xfrm>
          <a:off x="2908300" y="9568543"/>
          <a:ext cx="889000" cy="114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55335</xdr:rowOff>
    </xdr:from>
    <xdr:to>
      <xdr:col>10</xdr:col>
      <xdr:colOff>165100</xdr:colOff>
      <xdr:row>55</xdr:row>
      <xdr:rowOff>156935</xdr:rowOff>
    </xdr:to>
    <xdr:sp macro="" textlink="">
      <xdr:nvSpPr>
        <xdr:cNvPr id="175" name="楕円 174"/>
        <xdr:cNvSpPr/>
      </xdr:nvSpPr>
      <xdr:spPr>
        <a:xfrm>
          <a:off x="1968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106135</xdr:rowOff>
    </xdr:from>
    <xdr:to>
      <xdr:col>15</xdr:col>
      <xdr:colOff>50800</xdr:colOff>
      <xdr:row>55</xdr:row>
      <xdr:rowOff>138793</xdr:rowOff>
    </xdr:to>
    <xdr:cxnSp macro="">
      <xdr:nvCxnSpPr>
        <xdr:cNvPr id="176" name="直線コネクタ 175"/>
        <xdr:cNvCxnSpPr/>
      </xdr:nvCxnSpPr>
      <xdr:spPr>
        <a:xfrm>
          <a:off x="2019300" y="9535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124477</xdr:rowOff>
    </xdr:from>
    <xdr:ext cx="405111" cy="259045"/>
    <xdr:sp macro="" textlink="">
      <xdr:nvSpPr>
        <xdr:cNvPr id="177" name="n_1aveValue【橋りょう・トンネル】&#10;有形固定資産減価償却率"/>
        <xdr:cNvSpPr txBox="1"/>
      </xdr:nvSpPr>
      <xdr:spPr>
        <a:xfrm>
          <a:off x="35820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178" name="n_2aveValue【橋りょう・トンネル】&#10;有形固定資産減価償却率"/>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63154</xdr:rowOff>
    </xdr:from>
    <xdr:ext cx="405111" cy="259045"/>
    <xdr:sp macro="" textlink="">
      <xdr:nvSpPr>
        <xdr:cNvPr id="179" name="n_3aveValue【橋りょう・トンネル】&#10;有形固定資産減価償却率"/>
        <xdr:cNvSpPr txBox="1"/>
      </xdr:nvSpPr>
      <xdr:spPr>
        <a:xfrm>
          <a:off x="1816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65694</xdr:rowOff>
    </xdr:from>
    <xdr:ext cx="405111" cy="259045"/>
    <xdr:sp macro="" textlink="">
      <xdr:nvSpPr>
        <xdr:cNvPr id="180" name="n_4aveValue【橋りょう・トンネル】&#10;有形固定資産減価償却率"/>
        <xdr:cNvSpPr txBox="1"/>
      </xdr:nvSpPr>
      <xdr:spPr>
        <a:xfrm>
          <a:off x="927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121937</xdr:rowOff>
    </xdr:from>
    <xdr:ext cx="405111" cy="259045"/>
    <xdr:sp macro="" textlink="">
      <xdr:nvSpPr>
        <xdr:cNvPr id="181" name="n_1mainValue【橋りょう・トンネル】&#10;有形固定資産減価償却率"/>
        <xdr:cNvSpPr txBox="1"/>
      </xdr:nvSpPr>
      <xdr:spPr>
        <a:xfrm>
          <a:off x="35820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34670</xdr:rowOff>
    </xdr:from>
    <xdr:ext cx="340478" cy="259045"/>
    <xdr:sp macro="" textlink="">
      <xdr:nvSpPr>
        <xdr:cNvPr id="182" name="n_2mainValue【橋りょう・トンネル】&#10;有形固定資産減価償却率"/>
        <xdr:cNvSpPr txBox="1"/>
      </xdr:nvSpPr>
      <xdr:spPr>
        <a:xfrm>
          <a:off x="2738061" y="929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2012</xdr:rowOff>
    </xdr:from>
    <xdr:ext cx="340478" cy="259045"/>
    <xdr:sp macro="" textlink="">
      <xdr:nvSpPr>
        <xdr:cNvPr id="183" name="n_3mainValue【橋りょう・トンネル】&#10;有形固定資産減価償却率"/>
        <xdr:cNvSpPr txBox="1"/>
      </xdr:nvSpPr>
      <xdr:spPr>
        <a:xfrm>
          <a:off x="1849061" y="92603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7" name="テキスト ボックス 19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9" name="テキスト ボックス 19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1" name="テキスト ボックス 20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3" name="テキスト ボックス 20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5" name="テキスト ボックス 20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07" name="直線コネクタ 206"/>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08" name="【橋りょう・トンネル】&#10;一人当たり有形固定資産（償却資産）額最小値テキスト"/>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09" name="直線コネクタ 208"/>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10" name="【橋りょう・トンネル】&#10;一人当たり有形固定資産（償却資産）額最大値テキスト"/>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11" name="直線コネクタ 210"/>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24419</xdr:rowOff>
    </xdr:from>
    <xdr:ext cx="534377" cy="259045"/>
    <xdr:sp macro="" textlink="">
      <xdr:nvSpPr>
        <xdr:cNvPr id="212" name="【橋りょう・トンネル】&#10;一人当たり有形固定資産（償却資産）額平均値テキスト"/>
        <xdr:cNvSpPr txBox="1"/>
      </xdr:nvSpPr>
      <xdr:spPr>
        <a:xfrm>
          <a:off x="10515600" y="1048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13" name="フローチャート: 判断 212"/>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14" name="フローチャート: 判断 213"/>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15" name="フローチャート: 判断 214"/>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16" name="フローチャート: 判断 215"/>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17" name="フローチャート: 判断 216"/>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4304</xdr:rowOff>
    </xdr:from>
    <xdr:to>
      <xdr:col>55</xdr:col>
      <xdr:colOff>50800</xdr:colOff>
      <xdr:row>64</xdr:row>
      <xdr:rowOff>105904</xdr:rowOff>
    </xdr:to>
    <xdr:sp macro="" textlink="">
      <xdr:nvSpPr>
        <xdr:cNvPr id="223" name="楕円 222"/>
        <xdr:cNvSpPr/>
      </xdr:nvSpPr>
      <xdr:spPr>
        <a:xfrm>
          <a:off x="10426700" y="1097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90681</xdr:rowOff>
    </xdr:from>
    <xdr:ext cx="469744" cy="259045"/>
    <xdr:sp macro="" textlink="">
      <xdr:nvSpPr>
        <xdr:cNvPr id="224" name="【橋りょう・トンネル】&#10;一人当たり有形固定資産（償却資産）額該当値テキスト"/>
        <xdr:cNvSpPr txBox="1"/>
      </xdr:nvSpPr>
      <xdr:spPr>
        <a:xfrm>
          <a:off x="10515600" y="10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5721</xdr:rowOff>
    </xdr:from>
    <xdr:to>
      <xdr:col>50</xdr:col>
      <xdr:colOff>165100</xdr:colOff>
      <xdr:row>64</xdr:row>
      <xdr:rowOff>107321</xdr:rowOff>
    </xdr:to>
    <xdr:sp macro="" textlink="">
      <xdr:nvSpPr>
        <xdr:cNvPr id="225" name="楕円 224"/>
        <xdr:cNvSpPr/>
      </xdr:nvSpPr>
      <xdr:spPr>
        <a:xfrm>
          <a:off x="9588500" y="1097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55104</xdr:rowOff>
    </xdr:from>
    <xdr:to>
      <xdr:col>55</xdr:col>
      <xdr:colOff>0</xdr:colOff>
      <xdr:row>64</xdr:row>
      <xdr:rowOff>56521</xdr:rowOff>
    </xdr:to>
    <xdr:cxnSp macro="">
      <xdr:nvCxnSpPr>
        <xdr:cNvPr id="226" name="直線コネクタ 225"/>
        <xdr:cNvCxnSpPr/>
      </xdr:nvCxnSpPr>
      <xdr:spPr>
        <a:xfrm flipV="1">
          <a:off x="9639300" y="11027904"/>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21700</xdr:rowOff>
    </xdr:from>
    <xdr:to>
      <xdr:col>46</xdr:col>
      <xdr:colOff>38100</xdr:colOff>
      <xdr:row>64</xdr:row>
      <xdr:rowOff>123300</xdr:rowOff>
    </xdr:to>
    <xdr:sp macro="" textlink="">
      <xdr:nvSpPr>
        <xdr:cNvPr id="227" name="楕円 226"/>
        <xdr:cNvSpPr/>
      </xdr:nvSpPr>
      <xdr:spPr>
        <a:xfrm>
          <a:off x="8699500" y="109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56521</xdr:rowOff>
    </xdr:from>
    <xdr:to>
      <xdr:col>50</xdr:col>
      <xdr:colOff>114300</xdr:colOff>
      <xdr:row>64</xdr:row>
      <xdr:rowOff>72500</xdr:rowOff>
    </xdr:to>
    <xdr:cxnSp macro="">
      <xdr:nvCxnSpPr>
        <xdr:cNvPr id="228" name="直線コネクタ 227"/>
        <xdr:cNvCxnSpPr/>
      </xdr:nvCxnSpPr>
      <xdr:spPr>
        <a:xfrm flipV="1">
          <a:off x="8750300" y="11029321"/>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21700</xdr:rowOff>
    </xdr:from>
    <xdr:to>
      <xdr:col>41</xdr:col>
      <xdr:colOff>101600</xdr:colOff>
      <xdr:row>64</xdr:row>
      <xdr:rowOff>123300</xdr:rowOff>
    </xdr:to>
    <xdr:sp macro="" textlink="">
      <xdr:nvSpPr>
        <xdr:cNvPr id="229" name="楕円 228"/>
        <xdr:cNvSpPr/>
      </xdr:nvSpPr>
      <xdr:spPr>
        <a:xfrm>
          <a:off x="7810500" y="109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72500</xdr:rowOff>
    </xdr:from>
    <xdr:to>
      <xdr:col>45</xdr:col>
      <xdr:colOff>177800</xdr:colOff>
      <xdr:row>64</xdr:row>
      <xdr:rowOff>72500</xdr:rowOff>
    </xdr:to>
    <xdr:cxnSp macro="">
      <xdr:nvCxnSpPr>
        <xdr:cNvPr id="230" name="直線コネクタ 229"/>
        <xdr:cNvCxnSpPr/>
      </xdr:nvCxnSpPr>
      <xdr:spPr>
        <a:xfrm>
          <a:off x="7861300" y="110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136894</xdr:rowOff>
    </xdr:from>
    <xdr:ext cx="534377" cy="259045"/>
    <xdr:sp macro="" textlink="">
      <xdr:nvSpPr>
        <xdr:cNvPr id="231" name="n_1aveValue【橋りょう・トンネル】&#10;一人当たり有形固定資産（償却資産）額"/>
        <xdr:cNvSpPr txBox="1"/>
      </xdr:nvSpPr>
      <xdr:spPr>
        <a:xfrm>
          <a:off x="9359411" y="104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145843</xdr:rowOff>
    </xdr:from>
    <xdr:ext cx="534377" cy="259045"/>
    <xdr:sp macro="" textlink="">
      <xdr:nvSpPr>
        <xdr:cNvPr id="232" name="n_2aveValue【橋りょう・トンネル】&#10;一人当たり有形固定資産（償却資産）額"/>
        <xdr:cNvSpPr txBox="1"/>
      </xdr:nvSpPr>
      <xdr:spPr>
        <a:xfrm>
          <a:off x="84831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148793</xdr:rowOff>
    </xdr:from>
    <xdr:ext cx="534377" cy="259045"/>
    <xdr:sp macro="" textlink="">
      <xdr:nvSpPr>
        <xdr:cNvPr id="233" name="n_3aveValue【橋りょう・トンネル】&#10;一人当たり有形固定資産（償却資産）額"/>
        <xdr:cNvSpPr txBox="1"/>
      </xdr:nvSpPr>
      <xdr:spPr>
        <a:xfrm>
          <a:off x="7594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122530</xdr:rowOff>
    </xdr:from>
    <xdr:ext cx="534377" cy="259045"/>
    <xdr:sp macro="" textlink="">
      <xdr:nvSpPr>
        <xdr:cNvPr id="234" name="n_4aveValue【橋りょう・トンネル】&#10;一人当たり有形固定資産（償却資産）額"/>
        <xdr:cNvSpPr txBox="1"/>
      </xdr:nvSpPr>
      <xdr:spPr>
        <a:xfrm>
          <a:off x="6705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98448</xdr:rowOff>
    </xdr:from>
    <xdr:ext cx="469744" cy="259045"/>
    <xdr:sp macro="" textlink="">
      <xdr:nvSpPr>
        <xdr:cNvPr id="235" name="n_1mainValue【橋りょう・トンネル】&#10;一人当たり有形固定資産（償却資産）額"/>
        <xdr:cNvSpPr txBox="1"/>
      </xdr:nvSpPr>
      <xdr:spPr>
        <a:xfrm>
          <a:off x="9391728" y="1107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114427</xdr:rowOff>
    </xdr:from>
    <xdr:ext cx="378565" cy="259045"/>
    <xdr:sp macro="" textlink="">
      <xdr:nvSpPr>
        <xdr:cNvPr id="236" name="n_2mainValue【橋りょう・トンネル】&#10;一人当たり有形固定資産（償却資産）額"/>
        <xdr:cNvSpPr txBox="1"/>
      </xdr:nvSpPr>
      <xdr:spPr>
        <a:xfrm>
          <a:off x="8561017" y="11087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114427</xdr:rowOff>
    </xdr:from>
    <xdr:ext cx="378565" cy="259045"/>
    <xdr:sp macro="" textlink="">
      <xdr:nvSpPr>
        <xdr:cNvPr id="237" name="n_3mainValue【橋りょう・トンネル】&#10;一人当たり有形固定資産（償却資産）額"/>
        <xdr:cNvSpPr txBox="1"/>
      </xdr:nvSpPr>
      <xdr:spPr>
        <a:xfrm>
          <a:off x="7672017" y="11087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0" name="テキスト ボックス 24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0" name="テキスト ボックス 25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62" name="直線コネクタ 261"/>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63" name="【公営住宅】&#10;有形固定資産減価償却率最小値テキスト"/>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64" name="直線コネクタ 263"/>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65" name="【公営住宅】&#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66" name="直線コネクタ 265"/>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116222</xdr:rowOff>
    </xdr:from>
    <xdr:ext cx="405111" cy="259045"/>
    <xdr:sp macro="" textlink="">
      <xdr:nvSpPr>
        <xdr:cNvPr id="267" name="【公営住宅】&#10;有形固定資産減価償却率平均値テキスト"/>
        <xdr:cNvSpPr txBox="1"/>
      </xdr:nvSpPr>
      <xdr:spPr>
        <a:xfrm>
          <a:off x="4673600" y="1417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68" name="フローチャート: 判断 267"/>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69" name="フローチャート: 判断 268"/>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70" name="フローチャート: 判断 269"/>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71" name="フローチャート: 判断 270"/>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72" name="フローチャート: 判断 271"/>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88264</xdr:rowOff>
    </xdr:from>
    <xdr:to>
      <xdr:col>24</xdr:col>
      <xdr:colOff>114300</xdr:colOff>
      <xdr:row>82</xdr:row>
      <xdr:rowOff>18414</xdr:rowOff>
    </xdr:to>
    <xdr:sp macro="" textlink="">
      <xdr:nvSpPr>
        <xdr:cNvPr id="278" name="楕円 277"/>
        <xdr:cNvSpPr/>
      </xdr:nvSpPr>
      <xdr:spPr>
        <a:xfrm>
          <a:off x="45847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111141</xdr:rowOff>
    </xdr:from>
    <xdr:ext cx="405111" cy="259045"/>
    <xdr:sp macro="" textlink="">
      <xdr:nvSpPr>
        <xdr:cNvPr id="279" name="【公営住宅】&#10;有形固定資産減価償却率該当値テキスト"/>
        <xdr:cNvSpPr txBox="1"/>
      </xdr:nvSpPr>
      <xdr:spPr>
        <a:xfrm>
          <a:off x="4673600"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46355</xdr:rowOff>
    </xdr:from>
    <xdr:to>
      <xdr:col>20</xdr:col>
      <xdr:colOff>38100</xdr:colOff>
      <xdr:row>81</xdr:row>
      <xdr:rowOff>147955</xdr:rowOff>
    </xdr:to>
    <xdr:sp macro="" textlink="">
      <xdr:nvSpPr>
        <xdr:cNvPr id="280" name="楕円 279"/>
        <xdr:cNvSpPr/>
      </xdr:nvSpPr>
      <xdr:spPr>
        <a:xfrm>
          <a:off x="3746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97155</xdr:rowOff>
    </xdr:from>
    <xdr:to>
      <xdr:col>24</xdr:col>
      <xdr:colOff>63500</xdr:colOff>
      <xdr:row>81</xdr:row>
      <xdr:rowOff>139064</xdr:rowOff>
    </xdr:to>
    <xdr:cxnSp macro="">
      <xdr:nvCxnSpPr>
        <xdr:cNvPr id="281" name="直線コネクタ 280"/>
        <xdr:cNvCxnSpPr/>
      </xdr:nvCxnSpPr>
      <xdr:spPr>
        <a:xfrm>
          <a:off x="3797300" y="139846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33020</xdr:rowOff>
    </xdr:from>
    <xdr:to>
      <xdr:col>15</xdr:col>
      <xdr:colOff>101600</xdr:colOff>
      <xdr:row>81</xdr:row>
      <xdr:rowOff>134620</xdr:rowOff>
    </xdr:to>
    <xdr:sp macro="" textlink="">
      <xdr:nvSpPr>
        <xdr:cNvPr id="282" name="楕円 281"/>
        <xdr:cNvSpPr/>
      </xdr:nvSpPr>
      <xdr:spPr>
        <a:xfrm>
          <a:off x="2857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83820</xdr:rowOff>
    </xdr:from>
    <xdr:to>
      <xdr:col>19</xdr:col>
      <xdr:colOff>177800</xdr:colOff>
      <xdr:row>81</xdr:row>
      <xdr:rowOff>97155</xdr:rowOff>
    </xdr:to>
    <xdr:cxnSp macro="">
      <xdr:nvCxnSpPr>
        <xdr:cNvPr id="283" name="直線コネクタ 282"/>
        <xdr:cNvCxnSpPr/>
      </xdr:nvCxnSpPr>
      <xdr:spPr>
        <a:xfrm>
          <a:off x="2908300" y="139712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84" name="楕円 283"/>
        <xdr:cNvSpPr/>
      </xdr:nvSpPr>
      <xdr:spPr>
        <a:xfrm>
          <a:off x="196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49530</xdr:rowOff>
    </xdr:from>
    <xdr:to>
      <xdr:col>15</xdr:col>
      <xdr:colOff>50800</xdr:colOff>
      <xdr:row>81</xdr:row>
      <xdr:rowOff>83820</xdr:rowOff>
    </xdr:to>
    <xdr:cxnSp macro="">
      <xdr:nvCxnSpPr>
        <xdr:cNvPr id="285" name="直線コネクタ 284"/>
        <xdr:cNvCxnSpPr/>
      </xdr:nvCxnSpPr>
      <xdr:spPr>
        <a:xfrm>
          <a:off x="2019300" y="13936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126364</xdr:rowOff>
    </xdr:from>
    <xdr:to>
      <xdr:col>6</xdr:col>
      <xdr:colOff>38100</xdr:colOff>
      <xdr:row>81</xdr:row>
      <xdr:rowOff>56514</xdr:rowOff>
    </xdr:to>
    <xdr:sp macro="" textlink="">
      <xdr:nvSpPr>
        <xdr:cNvPr id="286" name="楕円 285"/>
        <xdr:cNvSpPr/>
      </xdr:nvSpPr>
      <xdr:spPr>
        <a:xfrm>
          <a:off x="1079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5714</xdr:rowOff>
    </xdr:from>
    <xdr:to>
      <xdr:col>10</xdr:col>
      <xdr:colOff>114300</xdr:colOff>
      <xdr:row>81</xdr:row>
      <xdr:rowOff>49530</xdr:rowOff>
    </xdr:to>
    <xdr:cxnSp macro="">
      <xdr:nvCxnSpPr>
        <xdr:cNvPr id="287" name="直線コネクタ 286"/>
        <xdr:cNvCxnSpPr/>
      </xdr:nvCxnSpPr>
      <xdr:spPr>
        <a:xfrm>
          <a:off x="1130300" y="138931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288"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289" name="n_2aveValue【公営住宅】&#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290" name="n_3aveValue【公営住宅】&#10;有形固定資産減価償却率"/>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291" name="n_4ave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164482</xdr:rowOff>
    </xdr:from>
    <xdr:ext cx="405111" cy="259045"/>
    <xdr:sp macro="" textlink="">
      <xdr:nvSpPr>
        <xdr:cNvPr id="292" name="n_1mainValue【公営住宅】&#10;有形固定資産減価償却率"/>
        <xdr:cNvSpPr txBox="1"/>
      </xdr:nvSpPr>
      <xdr:spPr>
        <a:xfrm>
          <a:off x="3582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151147</xdr:rowOff>
    </xdr:from>
    <xdr:ext cx="405111" cy="259045"/>
    <xdr:sp macro="" textlink="">
      <xdr:nvSpPr>
        <xdr:cNvPr id="293" name="n_2mainValue【公営住宅】&#10;有形固定資産減価償却率"/>
        <xdr:cNvSpPr txBox="1"/>
      </xdr:nvSpPr>
      <xdr:spPr>
        <a:xfrm>
          <a:off x="2705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294" name="n_3mainValue【公営住宅】&#10;有形固定資産減価償却率"/>
        <xdr:cNvSpPr txBox="1"/>
      </xdr:nvSpPr>
      <xdr:spPr>
        <a:xfrm>
          <a:off x="1816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73041</xdr:rowOff>
    </xdr:from>
    <xdr:ext cx="405111" cy="259045"/>
    <xdr:sp macro="" textlink="">
      <xdr:nvSpPr>
        <xdr:cNvPr id="295" name="n_4mainValue【公営住宅】&#10;有形固定資産減価償却率"/>
        <xdr:cNvSpPr txBox="1"/>
      </xdr:nvSpPr>
      <xdr:spPr>
        <a:xfrm>
          <a:off x="927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15" name="直線コネクタ 314"/>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16"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17" name="直線コネクタ 316"/>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18" name="【公営住宅】&#10;一人当たり面積最大値テキスト"/>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19" name="直線コネクタ 318"/>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2176</xdr:rowOff>
    </xdr:from>
    <xdr:ext cx="469744" cy="259045"/>
    <xdr:sp macro="" textlink="">
      <xdr:nvSpPr>
        <xdr:cNvPr id="320" name="【公営住宅】&#10;一人当たり面積平均値テキスト"/>
        <xdr:cNvSpPr txBox="1"/>
      </xdr:nvSpPr>
      <xdr:spPr>
        <a:xfrm>
          <a:off x="10515600" y="1423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21" name="フローチャート: 判断 320"/>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22" name="フローチャート: 判断 32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23" name="フローチャート: 判断 322"/>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24" name="フローチャート: 判断 323"/>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25" name="フローチャート: 判断 324"/>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xdr:rowOff>
    </xdr:from>
    <xdr:to>
      <xdr:col>55</xdr:col>
      <xdr:colOff>50800</xdr:colOff>
      <xdr:row>85</xdr:row>
      <xdr:rowOff>115188</xdr:rowOff>
    </xdr:to>
    <xdr:sp macro="" textlink="">
      <xdr:nvSpPr>
        <xdr:cNvPr id="331" name="楕円 330"/>
        <xdr:cNvSpPr/>
      </xdr:nvSpPr>
      <xdr:spPr>
        <a:xfrm>
          <a:off x="1042670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99965</xdr:rowOff>
    </xdr:from>
    <xdr:ext cx="469744" cy="259045"/>
    <xdr:sp macro="" textlink="">
      <xdr:nvSpPr>
        <xdr:cNvPr id="332" name="【公営住宅】&#10;一人当たり面積該当値テキスト"/>
        <xdr:cNvSpPr txBox="1"/>
      </xdr:nvSpPr>
      <xdr:spPr>
        <a:xfrm>
          <a:off x="10515600" y="1450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14160</xdr:rowOff>
    </xdr:from>
    <xdr:to>
      <xdr:col>50</xdr:col>
      <xdr:colOff>165100</xdr:colOff>
      <xdr:row>85</xdr:row>
      <xdr:rowOff>115760</xdr:rowOff>
    </xdr:to>
    <xdr:sp macro="" textlink="">
      <xdr:nvSpPr>
        <xdr:cNvPr id="333" name="楕円 332"/>
        <xdr:cNvSpPr/>
      </xdr:nvSpPr>
      <xdr:spPr>
        <a:xfrm>
          <a:off x="9588500" y="145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64388</xdr:rowOff>
    </xdr:from>
    <xdr:to>
      <xdr:col>55</xdr:col>
      <xdr:colOff>0</xdr:colOff>
      <xdr:row>85</xdr:row>
      <xdr:rowOff>64960</xdr:rowOff>
    </xdr:to>
    <xdr:cxnSp macro="">
      <xdr:nvCxnSpPr>
        <xdr:cNvPr id="334" name="直線コネクタ 333"/>
        <xdr:cNvCxnSpPr/>
      </xdr:nvCxnSpPr>
      <xdr:spPr>
        <a:xfrm flipV="1">
          <a:off x="9639300" y="14637638"/>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14160</xdr:rowOff>
    </xdr:from>
    <xdr:to>
      <xdr:col>46</xdr:col>
      <xdr:colOff>38100</xdr:colOff>
      <xdr:row>85</xdr:row>
      <xdr:rowOff>115760</xdr:rowOff>
    </xdr:to>
    <xdr:sp macro="" textlink="">
      <xdr:nvSpPr>
        <xdr:cNvPr id="335" name="楕円 334"/>
        <xdr:cNvSpPr/>
      </xdr:nvSpPr>
      <xdr:spPr>
        <a:xfrm>
          <a:off x="8699500" y="145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64960</xdr:rowOff>
    </xdr:from>
    <xdr:to>
      <xdr:col>50</xdr:col>
      <xdr:colOff>114300</xdr:colOff>
      <xdr:row>85</xdr:row>
      <xdr:rowOff>64960</xdr:rowOff>
    </xdr:to>
    <xdr:cxnSp macro="">
      <xdr:nvCxnSpPr>
        <xdr:cNvPr id="336" name="直線コネクタ 335"/>
        <xdr:cNvCxnSpPr/>
      </xdr:nvCxnSpPr>
      <xdr:spPr>
        <a:xfrm>
          <a:off x="8750300" y="14638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14160</xdr:rowOff>
    </xdr:from>
    <xdr:to>
      <xdr:col>41</xdr:col>
      <xdr:colOff>101600</xdr:colOff>
      <xdr:row>85</xdr:row>
      <xdr:rowOff>115760</xdr:rowOff>
    </xdr:to>
    <xdr:sp macro="" textlink="">
      <xdr:nvSpPr>
        <xdr:cNvPr id="337" name="楕円 336"/>
        <xdr:cNvSpPr/>
      </xdr:nvSpPr>
      <xdr:spPr>
        <a:xfrm>
          <a:off x="7810500" y="145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64960</xdr:rowOff>
    </xdr:from>
    <xdr:to>
      <xdr:col>45</xdr:col>
      <xdr:colOff>177800</xdr:colOff>
      <xdr:row>85</xdr:row>
      <xdr:rowOff>64960</xdr:rowOff>
    </xdr:to>
    <xdr:cxnSp macro="">
      <xdr:nvCxnSpPr>
        <xdr:cNvPr id="338" name="直線コネクタ 337"/>
        <xdr:cNvCxnSpPr/>
      </xdr:nvCxnSpPr>
      <xdr:spPr>
        <a:xfrm>
          <a:off x="7861300" y="14638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14160</xdr:rowOff>
    </xdr:from>
    <xdr:to>
      <xdr:col>36</xdr:col>
      <xdr:colOff>165100</xdr:colOff>
      <xdr:row>85</xdr:row>
      <xdr:rowOff>115760</xdr:rowOff>
    </xdr:to>
    <xdr:sp macro="" textlink="">
      <xdr:nvSpPr>
        <xdr:cNvPr id="339" name="楕円 338"/>
        <xdr:cNvSpPr/>
      </xdr:nvSpPr>
      <xdr:spPr>
        <a:xfrm>
          <a:off x="6921500" y="145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64960</xdr:rowOff>
    </xdr:from>
    <xdr:to>
      <xdr:col>41</xdr:col>
      <xdr:colOff>50800</xdr:colOff>
      <xdr:row>85</xdr:row>
      <xdr:rowOff>64960</xdr:rowOff>
    </xdr:to>
    <xdr:cxnSp macro="">
      <xdr:nvCxnSpPr>
        <xdr:cNvPr id="340" name="直線コネクタ 339"/>
        <xdr:cNvCxnSpPr/>
      </xdr:nvCxnSpPr>
      <xdr:spPr>
        <a:xfrm>
          <a:off x="6972300" y="14638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41" name="n_1aveValue【公営住宅】&#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109427</xdr:rowOff>
    </xdr:from>
    <xdr:ext cx="469744" cy="259045"/>
    <xdr:sp macro="" textlink="">
      <xdr:nvSpPr>
        <xdr:cNvPr id="342" name="n_2aveValue【公営住宅】&#10;一人当たり面積"/>
        <xdr:cNvSpPr txBox="1"/>
      </xdr:nvSpPr>
      <xdr:spPr>
        <a:xfrm>
          <a:off x="85154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99713</xdr:rowOff>
    </xdr:from>
    <xdr:ext cx="469744" cy="259045"/>
    <xdr:sp macro="" textlink="">
      <xdr:nvSpPr>
        <xdr:cNvPr id="343" name="n_3aveValue【公営住宅】&#10;一人当たり面積"/>
        <xdr:cNvSpPr txBox="1"/>
      </xdr:nvSpPr>
      <xdr:spPr>
        <a:xfrm>
          <a:off x="7626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90567</xdr:rowOff>
    </xdr:from>
    <xdr:ext cx="469744" cy="259045"/>
    <xdr:sp macro="" textlink="">
      <xdr:nvSpPr>
        <xdr:cNvPr id="344" name="n_4aveValue【公営住宅】&#10;一人当たり面積"/>
        <xdr:cNvSpPr txBox="1"/>
      </xdr:nvSpPr>
      <xdr:spPr>
        <a:xfrm>
          <a:off x="6737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106887</xdr:rowOff>
    </xdr:from>
    <xdr:ext cx="469744" cy="259045"/>
    <xdr:sp macro="" textlink="">
      <xdr:nvSpPr>
        <xdr:cNvPr id="345" name="n_1mainValue【公営住宅】&#10;一人当たり面積"/>
        <xdr:cNvSpPr txBox="1"/>
      </xdr:nvSpPr>
      <xdr:spPr>
        <a:xfrm>
          <a:off x="9391727" y="1468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106887</xdr:rowOff>
    </xdr:from>
    <xdr:ext cx="469744" cy="259045"/>
    <xdr:sp macro="" textlink="">
      <xdr:nvSpPr>
        <xdr:cNvPr id="346" name="n_2mainValue【公営住宅】&#10;一人当たり面積"/>
        <xdr:cNvSpPr txBox="1"/>
      </xdr:nvSpPr>
      <xdr:spPr>
        <a:xfrm>
          <a:off x="8515427" y="1468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106887</xdr:rowOff>
    </xdr:from>
    <xdr:ext cx="469744" cy="259045"/>
    <xdr:sp macro="" textlink="">
      <xdr:nvSpPr>
        <xdr:cNvPr id="347" name="n_3mainValue【公営住宅】&#10;一人当たり面積"/>
        <xdr:cNvSpPr txBox="1"/>
      </xdr:nvSpPr>
      <xdr:spPr>
        <a:xfrm>
          <a:off x="7626427" y="1468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106887</xdr:rowOff>
    </xdr:from>
    <xdr:ext cx="469744" cy="259045"/>
    <xdr:sp macro="" textlink="">
      <xdr:nvSpPr>
        <xdr:cNvPr id="348" name="n_4mainValue【公営住宅】&#10;一人当たり面積"/>
        <xdr:cNvSpPr txBox="1"/>
      </xdr:nvSpPr>
      <xdr:spPr>
        <a:xfrm>
          <a:off x="6737427" y="1468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5" name="テキスト ボックス 3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7" name="テキスト ボックス 3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5" name="テキスト ボックス 3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7" name="テキスト ボックス 3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389" name="直線コネクタ 388"/>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390" name="【認定こども園・幼稚園・保育所】&#10;有形固定資産減価償却率最小値テキスト"/>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391" name="直線コネクタ 390"/>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392"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393" name="直線コネクタ 392"/>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148607</xdr:rowOff>
    </xdr:from>
    <xdr:ext cx="405111" cy="259045"/>
    <xdr:sp macro="" textlink="">
      <xdr:nvSpPr>
        <xdr:cNvPr id="394" name="【認定こども園・幼稚園・保育所】&#10;有形固定資産減価償却率平均値テキスト"/>
        <xdr:cNvSpPr txBox="1"/>
      </xdr:nvSpPr>
      <xdr:spPr>
        <a:xfrm>
          <a:off x="163576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395" name="フローチャート: 判断 394"/>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396" name="フローチャート: 判断 395"/>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397" name="フローチャート: 判断 396"/>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398" name="フローチャート: 判断 397"/>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399" name="フローチャート: 判断 398"/>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74930</xdr:rowOff>
    </xdr:from>
    <xdr:to>
      <xdr:col>85</xdr:col>
      <xdr:colOff>177800</xdr:colOff>
      <xdr:row>37</xdr:row>
      <xdr:rowOff>5080</xdr:rowOff>
    </xdr:to>
    <xdr:sp macro="" textlink="">
      <xdr:nvSpPr>
        <xdr:cNvPr id="405" name="楕円 404"/>
        <xdr:cNvSpPr/>
      </xdr:nvSpPr>
      <xdr:spPr>
        <a:xfrm>
          <a:off x="162687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97807</xdr:rowOff>
    </xdr:from>
    <xdr:ext cx="405111" cy="259045"/>
    <xdr:sp macro="" textlink="">
      <xdr:nvSpPr>
        <xdr:cNvPr id="406" name="【認定こども園・幼稚園・保育所】&#10;有形固定資産減価償却率該当値テキスト"/>
        <xdr:cNvSpPr txBox="1"/>
      </xdr:nvSpPr>
      <xdr:spPr>
        <a:xfrm>
          <a:off x="16357600"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407" name="楕円 406"/>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125730</xdr:rowOff>
    </xdr:from>
    <xdr:to>
      <xdr:col>85</xdr:col>
      <xdr:colOff>127000</xdr:colOff>
      <xdr:row>37</xdr:row>
      <xdr:rowOff>133350</xdr:rowOff>
    </xdr:to>
    <xdr:cxnSp macro="">
      <xdr:nvCxnSpPr>
        <xdr:cNvPr id="408" name="直線コネクタ 407"/>
        <xdr:cNvCxnSpPr/>
      </xdr:nvCxnSpPr>
      <xdr:spPr>
        <a:xfrm flipV="1">
          <a:off x="15481300" y="629793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40640</xdr:rowOff>
    </xdr:from>
    <xdr:to>
      <xdr:col>76</xdr:col>
      <xdr:colOff>165100</xdr:colOff>
      <xdr:row>37</xdr:row>
      <xdr:rowOff>142240</xdr:rowOff>
    </xdr:to>
    <xdr:sp macro="" textlink="">
      <xdr:nvSpPr>
        <xdr:cNvPr id="409" name="楕円 408"/>
        <xdr:cNvSpPr/>
      </xdr:nvSpPr>
      <xdr:spPr>
        <a:xfrm>
          <a:off x="14541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91440</xdr:rowOff>
    </xdr:from>
    <xdr:to>
      <xdr:col>81</xdr:col>
      <xdr:colOff>50800</xdr:colOff>
      <xdr:row>37</xdr:row>
      <xdr:rowOff>133350</xdr:rowOff>
    </xdr:to>
    <xdr:cxnSp macro="">
      <xdr:nvCxnSpPr>
        <xdr:cNvPr id="410" name="直線コネクタ 409"/>
        <xdr:cNvCxnSpPr/>
      </xdr:nvCxnSpPr>
      <xdr:spPr>
        <a:xfrm>
          <a:off x="14592300" y="64350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170180</xdr:rowOff>
    </xdr:from>
    <xdr:to>
      <xdr:col>72</xdr:col>
      <xdr:colOff>38100</xdr:colOff>
      <xdr:row>37</xdr:row>
      <xdr:rowOff>100330</xdr:rowOff>
    </xdr:to>
    <xdr:sp macro="" textlink="">
      <xdr:nvSpPr>
        <xdr:cNvPr id="411" name="楕円 410"/>
        <xdr:cNvSpPr/>
      </xdr:nvSpPr>
      <xdr:spPr>
        <a:xfrm>
          <a:off x="13652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49530</xdr:rowOff>
    </xdr:from>
    <xdr:to>
      <xdr:col>76</xdr:col>
      <xdr:colOff>114300</xdr:colOff>
      <xdr:row>37</xdr:row>
      <xdr:rowOff>91440</xdr:rowOff>
    </xdr:to>
    <xdr:cxnSp macro="">
      <xdr:nvCxnSpPr>
        <xdr:cNvPr id="412" name="直線コネクタ 411"/>
        <xdr:cNvCxnSpPr/>
      </xdr:nvCxnSpPr>
      <xdr:spPr>
        <a:xfrm>
          <a:off x="13703300" y="63931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128270</xdr:rowOff>
    </xdr:from>
    <xdr:to>
      <xdr:col>67</xdr:col>
      <xdr:colOff>101600</xdr:colOff>
      <xdr:row>37</xdr:row>
      <xdr:rowOff>58420</xdr:rowOff>
    </xdr:to>
    <xdr:sp macro="" textlink="">
      <xdr:nvSpPr>
        <xdr:cNvPr id="413" name="楕円 412"/>
        <xdr:cNvSpPr/>
      </xdr:nvSpPr>
      <xdr:spPr>
        <a:xfrm>
          <a:off x="12763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7620</xdr:rowOff>
    </xdr:from>
    <xdr:to>
      <xdr:col>71</xdr:col>
      <xdr:colOff>177800</xdr:colOff>
      <xdr:row>37</xdr:row>
      <xdr:rowOff>49530</xdr:rowOff>
    </xdr:to>
    <xdr:cxnSp macro="">
      <xdr:nvCxnSpPr>
        <xdr:cNvPr id="414" name="直線コネクタ 413"/>
        <xdr:cNvCxnSpPr/>
      </xdr:nvCxnSpPr>
      <xdr:spPr>
        <a:xfrm>
          <a:off x="12814300" y="6351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126382</xdr:rowOff>
    </xdr:from>
    <xdr:ext cx="405111" cy="259045"/>
    <xdr:sp macro="" textlink="">
      <xdr:nvSpPr>
        <xdr:cNvPr id="415" name="n_1aveValue【認定こども園・幼稚園・保育所】&#10;有形固定資産減価償却率"/>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416" name="n_2aveValue【認定こども園・幼稚園・保育所】&#10;有形固定資産減価償却率"/>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17" name="n_3aveValue【認定こども園・幼稚園・保育所】&#10;有形固定資産減価償却率"/>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418" name="n_4aveValue【認定こども園・幼稚園・保育所】&#10;有形固定資産減価償却率"/>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3827</xdr:rowOff>
    </xdr:from>
    <xdr:ext cx="405111" cy="259045"/>
    <xdr:sp macro="" textlink="">
      <xdr:nvSpPr>
        <xdr:cNvPr id="419" name="n_1mainValue【認定こども園・幼稚園・保育所】&#10;有形固定資産減価償却率"/>
        <xdr:cNvSpPr txBox="1"/>
      </xdr:nvSpPr>
      <xdr:spPr>
        <a:xfrm>
          <a:off x="15266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133367</xdr:rowOff>
    </xdr:from>
    <xdr:ext cx="405111" cy="259045"/>
    <xdr:sp macro="" textlink="">
      <xdr:nvSpPr>
        <xdr:cNvPr id="420" name="n_2mainValue【認定こども園・幼稚園・保育所】&#10;有形固定資産減価償却率"/>
        <xdr:cNvSpPr txBox="1"/>
      </xdr:nvSpPr>
      <xdr:spPr>
        <a:xfrm>
          <a:off x="14389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91457</xdr:rowOff>
    </xdr:from>
    <xdr:ext cx="405111" cy="259045"/>
    <xdr:sp macro="" textlink="">
      <xdr:nvSpPr>
        <xdr:cNvPr id="421" name="n_3mainValue【認定こども園・幼稚園・保育所】&#10;有形固定資産減価償却率"/>
        <xdr:cNvSpPr txBox="1"/>
      </xdr:nvSpPr>
      <xdr:spPr>
        <a:xfrm>
          <a:off x="13500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22" name="n_4main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4" name="テキスト ボックス 43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6" name="テキスト ボックス 43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8" name="テキスト ボックス 43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0" name="テキスト ボックス 43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2" name="テキスト ボックス 44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446" name="直線コネクタ 445"/>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47"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48" name="直線コネクタ 447"/>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49" name="【認定こども園・幼稚園・保育所】&#10;一人当たり面積最大値テキスト"/>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50" name="直線コネクタ 449"/>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51" name="【認定こども園・幼稚園・保育所】&#10;一人当たり面積平均値テキスト"/>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52" name="フローチャート: 判断 451"/>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53" name="フローチャート: 判断 452"/>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54" name="フローチャート: 判断 453"/>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55" name="フローチャート: 判断 454"/>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56" name="フローチャート: 判断 455"/>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105410</xdr:rowOff>
    </xdr:from>
    <xdr:to>
      <xdr:col>116</xdr:col>
      <xdr:colOff>114300</xdr:colOff>
      <xdr:row>42</xdr:row>
      <xdr:rowOff>35560</xdr:rowOff>
    </xdr:to>
    <xdr:sp macro="" textlink="">
      <xdr:nvSpPr>
        <xdr:cNvPr id="462" name="楕円 461"/>
        <xdr:cNvSpPr/>
      </xdr:nvSpPr>
      <xdr:spPr>
        <a:xfrm>
          <a:off x="221107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20337</xdr:rowOff>
    </xdr:from>
    <xdr:ext cx="469744" cy="259045"/>
    <xdr:sp macro="" textlink="">
      <xdr:nvSpPr>
        <xdr:cNvPr id="463" name="【認定こども園・幼稚園・保育所】&#10;一人当たり面積該当値テキスト"/>
        <xdr:cNvSpPr txBox="1"/>
      </xdr:nvSpPr>
      <xdr:spPr>
        <a:xfrm>
          <a:off x="22199600" y="704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52070</xdr:rowOff>
    </xdr:from>
    <xdr:to>
      <xdr:col>112</xdr:col>
      <xdr:colOff>38100</xdr:colOff>
      <xdr:row>41</xdr:row>
      <xdr:rowOff>153670</xdr:rowOff>
    </xdr:to>
    <xdr:sp macro="" textlink="">
      <xdr:nvSpPr>
        <xdr:cNvPr id="464" name="楕円 463"/>
        <xdr:cNvSpPr/>
      </xdr:nvSpPr>
      <xdr:spPr>
        <a:xfrm>
          <a:off x="21272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102870</xdr:rowOff>
    </xdr:from>
    <xdr:to>
      <xdr:col>116</xdr:col>
      <xdr:colOff>63500</xdr:colOff>
      <xdr:row>41</xdr:row>
      <xdr:rowOff>156210</xdr:rowOff>
    </xdr:to>
    <xdr:cxnSp macro="">
      <xdr:nvCxnSpPr>
        <xdr:cNvPr id="465" name="直線コネクタ 464"/>
        <xdr:cNvCxnSpPr/>
      </xdr:nvCxnSpPr>
      <xdr:spPr>
        <a:xfrm>
          <a:off x="21323300" y="7132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52070</xdr:rowOff>
    </xdr:from>
    <xdr:to>
      <xdr:col>107</xdr:col>
      <xdr:colOff>101600</xdr:colOff>
      <xdr:row>41</xdr:row>
      <xdr:rowOff>153670</xdr:rowOff>
    </xdr:to>
    <xdr:sp macro="" textlink="">
      <xdr:nvSpPr>
        <xdr:cNvPr id="466" name="楕円 465"/>
        <xdr:cNvSpPr/>
      </xdr:nvSpPr>
      <xdr:spPr>
        <a:xfrm>
          <a:off x="20383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102870</xdr:rowOff>
    </xdr:from>
    <xdr:to>
      <xdr:col>111</xdr:col>
      <xdr:colOff>177800</xdr:colOff>
      <xdr:row>41</xdr:row>
      <xdr:rowOff>102870</xdr:rowOff>
    </xdr:to>
    <xdr:cxnSp macro="">
      <xdr:nvCxnSpPr>
        <xdr:cNvPr id="467" name="直線コネクタ 466"/>
        <xdr:cNvCxnSpPr/>
      </xdr:nvCxnSpPr>
      <xdr:spPr>
        <a:xfrm>
          <a:off x="20434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52070</xdr:rowOff>
    </xdr:from>
    <xdr:to>
      <xdr:col>102</xdr:col>
      <xdr:colOff>165100</xdr:colOff>
      <xdr:row>41</xdr:row>
      <xdr:rowOff>153670</xdr:rowOff>
    </xdr:to>
    <xdr:sp macro="" textlink="">
      <xdr:nvSpPr>
        <xdr:cNvPr id="468" name="楕円 467"/>
        <xdr:cNvSpPr/>
      </xdr:nvSpPr>
      <xdr:spPr>
        <a:xfrm>
          <a:off x="19494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102870</xdr:rowOff>
    </xdr:from>
    <xdr:to>
      <xdr:col>107</xdr:col>
      <xdr:colOff>50800</xdr:colOff>
      <xdr:row>41</xdr:row>
      <xdr:rowOff>102870</xdr:rowOff>
    </xdr:to>
    <xdr:cxnSp macro="">
      <xdr:nvCxnSpPr>
        <xdr:cNvPr id="469" name="直線コネクタ 468"/>
        <xdr:cNvCxnSpPr/>
      </xdr:nvCxnSpPr>
      <xdr:spPr>
        <a:xfrm>
          <a:off x="19545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52070</xdr:rowOff>
    </xdr:from>
    <xdr:to>
      <xdr:col>98</xdr:col>
      <xdr:colOff>38100</xdr:colOff>
      <xdr:row>41</xdr:row>
      <xdr:rowOff>153670</xdr:rowOff>
    </xdr:to>
    <xdr:sp macro="" textlink="">
      <xdr:nvSpPr>
        <xdr:cNvPr id="470" name="楕円 469"/>
        <xdr:cNvSpPr/>
      </xdr:nvSpPr>
      <xdr:spPr>
        <a:xfrm>
          <a:off x="18605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102870</xdr:rowOff>
    </xdr:from>
    <xdr:to>
      <xdr:col>102</xdr:col>
      <xdr:colOff>114300</xdr:colOff>
      <xdr:row>41</xdr:row>
      <xdr:rowOff>102870</xdr:rowOff>
    </xdr:to>
    <xdr:cxnSp macro="">
      <xdr:nvCxnSpPr>
        <xdr:cNvPr id="471" name="直線コネクタ 470"/>
        <xdr:cNvCxnSpPr/>
      </xdr:nvCxnSpPr>
      <xdr:spPr>
        <a:xfrm>
          <a:off x="18656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72"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73"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474"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75"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144797</xdr:rowOff>
    </xdr:from>
    <xdr:ext cx="469744" cy="259045"/>
    <xdr:sp macro="" textlink="">
      <xdr:nvSpPr>
        <xdr:cNvPr id="476" name="n_1mainValue【認定こども園・幼稚園・保育所】&#10;一人当たり面積"/>
        <xdr:cNvSpPr txBox="1"/>
      </xdr:nvSpPr>
      <xdr:spPr>
        <a:xfrm>
          <a:off x="210757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144797</xdr:rowOff>
    </xdr:from>
    <xdr:ext cx="469744" cy="259045"/>
    <xdr:sp macro="" textlink="">
      <xdr:nvSpPr>
        <xdr:cNvPr id="477" name="n_2mainValue【認定こども園・幼稚園・保育所】&#10;一人当たり面積"/>
        <xdr:cNvSpPr txBox="1"/>
      </xdr:nvSpPr>
      <xdr:spPr>
        <a:xfrm>
          <a:off x="20199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144797</xdr:rowOff>
    </xdr:from>
    <xdr:ext cx="469744" cy="259045"/>
    <xdr:sp macro="" textlink="">
      <xdr:nvSpPr>
        <xdr:cNvPr id="478" name="n_3mainValue【認定こども園・幼稚園・保育所】&#10;一人当たり面積"/>
        <xdr:cNvSpPr txBox="1"/>
      </xdr:nvSpPr>
      <xdr:spPr>
        <a:xfrm>
          <a:off x="19310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144797</xdr:rowOff>
    </xdr:from>
    <xdr:ext cx="469744" cy="259045"/>
    <xdr:sp macro="" textlink="">
      <xdr:nvSpPr>
        <xdr:cNvPr id="479" name="n_4mainValue【認定こども園・幼稚園・保育所】&#10;一人当たり面積"/>
        <xdr:cNvSpPr txBox="1"/>
      </xdr:nvSpPr>
      <xdr:spPr>
        <a:xfrm>
          <a:off x="18421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0" name="テキスト ボックス 48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1" name="直線コネクタ 4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2" name="テキスト ボックス 49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3" name="直線コネクタ 4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4" name="テキスト ボックス 4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5" name="直線コネクタ 4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6" name="テキスト ボックス 4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7" name="直線コネクタ 4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8" name="テキスト ボックス 4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9" name="直線コネクタ 4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0" name="テキスト ボックス 49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2" name="テキスト ボックス 5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504" name="直線コネクタ 503"/>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05" name="【学校施設】&#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06" name="直線コネクタ 505"/>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07"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08" name="直線コネクタ 507"/>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09" name="【学校施設】&#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10" name="フローチャート: 判断 509"/>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511" name="フローチャート: 判断 510"/>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12" name="フローチャート: 判断 511"/>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13" name="フローチャート: 判断 512"/>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514" name="フローチャート: 判断 513"/>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20" name="楕円 519"/>
        <xdr:cNvSpPr/>
      </xdr:nvSpPr>
      <xdr:spPr>
        <a:xfrm>
          <a:off x="16268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11447</xdr:rowOff>
    </xdr:from>
    <xdr:ext cx="405111" cy="259045"/>
    <xdr:sp macro="" textlink="">
      <xdr:nvSpPr>
        <xdr:cNvPr id="521" name="【学校施設】&#10;有形固定資産減価償却率該当値テキスト"/>
        <xdr:cNvSpPr txBox="1"/>
      </xdr:nvSpPr>
      <xdr:spPr>
        <a:xfrm>
          <a:off x="16357600"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22" name="楕円 521"/>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59</xdr:row>
      <xdr:rowOff>83820</xdr:rowOff>
    </xdr:to>
    <xdr:cxnSp macro="">
      <xdr:nvCxnSpPr>
        <xdr:cNvPr id="523" name="直線コネクタ 522"/>
        <xdr:cNvCxnSpPr/>
      </xdr:nvCxnSpPr>
      <xdr:spPr>
        <a:xfrm>
          <a:off x="15481300" y="1005840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90170</xdr:rowOff>
    </xdr:from>
    <xdr:to>
      <xdr:col>76</xdr:col>
      <xdr:colOff>165100</xdr:colOff>
      <xdr:row>59</xdr:row>
      <xdr:rowOff>20320</xdr:rowOff>
    </xdr:to>
    <xdr:sp macro="" textlink="">
      <xdr:nvSpPr>
        <xdr:cNvPr id="524" name="楕円 523"/>
        <xdr:cNvSpPr/>
      </xdr:nvSpPr>
      <xdr:spPr>
        <a:xfrm>
          <a:off x="14541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140970</xdr:rowOff>
    </xdr:to>
    <xdr:cxnSp macro="">
      <xdr:nvCxnSpPr>
        <xdr:cNvPr id="525" name="直線コネクタ 524"/>
        <xdr:cNvCxnSpPr/>
      </xdr:nvCxnSpPr>
      <xdr:spPr>
        <a:xfrm flipV="1">
          <a:off x="14592300" y="10058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25400</xdr:rowOff>
    </xdr:from>
    <xdr:to>
      <xdr:col>72</xdr:col>
      <xdr:colOff>38100</xdr:colOff>
      <xdr:row>58</xdr:row>
      <xdr:rowOff>127000</xdr:rowOff>
    </xdr:to>
    <xdr:sp macro="" textlink="">
      <xdr:nvSpPr>
        <xdr:cNvPr id="526" name="楕円 525"/>
        <xdr:cNvSpPr/>
      </xdr:nvSpPr>
      <xdr:spPr>
        <a:xfrm>
          <a:off x="13652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76200</xdr:rowOff>
    </xdr:from>
    <xdr:to>
      <xdr:col>76</xdr:col>
      <xdr:colOff>114300</xdr:colOff>
      <xdr:row>58</xdr:row>
      <xdr:rowOff>140970</xdr:rowOff>
    </xdr:to>
    <xdr:cxnSp macro="">
      <xdr:nvCxnSpPr>
        <xdr:cNvPr id="527" name="直線コネクタ 526"/>
        <xdr:cNvCxnSpPr/>
      </xdr:nvCxnSpPr>
      <xdr:spPr>
        <a:xfrm>
          <a:off x="13703300" y="100203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162560</xdr:rowOff>
    </xdr:from>
    <xdr:to>
      <xdr:col>67</xdr:col>
      <xdr:colOff>101600</xdr:colOff>
      <xdr:row>58</xdr:row>
      <xdr:rowOff>92710</xdr:rowOff>
    </xdr:to>
    <xdr:sp macro="" textlink="">
      <xdr:nvSpPr>
        <xdr:cNvPr id="528" name="楕円 527"/>
        <xdr:cNvSpPr/>
      </xdr:nvSpPr>
      <xdr:spPr>
        <a:xfrm>
          <a:off x="12763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41910</xdr:rowOff>
    </xdr:from>
    <xdr:to>
      <xdr:col>71</xdr:col>
      <xdr:colOff>177800</xdr:colOff>
      <xdr:row>58</xdr:row>
      <xdr:rowOff>76200</xdr:rowOff>
    </xdr:to>
    <xdr:cxnSp macro="">
      <xdr:nvCxnSpPr>
        <xdr:cNvPr id="529" name="直線コネクタ 528"/>
        <xdr:cNvCxnSpPr/>
      </xdr:nvCxnSpPr>
      <xdr:spPr>
        <a:xfrm>
          <a:off x="12814300" y="99860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137177</xdr:rowOff>
    </xdr:from>
    <xdr:ext cx="405111" cy="259045"/>
    <xdr:sp macro="" textlink="">
      <xdr:nvSpPr>
        <xdr:cNvPr id="530" name="n_1aveValue【学校施設】&#10;有形固定資産減価償却率"/>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31" name="n_2aveValue【学校施設】&#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106697</xdr:rowOff>
    </xdr:from>
    <xdr:ext cx="405111" cy="259045"/>
    <xdr:sp macro="" textlink="">
      <xdr:nvSpPr>
        <xdr:cNvPr id="532" name="n_3aveValue【学校施設】&#10;有形固定資産減価償却率"/>
        <xdr:cNvSpPr txBox="1"/>
      </xdr:nvSpPr>
      <xdr:spPr>
        <a:xfrm>
          <a:off x="13500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80027</xdr:rowOff>
    </xdr:from>
    <xdr:ext cx="405111" cy="259045"/>
    <xdr:sp macro="" textlink="">
      <xdr:nvSpPr>
        <xdr:cNvPr id="533" name="n_4aveValue【学校施設】&#10;有形固定資産減価償却率"/>
        <xdr:cNvSpPr txBox="1"/>
      </xdr:nvSpPr>
      <xdr:spPr>
        <a:xfrm>
          <a:off x="12611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534" name="n_1mainValue【学校施設】&#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535" name="n_2mainValue【学校施設】&#10;有形固定資産減価償却率"/>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143527</xdr:rowOff>
    </xdr:from>
    <xdr:ext cx="405111" cy="259045"/>
    <xdr:sp macro="" textlink="">
      <xdr:nvSpPr>
        <xdr:cNvPr id="536" name="n_3mainValue【学校施設】&#10;有形固定資産減価償却率"/>
        <xdr:cNvSpPr txBox="1"/>
      </xdr:nvSpPr>
      <xdr:spPr>
        <a:xfrm>
          <a:off x="13500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109237</xdr:rowOff>
    </xdr:from>
    <xdr:ext cx="405111" cy="259045"/>
    <xdr:sp macro="" textlink="">
      <xdr:nvSpPr>
        <xdr:cNvPr id="537" name="n_4mainValue【学校施設】&#10;有形固定資産減価償却率"/>
        <xdr:cNvSpPr txBox="1"/>
      </xdr:nvSpPr>
      <xdr:spPr>
        <a:xfrm>
          <a:off x="12611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8" name="テキスト ボックス 5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9" name="直線コネクタ 54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0" name="テキスト ボックス 54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1" name="直線コネクタ 55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2" name="テキスト ボックス 55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3" name="直線コネクタ 55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4" name="テキスト ボックス 55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5" name="直線コネクタ 55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6" name="テキスト ボックス 55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7" name="直線コネクタ 55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8" name="テキスト ボックス 55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9" name="直線コネクタ 55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0" name="テキスト ボックス 55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564" name="直線コネクタ 563"/>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565" name="【学校施設】&#10;一人当たり面積最小値テキスト"/>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566" name="直線コネクタ 565"/>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67" name="【学校施設】&#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68" name="直線コネクタ 567"/>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30860</xdr:rowOff>
    </xdr:from>
    <xdr:ext cx="469744" cy="259045"/>
    <xdr:sp macro="" textlink="">
      <xdr:nvSpPr>
        <xdr:cNvPr id="569" name="【学校施設】&#10;一人当たり面積平均値テキスト"/>
        <xdr:cNvSpPr txBox="1"/>
      </xdr:nvSpPr>
      <xdr:spPr>
        <a:xfrm>
          <a:off x="22199600" y="10146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70" name="フローチャート: 判断 569"/>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71" name="フローチャート: 判断 570"/>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72" name="フローチャート: 判断 571"/>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573" name="フローチャート: 判断 572"/>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574" name="フローチャート: 判断 573"/>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20501</xdr:rowOff>
    </xdr:from>
    <xdr:to>
      <xdr:col>116</xdr:col>
      <xdr:colOff>114300</xdr:colOff>
      <xdr:row>61</xdr:row>
      <xdr:rowOff>122101</xdr:rowOff>
    </xdr:to>
    <xdr:sp macro="" textlink="">
      <xdr:nvSpPr>
        <xdr:cNvPr id="580" name="楕円 579"/>
        <xdr:cNvSpPr/>
      </xdr:nvSpPr>
      <xdr:spPr>
        <a:xfrm>
          <a:off x="22110700" y="104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170378</xdr:rowOff>
    </xdr:from>
    <xdr:ext cx="469744" cy="259045"/>
    <xdr:sp macro="" textlink="">
      <xdr:nvSpPr>
        <xdr:cNvPr id="581" name="【学校施設】&#10;一人当たり面積該当値テキスト"/>
        <xdr:cNvSpPr txBox="1"/>
      </xdr:nvSpPr>
      <xdr:spPr>
        <a:xfrm>
          <a:off x="22199600" y="1045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31387</xdr:rowOff>
    </xdr:from>
    <xdr:to>
      <xdr:col>112</xdr:col>
      <xdr:colOff>38100</xdr:colOff>
      <xdr:row>61</xdr:row>
      <xdr:rowOff>132987</xdr:rowOff>
    </xdr:to>
    <xdr:sp macro="" textlink="">
      <xdr:nvSpPr>
        <xdr:cNvPr id="582" name="楕円 581"/>
        <xdr:cNvSpPr/>
      </xdr:nvSpPr>
      <xdr:spPr>
        <a:xfrm>
          <a:off x="21272500" y="104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71301</xdr:rowOff>
    </xdr:from>
    <xdr:to>
      <xdr:col>116</xdr:col>
      <xdr:colOff>63500</xdr:colOff>
      <xdr:row>61</xdr:row>
      <xdr:rowOff>82187</xdr:rowOff>
    </xdr:to>
    <xdr:cxnSp macro="">
      <xdr:nvCxnSpPr>
        <xdr:cNvPr id="583" name="直線コネクタ 582"/>
        <xdr:cNvCxnSpPr/>
      </xdr:nvCxnSpPr>
      <xdr:spPr>
        <a:xfrm flipV="1">
          <a:off x="21323300" y="1052975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71665</xdr:rowOff>
    </xdr:from>
    <xdr:to>
      <xdr:col>107</xdr:col>
      <xdr:colOff>101600</xdr:colOff>
      <xdr:row>62</xdr:row>
      <xdr:rowOff>1815</xdr:rowOff>
    </xdr:to>
    <xdr:sp macro="" textlink="">
      <xdr:nvSpPr>
        <xdr:cNvPr id="584" name="楕円 583"/>
        <xdr:cNvSpPr/>
      </xdr:nvSpPr>
      <xdr:spPr>
        <a:xfrm>
          <a:off x="20383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82187</xdr:rowOff>
    </xdr:from>
    <xdr:to>
      <xdr:col>111</xdr:col>
      <xdr:colOff>177800</xdr:colOff>
      <xdr:row>61</xdr:row>
      <xdr:rowOff>122465</xdr:rowOff>
    </xdr:to>
    <xdr:cxnSp macro="">
      <xdr:nvCxnSpPr>
        <xdr:cNvPr id="585" name="直線コネクタ 584"/>
        <xdr:cNvCxnSpPr/>
      </xdr:nvCxnSpPr>
      <xdr:spPr>
        <a:xfrm flipV="1">
          <a:off x="20434300" y="10540637"/>
          <a:ext cx="88900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71665</xdr:rowOff>
    </xdr:from>
    <xdr:to>
      <xdr:col>102</xdr:col>
      <xdr:colOff>165100</xdr:colOff>
      <xdr:row>62</xdr:row>
      <xdr:rowOff>1815</xdr:rowOff>
    </xdr:to>
    <xdr:sp macro="" textlink="">
      <xdr:nvSpPr>
        <xdr:cNvPr id="586" name="楕円 585"/>
        <xdr:cNvSpPr/>
      </xdr:nvSpPr>
      <xdr:spPr>
        <a:xfrm>
          <a:off x="19494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122465</xdr:rowOff>
    </xdr:from>
    <xdr:to>
      <xdr:col>107</xdr:col>
      <xdr:colOff>50800</xdr:colOff>
      <xdr:row>61</xdr:row>
      <xdr:rowOff>122465</xdr:rowOff>
    </xdr:to>
    <xdr:cxnSp macro="">
      <xdr:nvCxnSpPr>
        <xdr:cNvPr id="587" name="直線コネクタ 586"/>
        <xdr:cNvCxnSpPr/>
      </xdr:nvCxnSpPr>
      <xdr:spPr>
        <a:xfrm>
          <a:off x="19545300" y="1058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66222</xdr:rowOff>
    </xdr:from>
    <xdr:to>
      <xdr:col>98</xdr:col>
      <xdr:colOff>38100</xdr:colOff>
      <xdr:row>61</xdr:row>
      <xdr:rowOff>167822</xdr:rowOff>
    </xdr:to>
    <xdr:sp macro="" textlink="">
      <xdr:nvSpPr>
        <xdr:cNvPr id="588" name="楕円 587"/>
        <xdr:cNvSpPr/>
      </xdr:nvSpPr>
      <xdr:spPr>
        <a:xfrm>
          <a:off x="18605500" y="1052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117022</xdr:rowOff>
    </xdr:from>
    <xdr:to>
      <xdr:col>102</xdr:col>
      <xdr:colOff>114300</xdr:colOff>
      <xdr:row>61</xdr:row>
      <xdr:rowOff>122465</xdr:rowOff>
    </xdr:to>
    <xdr:cxnSp macro="">
      <xdr:nvCxnSpPr>
        <xdr:cNvPr id="589" name="直線コネクタ 588"/>
        <xdr:cNvCxnSpPr/>
      </xdr:nvCxnSpPr>
      <xdr:spPr>
        <a:xfrm>
          <a:off x="18656300" y="10575472"/>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152236</xdr:rowOff>
    </xdr:from>
    <xdr:ext cx="469744" cy="259045"/>
    <xdr:sp macro="" textlink="">
      <xdr:nvSpPr>
        <xdr:cNvPr id="590" name="n_1aveValue【学校施設】&#10;一人当たり面積"/>
        <xdr:cNvSpPr txBox="1"/>
      </xdr:nvSpPr>
      <xdr:spPr>
        <a:xfrm>
          <a:off x="21075727" y="10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168564</xdr:rowOff>
    </xdr:from>
    <xdr:ext cx="469744" cy="259045"/>
    <xdr:sp macro="" textlink="">
      <xdr:nvSpPr>
        <xdr:cNvPr id="591" name="n_2aveValue【学校施設】&#10;一人当たり面積"/>
        <xdr:cNvSpPr txBox="1"/>
      </xdr:nvSpPr>
      <xdr:spPr>
        <a:xfrm>
          <a:off x="201994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592" name="n_3aveValue【学校施設】&#10;一人当たり面積"/>
        <xdr:cNvSpPr txBox="1"/>
      </xdr:nvSpPr>
      <xdr:spPr>
        <a:xfrm>
          <a:off x="19310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593" name="n_4aveValue【学校施設】&#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124114</xdr:rowOff>
    </xdr:from>
    <xdr:ext cx="469744" cy="259045"/>
    <xdr:sp macro="" textlink="">
      <xdr:nvSpPr>
        <xdr:cNvPr id="594" name="n_1mainValue【学校施設】&#10;一人当たり面積"/>
        <xdr:cNvSpPr txBox="1"/>
      </xdr:nvSpPr>
      <xdr:spPr>
        <a:xfrm>
          <a:off x="21075727" y="1058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164392</xdr:rowOff>
    </xdr:from>
    <xdr:ext cx="469744" cy="259045"/>
    <xdr:sp macro="" textlink="">
      <xdr:nvSpPr>
        <xdr:cNvPr id="595" name="n_2mainValue【学校施設】&#10;一人当たり面積"/>
        <xdr:cNvSpPr txBox="1"/>
      </xdr:nvSpPr>
      <xdr:spPr>
        <a:xfrm>
          <a:off x="20199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164392</xdr:rowOff>
    </xdr:from>
    <xdr:ext cx="469744" cy="259045"/>
    <xdr:sp macro="" textlink="">
      <xdr:nvSpPr>
        <xdr:cNvPr id="596" name="n_3mainValue【学校施設】&#10;一人当たり面積"/>
        <xdr:cNvSpPr txBox="1"/>
      </xdr:nvSpPr>
      <xdr:spPr>
        <a:xfrm>
          <a:off x="19310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158949</xdr:rowOff>
    </xdr:from>
    <xdr:ext cx="469744" cy="259045"/>
    <xdr:sp macro="" textlink="">
      <xdr:nvSpPr>
        <xdr:cNvPr id="597" name="n_4mainValue【学校施設】&#10;一人当たり面積"/>
        <xdr:cNvSpPr txBox="1"/>
      </xdr:nvSpPr>
      <xdr:spPr>
        <a:xfrm>
          <a:off x="18421427" y="1061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9" name="直線コネクタ 6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0" name="テキスト ボックス 60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1" name="直線コネクタ 6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2" name="テキスト ボックス 6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3" name="直線コネクタ 6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4" name="テキスト ボックス 6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5" name="直線コネクタ 6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6" name="テキスト ボックス 6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7" name="直線コネクタ 6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8" name="テキスト ボックス 61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0" name="テキスト ボックス 61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22" name="直線コネクタ 621"/>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23"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4" name="直線コネクタ 62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25" name="【児童館】&#10;有形固定資産減価償却率最大値テキスト"/>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26" name="直線コネクタ 625"/>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627" name="【児童館】&#10;有形固定資産減価償却率平均値テキスト"/>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28" name="フローチャート: 判断 627"/>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29" name="フローチャート: 判断 628"/>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30" name="フローチャート: 判断 629"/>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631" name="フローチャート: 判断 630"/>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32" name="フローチャート: 判断 631"/>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38" name="楕円 637"/>
        <xdr:cNvSpPr/>
      </xdr:nvSpPr>
      <xdr:spPr>
        <a:xfrm>
          <a:off x="162687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76216</xdr:rowOff>
    </xdr:from>
    <xdr:ext cx="405111" cy="259045"/>
    <xdr:sp macro="" textlink="">
      <xdr:nvSpPr>
        <xdr:cNvPr id="639" name="【児童館】&#10;有形固定資産減価償却率該当値テキスト"/>
        <xdr:cNvSpPr txBox="1"/>
      </xdr:nvSpPr>
      <xdr:spPr>
        <a:xfrm>
          <a:off x="16357600"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84455</xdr:rowOff>
    </xdr:from>
    <xdr:to>
      <xdr:col>81</xdr:col>
      <xdr:colOff>101600</xdr:colOff>
      <xdr:row>83</xdr:row>
      <xdr:rowOff>14605</xdr:rowOff>
    </xdr:to>
    <xdr:sp macro="" textlink="">
      <xdr:nvSpPr>
        <xdr:cNvPr id="640" name="楕円 639"/>
        <xdr:cNvSpPr/>
      </xdr:nvSpPr>
      <xdr:spPr>
        <a:xfrm>
          <a:off x="15430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135255</xdr:rowOff>
    </xdr:from>
    <xdr:to>
      <xdr:col>85</xdr:col>
      <xdr:colOff>127000</xdr:colOff>
      <xdr:row>82</xdr:row>
      <xdr:rowOff>148589</xdr:rowOff>
    </xdr:to>
    <xdr:cxnSp macro="">
      <xdr:nvCxnSpPr>
        <xdr:cNvPr id="641" name="直線コネクタ 640"/>
        <xdr:cNvCxnSpPr/>
      </xdr:nvCxnSpPr>
      <xdr:spPr>
        <a:xfrm>
          <a:off x="15481300" y="1419415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133986</xdr:rowOff>
    </xdr:from>
    <xdr:to>
      <xdr:col>76</xdr:col>
      <xdr:colOff>165100</xdr:colOff>
      <xdr:row>84</xdr:row>
      <xdr:rowOff>64136</xdr:rowOff>
    </xdr:to>
    <xdr:sp macro="" textlink="">
      <xdr:nvSpPr>
        <xdr:cNvPr id="642" name="楕円 641"/>
        <xdr:cNvSpPr/>
      </xdr:nvSpPr>
      <xdr:spPr>
        <a:xfrm>
          <a:off x="14541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135255</xdr:rowOff>
    </xdr:from>
    <xdr:to>
      <xdr:col>81</xdr:col>
      <xdr:colOff>50800</xdr:colOff>
      <xdr:row>84</xdr:row>
      <xdr:rowOff>13336</xdr:rowOff>
    </xdr:to>
    <xdr:cxnSp macro="">
      <xdr:nvCxnSpPr>
        <xdr:cNvPr id="643" name="直線コネクタ 642"/>
        <xdr:cNvCxnSpPr/>
      </xdr:nvCxnSpPr>
      <xdr:spPr>
        <a:xfrm flipV="1">
          <a:off x="14592300" y="14194155"/>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4445</xdr:rowOff>
    </xdr:from>
    <xdr:to>
      <xdr:col>72</xdr:col>
      <xdr:colOff>38100</xdr:colOff>
      <xdr:row>83</xdr:row>
      <xdr:rowOff>106045</xdr:rowOff>
    </xdr:to>
    <xdr:sp macro="" textlink="">
      <xdr:nvSpPr>
        <xdr:cNvPr id="644" name="楕円 643"/>
        <xdr:cNvSpPr/>
      </xdr:nvSpPr>
      <xdr:spPr>
        <a:xfrm>
          <a:off x="13652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55245</xdr:rowOff>
    </xdr:from>
    <xdr:to>
      <xdr:col>76</xdr:col>
      <xdr:colOff>114300</xdr:colOff>
      <xdr:row>84</xdr:row>
      <xdr:rowOff>13336</xdr:rowOff>
    </xdr:to>
    <xdr:cxnSp macro="">
      <xdr:nvCxnSpPr>
        <xdr:cNvPr id="645" name="直線コネクタ 644"/>
        <xdr:cNvCxnSpPr/>
      </xdr:nvCxnSpPr>
      <xdr:spPr>
        <a:xfrm>
          <a:off x="13703300" y="14285595"/>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135889</xdr:rowOff>
    </xdr:from>
    <xdr:to>
      <xdr:col>67</xdr:col>
      <xdr:colOff>101600</xdr:colOff>
      <xdr:row>83</xdr:row>
      <xdr:rowOff>66039</xdr:rowOff>
    </xdr:to>
    <xdr:sp macro="" textlink="">
      <xdr:nvSpPr>
        <xdr:cNvPr id="646" name="楕円 645"/>
        <xdr:cNvSpPr/>
      </xdr:nvSpPr>
      <xdr:spPr>
        <a:xfrm>
          <a:off x="12763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15239</xdr:rowOff>
    </xdr:from>
    <xdr:to>
      <xdr:col>71</xdr:col>
      <xdr:colOff>177800</xdr:colOff>
      <xdr:row>83</xdr:row>
      <xdr:rowOff>55245</xdr:rowOff>
    </xdr:to>
    <xdr:cxnSp macro="">
      <xdr:nvCxnSpPr>
        <xdr:cNvPr id="647" name="直線コネクタ 646"/>
        <xdr:cNvCxnSpPr/>
      </xdr:nvCxnSpPr>
      <xdr:spPr>
        <a:xfrm>
          <a:off x="12814300" y="142455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648" name="n_1aveValue【児童館】&#10;有形固定資産減価償却率"/>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49" name="n_2aveValue【児童館】&#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650" name="n_3aveValue【児童館】&#10;有形固定資産減価償却率"/>
        <xdr:cNvSpPr txBox="1"/>
      </xdr:nvSpPr>
      <xdr:spPr>
        <a:xfrm>
          <a:off x="13500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51" name="n_4aveValue【児童館】&#10;有形固定資産減価償却率"/>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5732</xdr:rowOff>
    </xdr:from>
    <xdr:ext cx="405111" cy="259045"/>
    <xdr:sp macro="" textlink="">
      <xdr:nvSpPr>
        <xdr:cNvPr id="652" name="n_1mainValue【児童館】&#10;有形固定資産減価償却率"/>
        <xdr:cNvSpPr txBox="1"/>
      </xdr:nvSpPr>
      <xdr:spPr>
        <a:xfrm>
          <a:off x="15266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55263</xdr:rowOff>
    </xdr:from>
    <xdr:ext cx="405111" cy="259045"/>
    <xdr:sp macro="" textlink="">
      <xdr:nvSpPr>
        <xdr:cNvPr id="653" name="n_2mainValue【児童館】&#10;有形固定資産減価償却率"/>
        <xdr:cNvSpPr txBox="1"/>
      </xdr:nvSpPr>
      <xdr:spPr>
        <a:xfrm>
          <a:off x="14389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97172</xdr:rowOff>
    </xdr:from>
    <xdr:ext cx="405111" cy="259045"/>
    <xdr:sp macro="" textlink="">
      <xdr:nvSpPr>
        <xdr:cNvPr id="654" name="n_3mainValue【児童館】&#10;有形固定資産減価償却率"/>
        <xdr:cNvSpPr txBox="1"/>
      </xdr:nvSpPr>
      <xdr:spPr>
        <a:xfrm>
          <a:off x="13500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57166</xdr:rowOff>
    </xdr:from>
    <xdr:ext cx="405111" cy="259045"/>
    <xdr:sp macro="" textlink="">
      <xdr:nvSpPr>
        <xdr:cNvPr id="655" name="n_4mainValue【児童館】&#10;有形固定資産減価償却率"/>
        <xdr:cNvSpPr txBox="1"/>
      </xdr:nvSpPr>
      <xdr:spPr>
        <a:xfrm>
          <a:off x="12611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6" name="正方形/長方形 6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7" name="正方形/長方形 6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8" name="正方形/長方形 6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9" name="正方形/長方形 6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0" name="正方形/長方形 6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1" name="正方形/長方形 6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2" name="正方形/長方形 6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3" name="正方形/長方形 6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4" name="テキスト ボックス 6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5" name="直線コネクタ 6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6" name="直線コネクタ 66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7" name="テキスト ボックス 66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8" name="直線コネクタ 66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9" name="テキスト ボックス 66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0" name="直線コネクタ 66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71" name="テキスト ボックス 67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72" name="直線コネクタ 67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73" name="テキスト ボックス 67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4" name="直線コネクタ 67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5" name="テキスト ボックス 67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6" name="直線コネクタ 67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7" name="テキスト ボックス 67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8" name="直線コネクタ 6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9" name="テキスト ボックス 6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681" name="直線コネクタ 680"/>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82"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83" name="直線コネクタ 682"/>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84"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85" name="直線コネクタ 684"/>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686"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87" name="フローチャート: 判断 686"/>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688" name="フローチャート: 判断 687"/>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689" name="フローチャート: 判断 688"/>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90" name="フローチャート: 判断 689"/>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691" name="フローチャート: 判断 690"/>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2" name="テキスト ボックス 6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3" name="テキスト ボックス 6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4" name="テキスト ボックス 6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5" name="テキスト ボックス 6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6" name="テキスト ボックス 6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93436</xdr:rowOff>
    </xdr:from>
    <xdr:to>
      <xdr:col>116</xdr:col>
      <xdr:colOff>114300</xdr:colOff>
      <xdr:row>82</xdr:row>
      <xdr:rowOff>23586</xdr:rowOff>
    </xdr:to>
    <xdr:sp macro="" textlink="">
      <xdr:nvSpPr>
        <xdr:cNvPr id="697" name="楕円 696"/>
        <xdr:cNvSpPr/>
      </xdr:nvSpPr>
      <xdr:spPr>
        <a:xfrm>
          <a:off x="221107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116313</xdr:rowOff>
    </xdr:from>
    <xdr:ext cx="469744" cy="259045"/>
    <xdr:sp macro="" textlink="">
      <xdr:nvSpPr>
        <xdr:cNvPr id="698" name="【児童館】&#10;一人当たり面積該当値テキスト"/>
        <xdr:cNvSpPr txBox="1"/>
      </xdr:nvSpPr>
      <xdr:spPr>
        <a:xfrm>
          <a:off x="22199600"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93436</xdr:rowOff>
    </xdr:from>
    <xdr:to>
      <xdr:col>112</xdr:col>
      <xdr:colOff>38100</xdr:colOff>
      <xdr:row>82</xdr:row>
      <xdr:rowOff>23586</xdr:rowOff>
    </xdr:to>
    <xdr:sp macro="" textlink="">
      <xdr:nvSpPr>
        <xdr:cNvPr id="699" name="楕円 698"/>
        <xdr:cNvSpPr/>
      </xdr:nvSpPr>
      <xdr:spPr>
        <a:xfrm>
          <a:off x="21272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144236</xdr:rowOff>
    </xdr:from>
    <xdr:to>
      <xdr:col>116</xdr:col>
      <xdr:colOff>63500</xdr:colOff>
      <xdr:row>81</xdr:row>
      <xdr:rowOff>144236</xdr:rowOff>
    </xdr:to>
    <xdr:cxnSp macro="">
      <xdr:nvCxnSpPr>
        <xdr:cNvPr id="700" name="直線コネクタ 699"/>
        <xdr:cNvCxnSpPr/>
      </xdr:nvCxnSpPr>
      <xdr:spPr>
        <a:xfrm>
          <a:off x="21323300" y="14031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93436</xdr:rowOff>
    </xdr:from>
    <xdr:to>
      <xdr:col>107</xdr:col>
      <xdr:colOff>101600</xdr:colOff>
      <xdr:row>82</xdr:row>
      <xdr:rowOff>23586</xdr:rowOff>
    </xdr:to>
    <xdr:sp macro="" textlink="">
      <xdr:nvSpPr>
        <xdr:cNvPr id="701" name="楕円 700"/>
        <xdr:cNvSpPr/>
      </xdr:nvSpPr>
      <xdr:spPr>
        <a:xfrm>
          <a:off x="20383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144236</xdr:rowOff>
    </xdr:from>
    <xdr:to>
      <xdr:col>111</xdr:col>
      <xdr:colOff>177800</xdr:colOff>
      <xdr:row>81</xdr:row>
      <xdr:rowOff>144236</xdr:rowOff>
    </xdr:to>
    <xdr:cxnSp macro="">
      <xdr:nvCxnSpPr>
        <xdr:cNvPr id="702" name="直線コネクタ 701"/>
        <xdr:cNvCxnSpPr/>
      </xdr:nvCxnSpPr>
      <xdr:spPr>
        <a:xfrm>
          <a:off x="20434300" y="14031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60779</xdr:rowOff>
    </xdr:from>
    <xdr:to>
      <xdr:col>102</xdr:col>
      <xdr:colOff>165100</xdr:colOff>
      <xdr:row>81</xdr:row>
      <xdr:rowOff>162379</xdr:rowOff>
    </xdr:to>
    <xdr:sp macro="" textlink="">
      <xdr:nvSpPr>
        <xdr:cNvPr id="703" name="楕円 702"/>
        <xdr:cNvSpPr/>
      </xdr:nvSpPr>
      <xdr:spPr>
        <a:xfrm>
          <a:off x="19494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111579</xdr:rowOff>
    </xdr:from>
    <xdr:to>
      <xdr:col>107</xdr:col>
      <xdr:colOff>50800</xdr:colOff>
      <xdr:row>81</xdr:row>
      <xdr:rowOff>144236</xdr:rowOff>
    </xdr:to>
    <xdr:cxnSp macro="">
      <xdr:nvCxnSpPr>
        <xdr:cNvPr id="704" name="直線コネクタ 703"/>
        <xdr:cNvCxnSpPr/>
      </xdr:nvCxnSpPr>
      <xdr:spPr>
        <a:xfrm>
          <a:off x="19545300" y="1399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60779</xdr:rowOff>
    </xdr:from>
    <xdr:to>
      <xdr:col>98</xdr:col>
      <xdr:colOff>38100</xdr:colOff>
      <xdr:row>81</xdr:row>
      <xdr:rowOff>162379</xdr:rowOff>
    </xdr:to>
    <xdr:sp macro="" textlink="">
      <xdr:nvSpPr>
        <xdr:cNvPr id="705" name="楕円 704"/>
        <xdr:cNvSpPr/>
      </xdr:nvSpPr>
      <xdr:spPr>
        <a:xfrm>
          <a:off x="18605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111579</xdr:rowOff>
    </xdr:from>
    <xdr:to>
      <xdr:col>102</xdr:col>
      <xdr:colOff>114300</xdr:colOff>
      <xdr:row>81</xdr:row>
      <xdr:rowOff>111579</xdr:rowOff>
    </xdr:to>
    <xdr:cxnSp macro="">
      <xdr:nvCxnSpPr>
        <xdr:cNvPr id="706" name="直線コネクタ 705"/>
        <xdr:cNvCxnSpPr/>
      </xdr:nvCxnSpPr>
      <xdr:spPr>
        <a:xfrm>
          <a:off x="18656300" y="13999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707"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708" name="n_2aveValue【児童館】&#10;一人当たり面積"/>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709" name="n_3aveValue【児童館】&#10;一人当たり面積"/>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710" name="n_4aveValue【児童館】&#10;一人当たり面積"/>
        <xdr:cNvSpPr txBox="1"/>
      </xdr:nvSpPr>
      <xdr:spPr>
        <a:xfrm>
          <a:off x="18421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40113</xdr:rowOff>
    </xdr:from>
    <xdr:ext cx="469744" cy="259045"/>
    <xdr:sp macro="" textlink="">
      <xdr:nvSpPr>
        <xdr:cNvPr id="711" name="n_1mainValue【児童館】&#10;一人当たり面積"/>
        <xdr:cNvSpPr txBox="1"/>
      </xdr:nvSpPr>
      <xdr:spPr>
        <a:xfrm>
          <a:off x="210757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40113</xdr:rowOff>
    </xdr:from>
    <xdr:ext cx="469744" cy="259045"/>
    <xdr:sp macro="" textlink="">
      <xdr:nvSpPr>
        <xdr:cNvPr id="712" name="n_2mainValue【児童館】&#10;一人当たり面積"/>
        <xdr:cNvSpPr txBox="1"/>
      </xdr:nvSpPr>
      <xdr:spPr>
        <a:xfrm>
          <a:off x="201994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7456</xdr:rowOff>
    </xdr:from>
    <xdr:ext cx="469744" cy="259045"/>
    <xdr:sp macro="" textlink="">
      <xdr:nvSpPr>
        <xdr:cNvPr id="713" name="n_3mainValue【児童館】&#10;一人当たり面積"/>
        <xdr:cNvSpPr txBox="1"/>
      </xdr:nvSpPr>
      <xdr:spPr>
        <a:xfrm>
          <a:off x="19310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7456</xdr:rowOff>
    </xdr:from>
    <xdr:ext cx="469744" cy="259045"/>
    <xdr:sp macro="" textlink="">
      <xdr:nvSpPr>
        <xdr:cNvPr id="714" name="n_4mainValue【児童館】&#10;一人当たり面積"/>
        <xdr:cNvSpPr txBox="1"/>
      </xdr:nvSpPr>
      <xdr:spPr>
        <a:xfrm>
          <a:off x="18421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5" name="正方形/長方形 7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6" name="正方形/長方形 7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7" name="正方形/長方形 7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8" name="正方形/長方形 7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9" name="正方形/長方形 7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0" name="正方形/長方形 7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1" name="正方形/長方形 7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正方形/長方形 7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3" name="テキスト ボックス 7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4" name="直線コネクタ 7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5" name="テキスト ボックス 72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6" name="直線コネクタ 7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7" name="テキスト ボックス 72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8" name="直線コネクタ 7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9" name="テキスト ボックス 7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0" name="直線コネクタ 7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1" name="テキスト ボックス 7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2" name="直線コネクタ 7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3" name="テキスト ボックス 7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4" name="直線コネクタ 7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5" name="テキスト ボックス 73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6" name="直線コネクタ 7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7" name="テキスト ボックス 73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739" name="直線コネクタ 738"/>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740" name="【公民館】&#10;有形固定資産減価償却率最小値テキスト"/>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741" name="直線コネクタ 740"/>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742" name="【公民館】&#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743" name="直線コネクタ 742"/>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44" name="【公民館】&#10;有形固定資産減価償却率平均値テキスト"/>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45" name="フローチャート: 判断 744"/>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46" name="フローチャート: 判断 745"/>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747" name="フローチャート: 判断 746"/>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748" name="フローチャート: 判断 747"/>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749" name="フローチャート: 判断 748"/>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0" name="テキスト ボックス 7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1" name="テキスト ボックス 7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2" name="テキスト ボックス 7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3" name="テキスト ボックス 7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4" name="テキスト ボックス 7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65405</xdr:rowOff>
    </xdr:from>
    <xdr:to>
      <xdr:col>85</xdr:col>
      <xdr:colOff>177800</xdr:colOff>
      <xdr:row>102</xdr:row>
      <xdr:rowOff>167005</xdr:rowOff>
    </xdr:to>
    <xdr:sp macro="" textlink="">
      <xdr:nvSpPr>
        <xdr:cNvPr id="755" name="楕円 754"/>
        <xdr:cNvSpPr/>
      </xdr:nvSpPr>
      <xdr:spPr>
        <a:xfrm>
          <a:off x="162687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88282</xdr:rowOff>
    </xdr:from>
    <xdr:ext cx="405111" cy="259045"/>
    <xdr:sp macro="" textlink="">
      <xdr:nvSpPr>
        <xdr:cNvPr id="756" name="【公民館】&#10;有形固定資産減価償却率該当値テキスト"/>
        <xdr:cNvSpPr txBox="1"/>
      </xdr:nvSpPr>
      <xdr:spPr>
        <a:xfrm>
          <a:off x="16357600"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25400</xdr:rowOff>
    </xdr:from>
    <xdr:to>
      <xdr:col>81</xdr:col>
      <xdr:colOff>101600</xdr:colOff>
      <xdr:row>102</xdr:row>
      <xdr:rowOff>127000</xdr:rowOff>
    </xdr:to>
    <xdr:sp macro="" textlink="">
      <xdr:nvSpPr>
        <xdr:cNvPr id="757" name="楕円 756"/>
        <xdr:cNvSpPr/>
      </xdr:nvSpPr>
      <xdr:spPr>
        <a:xfrm>
          <a:off x="15430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76200</xdr:rowOff>
    </xdr:from>
    <xdr:to>
      <xdr:col>85</xdr:col>
      <xdr:colOff>127000</xdr:colOff>
      <xdr:row>102</xdr:row>
      <xdr:rowOff>116205</xdr:rowOff>
    </xdr:to>
    <xdr:cxnSp macro="">
      <xdr:nvCxnSpPr>
        <xdr:cNvPr id="758" name="直線コネクタ 757"/>
        <xdr:cNvCxnSpPr/>
      </xdr:nvCxnSpPr>
      <xdr:spPr>
        <a:xfrm>
          <a:off x="15481300" y="175641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133986</xdr:rowOff>
    </xdr:from>
    <xdr:to>
      <xdr:col>76</xdr:col>
      <xdr:colOff>165100</xdr:colOff>
      <xdr:row>102</xdr:row>
      <xdr:rowOff>64136</xdr:rowOff>
    </xdr:to>
    <xdr:sp macro="" textlink="">
      <xdr:nvSpPr>
        <xdr:cNvPr id="759" name="楕円 758"/>
        <xdr:cNvSpPr/>
      </xdr:nvSpPr>
      <xdr:spPr>
        <a:xfrm>
          <a:off x="14541500" y="174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13336</xdr:rowOff>
    </xdr:from>
    <xdr:to>
      <xdr:col>81</xdr:col>
      <xdr:colOff>50800</xdr:colOff>
      <xdr:row>102</xdr:row>
      <xdr:rowOff>76200</xdr:rowOff>
    </xdr:to>
    <xdr:cxnSp macro="">
      <xdr:nvCxnSpPr>
        <xdr:cNvPr id="760" name="直線コネクタ 759"/>
        <xdr:cNvCxnSpPr/>
      </xdr:nvCxnSpPr>
      <xdr:spPr>
        <a:xfrm>
          <a:off x="14592300" y="1750123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93980</xdr:rowOff>
    </xdr:from>
    <xdr:to>
      <xdr:col>72</xdr:col>
      <xdr:colOff>38100</xdr:colOff>
      <xdr:row>102</xdr:row>
      <xdr:rowOff>24130</xdr:rowOff>
    </xdr:to>
    <xdr:sp macro="" textlink="">
      <xdr:nvSpPr>
        <xdr:cNvPr id="761" name="楕円 760"/>
        <xdr:cNvSpPr/>
      </xdr:nvSpPr>
      <xdr:spPr>
        <a:xfrm>
          <a:off x="13652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144780</xdr:rowOff>
    </xdr:from>
    <xdr:to>
      <xdr:col>76</xdr:col>
      <xdr:colOff>114300</xdr:colOff>
      <xdr:row>102</xdr:row>
      <xdr:rowOff>13336</xdr:rowOff>
    </xdr:to>
    <xdr:cxnSp macro="">
      <xdr:nvCxnSpPr>
        <xdr:cNvPr id="762" name="直線コネクタ 761"/>
        <xdr:cNvCxnSpPr/>
      </xdr:nvCxnSpPr>
      <xdr:spPr>
        <a:xfrm>
          <a:off x="13703300" y="174612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103505</xdr:rowOff>
    </xdr:from>
    <xdr:to>
      <xdr:col>67</xdr:col>
      <xdr:colOff>101600</xdr:colOff>
      <xdr:row>102</xdr:row>
      <xdr:rowOff>33655</xdr:rowOff>
    </xdr:to>
    <xdr:sp macro="" textlink="">
      <xdr:nvSpPr>
        <xdr:cNvPr id="763" name="楕円 762"/>
        <xdr:cNvSpPr/>
      </xdr:nvSpPr>
      <xdr:spPr>
        <a:xfrm>
          <a:off x="12763500" y="17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144780</xdr:rowOff>
    </xdr:from>
    <xdr:to>
      <xdr:col>71</xdr:col>
      <xdr:colOff>177800</xdr:colOff>
      <xdr:row>101</xdr:row>
      <xdr:rowOff>154305</xdr:rowOff>
    </xdr:to>
    <xdr:cxnSp macro="">
      <xdr:nvCxnSpPr>
        <xdr:cNvPr id="764" name="直線コネクタ 763"/>
        <xdr:cNvCxnSpPr/>
      </xdr:nvCxnSpPr>
      <xdr:spPr>
        <a:xfrm flipV="1">
          <a:off x="12814300" y="174612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765" name="n_1aveValue【公民館】&#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766" name="n_2ave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45738</xdr:rowOff>
    </xdr:from>
    <xdr:ext cx="405111" cy="259045"/>
    <xdr:sp macro="" textlink="">
      <xdr:nvSpPr>
        <xdr:cNvPr id="767" name="n_3aveValue【公民館】&#10;有形固定資産減価償却率"/>
        <xdr:cNvSpPr txBox="1"/>
      </xdr:nvSpPr>
      <xdr:spPr>
        <a:xfrm>
          <a:off x="13500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20972</xdr:rowOff>
    </xdr:from>
    <xdr:ext cx="405111" cy="259045"/>
    <xdr:sp macro="" textlink="">
      <xdr:nvSpPr>
        <xdr:cNvPr id="768" name="n_4aveValue【公民館】&#10;有形固定資産減価償却率"/>
        <xdr:cNvSpPr txBox="1"/>
      </xdr:nvSpPr>
      <xdr:spPr>
        <a:xfrm>
          <a:off x="12611744"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143527</xdr:rowOff>
    </xdr:from>
    <xdr:ext cx="405111" cy="259045"/>
    <xdr:sp macro="" textlink="">
      <xdr:nvSpPr>
        <xdr:cNvPr id="769" name="n_1mainValue【公民館】&#10;有形固定資産減価償却率"/>
        <xdr:cNvSpPr txBox="1"/>
      </xdr:nvSpPr>
      <xdr:spPr>
        <a:xfrm>
          <a:off x="152660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80663</xdr:rowOff>
    </xdr:from>
    <xdr:ext cx="405111" cy="259045"/>
    <xdr:sp macro="" textlink="">
      <xdr:nvSpPr>
        <xdr:cNvPr id="770" name="n_2mainValue【公民館】&#10;有形固定資産減価償却率"/>
        <xdr:cNvSpPr txBox="1"/>
      </xdr:nvSpPr>
      <xdr:spPr>
        <a:xfrm>
          <a:off x="14389744" y="1722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40657</xdr:rowOff>
    </xdr:from>
    <xdr:ext cx="405111" cy="259045"/>
    <xdr:sp macro="" textlink="">
      <xdr:nvSpPr>
        <xdr:cNvPr id="771" name="n_3mainValue【公民館】&#10;有形固定資産減価償却率"/>
        <xdr:cNvSpPr txBox="1"/>
      </xdr:nvSpPr>
      <xdr:spPr>
        <a:xfrm>
          <a:off x="13500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50182</xdr:rowOff>
    </xdr:from>
    <xdr:ext cx="405111" cy="259045"/>
    <xdr:sp macro="" textlink="">
      <xdr:nvSpPr>
        <xdr:cNvPr id="772" name="n_4mainValue【公民館】&#10;有形固定資産減価償却率"/>
        <xdr:cNvSpPr txBox="1"/>
      </xdr:nvSpPr>
      <xdr:spPr>
        <a:xfrm>
          <a:off x="1261174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796" name="直線コネクタ 795"/>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97"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98" name="直線コネクタ 797"/>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799" name="【公民館】&#10;一人当たり面積最大値テキスト"/>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800" name="直線コネクタ 799"/>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801" name="【公民館】&#10;一人当たり面積平均値テキスト"/>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02" name="フローチャート: 判断 801"/>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03" name="フローチャート: 判断 802"/>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804" name="フローチャート: 判断 803"/>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05" name="フローチャート: 判断 804"/>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06" name="フローチャート: 判断 805"/>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7" name="テキスト ボックス 8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12" name="楕円 811"/>
        <xdr:cNvSpPr/>
      </xdr:nvSpPr>
      <xdr:spPr>
        <a:xfrm>
          <a:off x="22110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139716</xdr:rowOff>
    </xdr:from>
    <xdr:ext cx="469744" cy="259045"/>
    <xdr:sp macro="" textlink="">
      <xdr:nvSpPr>
        <xdr:cNvPr id="813" name="【公民館】&#10;一人当たり面積該当値テキスト"/>
        <xdr:cNvSpPr txBox="1"/>
      </xdr:nvSpPr>
      <xdr:spPr>
        <a:xfrm>
          <a:off x="22199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814" name="楕円 813"/>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104</xdr:row>
      <xdr:rowOff>167639</xdr:rowOff>
    </xdr:to>
    <xdr:cxnSp macro="">
      <xdr:nvCxnSpPr>
        <xdr:cNvPr id="815" name="直線コネクタ 814"/>
        <xdr:cNvCxnSpPr/>
      </xdr:nvCxnSpPr>
      <xdr:spPr>
        <a:xfrm>
          <a:off x="21323300" y="17998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116839</xdr:rowOff>
    </xdr:from>
    <xdr:to>
      <xdr:col>107</xdr:col>
      <xdr:colOff>101600</xdr:colOff>
      <xdr:row>105</xdr:row>
      <xdr:rowOff>46989</xdr:rowOff>
    </xdr:to>
    <xdr:sp macro="" textlink="">
      <xdr:nvSpPr>
        <xdr:cNvPr id="816" name="楕円 815"/>
        <xdr:cNvSpPr/>
      </xdr:nvSpPr>
      <xdr:spPr>
        <a:xfrm>
          <a:off x="20383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167639</xdr:rowOff>
    </xdr:from>
    <xdr:to>
      <xdr:col>111</xdr:col>
      <xdr:colOff>177800</xdr:colOff>
      <xdr:row>104</xdr:row>
      <xdr:rowOff>167639</xdr:rowOff>
    </xdr:to>
    <xdr:cxnSp macro="">
      <xdr:nvCxnSpPr>
        <xdr:cNvPr id="817" name="直線コネクタ 816"/>
        <xdr:cNvCxnSpPr/>
      </xdr:nvCxnSpPr>
      <xdr:spPr>
        <a:xfrm>
          <a:off x="20434300" y="1799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818" name="楕円 817"/>
        <xdr:cNvSpPr/>
      </xdr:nvSpPr>
      <xdr:spPr>
        <a:xfrm>
          <a:off x="19494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167639</xdr:rowOff>
    </xdr:from>
    <xdr:to>
      <xdr:col>107</xdr:col>
      <xdr:colOff>50800</xdr:colOff>
      <xdr:row>104</xdr:row>
      <xdr:rowOff>167639</xdr:rowOff>
    </xdr:to>
    <xdr:cxnSp macro="">
      <xdr:nvCxnSpPr>
        <xdr:cNvPr id="819" name="直線コネクタ 818"/>
        <xdr:cNvCxnSpPr/>
      </xdr:nvCxnSpPr>
      <xdr:spPr>
        <a:xfrm>
          <a:off x="19545300" y="1799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109220</xdr:rowOff>
    </xdr:from>
    <xdr:to>
      <xdr:col>98</xdr:col>
      <xdr:colOff>38100</xdr:colOff>
      <xdr:row>105</xdr:row>
      <xdr:rowOff>39370</xdr:rowOff>
    </xdr:to>
    <xdr:sp macro="" textlink="">
      <xdr:nvSpPr>
        <xdr:cNvPr id="820" name="楕円 819"/>
        <xdr:cNvSpPr/>
      </xdr:nvSpPr>
      <xdr:spPr>
        <a:xfrm>
          <a:off x="18605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160020</xdr:rowOff>
    </xdr:from>
    <xdr:to>
      <xdr:col>102</xdr:col>
      <xdr:colOff>114300</xdr:colOff>
      <xdr:row>104</xdr:row>
      <xdr:rowOff>167639</xdr:rowOff>
    </xdr:to>
    <xdr:cxnSp macro="">
      <xdr:nvCxnSpPr>
        <xdr:cNvPr id="821" name="直線コネクタ 820"/>
        <xdr:cNvCxnSpPr/>
      </xdr:nvCxnSpPr>
      <xdr:spPr>
        <a:xfrm>
          <a:off x="18656300" y="17990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22"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823" name="n_2aveValue【公民館】&#10;一人当たり面積"/>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824" name="n_3aveValue【公民館】&#10;一人当たり面積"/>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25" name="n_4aveValue【公民館】&#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63516</xdr:rowOff>
    </xdr:from>
    <xdr:ext cx="469744" cy="259045"/>
    <xdr:sp macro="" textlink="">
      <xdr:nvSpPr>
        <xdr:cNvPr id="826" name="n_1mainValue【公民館】&#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63516</xdr:rowOff>
    </xdr:from>
    <xdr:ext cx="469744" cy="259045"/>
    <xdr:sp macro="" textlink="">
      <xdr:nvSpPr>
        <xdr:cNvPr id="827" name="n_2mainValue【公民館】&#10;一人当たり面積"/>
        <xdr:cNvSpPr txBox="1"/>
      </xdr:nvSpPr>
      <xdr:spPr>
        <a:xfrm>
          <a:off x="20199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828" name="n_3mainValue【公民館】&#10;一人当たり面積"/>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55897</xdr:rowOff>
    </xdr:from>
    <xdr:ext cx="469744" cy="259045"/>
    <xdr:sp macro="" textlink="">
      <xdr:nvSpPr>
        <xdr:cNvPr id="829" name="n_4mainValue【公民館】&#10;一人当たり面積"/>
        <xdr:cNvSpPr txBox="1"/>
      </xdr:nvSpPr>
      <xdr:spPr>
        <a:xfrm>
          <a:off x="18421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0" name="正方形/長方形 8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1" name="正方形/長方形 8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2" name="テキスト ボックス 8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人当たり面積は児童館と公民館を除き全国平均を下回っている。また、有形固定資産減価償却率は、道路、橋りょう・トンネル、学校施設、児童館が全国平均を上回っている。今後も、計画的な改修・長寿命化を図っていくとともに、「多摩市公共施設の見直し方針と行動プログラム」の取り組みによる公共施設の総量の適正化を進めていく。</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道路は基礎となる道路台帳の電子化が完了したため令和元年度より登載し、橋りょう・トンネルも同年度に数値を大幅に修正した。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148,479
145,724
21.01
74,977,734
72,029,432
2,046,874
31,128,105
14,042,629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87466</xdr:rowOff>
    </xdr:from>
    <xdr:ext cx="405111" cy="259045"/>
    <xdr:sp macro="" textlink="">
      <xdr:nvSpPr>
        <xdr:cNvPr id="63" name="【図書館】&#10;有形固定資産減価償却率平均値テキスト"/>
        <xdr:cNvSpPr txBox="1"/>
      </xdr:nvSpPr>
      <xdr:spPr>
        <a:xfrm>
          <a:off x="4673600" y="625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80917</xdr:rowOff>
    </xdr:from>
    <xdr:to>
      <xdr:col>24</xdr:col>
      <xdr:colOff>114300</xdr:colOff>
      <xdr:row>39</xdr:row>
      <xdr:rowOff>11067</xdr:rowOff>
    </xdr:to>
    <xdr:sp macro="" textlink="">
      <xdr:nvSpPr>
        <xdr:cNvPr id="74" name="楕円 73"/>
        <xdr:cNvSpPr/>
      </xdr:nvSpPr>
      <xdr:spPr>
        <a:xfrm>
          <a:off x="4584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59344</xdr:rowOff>
    </xdr:from>
    <xdr:ext cx="405111" cy="259045"/>
    <xdr:sp macro="" textlink="">
      <xdr:nvSpPr>
        <xdr:cNvPr id="75" name="【図書館】&#10;有形固定資産減価償却率該当値テキスト"/>
        <xdr:cNvSpPr txBox="1"/>
      </xdr:nvSpPr>
      <xdr:spPr>
        <a:xfrm>
          <a:off x="4673600"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121739</xdr:rowOff>
    </xdr:from>
    <xdr:to>
      <xdr:col>20</xdr:col>
      <xdr:colOff>38100</xdr:colOff>
      <xdr:row>38</xdr:row>
      <xdr:rowOff>51888</xdr:rowOff>
    </xdr:to>
    <xdr:sp macro="" textlink="">
      <xdr:nvSpPr>
        <xdr:cNvPr id="76" name="楕円 75"/>
        <xdr:cNvSpPr/>
      </xdr:nvSpPr>
      <xdr:spPr>
        <a:xfrm>
          <a:off x="3746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xdr:rowOff>
    </xdr:from>
    <xdr:to>
      <xdr:col>24</xdr:col>
      <xdr:colOff>63500</xdr:colOff>
      <xdr:row>38</xdr:row>
      <xdr:rowOff>131717</xdr:rowOff>
    </xdr:to>
    <xdr:cxnSp macro="">
      <xdr:nvCxnSpPr>
        <xdr:cNvPr id="77" name="直線コネクタ 76"/>
        <xdr:cNvCxnSpPr/>
      </xdr:nvCxnSpPr>
      <xdr:spPr>
        <a:xfrm>
          <a:off x="3797300" y="651618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149497</xdr:rowOff>
    </xdr:from>
    <xdr:to>
      <xdr:col>15</xdr:col>
      <xdr:colOff>101600</xdr:colOff>
      <xdr:row>37</xdr:row>
      <xdr:rowOff>79647</xdr:rowOff>
    </xdr:to>
    <xdr:sp macro="" textlink="">
      <xdr:nvSpPr>
        <xdr:cNvPr id="78" name="楕円 77"/>
        <xdr:cNvSpPr/>
      </xdr:nvSpPr>
      <xdr:spPr>
        <a:xfrm>
          <a:off x="2857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28847</xdr:rowOff>
    </xdr:from>
    <xdr:to>
      <xdr:col>19</xdr:col>
      <xdr:colOff>177800</xdr:colOff>
      <xdr:row>38</xdr:row>
      <xdr:rowOff>1088</xdr:rowOff>
    </xdr:to>
    <xdr:cxnSp macro="">
      <xdr:nvCxnSpPr>
        <xdr:cNvPr id="79" name="直線コネクタ 78"/>
        <xdr:cNvCxnSpPr/>
      </xdr:nvCxnSpPr>
      <xdr:spPr>
        <a:xfrm>
          <a:off x="2908300" y="6372497"/>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31931</xdr:rowOff>
    </xdr:from>
    <xdr:to>
      <xdr:col>10</xdr:col>
      <xdr:colOff>165100</xdr:colOff>
      <xdr:row>36</xdr:row>
      <xdr:rowOff>133531</xdr:rowOff>
    </xdr:to>
    <xdr:sp macro="" textlink="">
      <xdr:nvSpPr>
        <xdr:cNvPr id="80" name="楕円 79"/>
        <xdr:cNvSpPr/>
      </xdr:nvSpPr>
      <xdr:spPr>
        <a:xfrm>
          <a:off x="1968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82731</xdr:rowOff>
    </xdr:from>
    <xdr:to>
      <xdr:col>15</xdr:col>
      <xdr:colOff>50800</xdr:colOff>
      <xdr:row>37</xdr:row>
      <xdr:rowOff>28847</xdr:rowOff>
    </xdr:to>
    <xdr:cxnSp macro="">
      <xdr:nvCxnSpPr>
        <xdr:cNvPr id="81" name="直線コネクタ 80"/>
        <xdr:cNvCxnSpPr/>
      </xdr:nvCxnSpPr>
      <xdr:spPr>
        <a:xfrm>
          <a:off x="2019300" y="625493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154396</xdr:rowOff>
    </xdr:from>
    <xdr:to>
      <xdr:col>6</xdr:col>
      <xdr:colOff>38100</xdr:colOff>
      <xdr:row>36</xdr:row>
      <xdr:rowOff>84546</xdr:rowOff>
    </xdr:to>
    <xdr:sp macro="" textlink="">
      <xdr:nvSpPr>
        <xdr:cNvPr id="82" name="楕円 81"/>
        <xdr:cNvSpPr/>
      </xdr:nvSpPr>
      <xdr:spPr>
        <a:xfrm>
          <a:off x="1079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33746</xdr:rowOff>
    </xdr:from>
    <xdr:to>
      <xdr:col>10</xdr:col>
      <xdr:colOff>114300</xdr:colOff>
      <xdr:row>36</xdr:row>
      <xdr:rowOff>82731</xdr:rowOff>
    </xdr:to>
    <xdr:cxnSp macro="">
      <xdr:nvCxnSpPr>
        <xdr:cNvPr id="83" name="直線コネクタ 82"/>
        <xdr:cNvCxnSpPr/>
      </xdr:nvCxnSpPr>
      <xdr:spPr>
        <a:xfrm>
          <a:off x="1130300" y="620594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114861</xdr:rowOff>
    </xdr:from>
    <xdr:ext cx="405111" cy="259045"/>
    <xdr:sp macro="" textlink="">
      <xdr:nvSpPr>
        <xdr:cNvPr id="85" name="n_2aveValue【図書館】&#10;有形固定資産減価償却率"/>
        <xdr:cNvSpPr txBox="1"/>
      </xdr:nvSpPr>
      <xdr:spPr>
        <a:xfrm>
          <a:off x="2705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93634</xdr:rowOff>
    </xdr:from>
    <xdr:ext cx="405111" cy="259045"/>
    <xdr:sp macro="" textlink="">
      <xdr:nvSpPr>
        <xdr:cNvPr id="87" name="n_4aveValue【図書館】&#10;有形固定資産減価償却率"/>
        <xdr:cNvSpPr txBox="1"/>
      </xdr:nvSpPr>
      <xdr:spPr>
        <a:xfrm>
          <a:off x="927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43015</xdr:rowOff>
    </xdr:from>
    <xdr:ext cx="405111" cy="259045"/>
    <xdr:sp macro="" textlink="">
      <xdr:nvSpPr>
        <xdr:cNvPr id="88" name="n_1mainValue【図書館】&#10;有形固定資産減価償却率"/>
        <xdr:cNvSpPr txBox="1"/>
      </xdr:nvSpPr>
      <xdr:spPr>
        <a:xfrm>
          <a:off x="35820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9" name="n_2main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150058</xdr:rowOff>
    </xdr:from>
    <xdr:ext cx="405111" cy="259045"/>
    <xdr:sp macro="" textlink="">
      <xdr:nvSpPr>
        <xdr:cNvPr id="90" name="n_3mainValue【図書館】&#10;有形固定資産減価償却率"/>
        <xdr:cNvSpPr txBox="1"/>
      </xdr:nvSpPr>
      <xdr:spPr>
        <a:xfrm>
          <a:off x="1816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101073</xdr:rowOff>
    </xdr:from>
    <xdr:ext cx="405111" cy="259045"/>
    <xdr:sp macro="" textlink="">
      <xdr:nvSpPr>
        <xdr:cNvPr id="91" name="n_4mainValue【図書館】&#10;有形固定資産減価償却率"/>
        <xdr:cNvSpPr txBox="1"/>
      </xdr:nvSpPr>
      <xdr:spPr>
        <a:xfrm>
          <a:off x="927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134455</xdr:rowOff>
    </xdr:from>
    <xdr:ext cx="469744" cy="259045"/>
    <xdr:sp macro="" textlink="">
      <xdr:nvSpPr>
        <xdr:cNvPr id="122" name="【図書館】&#10;一人当たり面積平均値テキスト"/>
        <xdr:cNvSpPr txBox="1"/>
      </xdr:nvSpPr>
      <xdr:spPr>
        <a:xfrm>
          <a:off x="10515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33564</xdr:rowOff>
    </xdr:from>
    <xdr:to>
      <xdr:col>55</xdr:col>
      <xdr:colOff>50800</xdr:colOff>
      <xdr:row>35</xdr:row>
      <xdr:rowOff>135164</xdr:rowOff>
    </xdr:to>
    <xdr:sp macro="" textlink="">
      <xdr:nvSpPr>
        <xdr:cNvPr id="133" name="楕円 132"/>
        <xdr:cNvSpPr/>
      </xdr:nvSpPr>
      <xdr:spPr>
        <a:xfrm>
          <a:off x="104267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56441</xdr:rowOff>
    </xdr:from>
    <xdr:ext cx="469744" cy="259045"/>
    <xdr:sp macro="" textlink="">
      <xdr:nvSpPr>
        <xdr:cNvPr id="134" name="【図書館】&#10;一人当たり面積該当値テキスト"/>
        <xdr:cNvSpPr txBox="1"/>
      </xdr:nvSpPr>
      <xdr:spPr>
        <a:xfrm>
          <a:off x="10515600" y="58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41728</xdr:rowOff>
    </xdr:from>
    <xdr:to>
      <xdr:col>50</xdr:col>
      <xdr:colOff>165100</xdr:colOff>
      <xdr:row>34</xdr:row>
      <xdr:rowOff>143328</xdr:rowOff>
    </xdr:to>
    <xdr:sp macro="" textlink="">
      <xdr:nvSpPr>
        <xdr:cNvPr id="135" name="楕円 134"/>
        <xdr:cNvSpPr/>
      </xdr:nvSpPr>
      <xdr:spPr>
        <a:xfrm>
          <a:off x="9588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92528</xdr:rowOff>
    </xdr:from>
    <xdr:to>
      <xdr:col>55</xdr:col>
      <xdr:colOff>0</xdr:colOff>
      <xdr:row>35</xdr:row>
      <xdr:rowOff>84364</xdr:rowOff>
    </xdr:to>
    <xdr:cxnSp macro="">
      <xdr:nvCxnSpPr>
        <xdr:cNvPr id="136" name="直線コネクタ 135"/>
        <xdr:cNvCxnSpPr/>
      </xdr:nvCxnSpPr>
      <xdr:spPr>
        <a:xfrm>
          <a:off x="9639300" y="5921828"/>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907</xdr:rowOff>
    </xdr:from>
    <xdr:to>
      <xdr:col>46</xdr:col>
      <xdr:colOff>38100</xdr:colOff>
      <xdr:row>35</xdr:row>
      <xdr:rowOff>102507</xdr:rowOff>
    </xdr:to>
    <xdr:sp macro="" textlink="">
      <xdr:nvSpPr>
        <xdr:cNvPr id="137" name="楕円 136"/>
        <xdr:cNvSpPr/>
      </xdr:nvSpPr>
      <xdr:spPr>
        <a:xfrm>
          <a:off x="8699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92528</xdr:rowOff>
    </xdr:from>
    <xdr:to>
      <xdr:col>50</xdr:col>
      <xdr:colOff>114300</xdr:colOff>
      <xdr:row>35</xdr:row>
      <xdr:rowOff>51707</xdr:rowOff>
    </xdr:to>
    <xdr:cxnSp macro="">
      <xdr:nvCxnSpPr>
        <xdr:cNvPr id="138" name="直線コネクタ 137"/>
        <xdr:cNvCxnSpPr/>
      </xdr:nvCxnSpPr>
      <xdr:spPr>
        <a:xfrm flipV="1">
          <a:off x="8750300" y="59218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156028</xdr:rowOff>
    </xdr:from>
    <xdr:to>
      <xdr:col>41</xdr:col>
      <xdr:colOff>101600</xdr:colOff>
      <xdr:row>35</xdr:row>
      <xdr:rowOff>86178</xdr:rowOff>
    </xdr:to>
    <xdr:sp macro="" textlink="">
      <xdr:nvSpPr>
        <xdr:cNvPr id="139" name="楕円 138"/>
        <xdr:cNvSpPr/>
      </xdr:nvSpPr>
      <xdr:spPr>
        <a:xfrm>
          <a:off x="7810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35378</xdr:rowOff>
    </xdr:from>
    <xdr:to>
      <xdr:col>45</xdr:col>
      <xdr:colOff>177800</xdr:colOff>
      <xdr:row>35</xdr:row>
      <xdr:rowOff>51707</xdr:rowOff>
    </xdr:to>
    <xdr:cxnSp macro="">
      <xdr:nvCxnSpPr>
        <xdr:cNvPr id="140" name="直線コネクタ 139"/>
        <xdr:cNvCxnSpPr/>
      </xdr:nvCxnSpPr>
      <xdr:spPr>
        <a:xfrm>
          <a:off x="7861300" y="60361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164193</xdr:rowOff>
    </xdr:from>
    <xdr:to>
      <xdr:col>36</xdr:col>
      <xdr:colOff>165100</xdr:colOff>
      <xdr:row>34</xdr:row>
      <xdr:rowOff>94343</xdr:rowOff>
    </xdr:to>
    <xdr:sp macro="" textlink="">
      <xdr:nvSpPr>
        <xdr:cNvPr id="141" name="楕円 140"/>
        <xdr:cNvSpPr/>
      </xdr:nvSpPr>
      <xdr:spPr>
        <a:xfrm>
          <a:off x="6921500" y="58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43543</xdr:rowOff>
    </xdr:from>
    <xdr:to>
      <xdr:col>41</xdr:col>
      <xdr:colOff>50800</xdr:colOff>
      <xdr:row>35</xdr:row>
      <xdr:rowOff>35378</xdr:rowOff>
    </xdr:to>
    <xdr:cxnSp macro="">
      <xdr:nvCxnSpPr>
        <xdr:cNvPr id="142" name="直線コネクタ 141"/>
        <xdr:cNvCxnSpPr/>
      </xdr:nvCxnSpPr>
      <xdr:spPr>
        <a:xfrm>
          <a:off x="6972300" y="5872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44649</xdr:rowOff>
    </xdr:from>
    <xdr:ext cx="469744" cy="259045"/>
    <xdr:sp macro="" textlink="">
      <xdr:nvSpPr>
        <xdr:cNvPr id="143" name="n_1aveValue【図書館】&#10;一人当たり面積"/>
        <xdr:cNvSpPr txBox="1"/>
      </xdr:nvSpPr>
      <xdr:spPr>
        <a:xfrm>
          <a:off x="93917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4" name="n_2ave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77305</xdr:rowOff>
    </xdr:from>
    <xdr:ext cx="469744" cy="259045"/>
    <xdr:sp macro="" textlink="">
      <xdr:nvSpPr>
        <xdr:cNvPr id="145" name="n_3aveValue【図書館】&#10;一人当たり面積"/>
        <xdr:cNvSpPr txBox="1"/>
      </xdr:nvSpPr>
      <xdr:spPr>
        <a:xfrm>
          <a:off x="7626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77305</xdr:rowOff>
    </xdr:from>
    <xdr:ext cx="469744" cy="259045"/>
    <xdr:sp macro="" textlink="">
      <xdr:nvSpPr>
        <xdr:cNvPr id="146" name="n_4aveValue【図書館】&#10;一人当たり面積"/>
        <xdr:cNvSpPr txBox="1"/>
      </xdr:nvSpPr>
      <xdr:spPr>
        <a:xfrm>
          <a:off x="6737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159855</xdr:rowOff>
    </xdr:from>
    <xdr:ext cx="469744" cy="259045"/>
    <xdr:sp macro="" textlink="">
      <xdr:nvSpPr>
        <xdr:cNvPr id="147" name="n_1mainValue【図書館】&#10;一人当たり面積"/>
        <xdr:cNvSpPr txBox="1"/>
      </xdr:nvSpPr>
      <xdr:spPr>
        <a:xfrm>
          <a:off x="9391727" y="564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119034</xdr:rowOff>
    </xdr:from>
    <xdr:ext cx="469744" cy="259045"/>
    <xdr:sp macro="" textlink="">
      <xdr:nvSpPr>
        <xdr:cNvPr id="148" name="n_2mainValue【図書館】&#10;一人当たり面積"/>
        <xdr:cNvSpPr txBox="1"/>
      </xdr:nvSpPr>
      <xdr:spPr>
        <a:xfrm>
          <a:off x="8515427" y="57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102705</xdr:rowOff>
    </xdr:from>
    <xdr:ext cx="469744" cy="259045"/>
    <xdr:sp macro="" textlink="">
      <xdr:nvSpPr>
        <xdr:cNvPr id="149" name="n_3mainValue【図書館】&#10;一人当たり面積"/>
        <xdr:cNvSpPr txBox="1"/>
      </xdr:nvSpPr>
      <xdr:spPr>
        <a:xfrm>
          <a:off x="7626427" y="576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110870</xdr:rowOff>
    </xdr:from>
    <xdr:ext cx="469744" cy="259045"/>
    <xdr:sp macro="" textlink="">
      <xdr:nvSpPr>
        <xdr:cNvPr id="150" name="n_4mainValue【図書館】&#10;一人当たり面積"/>
        <xdr:cNvSpPr txBox="1"/>
      </xdr:nvSpPr>
      <xdr:spPr>
        <a:xfrm>
          <a:off x="6737427" y="55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80" name="【体育館・プール】&#10;有形固定資産減価償却率平均値テキスト"/>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91" name="楕円 190"/>
        <xdr:cNvSpPr/>
      </xdr:nvSpPr>
      <xdr:spPr>
        <a:xfrm>
          <a:off x="4584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170197</xdr:rowOff>
    </xdr:from>
    <xdr:ext cx="405111" cy="259045"/>
    <xdr:sp macro="" textlink="">
      <xdr:nvSpPr>
        <xdr:cNvPr id="192" name="【体育館・プール】&#10;有形固定資産減価償却率該当値テキスト"/>
        <xdr:cNvSpPr txBox="1"/>
      </xdr:nvSpPr>
      <xdr:spPr>
        <a:xfrm>
          <a:off x="467360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25400</xdr:rowOff>
    </xdr:from>
    <xdr:to>
      <xdr:col>20</xdr:col>
      <xdr:colOff>38100</xdr:colOff>
      <xdr:row>58</xdr:row>
      <xdr:rowOff>127000</xdr:rowOff>
    </xdr:to>
    <xdr:sp macro="" textlink="">
      <xdr:nvSpPr>
        <xdr:cNvPr id="193" name="楕円 192"/>
        <xdr:cNvSpPr/>
      </xdr:nvSpPr>
      <xdr:spPr>
        <a:xfrm>
          <a:off x="3746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76200</xdr:rowOff>
    </xdr:from>
    <xdr:to>
      <xdr:col>24</xdr:col>
      <xdr:colOff>63500</xdr:colOff>
      <xdr:row>59</xdr:row>
      <xdr:rowOff>26670</xdr:rowOff>
    </xdr:to>
    <xdr:cxnSp macro="">
      <xdr:nvCxnSpPr>
        <xdr:cNvPr id="194" name="直線コネクタ 193"/>
        <xdr:cNvCxnSpPr/>
      </xdr:nvCxnSpPr>
      <xdr:spPr>
        <a:xfrm>
          <a:off x="3797300" y="100203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65405</xdr:rowOff>
    </xdr:from>
    <xdr:to>
      <xdr:col>15</xdr:col>
      <xdr:colOff>101600</xdr:colOff>
      <xdr:row>58</xdr:row>
      <xdr:rowOff>167005</xdr:rowOff>
    </xdr:to>
    <xdr:sp macro="" textlink="">
      <xdr:nvSpPr>
        <xdr:cNvPr id="195" name="楕円 194"/>
        <xdr:cNvSpPr/>
      </xdr:nvSpPr>
      <xdr:spPr>
        <a:xfrm>
          <a:off x="2857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76200</xdr:rowOff>
    </xdr:from>
    <xdr:to>
      <xdr:col>19</xdr:col>
      <xdr:colOff>177800</xdr:colOff>
      <xdr:row>58</xdr:row>
      <xdr:rowOff>116205</xdr:rowOff>
    </xdr:to>
    <xdr:cxnSp macro="">
      <xdr:nvCxnSpPr>
        <xdr:cNvPr id="196" name="直線コネクタ 195"/>
        <xdr:cNvCxnSpPr/>
      </xdr:nvCxnSpPr>
      <xdr:spPr>
        <a:xfrm flipV="1">
          <a:off x="2908300" y="100203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23495</xdr:rowOff>
    </xdr:from>
    <xdr:to>
      <xdr:col>10</xdr:col>
      <xdr:colOff>165100</xdr:colOff>
      <xdr:row>58</xdr:row>
      <xdr:rowOff>125095</xdr:rowOff>
    </xdr:to>
    <xdr:sp macro="" textlink="">
      <xdr:nvSpPr>
        <xdr:cNvPr id="197" name="楕円 196"/>
        <xdr:cNvSpPr/>
      </xdr:nvSpPr>
      <xdr:spPr>
        <a:xfrm>
          <a:off x="1968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74295</xdr:rowOff>
    </xdr:from>
    <xdr:to>
      <xdr:col>15</xdr:col>
      <xdr:colOff>50800</xdr:colOff>
      <xdr:row>58</xdr:row>
      <xdr:rowOff>116205</xdr:rowOff>
    </xdr:to>
    <xdr:cxnSp macro="">
      <xdr:nvCxnSpPr>
        <xdr:cNvPr id="198" name="直線コネクタ 197"/>
        <xdr:cNvCxnSpPr/>
      </xdr:nvCxnSpPr>
      <xdr:spPr>
        <a:xfrm>
          <a:off x="2019300" y="10018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162560</xdr:rowOff>
    </xdr:from>
    <xdr:to>
      <xdr:col>6</xdr:col>
      <xdr:colOff>38100</xdr:colOff>
      <xdr:row>58</xdr:row>
      <xdr:rowOff>92710</xdr:rowOff>
    </xdr:to>
    <xdr:sp macro="" textlink="">
      <xdr:nvSpPr>
        <xdr:cNvPr id="199" name="楕円 198"/>
        <xdr:cNvSpPr/>
      </xdr:nvSpPr>
      <xdr:spPr>
        <a:xfrm>
          <a:off x="1079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41910</xdr:rowOff>
    </xdr:from>
    <xdr:to>
      <xdr:col>10</xdr:col>
      <xdr:colOff>114300</xdr:colOff>
      <xdr:row>58</xdr:row>
      <xdr:rowOff>74295</xdr:rowOff>
    </xdr:to>
    <xdr:cxnSp macro="">
      <xdr:nvCxnSpPr>
        <xdr:cNvPr id="200" name="直線コネクタ 199"/>
        <xdr:cNvCxnSpPr/>
      </xdr:nvCxnSpPr>
      <xdr:spPr>
        <a:xfrm>
          <a:off x="1130300" y="99860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201"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202" name="n_2aveValue【体育館・プー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203" name="n_3aveValue【体育館・プール】&#10;有形固定資産減価償却率"/>
        <xdr:cNvSpPr txBox="1"/>
      </xdr:nvSpPr>
      <xdr:spPr>
        <a:xfrm>
          <a:off x="1816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4" name="n_4aveValue【体育館・プール】&#10;有形固定資産減価償却率"/>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143527</xdr:rowOff>
    </xdr:from>
    <xdr:ext cx="405111" cy="259045"/>
    <xdr:sp macro="" textlink="">
      <xdr:nvSpPr>
        <xdr:cNvPr id="205" name="n_1mainValue【体育館・プール】&#10;有形固定資産減価償却率"/>
        <xdr:cNvSpPr txBox="1"/>
      </xdr:nvSpPr>
      <xdr:spPr>
        <a:xfrm>
          <a:off x="35820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12082</xdr:rowOff>
    </xdr:from>
    <xdr:ext cx="405111" cy="259045"/>
    <xdr:sp macro="" textlink="">
      <xdr:nvSpPr>
        <xdr:cNvPr id="206" name="n_2mainValue【体育館・プール】&#10;有形固定資産減価償却率"/>
        <xdr:cNvSpPr txBox="1"/>
      </xdr:nvSpPr>
      <xdr:spPr>
        <a:xfrm>
          <a:off x="2705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141622</xdr:rowOff>
    </xdr:from>
    <xdr:ext cx="405111" cy="259045"/>
    <xdr:sp macro="" textlink="">
      <xdr:nvSpPr>
        <xdr:cNvPr id="207" name="n_3mainValue【体育館・プール】&#10;有形固定資産減価償却率"/>
        <xdr:cNvSpPr txBox="1"/>
      </xdr:nvSpPr>
      <xdr:spPr>
        <a:xfrm>
          <a:off x="1816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109237</xdr:rowOff>
    </xdr:from>
    <xdr:ext cx="405111" cy="259045"/>
    <xdr:sp macro="" textlink="">
      <xdr:nvSpPr>
        <xdr:cNvPr id="208" name="n_4mainValue【体育館・プール】&#10;有形固定資産減価償却率"/>
        <xdr:cNvSpPr txBox="1"/>
      </xdr:nvSpPr>
      <xdr:spPr>
        <a:xfrm>
          <a:off x="927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37" name="【体育館・プール】&#10;一人当たり面積平均値テキスト"/>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143510</xdr:rowOff>
    </xdr:from>
    <xdr:to>
      <xdr:col>55</xdr:col>
      <xdr:colOff>50800</xdr:colOff>
      <xdr:row>61</xdr:row>
      <xdr:rowOff>73660</xdr:rowOff>
    </xdr:to>
    <xdr:sp macro="" textlink="">
      <xdr:nvSpPr>
        <xdr:cNvPr id="248" name="楕円 247"/>
        <xdr:cNvSpPr/>
      </xdr:nvSpPr>
      <xdr:spPr>
        <a:xfrm>
          <a:off x="10426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166387</xdr:rowOff>
    </xdr:from>
    <xdr:ext cx="469744" cy="259045"/>
    <xdr:sp macro="" textlink="">
      <xdr:nvSpPr>
        <xdr:cNvPr id="249" name="【体育館・プール】&#10;一人当たり面積該当値テキスト"/>
        <xdr:cNvSpPr txBox="1"/>
      </xdr:nvSpPr>
      <xdr:spPr>
        <a:xfrm>
          <a:off x="10515600"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143510</xdr:rowOff>
    </xdr:from>
    <xdr:to>
      <xdr:col>50</xdr:col>
      <xdr:colOff>165100</xdr:colOff>
      <xdr:row>61</xdr:row>
      <xdr:rowOff>73660</xdr:rowOff>
    </xdr:to>
    <xdr:sp macro="" textlink="">
      <xdr:nvSpPr>
        <xdr:cNvPr id="250" name="楕円 249"/>
        <xdr:cNvSpPr/>
      </xdr:nvSpPr>
      <xdr:spPr>
        <a:xfrm>
          <a:off x="958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22860</xdr:rowOff>
    </xdr:from>
    <xdr:to>
      <xdr:col>55</xdr:col>
      <xdr:colOff>0</xdr:colOff>
      <xdr:row>61</xdr:row>
      <xdr:rowOff>22860</xdr:rowOff>
    </xdr:to>
    <xdr:cxnSp macro="">
      <xdr:nvCxnSpPr>
        <xdr:cNvPr id="251" name="直線コネクタ 250"/>
        <xdr:cNvCxnSpPr/>
      </xdr:nvCxnSpPr>
      <xdr:spPr>
        <a:xfrm>
          <a:off x="9639300" y="10481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143510</xdr:rowOff>
    </xdr:from>
    <xdr:to>
      <xdr:col>46</xdr:col>
      <xdr:colOff>38100</xdr:colOff>
      <xdr:row>61</xdr:row>
      <xdr:rowOff>73660</xdr:rowOff>
    </xdr:to>
    <xdr:sp macro="" textlink="">
      <xdr:nvSpPr>
        <xdr:cNvPr id="252" name="楕円 251"/>
        <xdr:cNvSpPr/>
      </xdr:nvSpPr>
      <xdr:spPr>
        <a:xfrm>
          <a:off x="869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22860</xdr:rowOff>
    </xdr:from>
    <xdr:to>
      <xdr:col>50</xdr:col>
      <xdr:colOff>114300</xdr:colOff>
      <xdr:row>61</xdr:row>
      <xdr:rowOff>22860</xdr:rowOff>
    </xdr:to>
    <xdr:cxnSp macro="">
      <xdr:nvCxnSpPr>
        <xdr:cNvPr id="253" name="直線コネクタ 252"/>
        <xdr:cNvCxnSpPr/>
      </xdr:nvCxnSpPr>
      <xdr:spPr>
        <a:xfrm>
          <a:off x="8750300" y="1048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143510</xdr:rowOff>
    </xdr:from>
    <xdr:to>
      <xdr:col>41</xdr:col>
      <xdr:colOff>101600</xdr:colOff>
      <xdr:row>61</xdr:row>
      <xdr:rowOff>73660</xdr:rowOff>
    </xdr:to>
    <xdr:sp macro="" textlink="">
      <xdr:nvSpPr>
        <xdr:cNvPr id="254" name="楕円 253"/>
        <xdr:cNvSpPr/>
      </xdr:nvSpPr>
      <xdr:spPr>
        <a:xfrm>
          <a:off x="781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22860</xdr:rowOff>
    </xdr:from>
    <xdr:to>
      <xdr:col>45</xdr:col>
      <xdr:colOff>177800</xdr:colOff>
      <xdr:row>61</xdr:row>
      <xdr:rowOff>22860</xdr:rowOff>
    </xdr:to>
    <xdr:cxnSp macro="">
      <xdr:nvCxnSpPr>
        <xdr:cNvPr id="255" name="直線コネクタ 254"/>
        <xdr:cNvCxnSpPr/>
      </xdr:nvCxnSpPr>
      <xdr:spPr>
        <a:xfrm>
          <a:off x="7861300" y="1048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143510</xdr:rowOff>
    </xdr:from>
    <xdr:to>
      <xdr:col>36</xdr:col>
      <xdr:colOff>165100</xdr:colOff>
      <xdr:row>61</xdr:row>
      <xdr:rowOff>73660</xdr:rowOff>
    </xdr:to>
    <xdr:sp macro="" textlink="">
      <xdr:nvSpPr>
        <xdr:cNvPr id="256" name="楕円 255"/>
        <xdr:cNvSpPr/>
      </xdr:nvSpPr>
      <xdr:spPr>
        <a:xfrm>
          <a:off x="6921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22860</xdr:rowOff>
    </xdr:from>
    <xdr:to>
      <xdr:col>41</xdr:col>
      <xdr:colOff>50800</xdr:colOff>
      <xdr:row>61</xdr:row>
      <xdr:rowOff>22860</xdr:rowOff>
    </xdr:to>
    <xdr:cxnSp macro="">
      <xdr:nvCxnSpPr>
        <xdr:cNvPr id="257" name="直線コネクタ 256"/>
        <xdr:cNvCxnSpPr/>
      </xdr:nvCxnSpPr>
      <xdr:spPr>
        <a:xfrm>
          <a:off x="6972300" y="1048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8"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17</xdr:rowOff>
    </xdr:from>
    <xdr:ext cx="469744" cy="259045"/>
    <xdr:sp macro="" textlink="">
      <xdr:nvSpPr>
        <xdr:cNvPr id="259" name="n_2aveValue【体育館・プール】&#10;一人当たり面積"/>
        <xdr:cNvSpPr txBox="1"/>
      </xdr:nvSpPr>
      <xdr:spPr>
        <a:xfrm>
          <a:off x="85154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60" name="n_3aveValue【体育館・プール】&#10;一人当たり面積"/>
        <xdr:cNvSpPr txBox="1"/>
      </xdr:nvSpPr>
      <xdr:spPr>
        <a:xfrm>
          <a:off x="7626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15257</xdr:rowOff>
    </xdr:from>
    <xdr:ext cx="469744" cy="259045"/>
    <xdr:sp macro="" textlink="">
      <xdr:nvSpPr>
        <xdr:cNvPr id="261" name="n_4aveValue【体育館・プール】&#10;一人当たり面積"/>
        <xdr:cNvSpPr txBox="1"/>
      </xdr:nvSpPr>
      <xdr:spPr>
        <a:xfrm>
          <a:off x="6737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90187</xdr:rowOff>
    </xdr:from>
    <xdr:ext cx="469744" cy="259045"/>
    <xdr:sp macro="" textlink="">
      <xdr:nvSpPr>
        <xdr:cNvPr id="262" name="n_1mainValue【体育館・プール】&#10;一人当たり面積"/>
        <xdr:cNvSpPr txBox="1"/>
      </xdr:nvSpPr>
      <xdr:spPr>
        <a:xfrm>
          <a:off x="93917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90187</xdr:rowOff>
    </xdr:from>
    <xdr:ext cx="469744" cy="259045"/>
    <xdr:sp macro="" textlink="">
      <xdr:nvSpPr>
        <xdr:cNvPr id="263" name="n_2mainValue【体育館・プール】&#10;一人当たり面積"/>
        <xdr:cNvSpPr txBox="1"/>
      </xdr:nvSpPr>
      <xdr:spPr>
        <a:xfrm>
          <a:off x="85154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90187</xdr:rowOff>
    </xdr:from>
    <xdr:ext cx="469744" cy="259045"/>
    <xdr:sp macro="" textlink="">
      <xdr:nvSpPr>
        <xdr:cNvPr id="264" name="n_3mainValue【体育館・プール】&#10;一人当たり面積"/>
        <xdr:cNvSpPr txBox="1"/>
      </xdr:nvSpPr>
      <xdr:spPr>
        <a:xfrm>
          <a:off x="76264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90187</xdr:rowOff>
    </xdr:from>
    <xdr:ext cx="469744" cy="259045"/>
    <xdr:sp macro="" textlink="">
      <xdr:nvSpPr>
        <xdr:cNvPr id="265" name="n_4mainValue【体育館・プール】&#10;一人当たり面積"/>
        <xdr:cNvSpPr txBox="1"/>
      </xdr:nvSpPr>
      <xdr:spPr>
        <a:xfrm>
          <a:off x="67374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3" name="【福祉施設】&#10;有形固定資産減価償却率最小値テキスト"/>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5" name="【福祉施設】&#10;有形固定資産減価償却率最大値テキスト"/>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63698</xdr:rowOff>
    </xdr:from>
    <xdr:ext cx="405111" cy="259045"/>
    <xdr:sp macro="" textlink="">
      <xdr:nvSpPr>
        <xdr:cNvPr id="297" name="【福祉施設】&#10;有形固定資産減価償却率平均値テキスト"/>
        <xdr:cNvSpPr txBox="1"/>
      </xdr:nvSpPr>
      <xdr:spPr>
        <a:xfrm>
          <a:off x="4673600" y="13779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8" name="フローチャート: 判断 297"/>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99" name="フローチャート: 判断 298"/>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0" name="フローチャート: 判断 299"/>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1" name="フローチャート: 判断 300"/>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302" name="フローチャート: 判断 301"/>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135889</xdr:rowOff>
    </xdr:from>
    <xdr:to>
      <xdr:col>24</xdr:col>
      <xdr:colOff>114300</xdr:colOff>
      <xdr:row>78</xdr:row>
      <xdr:rowOff>66039</xdr:rowOff>
    </xdr:to>
    <xdr:sp macro="" textlink="">
      <xdr:nvSpPr>
        <xdr:cNvPr id="308" name="楕円 307"/>
        <xdr:cNvSpPr/>
      </xdr:nvSpPr>
      <xdr:spPr>
        <a:xfrm>
          <a:off x="45847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158766</xdr:rowOff>
    </xdr:from>
    <xdr:ext cx="405111" cy="259045"/>
    <xdr:sp macro="" textlink="">
      <xdr:nvSpPr>
        <xdr:cNvPr id="309" name="【福祉施設】&#10;有形固定資産減価償却率該当値テキスト"/>
        <xdr:cNvSpPr txBox="1"/>
      </xdr:nvSpPr>
      <xdr:spPr>
        <a:xfrm>
          <a:off x="4673600"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130992</xdr:rowOff>
    </xdr:from>
    <xdr:to>
      <xdr:col>20</xdr:col>
      <xdr:colOff>38100</xdr:colOff>
      <xdr:row>79</xdr:row>
      <xdr:rowOff>61142</xdr:rowOff>
    </xdr:to>
    <xdr:sp macro="" textlink="">
      <xdr:nvSpPr>
        <xdr:cNvPr id="310" name="楕円 309"/>
        <xdr:cNvSpPr/>
      </xdr:nvSpPr>
      <xdr:spPr>
        <a:xfrm>
          <a:off x="37465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15239</xdr:rowOff>
    </xdr:from>
    <xdr:to>
      <xdr:col>24</xdr:col>
      <xdr:colOff>63500</xdr:colOff>
      <xdr:row>79</xdr:row>
      <xdr:rowOff>10342</xdr:rowOff>
    </xdr:to>
    <xdr:cxnSp macro="">
      <xdr:nvCxnSpPr>
        <xdr:cNvPr id="311" name="直線コネクタ 310"/>
        <xdr:cNvCxnSpPr/>
      </xdr:nvCxnSpPr>
      <xdr:spPr>
        <a:xfrm flipV="1">
          <a:off x="3797300" y="13388339"/>
          <a:ext cx="838200" cy="16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147320</xdr:rowOff>
    </xdr:from>
    <xdr:to>
      <xdr:col>15</xdr:col>
      <xdr:colOff>101600</xdr:colOff>
      <xdr:row>79</xdr:row>
      <xdr:rowOff>77470</xdr:rowOff>
    </xdr:to>
    <xdr:sp macro="" textlink="">
      <xdr:nvSpPr>
        <xdr:cNvPr id="312" name="楕円 311"/>
        <xdr:cNvSpPr/>
      </xdr:nvSpPr>
      <xdr:spPr>
        <a:xfrm>
          <a:off x="2857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10342</xdr:rowOff>
    </xdr:from>
    <xdr:to>
      <xdr:col>19</xdr:col>
      <xdr:colOff>177800</xdr:colOff>
      <xdr:row>79</xdr:row>
      <xdr:rowOff>26670</xdr:rowOff>
    </xdr:to>
    <xdr:cxnSp macro="">
      <xdr:nvCxnSpPr>
        <xdr:cNvPr id="313" name="直線コネクタ 312"/>
        <xdr:cNvCxnSpPr/>
      </xdr:nvCxnSpPr>
      <xdr:spPr>
        <a:xfrm flipV="1">
          <a:off x="2908300" y="1355489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104866</xdr:rowOff>
    </xdr:from>
    <xdr:to>
      <xdr:col>10</xdr:col>
      <xdr:colOff>165100</xdr:colOff>
      <xdr:row>79</xdr:row>
      <xdr:rowOff>35016</xdr:rowOff>
    </xdr:to>
    <xdr:sp macro="" textlink="">
      <xdr:nvSpPr>
        <xdr:cNvPr id="314" name="楕円 313"/>
        <xdr:cNvSpPr/>
      </xdr:nvSpPr>
      <xdr:spPr>
        <a:xfrm>
          <a:off x="1968500" y="13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155666</xdr:rowOff>
    </xdr:from>
    <xdr:to>
      <xdr:col>15</xdr:col>
      <xdr:colOff>50800</xdr:colOff>
      <xdr:row>79</xdr:row>
      <xdr:rowOff>26670</xdr:rowOff>
    </xdr:to>
    <xdr:cxnSp macro="">
      <xdr:nvCxnSpPr>
        <xdr:cNvPr id="315" name="直線コネクタ 314"/>
        <xdr:cNvCxnSpPr/>
      </xdr:nvCxnSpPr>
      <xdr:spPr>
        <a:xfrm>
          <a:off x="2019300" y="135287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121194</xdr:rowOff>
    </xdr:from>
    <xdr:to>
      <xdr:col>6</xdr:col>
      <xdr:colOff>38100</xdr:colOff>
      <xdr:row>79</xdr:row>
      <xdr:rowOff>51344</xdr:rowOff>
    </xdr:to>
    <xdr:sp macro="" textlink="">
      <xdr:nvSpPr>
        <xdr:cNvPr id="316" name="楕円 315"/>
        <xdr:cNvSpPr/>
      </xdr:nvSpPr>
      <xdr:spPr>
        <a:xfrm>
          <a:off x="1079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155666</xdr:rowOff>
    </xdr:from>
    <xdr:to>
      <xdr:col>10</xdr:col>
      <xdr:colOff>114300</xdr:colOff>
      <xdr:row>79</xdr:row>
      <xdr:rowOff>544</xdr:rowOff>
    </xdr:to>
    <xdr:cxnSp macro="">
      <xdr:nvCxnSpPr>
        <xdr:cNvPr id="317" name="直線コネクタ 316"/>
        <xdr:cNvCxnSpPr/>
      </xdr:nvCxnSpPr>
      <xdr:spPr>
        <a:xfrm flipV="1">
          <a:off x="1130300" y="135287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3283</xdr:rowOff>
    </xdr:from>
    <xdr:ext cx="405111" cy="259045"/>
    <xdr:sp macro="" textlink="">
      <xdr:nvSpPr>
        <xdr:cNvPr id="318" name="n_1aveValue【福祉施設】&#10;有形固定資産減価償却率"/>
        <xdr:cNvSpPr txBox="1"/>
      </xdr:nvSpPr>
      <xdr:spPr>
        <a:xfrm>
          <a:off x="3582044" y="1389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319" name="n_2aveValue【福祉施設】&#10;有形固定資産減価償却率"/>
        <xdr:cNvSpPr txBox="1"/>
      </xdr:nvSpPr>
      <xdr:spPr>
        <a:xfrm>
          <a:off x="2705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102888</xdr:rowOff>
    </xdr:from>
    <xdr:ext cx="405111" cy="259045"/>
    <xdr:sp macro="" textlink="">
      <xdr:nvSpPr>
        <xdr:cNvPr id="320" name="n_3aveValue【福祉施設】&#10;有形固定資産減価償却率"/>
        <xdr:cNvSpPr txBox="1"/>
      </xdr:nvSpPr>
      <xdr:spPr>
        <a:xfrm>
          <a:off x="1816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96356</xdr:rowOff>
    </xdr:from>
    <xdr:ext cx="405111" cy="259045"/>
    <xdr:sp macro="" textlink="">
      <xdr:nvSpPr>
        <xdr:cNvPr id="321" name="n_4aveValue【福祉施設】&#10;有形固定資産減価償却率"/>
        <xdr:cNvSpPr txBox="1"/>
      </xdr:nvSpPr>
      <xdr:spPr>
        <a:xfrm>
          <a:off x="927744" y="1381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77669</xdr:rowOff>
    </xdr:from>
    <xdr:ext cx="405111" cy="259045"/>
    <xdr:sp macro="" textlink="">
      <xdr:nvSpPr>
        <xdr:cNvPr id="322" name="n_1mainValue【福祉施設】&#10;有形固定資産減価償却率"/>
        <xdr:cNvSpPr txBox="1"/>
      </xdr:nvSpPr>
      <xdr:spPr>
        <a:xfrm>
          <a:off x="3582044" y="1327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93997</xdr:rowOff>
    </xdr:from>
    <xdr:ext cx="405111" cy="259045"/>
    <xdr:sp macro="" textlink="">
      <xdr:nvSpPr>
        <xdr:cNvPr id="323" name="n_2mainValue【福祉施設】&#10;有形固定資産減価償却率"/>
        <xdr:cNvSpPr txBox="1"/>
      </xdr:nvSpPr>
      <xdr:spPr>
        <a:xfrm>
          <a:off x="2705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51543</xdr:rowOff>
    </xdr:from>
    <xdr:ext cx="405111" cy="259045"/>
    <xdr:sp macro="" textlink="">
      <xdr:nvSpPr>
        <xdr:cNvPr id="324" name="n_3mainValue【福祉施設】&#10;有形固定資産減価償却率"/>
        <xdr:cNvSpPr txBox="1"/>
      </xdr:nvSpPr>
      <xdr:spPr>
        <a:xfrm>
          <a:off x="1816744" y="1325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67871</xdr:rowOff>
    </xdr:from>
    <xdr:ext cx="405111" cy="259045"/>
    <xdr:sp macro="" textlink="">
      <xdr:nvSpPr>
        <xdr:cNvPr id="325" name="n_4mainValue【福祉施設】&#10;有形固定資産減価償却率"/>
        <xdr:cNvSpPr txBox="1"/>
      </xdr:nvSpPr>
      <xdr:spPr>
        <a:xfrm>
          <a:off x="9277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0"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2"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54" name="【福祉施設】&#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5" name="フローチャート: 判断 354"/>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6" name="フローチャート: 判断 355"/>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7" name="フローチャート: 判断 356"/>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8" name="フローチャート: 判断 357"/>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9" name="フローチャート: 判断 358"/>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101600</xdr:rowOff>
    </xdr:from>
    <xdr:to>
      <xdr:col>55</xdr:col>
      <xdr:colOff>50800</xdr:colOff>
      <xdr:row>79</xdr:row>
      <xdr:rowOff>31750</xdr:rowOff>
    </xdr:to>
    <xdr:sp macro="" textlink="">
      <xdr:nvSpPr>
        <xdr:cNvPr id="365" name="楕円 364"/>
        <xdr:cNvSpPr/>
      </xdr:nvSpPr>
      <xdr:spPr>
        <a:xfrm>
          <a:off x="10426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124477</xdr:rowOff>
    </xdr:from>
    <xdr:ext cx="469744" cy="259045"/>
    <xdr:sp macro="" textlink="">
      <xdr:nvSpPr>
        <xdr:cNvPr id="366" name="【福祉施設】&#10;一人当たり面積該当値テキスト"/>
        <xdr:cNvSpPr txBox="1"/>
      </xdr:nvSpPr>
      <xdr:spPr>
        <a:xfrm>
          <a:off x="105156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152400</xdr:rowOff>
    </xdr:from>
    <xdr:to>
      <xdr:col>50</xdr:col>
      <xdr:colOff>165100</xdr:colOff>
      <xdr:row>79</xdr:row>
      <xdr:rowOff>82550</xdr:rowOff>
    </xdr:to>
    <xdr:sp macro="" textlink="">
      <xdr:nvSpPr>
        <xdr:cNvPr id="367" name="楕円 366"/>
        <xdr:cNvSpPr/>
      </xdr:nvSpPr>
      <xdr:spPr>
        <a:xfrm>
          <a:off x="9588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152400</xdr:rowOff>
    </xdr:from>
    <xdr:to>
      <xdr:col>55</xdr:col>
      <xdr:colOff>0</xdr:colOff>
      <xdr:row>79</xdr:row>
      <xdr:rowOff>31750</xdr:rowOff>
    </xdr:to>
    <xdr:cxnSp macro="">
      <xdr:nvCxnSpPr>
        <xdr:cNvPr id="368" name="直線コネクタ 367"/>
        <xdr:cNvCxnSpPr/>
      </xdr:nvCxnSpPr>
      <xdr:spPr>
        <a:xfrm flipV="1">
          <a:off x="9639300" y="13525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139700</xdr:rowOff>
    </xdr:from>
    <xdr:to>
      <xdr:col>46</xdr:col>
      <xdr:colOff>38100</xdr:colOff>
      <xdr:row>79</xdr:row>
      <xdr:rowOff>69850</xdr:rowOff>
    </xdr:to>
    <xdr:sp macro="" textlink="">
      <xdr:nvSpPr>
        <xdr:cNvPr id="369" name="楕円 368"/>
        <xdr:cNvSpPr/>
      </xdr:nvSpPr>
      <xdr:spPr>
        <a:xfrm>
          <a:off x="8699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19050</xdr:rowOff>
    </xdr:from>
    <xdr:to>
      <xdr:col>50</xdr:col>
      <xdr:colOff>114300</xdr:colOff>
      <xdr:row>79</xdr:row>
      <xdr:rowOff>31750</xdr:rowOff>
    </xdr:to>
    <xdr:cxnSp macro="">
      <xdr:nvCxnSpPr>
        <xdr:cNvPr id="370" name="直線コネクタ 369"/>
        <xdr:cNvCxnSpPr/>
      </xdr:nvCxnSpPr>
      <xdr:spPr>
        <a:xfrm>
          <a:off x="8750300" y="1356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127000</xdr:rowOff>
    </xdr:from>
    <xdr:to>
      <xdr:col>41</xdr:col>
      <xdr:colOff>101600</xdr:colOff>
      <xdr:row>79</xdr:row>
      <xdr:rowOff>57150</xdr:rowOff>
    </xdr:to>
    <xdr:sp macro="" textlink="">
      <xdr:nvSpPr>
        <xdr:cNvPr id="371" name="楕円 370"/>
        <xdr:cNvSpPr/>
      </xdr:nvSpPr>
      <xdr:spPr>
        <a:xfrm>
          <a:off x="7810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6350</xdr:rowOff>
    </xdr:from>
    <xdr:to>
      <xdr:col>45</xdr:col>
      <xdr:colOff>177800</xdr:colOff>
      <xdr:row>79</xdr:row>
      <xdr:rowOff>19050</xdr:rowOff>
    </xdr:to>
    <xdr:cxnSp macro="">
      <xdr:nvCxnSpPr>
        <xdr:cNvPr id="372" name="直線コネクタ 371"/>
        <xdr:cNvCxnSpPr/>
      </xdr:nvCxnSpPr>
      <xdr:spPr>
        <a:xfrm>
          <a:off x="7861300" y="1355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139700</xdr:rowOff>
    </xdr:from>
    <xdr:to>
      <xdr:col>36</xdr:col>
      <xdr:colOff>165100</xdr:colOff>
      <xdr:row>79</xdr:row>
      <xdr:rowOff>69850</xdr:rowOff>
    </xdr:to>
    <xdr:sp macro="" textlink="">
      <xdr:nvSpPr>
        <xdr:cNvPr id="373" name="楕円 372"/>
        <xdr:cNvSpPr/>
      </xdr:nvSpPr>
      <xdr:spPr>
        <a:xfrm>
          <a:off x="6921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6350</xdr:rowOff>
    </xdr:from>
    <xdr:to>
      <xdr:col>41</xdr:col>
      <xdr:colOff>50800</xdr:colOff>
      <xdr:row>79</xdr:row>
      <xdr:rowOff>19050</xdr:rowOff>
    </xdr:to>
    <xdr:cxnSp macro="">
      <xdr:nvCxnSpPr>
        <xdr:cNvPr id="374" name="直線コネクタ 373"/>
        <xdr:cNvCxnSpPr/>
      </xdr:nvCxnSpPr>
      <xdr:spPr>
        <a:xfrm flipV="1">
          <a:off x="6972300" y="1355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75" name="n_1aveValue【福祉施設】&#10;一人当たり面積"/>
        <xdr:cNvSpPr txBox="1"/>
      </xdr:nvSpPr>
      <xdr:spPr>
        <a:xfrm>
          <a:off x="93917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76" name="n_2aveValue【福祉施設】&#10;一人当たり面積"/>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156227</xdr:rowOff>
    </xdr:from>
    <xdr:ext cx="469744" cy="259045"/>
    <xdr:sp macro="" textlink="">
      <xdr:nvSpPr>
        <xdr:cNvPr id="377" name="n_3aveValue【福祉施設】&#10;一人当たり面積"/>
        <xdr:cNvSpPr txBox="1"/>
      </xdr:nvSpPr>
      <xdr:spPr>
        <a:xfrm>
          <a:off x="7626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168927</xdr:rowOff>
    </xdr:from>
    <xdr:ext cx="469744" cy="259045"/>
    <xdr:sp macro="" textlink="">
      <xdr:nvSpPr>
        <xdr:cNvPr id="378" name="n_4aveValue【福祉施設】&#10;一人当たり面積"/>
        <xdr:cNvSpPr txBox="1"/>
      </xdr:nvSpPr>
      <xdr:spPr>
        <a:xfrm>
          <a:off x="6737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99077</xdr:rowOff>
    </xdr:from>
    <xdr:ext cx="469744" cy="259045"/>
    <xdr:sp macro="" textlink="">
      <xdr:nvSpPr>
        <xdr:cNvPr id="379" name="n_1mainValue【福祉施設】&#10;一人当たり面積"/>
        <xdr:cNvSpPr txBox="1"/>
      </xdr:nvSpPr>
      <xdr:spPr>
        <a:xfrm>
          <a:off x="9391727"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86377</xdr:rowOff>
    </xdr:from>
    <xdr:ext cx="469744" cy="259045"/>
    <xdr:sp macro="" textlink="">
      <xdr:nvSpPr>
        <xdr:cNvPr id="380" name="n_2mainValue【福祉施設】&#10;一人当たり面積"/>
        <xdr:cNvSpPr txBox="1"/>
      </xdr:nvSpPr>
      <xdr:spPr>
        <a:xfrm>
          <a:off x="85154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73677</xdr:rowOff>
    </xdr:from>
    <xdr:ext cx="469744" cy="259045"/>
    <xdr:sp macro="" textlink="">
      <xdr:nvSpPr>
        <xdr:cNvPr id="381" name="n_3mainValue【福祉施設】&#10;一人当たり面積"/>
        <xdr:cNvSpPr txBox="1"/>
      </xdr:nvSpPr>
      <xdr:spPr>
        <a:xfrm>
          <a:off x="7626427"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86377</xdr:rowOff>
    </xdr:from>
    <xdr:ext cx="469744" cy="259045"/>
    <xdr:sp macro="" textlink="">
      <xdr:nvSpPr>
        <xdr:cNvPr id="382" name="n_4mainValue【福祉施設】&#10;一人当たり面積"/>
        <xdr:cNvSpPr txBox="1"/>
      </xdr:nvSpPr>
      <xdr:spPr>
        <a:xfrm>
          <a:off x="67374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7" name="直線コネクタ 406"/>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8"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10"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1" name="直線コネクタ 410"/>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412" name="【市民会館】&#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3" name="フローチャート: 判断 412"/>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414" name="フローチャート: 判断 413"/>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15" name="フローチャート: 判断 414"/>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6" name="フローチャート: 判断 415"/>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417" name="フローチャート: 判断 416"/>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88264</xdr:rowOff>
    </xdr:from>
    <xdr:to>
      <xdr:col>24</xdr:col>
      <xdr:colOff>114300</xdr:colOff>
      <xdr:row>106</xdr:row>
      <xdr:rowOff>18414</xdr:rowOff>
    </xdr:to>
    <xdr:sp macro="" textlink="">
      <xdr:nvSpPr>
        <xdr:cNvPr id="423" name="楕円 422"/>
        <xdr:cNvSpPr/>
      </xdr:nvSpPr>
      <xdr:spPr>
        <a:xfrm>
          <a:off x="45847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66691</xdr:rowOff>
    </xdr:from>
    <xdr:ext cx="405111" cy="259045"/>
    <xdr:sp macro="" textlink="">
      <xdr:nvSpPr>
        <xdr:cNvPr id="424" name="【市民会館】&#10;有形固定資産減価償却率該当値テキスト"/>
        <xdr:cNvSpPr txBox="1"/>
      </xdr:nvSpPr>
      <xdr:spPr>
        <a:xfrm>
          <a:off x="4673600"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52070</xdr:rowOff>
    </xdr:from>
    <xdr:to>
      <xdr:col>20</xdr:col>
      <xdr:colOff>38100</xdr:colOff>
      <xdr:row>105</xdr:row>
      <xdr:rowOff>153670</xdr:rowOff>
    </xdr:to>
    <xdr:sp macro="" textlink="">
      <xdr:nvSpPr>
        <xdr:cNvPr id="425" name="楕円 424"/>
        <xdr:cNvSpPr/>
      </xdr:nvSpPr>
      <xdr:spPr>
        <a:xfrm>
          <a:off x="3746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102870</xdr:rowOff>
    </xdr:from>
    <xdr:to>
      <xdr:col>24</xdr:col>
      <xdr:colOff>63500</xdr:colOff>
      <xdr:row>105</xdr:row>
      <xdr:rowOff>139064</xdr:rowOff>
    </xdr:to>
    <xdr:cxnSp macro="">
      <xdr:nvCxnSpPr>
        <xdr:cNvPr id="426" name="直線コネクタ 425"/>
        <xdr:cNvCxnSpPr/>
      </xdr:nvCxnSpPr>
      <xdr:spPr>
        <a:xfrm>
          <a:off x="3797300" y="181051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10161</xdr:rowOff>
    </xdr:from>
    <xdr:to>
      <xdr:col>15</xdr:col>
      <xdr:colOff>101600</xdr:colOff>
      <xdr:row>105</xdr:row>
      <xdr:rowOff>111761</xdr:rowOff>
    </xdr:to>
    <xdr:sp macro="" textlink="">
      <xdr:nvSpPr>
        <xdr:cNvPr id="427" name="楕円 426"/>
        <xdr:cNvSpPr/>
      </xdr:nvSpPr>
      <xdr:spPr>
        <a:xfrm>
          <a:off x="2857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60961</xdr:rowOff>
    </xdr:from>
    <xdr:to>
      <xdr:col>19</xdr:col>
      <xdr:colOff>177800</xdr:colOff>
      <xdr:row>105</xdr:row>
      <xdr:rowOff>102870</xdr:rowOff>
    </xdr:to>
    <xdr:cxnSp macro="">
      <xdr:nvCxnSpPr>
        <xdr:cNvPr id="428" name="直線コネクタ 427"/>
        <xdr:cNvCxnSpPr/>
      </xdr:nvCxnSpPr>
      <xdr:spPr>
        <a:xfrm>
          <a:off x="2908300" y="18063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139700</xdr:rowOff>
    </xdr:from>
    <xdr:to>
      <xdr:col>10</xdr:col>
      <xdr:colOff>165100</xdr:colOff>
      <xdr:row>105</xdr:row>
      <xdr:rowOff>69850</xdr:rowOff>
    </xdr:to>
    <xdr:sp macro="" textlink="">
      <xdr:nvSpPr>
        <xdr:cNvPr id="429" name="楕円 428"/>
        <xdr:cNvSpPr/>
      </xdr:nvSpPr>
      <xdr:spPr>
        <a:xfrm>
          <a:off x="1968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19050</xdr:rowOff>
    </xdr:from>
    <xdr:to>
      <xdr:col>15</xdr:col>
      <xdr:colOff>50800</xdr:colOff>
      <xdr:row>105</xdr:row>
      <xdr:rowOff>60961</xdr:rowOff>
    </xdr:to>
    <xdr:cxnSp macro="">
      <xdr:nvCxnSpPr>
        <xdr:cNvPr id="430" name="直線コネクタ 429"/>
        <xdr:cNvCxnSpPr/>
      </xdr:nvCxnSpPr>
      <xdr:spPr>
        <a:xfrm>
          <a:off x="2019300" y="180213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97789</xdr:rowOff>
    </xdr:from>
    <xdr:to>
      <xdr:col>6</xdr:col>
      <xdr:colOff>38100</xdr:colOff>
      <xdr:row>105</xdr:row>
      <xdr:rowOff>27939</xdr:rowOff>
    </xdr:to>
    <xdr:sp macro="" textlink="">
      <xdr:nvSpPr>
        <xdr:cNvPr id="431" name="楕円 430"/>
        <xdr:cNvSpPr/>
      </xdr:nvSpPr>
      <xdr:spPr>
        <a:xfrm>
          <a:off x="1079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148589</xdr:rowOff>
    </xdr:from>
    <xdr:to>
      <xdr:col>10</xdr:col>
      <xdr:colOff>114300</xdr:colOff>
      <xdr:row>105</xdr:row>
      <xdr:rowOff>19050</xdr:rowOff>
    </xdr:to>
    <xdr:cxnSp macro="">
      <xdr:nvCxnSpPr>
        <xdr:cNvPr id="432" name="直線コネクタ 431"/>
        <xdr:cNvCxnSpPr/>
      </xdr:nvCxnSpPr>
      <xdr:spPr>
        <a:xfrm>
          <a:off x="1130300" y="179793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10177</xdr:rowOff>
    </xdr:from>
    <xdr:ext cx="405111" cy="259045"/>
    <xdr:sp macro="" textlink="">
      <xdr:nvSpPr>
        <xdr:cNvPr id="433" name="n_1aveValue【市民会館】&#10;有形固定資産減価償却率"/>
        <xdr:cNvSpPr txBox="1"/>
      </xdr:nvSpPr>
      <xdr:spPr>
        <a:xfrm>
          <a:off x="3582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34" name="n_2aveValue【市民会館】&#10;有形固定資産減価償却率"/>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35" name="n_3aveValue【市民会館】&#10;有形固定資産減価償却率"/>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111141</xdr:rowOff>
    </xdr:from>
    <xdr:ext cx="405111" cy="259045"/>
    <xdr:sp macro="" textlink="">
      <xdr:nvSpPr>
        <xdr:cNvPr id="436" name="n_4aveValue【市民会館】&#10;有形固定資産減価償却率"/>
        <xdr:cNvSpPr txBox="1"/>
      </xdr:nvSpPr>
      <xdr:spPr>
        <a:xfrm>
          <a:off x="927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144797</xdr:rowOff>
    </xdr:from>
    <xdr:ext cx="405111" cy="259045"/>
    <xdr:sp macro="" textlink="">
      <xdr:nvSpPr>
        <xdr:cNvPr id="437" name="n_1mainValue【市民会館】&#10;有形固定資産減価償却率"/>
        <xdr:cNvSpPr txBox="1"/>
      </xdr:nvSpPr>
      <xdr:spPr>
        <a:xfrm>
          <a:off x="3582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102888</xdr:rowOff>
    </xdr:from>
    <xdr:ext cx="405111" cy="259045"/>
    <xdr:sp macro="" textlink="">
      <xdr:nvSpPr>
        <xdr:cNvPr id="438" name="n_2mainValue【市民会館】&#10;有形固定資産減価償却率"/>
        <xdr:cNvSpPr txBox="1"/>
      </xdr:nvSpPr>
      <xdr:spPr>
        <a:xfrm>
          <a:off x="2705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60977</xdr:rowOff>
    </xdr:from>
    <xdr:ext cx="405111" cy="259045"/>
    <xdr:sp macro="" textlink="">
      <xdr:nvSpPr>
        <xdr:cNvPr id="439" name="n_3mainValue【市民会館】&#10;有形固定資産減価償却率"/>
        <xdr:cNvSpPr txBox="1"/>
      </xdr:nvSpPr>
      <xdr:spPr>
        <a:xfrm>
          <a:off x="1816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19066</xdr:rowOff>
    </xdr:from>
    <xdr:ext cx="405111" cy="259045"/>
    <xdr:sp macro="" textlink="">
      <xdr:nvSpPr>
        <xdr:cNvPr id="440" name="n_4mainValue【市民会館】&#10;有形固定資産減価償却率"/>
        <xdr:cNvSpPr txBox="1"/>
      </xdr:nvSpPr>
      <xdr:spPr>
        <a:xfrm>
          <a:off x="927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2" name="直線コネクタ 461"/>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5" name="【市民会館】&#10;一人当たり面積最大値テキスト"/>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6" name="直線コネクタ 465"/>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51833</xdr:rowOff>
    </xdr:from>
    <xdr:ext cx="469744" cy="259045"/>
    <xdr:sp macro="" textlink="">
      <xdr:nvSpPr>
        <xdr:cNvPr id="467" name="【市民会館】&#10;一人当たり面積平均値テキスト"/>
        <xdr:cNvSpPr txBox="1"/>
      </xdr:nvSpPr>
      <xdr:spPr>
        <a:xfrm>
          <a:off x="10515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68" name="フローチャート: 判断 467"/>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9" name="フローチャート: 判断 468"/>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70" name="フローチャート: 判断 469"/>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71" name="フローチャート: 判断 470"/>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2" name="フローチャート: 判断 471"/>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78" name="楕円 477"/>
        <xdr:cNvSpPr/>
      </xdr:nvSpPr>
      <xdr:spPr>
        <a:xfrm>
          <a:off x="104267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91712</xdr:rowOff>
    </xdr:from>
    <xdr:ext cx="469744" cy="259045"/>
    <xdr:sp macro="" textlink="">
      <xdr:nvSpPr>
        <xdr:cNvPr id="479" name="【市民会館】&#10;一人当たり面積該当値テキスト"/>
        <xdr:cNvSpPr txBox="1"/>
      </xdr:nvSpPr>
      <xdr:spPr>
        <a:xfrm>
          <a:off x="10515600" y="1792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68835</xdr:rowOff>
    </xdr:from>
    <xdr:to>
      <xdr:col>50</xdr:col>
      <xdr:colOff>165100</xdr:colOff>
      <xdr:row>105</xdr:row>
      <xdr:rowOff>170435</xdr:rowOff>
    </xdr:to>
    <xdr:sp macro="" textlink="">
      <xdr:nvSpPr>
        <xdr:cNvPr id="480" name="楕円 479"/>
        <xdr:cNvSpPr/>
      </xdr:nvSpPr>
      <xdr:spPr>
        <a:xfrm>
          <a:off x="9588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119635</xdr:rowOff>
    </xdr:from>
    <xdr:to>
      <xdr:col>55</xdr:col>
      <xdr:colOff>0</xdr:colOff>
      <xdr:row>105</xdr:row>
      <xdr:rowOff>119635</xdr:rowOff>
    </xdr:to>
    <xdr:cxnSp macro="">
      <xdr:nvCxnSpPr>
        <xdr:cNvPr id="481" name="直線コネクタ 480"/>
        <xdr:cNvCxnSpPr/>
      </xdr:nvCxnSpPr>
      <xdr:spPr>
        <a:xfrm>
          <a:off x="9639300" y="18121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68835</xdr:rowOff>
    </xdr:from>
    <xdr:to>
      <xdr:col>46</xdr:col>
      <xdr:colOff>38100</xdr:colOff>
      <xdr:row>105</xdr:row>
      <xdr:rowOff>170435</xdr:rowOff>
    </xdr:to>
    <xdr:sp macro="" textlink="">
      <xdr:nvSpPr>
        <xdr:cNvPr id="482" name="楕円 481"/>
        <xdr:cNvSpPr/>
      </xdr:nvSpPr>
      <xdr:spPr>
        <a:xfrm>
          <a:off x="8699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119635</xdr:rowOff>
    </xdr:from>
    <xdr:to>
      <xdr:col>50</xdr:col>
      <xdr:colOff>114300</xdr:colOff>
      <xdr:row>105</xdr:row>
      <xdr:rowOff>119635</xdr:rowOff>
    </xdr:to>
    <xdr:cxnSp macro="">
      <xdr:nvCxnSpPr>
        <xdr:cNvPr id="483" name="直線コネクタ 482"/>
        <xdr:cNvCxnSpPr/>
      </xdr:nvCxnSpPr>
      <xdr:spPr>
        <a:xfrm>
          <a:off x="8750300" y="18121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68835</xdr:rowOff>
    </xdr:from>
    <xdr:to>
      <xdr:col>41</xdr:col>
      <xdr:colOff>101600</xdr:colOff>
      <xdr:row>105</xdr:row>
      <xdr:rowOff>170435</xdr:rowOff>
    </xdr:to>
    <xdr:sp macro="" textlink="">
      <xdr:nvSpPr>
        <xdr:cNvPr id="484" name="楕円 483"/>
        <xdr:cNvSpPr/>
      </xdr:nvSpPr>
      <xdr:spPr>
        <a:xfrm>
          <a:off x="7810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119635</xdr:rowOff>
    </xdr:from>
    <xdr:to>
      <xdr:col>45</xdr:col>
      <xdr:colOff>177800</xdr:colOff>
      <xdr:row>105</xdr:row>
      <xdr:rowOff>119635</xdr:rowOff>
    </xdr:to>
    <xdr:cxnSp macro="">
      <xdr:nvCxnSpPr>
        <xdr:cNvPr id="485" name="直線コネクタ 484"/>
        <xdr:cNvCxnSpPr/>
      </xdr:nvCxnSpPr>
      <xdr:spPr>
        <a:xfrm>
          <a:off x="7861300" y="18121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68835</xdr:rowOff>
    </xdr:from>
    <xdr:to>
      <xdr:col>36</xdr:col>
      <xdr:colOff>165100</xdr:colOff>
      <xdr:row>105</xdr:row>
      <xdr:rowOff>170435</xdr:rowOff>
    </xdr:to>
    <xdr:sp macro="" textlink="">
      <xdr:nvSpPr>
        <xdr:cNvPr id="486" name="楕円 485"/>
        <xdr:cNvSpPr/>
      </xdr:nvSpPr>
      <xdr:spPr>
        <a:xfrm>
          <a:off x="6921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119635</xdr:rowOff>
    </xdr:from>
    <xdr:to>
      <xdr:col>41</xdr:col>
      <xdr:colOff>50800</xdr:colOff>
      <xdr:row>105</xdr:row>
      <xdr:rowOff>119635</xdr:rowOff>
    </xdr:to>
    <xdr:cxnSp macro="">
      <xdr:nvCxnSpPr>
        <xdr:cNvPr id="487" name="直線コネクタ 486"/>
        <xdr:cNvCxnSpPr/>
      </xdr:nvCxnSpPr>
      <xdr:spPr>
        <a:xfrm>
          <a:off x="6972300" y="18121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8"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89"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10940</xdr:rowOff>
    </xdr:from>
    <xdr:ext cx="469744" cy="259045"/>
    <xdr:sp macro="" textlink="">
      <xdr:nvSpPr>
        <xdr:cNvPr id="490" name="n_3aveValue【市民会館】&#10;一人当たり面積"/>
        <xdr:cNvSpPr txBox="1"/>
      </xdr:nvSpPr>
      <xdr:spPr>
        <a:xfrm>
          <a:off x="7626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1" name="n_4aveValue【市民会館】&#10;一人当たり面積"/>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161562</xdr:rowOff>
    </xdr:from>
    <xdr:ext cx="469744" cy="259045"/>
    <xdr:sp macro="" textlink="">
      <xdr:nvSpPr>
        <xdr:cNvPr id="492" name="n_1mainValue【市民会館】&#10;一人当たり面積"/>
        <xdr:cNvSpPr txBox="1"/>
      </xdr:nvSpPr>
      <xdr:spPr>
        <a:xfrm>
          <a:off x="9391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161562</xdr:rowOff>
    </xdr:from>
    <xdr:ext cx="469744" cy="259045"/>
    <xdr:sp macro="" textlink="">
      <xdr:nvSpPr>
        <xdr:cNvPr id="493" name="n_2mainValue【市民会館】&#10;一人当たり面積"/>
        <xdr:cNvSpPr txBox="1"/>
      </xdr:nvSpPr>
      <xdr:spPr>
        <a:xfrm>
          <a:off x="8515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161562</xdr:rowOff>
    </xdr:from>
    <xdr:ext cx="469744" cy="259045"/>
    <xdr:sp macro="" textlink="">
      <xdr:nvSpPr>
        <xdr:cNvPr id="494" name="n_3mainValue【市民会館】&#10;一人当たり面積"/>
        <xdr:cNvSpPr txBox="1"/>
      </xdr:nvSpPr>
      <xdr:spPr>
        <a:xfrm>
          <a:off x="7626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161562</xdr:rowOff>
    </xdr:from>
    <xdr:ext cx="469744" cy="259045"/>
    <xdr:sp macro="" textlink="">
      <xdr:nvSpPr>
        <xdr:cNvPr id="495" name="n_4mainValue【市民会館】&#10;一人当たり面積"/>
        <xdr:cNvSpPr txBox="1"/>
      </xdr:nvSpPr>
      <xdr:spPr>
        <a:xfrm>
          <a:off x="6737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521" name="直線コネクタ 520"/>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522" name="【一般廃棄物処理施設】&#10;有形固定資産減価償却率最小値テキスト"/>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523" name="直線コネクタ 522"/>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524" name="【一般廃棄物処理施設】&#10;有形固定資産減価償却率最大値テキスト"/>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525" name="直線コネクタ 524"/>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151147</xdr:rowOff>
    </xdr:from>
    <xdr:ext cx="405111" cy="259045"/>
    <xdr:sp macro="" textlink="">
      <xdr:nvSpPr>
        <xdr:cNvPr id="526" name="【一般廃棄物処理施設】&#10;有形固定資産減価償却率平均値テキスト"/>
        <xdr:cNvSpPr txBox="1"/>
      </xdr:nvSpPr>
      <xdr:spPr>
        <a:xfrm>
          <a:off x="16357600" y="649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7" name="フローチャート: 判断 526"/>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528" name="フローチャート: 判断 527"/>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530" name="フローチャート: 判断 529"/>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31" name="フローチャート: 判断 530"/>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5806</xdr:rowOff>
    </xdr:from>
    <xdr:to>
      <xdr:col>85</xdr:col>
      <xdr:colOff>177800</xdr:colOff>
      <xdr:row>40</xdr:row>
      <xdr:rowOff>107406</xdr:rowOff>
    </xdr:to>
    <xdr:sp macro="" textlink="">
      <xdr:nvSpPr>
        <xdr:cNvPr id="537" name="楕円 536"/>
        <xdr:cNvSpPr/>
      </xdr:nvSpPr>
      <xdr:spPr>
        <a:xfrm>
          <a:off x="162687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155683</xdr:rowOff>
    </xdr:from>
    <xdr:ext cx="405111" cy="259045"/>
    <xdr:sp macro="" textlink="">
      <xdr:nvSpPr>
        <xdr:cNvPr id="538" name="【一般廃棄物処理施設】&#10;有形固定資産減価償却率該当値テキスト"/>
        <xdr:cNvSpPr txBox="1"/>
      </xdr:nvSpPr>
      <xdr:spPr>
        <a:xfrm>
          <a:off x="16357600"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105410</xdr:rowOff>
    </xdr:from>
    <xdr:to>
      <xdr:col>81</xdr:col>
      <xdr:colOff>101600</xdr:colOff>
      <xdr:row>37</xdr:row>
      <xdr:rowOff>35560</xdr:rowOff>
    </xdr:to>
    <xdr:sp macro="" textlink="">
      <xdr:nvSpPr>
        <xdr:cNvPr id="539" name="楕円 538"/>
        <xdr:cNvSpPr/>
      </xdr:nvSpPr>
      <xdr:spPr>
        <a:xfrm>
          <a:off x="15430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156210</xdr:rowOff>
    </xdr:from>
    <xdr:to>
      <xdr:col>85</xdr:col>
      <xdr:colOff>127000</xdr:colOff>
      <xdr:row>40</xdr:row>
      <xdr:rowOff>56606</xdr:rowOff>
    </xdr:to>
    <xdr:cxnSp macro="">
      <xdr:nvCxnSpPr>
        <xdr:cNvPr id="540" name="直線コネクタ 539"/>
        <xdr:cNvCxnSpPr/>
      </xdr:nvCxnSpPr>
      <xdr:spPr>
        <a:xfrm>
          <a:off x="15481300" y="6328410"/>
          <a:ext cx="838200" cy="58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27033</xdr:rowOff>
    </xdr:from>
    <xdr:to>
      <xdr:col>76</xdr:col>
      <xdr:colOff>165100</xdr:colOff>
      <xdr:row>37</xdr:row>
      <xdr:rowOff>128633</xdr:rowOff>
    </xdr:to>
    <xdr:sp macro="" textlink="">
      <xdr:nvSpPr>
        <xdr:cNvPr id="541" name="楕円 540"/>
        <xdr:cNvSpPr/>
      </xdr:nvSpPr>
      <xdr:spPr>
        <a:xfrm>
          <a:off x="14541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156210</xdr:rowOff>
    </xdr:from>
    <xdr:to>
      <xdr:col>81</xdr:col>
      <xdr:colOff>50800</xdr:colOff>
      <xdr:row>37</xdr:row>
      <xdr:rowOff>77833</xdr:rowOff>
    </xdr:to>
    <xdr:cxnSp macro="">
      <xdr:nvCxnSpPr>
        <xdr:cNvPr id="542" name="直線コネクタ 541"/>
        <xdr:cNvCxnSpPr/>
      </xdr:nvCxnSpPr>
      <xdr:spPr>
        <a:xfrm flipV="1">
          <a:off x="14592300" y="632841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133169</xdr:rowOff>
    </xdr:from>
    <xdr:to>
      <xdr:col>72</xdr:col>
      <xdr:colOff>38100</xdr:colOff>
      <xdr:row>40</xdr:row>
      <xdr:rowOff>63319</xdr:rowOff>
    </xdr:to>
    <xdr:sp macro="" textlink="">
      <xdr:nvSpPr>
        <xdr:cNvPr id="543" name="楕円 542"/>
        <xdr:cNvSpPr/>
      </xdr:nvSpPr>
      <xdr:spPr>
        <a:xfrm>
          <a:off x="13652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77833</xdr:rowOff>
    </xdr:from>
    <xdr:to>
      <xdr:col>76</xdr:col>
      <xdr:colOff>114300</xdr:colOff>
      <xdr:row>40</xdr:row>
      <xdr:rowOff>12519</xdr:rowOff>
    </xdr:to>
    <xdr:cxnSp macro="">
      <xdr:nvCxnSpPr>
        <xdr:cNvPr id="544" name="直線コネクタ 543"/>
        <xdr:cNvCxnSpPr/>
      </xdr:nvCxnSpPr>
      <xdr:spPr>
        <a:xfrm flipV="1">
          <a:off x="13703300" y="6421483"/>
          <a:ext cx="889000" cy="4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102144</xdr:rowOff>
    </xdr:from>
    <xdr:to>
      <xdr:col>67</xdr:col>
      <xdr:colOff>101600</xdr:colOff>
      <xdr:row>40</xdr:row>
      <xdr:rowOff>32294</xdr:rowOff>
    </xdr:to>
    <xdr:sp macro="" textlink="">
      <xdr:nvSpPr>
        <xdr:cNvPr id="545" name="楕円 544"/>
        <xdr:cNvSpPr/>
      </xdr:nvSpPr>
      <xdr:spPr>
        <a:xfrm>
          <a:off x="12763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152944</xdr:rowOff>
    </xdr:from>
    <xdr:to>
      <xdr:col>71</xdr:col>
      <xdr:colOff>177800</xdr:colOff>
      <xdr:row>40</xdr:row>
      <xdr:rowOff>12519</xdr:rowOff>
    </xdr:to>
    <xdr:cxnSp macro="">
      <xdr:nvCxnSpPr>
        <xdr:cNvPr id="546" name="直線コネクタ 545"/>
        <xdr:cNvCxnSpPr/>
      </xdr:nvCxnSpPr>
      <xdr:spPr>
        <a:xfrm>
          <a:off x="12814300" y="68394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67508</xdr:rowOff>
    </xdr:from>
    <xdr:ext cx="405111" cy="259045"/>
    <xdr:sp macro="" textlink="">
      <xdr:nvSpPr>
        <xdr:cNvPr id="547" name="n_1aveValue【一般廃棄物処理施設】&#10;有形固定資産減価償却率"/>
        <xdr:cNvSpPr txBox="1"/>
      </xdr:nvSpPr>
      <xdr:spPr>
        <a:xfrm>
          <a:off x="152660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ave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22696</xdr:rowOff>
    </xdr:from>
    <xdr:ext cx="405111" cy="259045"/>
    <xdr:sp macro="" textlink="">
      <xdr:nvSpPr>
        <xdr:cNvPr id="549" name="n_3aveValue【一般廃棄物処理施設】&#10;有形固定資産減価償却率"/>
        <xdr:cNvSpPr txBox="1"/>
      </xdr:nvSpPr>
      <xdr:spPr>
        <a:xfrm>
          <a:off x="13500744"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146793</xdr:rowOff>
    </xdr:from>
    <xdr:ext cx="405111" cy="259045"/>
    <xdr:sp macro="" textlink="">
      <xdr:nvSpPr>
        <xdr:cNvPr id="550" name="n_4aveValue【一般廃棄物処理施設】&#10;有形固定資産減価償却率"/>
        <xdr:cNvSpPr txBox="1"/>
      </xdr:nvSpPr>
      <xdr:spPr>
        <a:xfrm>
          <a:off x="12611744" y="649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52087</xdr:rowOff>
    </xdr:from>
    <xdr:ext cx="405111" cy="259045"/>
    <xdr:sp macro="" textlink="">
      <xdr:nvSpPr>
        <xdr:cNvPr id="551" name="n_1mainValue【一般廃棄物処理施設】&#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145160</xdr:rowOff>
    </xdr:from>
    <xdr:ext cx="405111" cy="259045"/>
    <xdr:sp macro="" textlink="">
      <xdr:nvSpPr>
        <xdr:cNvPr id="552" name="n_2mainValue【一般廃棄物処理施設】&#10;有形固定資産減価償却率"/>
        <xdr:cNvSpPr txBox="1"/>
      </xdr:nvSpPr>
      <xdr:spPr>
        <a:xfrm>
          <a:off x="14389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54446</xdr:rowOff>
    </xdr:from>
    <xdr:ext cx="405111" cy="259045"/>
    <xdr:sp macro="" textlink="">
      <xdr:nvSpPr>
        <xdr:cNvPr id="553" name="n_3mainValue【一般廃棄物処理施設】&#10;有形固定資産減価償却率"/>
        <xdr:cNvSpPr txBox="1"/>
      </xdr:nvSpPr>
      <xdr:spPr>
        <a:xfrm>
          <a:off x="135007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23421</xdr:rowOff>
    </xdr:from>
    <xdr:ext cx="405111" cy="259045"/>
    <xdr:sp macro="" textlink="">
      <xdr:nvSpPr>
        <xdr:cNvPr id="554" name="n_4mainValue【一般廃棄物処理施設】&#10;有形固定資産減価償却率"/>
        <xdr:cNvSpPr txBox="1"/>
      </xdr:nvSpPr>
      <xdr:spPr>
        <a:xfrm>
          <a:off x="12611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76" name="直線コネクタ 575"/>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77" name="【一般廃棄物処理施設】&#10;一人当たり有形固定資産（償却資産）額最小値テキスト"/>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78" name="直線コネクタ 577"/>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79" name="【一般廃棄物処理施設】&#10;一人当たり有形固定資産（償却資産）額最大値テキスト"/>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80" name="直線コネクタ 579"/>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11503</xdr:rowOff>
    </xdr:from>
    <xdr:ext cx="534377" cy="259045"/>
    <xdr:sp macro="" textlink="">
      <xdr:nvSpPr>
        <xdr:cNvPr id="581" name="【一般廃棄物処理施設】&#10;一人当たり有形固定資産（償却資産）額平均値テキスト"/>
        <xdr:cNvSpPr txBox="1"/>
      </xdr:nvSpPr>
      <xdr:spPr>
        <a:xfrm>
          <a:off x="22199600" y="669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82" name="フローチャート: 判断 581"/>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83" name="フローチャート: 判断 582"/>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84" name="フローチャート: 判断 583"/>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85" name="フローチャート: 判断 584"/>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86" name="フローチャート: 判断 585"/>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167863</xdr:rowOff>
    </xdr:from>
    <xdr:to>
      <xdr:col>116</xdr:col>
      <xdr:colOff>114300</xdr:colOff>
      <xdr:row>37</xdr:row>
      <xdr:rowOff>98013</xdr:rowOff>
    </xdr:to>
    <xdr:sp macro="" textlink="">
      <xdr:nvSpPr>
        <xdr:cNvPr id="592" name="楕円 591"/>
        <xdr:cNvSpPr/>
      </xdr:nvSpPr>
      <xdr:spPr>
        <a:xfrm>
          <a:off x="22110700" y="634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19290</xdr:rowOff>
    </xdr:from>
    <xdr:ext cx="599010" cy="259045"/>
    <xdr:sp macro="" textlink="">
      <xdr:nvSpPr>
        <xdr:cNvPr id="593" name="【一般廃棄物処理施設】&#10;一人当たり有形固定資産（償却資産）額該当値テキスト"/>
        <xdr:cNvSpPr txBox="1"/>
      </xdr:nvSpPr>
      <xdr:spPr>
        <a:xfrm>
          <a:off x="22199600" y="61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149919</xdr:rowOff>
    </xdr:from>
    <xdr:to>
      <xdr:col>112</xdr:col>
      <xdr:colOff>38100</xdr:colOff>
      <xdr:row>41</xdr:row>
      <xdr:rowOff>80069</xdr:rowOff>
    </xdr:to>
    <xdr:sp macro="" textlink="">
      <xdr:nvSpPr>
        <xdr:cNvPr id="594" name="楕円 593"/>
        <xdr:cNvSpPr/>
      </xdr:nvSpPr>
      <xdr:spPr>
        <a:xfrm>
          <a:off x="21272500" y="700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47213</xdr:rowOff>
    </xdr:from>
    <xdr:to>
      <xdr:col>116</xdr:col>
      <xdr:colOff>63500</xdr:colOff>
      <xdr:row>41</xdr:row>
      <xdr:rowOff>29269</xdr:rowOff>
    </xdr:to>
    <xdr:cxnSp macro="">
      <xdr:nvCxnSpPr>
        <xdr:cNvPr id="595" name="直線コネクタ 594"/>
        <xdr:cNvCxnSpPr/>
      </xdr:nvCxnSpPr>
      <xdr:spPr>
        <a:xfrm flipV="1">
          <a:off x="21323300" y="6390863"/>
          <a:ext cx="838200" cy="66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167475</xdr:rowOff>
    </xdr:from>
    <xdr:to>
      <xdr:col>107</xdr:col>
      <xdr:colOff>101600</xdr:colOff>
      <xdr:row>41</xdr:row>
      <xdr:rowOff>97625</xdr:rowOff>
    </xdr:to>
    <xdr:sp macro="" textlink="">
      <xdr:nvSpPr>
        <xdr:cNvPr id="596" name="楕円 595"/>
        <xdr:cNvSpPr/>
      </xdr:nvSpPr>
      <xdr:spPr>
        <a:xfrm>
          <a:off x="20383500" y="70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29269</xdr:rowOff>
    </xdr:from>
    <xdr:to>
      <xdr:col>111</xdr:col>
      <xdr:colOff>177800</xdr:colOff>
      <xdr:row>41</xdr:row>
      <xdr:rowOff>46825</xdr:rowOff>
    </xdr:to>
    <xdr:cxnSp macro="">
      <xdr:nvCxnSpPr>
        <xdr:cNvPr id="597" name="直線コネクタ 596"/>
        <xdr:cNvCxnSpPr/>
      </xdr:nvCxnSpPr>
      <xdr:spPr>
        <a:xfrm flipV="1">
          <a:off x="20434300" y="7058719"/>
          <a:ext cx="8890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98163</xdr:rowOff>
    </xdr:from>
    <xdr:to>
      <xdr:col>102</xdr:col>
      <xdr:colOff>165100</xdr:colOff>
      <xdr:row>38</xdr:row>
      <xdr:rowOff>28313</xdr:rowOff>
    </xdr:to>
    <xdr:sp macro="" textlink="">
      <xdr:nvSpPr>
        <xdr:cNvPr id="598" name="楕円 597"/>
        <xdr:cNvSpPr/>
      </xdr:nvSpPr>
      <xdr:spPr>
        <a:xfrm>
          <a:off x="19494500" y="644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148963</xdr:rowOff>
    </xdr:from>
    <xdr:to>
      <xdr:col>107</xdr:col>
      <xdr:colOff>50800</xdr:colOff>
      <xdr:row>41</xdr:row>
      <xdr:rowOff>46825</xdr:rowOff>
    </xdr:to>
    <xdr:cxnSp macro="">
      <xdr:nvCxnSpPr>
        <xdr:cNvPr id="599" name="直線コネクタ 598"/>
        <xdr:cNvCxnSpPr/>
      </xdr:nvCxnSpPr>
      <xdr:spPr>
        <a:xfrm>
          <a:off x="19545300" y="6492613"/>
          <a:ext cx="889000" cy="58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99270</xdr:rowOff>
    </xdr:from>
    <xdr:to>
      <xdr:col>98</xdr:col>
      <xdr:colOff>38100</xdr:colOff>
      <xdr:row>38</xdr:row>
      <xdr:rowOff>29420</xdr:rowOff>
    </xdr:to>
    <xdr:sp macro="" textlink="">
      <xdr:nvSpPr>
        <xdr:cNvPr id="600" name="楕円 599"/>
        <xdr:cNvSpPr/>
      </xdr:nvSpPr>
      <xdr:spPr>
        <a:xfrm>
          <a:off x="18605500" y="64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148963</xdr:rowOff>
    </xdr:from>
    <xdr:to>
      <xdr:col>102</xdr:col>
      <xdr:colOff>114300</xdr:colOff>
      <xdr:row>37</xdr:row>
      <xdr:rowOff>150070</xdr:rowOff>
    </xdr:to>
    <xdr:cxnSp macro="">
      <xdr:nvCxnSpPr>
        <xdr:cNvPr id="601" name="直線コネクタ 600"/>
        <xdr:cNvCxnSpPr/>
      </xdr:nvCxnSpPr>
      <xdr:spPr>
        <a:xfrm flipV="1">
          <a:off x="18656300" y="6492613"/>
          <a:ext cx="8890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154870</xdr:rowOff>
    </xdr:from>
    <xdr:ext cx="534377" cy="259045"/>
    <xdr:sp macro="" textlink="">
      <xdr:nvSpPr>
        <xdr:cNvPr id="602" name="n_1aveValue【一般廃棄物処理施設】&#10;一人当たり有形固定資産（償却資産）額"/>
        <xdr:cNvSpPr txBox="1"/>
      </xdr:nvSpPr>
      <xdr:spPr>
        <a:xfrm>
          <a:off x="210434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603" name="n_2aveValue【一般廃棄物処理施設】&#10;一人当たり有形固定資産（償却資産）額"/>
        <xdr:cNvSpPr txBox="1"/>
      </xdr:nvSpPr>
      <xdr:spPr>
        <a:xfrm>
          <a:off x="20167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2227</xdr:rowOff>
    </xdr:from>
    <xdr:ext cx="534377" cy="259045"/>
    <xdr:sp macro="" textlink="">
      <xdr:nvSpPr>
        <xdr:cNvPr id="604" name="n_3aveValue【一般廃棄物処理施設】&#10;一人当たり有形固定資産（償却資産）額"/>
        <xdr:cNvSpPr txBox="1"/>
      </xdr:nvSpPr>
      <xdr:spPr>
        <a:xfrm>
          <a:off x="19278111" y="686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1354</xdr:rowOff>
    </xdr:from>
    <xdr:ext cx="534377" cy="259045"/>
    <xdr:sp macro="" textlink="">
      <xdr:nvSpPr>
        <xdr:cNvPr id="605" name="n_4aveValue【一般廃棄物処理施設】&#10;一人当たり有形固定資産（償却資産）額"/>
        <xdr:cNvSpPr txBox="1"/>
      </xdr:nvSpPr>
      <xdr:spPr>
        <a:xfrm>
          <a:off x="18389111" y="68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71196</xdr:rowOff>
    </xdr:from>
    <xdr:ext cx="534377" cy="259045"/>
    <xdr:sp macro="" textlink="">
      <xdr:nvSpPr>
        <xdr:cNvPr id="606" name="n_1mainValue【一般廃棄物処理施設】&#10;一人当たり有形固定資産（償却資産）額"/>
        <xdr:cNvSpPr txBox="1"/>
      </xdr:nvSpPr>
      <xdr:spPr>
        <a:xfrm>
          <a:off x="21043411" y="710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88752</xdr:rowOff>
    </xdr:from>
    <xdr:ext cx="534377" cy="259045"/>
    <xdr:sp macro="" textlink="">
      <xdr:nvSpPr>
        <xdr:cNvPr id="607" name="n_2mainValue【一般廃棄物処理施設】&#10;一人当たり有形固定資産（償却資産）額"/>
        <xdr:cNvSpPr txBox="1"/>
      </xdr:nvSpPr>
      <xdr:spPr>
        <a:xfrm>
          <a:off x="20167111" y="711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44840</xdr:rowOff>
    </xdr:from>
    <xdr:ext cx="599010" cy="259045"/>
    <xdr:sp macro="" textlink="">
      <xdr:nvSpPr>
        <xdr:cNvPr id="608" name="n_3mainValue【一般廃棄物処理施設】&#10;一人当たり有形固定資産（償却資産）額"/>
        <xdr:cNvSpPr txBox="1"/>
      </xdr:nvSpPr>
      <xdr:spPr>
        <a:xfrm>
          <a:off x="19245795" y="621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45947</xdr:rowOff>
    </xdr:from>
    <xdr:ext cx="599010" cy="259045"/>
    <xdr:sp macro="" textlink="">
      <xdr:nvSpPr>
        <xdr:cNvPr id="609" name="n_4mainValue【一般廃棄物処理施設】&#10;一人当たり有形固定資産（償却資産）額"/>
        <xdr:cNvSpPr txBox="1"/>
      </xdr:nvSpPr>
      <xdr:spPr>
        <a:xfrm>
          <a:off x="18356795" y="621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0" name="テキスト ボックス 62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633" name="直線コネクタ 632"/>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634"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35" name="直線コネクタ 634"/>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636" name="【保健センター・保健所】&#10;有形固定資産減価償却率最大値テキスト"/>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7" name="直線コネクタ 636"/>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4462</xdr:rowOff>
    </xdr:from>
    <xdr:ext cx="405111" cy="259045"/>
    <xdr:sp macro="" textlink="">
      <xdr:nvSpPr>
        <xdr:cNvPr id="638" name="【保健センター・保健所】&#10;有形固定資産減価償却率平均値テキスト"/>
        <xdr:cNvSpPr txBox="1"/>
      </xdr:nvSpPr>
      <xdr:spPr>
        <a:xfrm>
          <a:off x="16357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39" name="フローチャート: 判断 638"/>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40" name="フローチャート: 判断 639"/>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41" name="フローチャート: 判断 640"/>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42" name="フローチャート: 判断 641"/>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43" name="フローチャート: 判断 642"/>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48260</xdr:rowOff>
    </xdr:from>
    <xdr:to>
      <xdr:col>85</xdr:col>
      <xdr:colOff>177800</xdr:colOff>
      <xdr:row>61</xdr:row>
      <xdr:rowOff>149860</xdr:rowOff>
    </xdr:to>
    <xdr:sp macro="" textlink="">
      <xdr:nvSpPr>
        <xdr:cNvPr id="649" name="楕円 648"/>
        <xdr:cNvSpPr/>
      </xdr:nvSpPr>
      <xdr:spPr>
        <a:xfrm>
          <a:off x="16268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26687</xdr:rowOff>
    </xdr:from>
    <xdr:ext cx="405111" cy="259045"/>
    <xdr:sp macro="" textlink="">
      <xdr:nvSpPr>
        <xdr:cNvPr id="650" name="【保健センター・保健所】&#10;有形固定資産減価償却率該当値テキスト"/>
        <xdr:cNvSpPr txBox="1"/>
      </xdr:nvSpPr>
      <xdr:spPr>
        <a:xfrm>
          <a:off x="16357600"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166370</xdr:rowOff>
    </xdr:from>
    <xdr:to>
      <xdr:col>81</xdr:col>
      <xdr:colOff>101600</xdr:colOff>
      <xdr:row>61</xdr:row>
      <xdr:rowOff>96520</xdr:rowOff>
    </xdr:to>
    <xdr:sp macro="" textlink="">
      <xdr:nvSpPr>
        <xdr:cNvPr id="651" name="楕円 650"/>
        <xdr:cNvSpPr/>
      </xdr:nvSpPr>
      <xdr:spPr>
        <a:xfrm>
          <a:off x="1543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45720</xdr:rowOff>
    </xdr:from>
    <xdr:to>
      <xdr:col>85</xdr:col>
      <xdr:colOff>127000</xdr:colOff>
      <xdr:row>61</xdr:row>
      <xdr:rowOff>99060</xdr:rowOff>
    </xdr:to>
    <xdr:cxnSp macro="">
      <xdr:nvCxnSpPr>
        <xdr:cNvPr id="652" name="直線コネクタ 651"/>
        <xdr:cNvCxnSpPr/>
      </xdr:nvCxnSpPr>
      <xdr:spPr>
        <a:xfrm>
          <a:off x="15481300" y="105041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23495</xdr:rowOff>
    </xdr:from>
    <xdr:to>
      <xdr:col>76</xdr:col>
      <xdr:colOff>165100</xdr:colOff>
      <xdr:row>56</xdr:row>
      <xdr:rowOff>125095</xdr:rowOff>
    </xdr:to>
    <xdr:sp macro="" textlink="">
      <xdr:nvSpPr>
        <xdr:cNvPr id="653" name="楕円 652"/>
        <xdr:cNvSpPr/>
      </xdr:nvSpPr>
      <xdr:spPr>
        <a:xfrm>
          <a:off x="1454150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74295</xdr:rowOff>
    </xdr:from>
    <xdr:to>
      <xdr:col>81</xdr:col>
      <xdr:colOff>50800</xdr:colOff>
      <xdr:row>61</xdr:row>
      <xdr:rowOff>45720</xdr:rowOff>
    </xdr:to>
    <xdr:cxnSp macro="">
      <xdr:nvCxnSpPr>
        <xdr:cNvPr id="654" name="直線コネクタ 653"/>
        <xdr:cNvCxnSpPr/>
      </xdr:nvCxnSpPr>
      <xdr:spPr>
        <a:xfrm>
          <a:off x="14592300" y="9675495"/>
          <a:ext cx="889000" cy="8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97790</xdr:rowOff>
    </xdr:from>
    <xdr:to>
      <xdr:col>72</xdr:col>
      <xdr:colOff>38100</xdr:colOff>
      <xdr:row>56</xdr:row>
      <xdr:rowOff>27940</xdr:rowOff>
    </xdr:to>
    <xdr:sp macro="" textlink="">
      <xdr:nvSpPr>
        <xdr:cNvPr id="655" name="楕円 654"/>
        <xdr:cNvSpPr/>
      </xdr:nvSpPr>
      <xdr:spPr>
        <a:xfrm>
          <a:off x="13652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148590</xdr:rowOff>
    </xdr:from>
    <xdr:to>
      <xdr:col>76</xdr:col>
      <xdr:colOff>114300</xdr:colOff>
      <xdr:row>56</xdr:row>
      <xdr:rowOff>74295</xdr:rowOff>
    </xdr:to>
    <xdr:cxnSp macro="">
      <xdr:nvCxnSpPr>
        <xdr:cNvPr id="656" name="直線コネクタ 655"/>
        <xdr:cNvCxnSpPr/>
      </xdr:nvCxnSpPr>
      <xdr:spPr>
        <a:xfrm>
          <a:off x="13703300" y="957834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120650</xdr:rowOff>
    </xdr:from>
    <xdr:to>
      <xdr:col>67</xdr:col>
      <xdr:colOff>101600</xdr:colOff>
      <xdr:row>62</xdr:row>
      <xdr:rowOff>50800</xdr:rowOff>
    </xdr:to>
    <xdr:sp macro="" textlink="">
      <xdr:nvSpPr>
        <xdr:cNvPr id="657" name="楕円 656"/>
        <xdr:cNvSpPr/>
      </xdr:nvSpPr>
      <xdr:spPr>
        <a:xfrm>
          <a:off x="1276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148590</xdr:rowOff>
    </xdr:from>
    <xdr:to>
      <xdr:col>71</xdr:col>
      <xdr:colOff>177800</xdr:colOff>
      <xdr:row>62</xdr:row>
      <xdr:rowOff>0</xdr:rowOff>
    </xdr:to>
    <xdr:cxnSp macro="">
      <xdr:nvCxnSpPr>
        <xdr:cNvPr id="658" name="直線コネクタ 657"/>
        <xdr:cNvCxnSpPr/>
      </xdr:nvCxnSpPr>
      <xdr:spPr>
        <a:xfrm flipV="1">
          <a:off x="12814300" y="9578340"/>
          <a:ext cx="889000" cy="10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59707</xdr:rowOff>
    </xdr:from>
    <xdr:ext cx="405111" cy="259045"/>
    <xdr:sp macro="" textlink="">
      <xdr:nvSpPr>
        <xdr:cNvPr id="659" name="n_1aveValue【保健センター・保健所】&#10;有形固定資産減価償却率"/>
        <xdr:cNvSpPr txBox="1"/>
      </xdr:nvSpPr>
      <xdr:spPr>
        <a:xfrm>
          <a:off x="152660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169562</xdr:rowOff>
    </xdr:from>
    <xdr:ext cx="405111" cy="259045"/>
    <xdr:sp macro="" textlink="">
      <xdr:nvSpPr>
        <xdr:cNvPr id="660" name="n_2aveValue【保健センター・保健所】&#10;有形固定資産減価償却率"/>
        <xdr:cNvSpPr txBox="1"/>
      </xdr:nvSpPr>
      <xdr:spPr>
        <a:xfrm>
          <a:off x="14389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661" name="n_3aveValue【保健センター・保健所】&#10;有形固定資産減価償却率"/>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153052</xdr:rowOff>
    </xdr:from>
    <xdr:ext cx="405111" cy="259045"/>
    <xdr:sp macro="" textlink="">
      <xdr:nvSpPr>
        <xdr:cNvPr id="662" name="n_4aveValue【保健センター・保健所】&#10;有形固定資産減価償却率"/>
        <xdr:cNvSpPr txBox="1"/>
      </xdr:nvSpPr>
      <xdr:spPr>
        <a:xfrm>
          <a:off x="12611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87647</xdr:rowOff>
    </xdr:from>
    <xdr:ext cx="405111" cy="259045"/>
    <xdr:sp macro="" textlink="">
      <xdr:nvSpPr>
        <xdr:cNvPr id="663" name="n_1mainValue【保健センター・保健所】&#10;有形固定資産減価償却率"/>
        <xdr:cNvSpPr txBox="1"/>
      </xdr:nvSpPr>
      <xdr:spPr>
        <a:xfrm>
          <a:off x="15266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141622</xdr:rowOff>
    </xdr:from>
    <xdr:ext cx="340478" cy="259045"/>
    <xdr:sp macro="" textlink="">
      <xdr:nvSpPr>
        <xdr:cNvPr id="664" name="n_2mainValue【保健センター・保健所】&#10;有形固定資産減価償却率"/>
        <xdr:cNvSpPr txBox="1"/>
      </xdr:nvSpPr>
      <xdr:spPr>
        <a:xfrm>
          <a:off x="14422061" y="9399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44467</xdr:rowOff>
    </xdr:from>
    <xdr:ext cx="340478" cy="259045"/>
    <xdr:sp macro="" textlink="">
      <xdr:nvSpPr>
        <xdr:cNvPr id="665" name="n_3mainValue【保健センター・保健所】&#10;有形固定資産減価償却率"/>
        <xdr:cNvSpPr txBox="1"/>
      </xdr:nvSpPr>
      <xdr:spPr>
        <a:xfrm>
          <a:off x="13533061" y="930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41927</xdr:rowOff>
    </xdr:from>
    <xdr:ext cx="405111" cy="259045"/>
    <xdr:sp macro="" textlink="">
      <xdr:nvSpPr>
        <xdr:cNvPr id="666" name="n_4mainValue【保健センター・保健所】&#10;有形固定資産減価償却率"/>
        <xdr:cNvSpPr txBox="1"/>
      </xdr:nvSpPr>
      <xdr:spPr>
        <a:xfrm>
          <a:off x="12611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90" name="直線コネクタ 689"/>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93"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94" name="直線コネクタ 693"/>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5"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6" name="フローチャート: 判断 695"/>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7" name="フローチャート: 判断 69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8" name="フローチャート: 判断 697"/>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9" name="フローチャート: 判断 698"/>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0" name="フローチャート: 判断 699"/>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706" name="楕円 705"/>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707" name="【保健センター・保健所】&#10;一人当たり面積該当値テキスト"/>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708" name="楕円 707"/>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709" name="直線コネクタ 708"/>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710" name="楕円 709"/>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711" name="直線コネクタ 710"/>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12" name="楕円 711"/>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713" name="直線コネクタ 712"/>
        <xdr:cNvCxnSpPr/>
      </xdr:nvCxnSpPr>
      <xdr:spPr>
        <a:xfrm>
          <a:off x="19545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158750</xdr:rowOff>
    </xdr:from>
    <xdr:to>
      <xdr:col>98</xdr:col>
      <xdr:colOff>38100</xdr:colOff>
      <xdr:row>62</xdr:row>
      <xdr:rowOff>88900</xdr:rowOff>
    </xdr:to>
    <xdr:sp macro="" textlink="">
      <xdr:nvSpPr>
        <xdr:cNvPr id="714" name="楕円 713"/>
        <xdr:cNvSpPr/>
      </xdr:nvSpPr>
      <xdr:spPr>
        <a:xfrm>
          <a:off x="18605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38100</xdr:rowOff>
    </xdr:to>
    <xdr:cxnSp macro="">
      <xdr:nvCxnSpPr>
        <xdr:cNvPr id="715" name="直線コネクタ 714"/>
        <xdr:cNvCxnSpPr/>
      </xdr:nvCxnSpPr>
      <xdr:spPr>
        <a:xfrm flipV="1">
          <a:off x="18656300" y="1062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6"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17"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18"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19"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720"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21" name="n_2main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722" name="n_3main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723" name="n_4mainValue【保健センター・保健所】&#10;一人当たり面積"/>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748" name="直線コネクタ 747"/>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751" name="【消防施設】&#10;有形固定資産減価償却率最大値テキスト"/>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752" name="直線コネクタ 751"/>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78122</xdr:rowOff>
    </xdr:from>
    <xdr:ext cx="405111" cy="259045"/>
    <xdr:sp macro="" textlink="">
      <xdr:nvSpPr>
        <xdr:cNvPr id="753" name="【消防施設】&#10;有形固定資産減価償却率平均値テキスト"/>
        <xdr:cNvSpPr txBox="1"/>
      </xdr:nvSpPr>
      <xdr:spPr>
        <a:xfrm>
          <a:off x="16357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54" name="フローチャート: 判断 753"/>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55" name="フローチャート: 判断 754"/>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6" name="フローチャート: 判断 755"/>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57" name="フローチャート: 判断 756"/>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758" name="フローチャート: 判断 757"/>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55880</xdr:rowOff>
    </xdr:from>
    <xdr:to>
      <xdr:col>85</xdr:col>
      <xdr:colOff>177800</xdr:colOff>
      <xdr:row>78</xdr:row>
      <xdr:rowOff>157480</xdr:rowOff>
    </xdr:to>
    <xdr:sp macro="" textlink="">
      <xdr:nvSpPr>
        <xdr:cNvPr id="764" name="楕円 763"/>
        <xdr:cNvSpPr/>
      </xdr:nvSpPr>
      <xdr:spPr>
        <a:xfrm>
          <a:off x="16268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142257</xdr:rowOff>
    </xdr:from>
    <xdr:ext cx="405111" cy="259045"/>
    <xdr:sp macro="" textlink="">
      <xdr:nvSpPr>
        <xdr:cNvPr id="765" name="【消防施設】&#10;有形固定資産減価償却率該当値テキスト"/>
        <xdr:cNvSpPr txBox="1"/>
      </xdr:nvSpPr>
      <xdr:spPr>
        <a:xfrm>
          <a:off x="16357600" y="1334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31114</xdr:rowOff>
    </xdr:from>
    <xdr:to>
      <xdr:col>81</xdr:col>
      <xdr:colOff>101600</xdr:colOff>
      <xdr:row>77</xdr:row>
      <xdr:rowOff>132714</xdr:rowOff>
    </xdr:to>
    <xdr:sp macro="" textlink="">
      <xdr:nvSpPr>
        <xdr:cNvPr id="766" name="楕円 765"/>
        <xdr:cNvSpPr/>
      </xdr:nvSpPr>
      <xdr:spPr>
        <a:xfrm>
          <a:off x="15430500" y="132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81914</xdr:rowOff>
    </xdr:from>
    <xdr:to>
      <xdr:col>85</xdr:col>
      <xdr:colOff>127000</xdr:colOff>
      <xdr:row>78</xdr:row>
      <xdr:rowOff>106680</xdr:rowOff>
    </xdr:to>
    <xdr:cxnSp macro="">
      <xdr:nvCxnSpPr>
        <xdr:cNvPr id="767" name="直線コネクタ 766"/>
        <xdr:cNvCxnSpPr/>
      </xdr:nvCxnSpPr>
      <xdr:spPr>
        <a:xfrm>
          <a:off x="15481300" y="13283564"/>
          <a:ext cx="838200" cy="19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88264</xdr:rowOff>
    </xdr:from>
    <xdr:to>
      <xdr:col>76</xdr:col>
      <xdr:colOff>165100</xdr:colOff>
      <xdr:row>78</xdr:row>
      <xdr:rowOff>18414</xdr:rowOff>
    </xdr:to>
    <xdr:sp macro="" textlink="">
      <xdr:nvSpPr>
        <xdr:cNvPr id="768" name="楕円 767"/>
        <xdr:cNvSpPr/>
      </xdr:nvSpPr>
      <xdr:spPr>
        <a:xfrm>
          <a:off x="14541500" y="132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81914</xdr:rowOff>
    </xdr:from>
    <xdr:to>
      <xdr:col>81</xdr:col>
      <xdr:colOff>50800</xdr:colOff>
      <xdr:row>77</xdr:row>
      <xdr:rowOff>139064</xdr:rowOff>
    </xdr:to>
    <xdr:cxnSp macro="">
      <xdr:nvCxnSpPr>
        <xdr:cNvPr id="769" name="直線コネクタ 768"/>
        <xdr:cNvCxnSpPr/>
      </xdr:nvCxnSpPr>
      <xdr:spPr>
        <a:xfrm flipV="1">
          <a:off x="14592300" y="132835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74930</xdr:rowOff>
    </xdr:from>
    <xdr:to>
      <xdr:col>72</xdr:col>
      <xdr:colOff>38100</xdr:colOff>
      <xdr:row>80</xdr:row>
      <xdr:rowOff>5080</xdr:rowOff>
    </xdr:to>
    <xdr:sp macro="" textlink="">
      <xdr:nvSpPr>
        <xdr:cNvPr id="770" name="楕円 769"/>
        <xdr:cNvSpPr/>
      </xdr:nvSpPr>
      <xdr:spPr>
        <a:xfrm>
          <a:off x="13652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139064</xdr:rowOff>
    </xdr:from>
    <xdr:to>
      <xdr:col>76</xdr:col>
      <xdr:colOff>114300</xdr:colOff>
      <xdr:row>79</xdr:row>
      <xdr:rowOff>125730</xdr:rowOff>
    </xdr:to>
    <xdr:cxnSp macro="">
      <xdr:nvCxnSpPr>
        <xdr:cNvPr id="771" name="直線コネクタ 770"/>
        <xdr:cNvCxnSpPr/>
      </xdr:nvCxnSpPr>
      <xdr:spPr>
        <a:xfrm flipV="1">
          <a:off x="13703300" y="13340714"/>
          <a:ext cx="889000" cy="3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772" name="楕円 771"/>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125730</xdr:rowOff>
    </xdr:from>
    <xdr:to>
      <xdr:col>71</xdr:col>
      <xdr:colOff>177800</xdr:colOff>
      <xdr:row>86</xdr:row>
      <xdr:rowOff>114300</xdr:rowOff>
    </xdr:to>
    <xdr:cxnSp macro="">
      <xdr:nvCxnSpPr>
        <xdr:cNvPr id="773" name="直線コネクタ 772"/>
        <xdr:cNvCxnSpPr/>
      </xdr:nvCxnSpPr>
      <xdr:spPr>
        <a:xfrm flipV="1">
          <a:off x="12814300" y="13670280"/>
          <a:ext cx="889000" cy="118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144797</xdr:rowOff>
    </xdr:from>
    <xdr:ext cx="405111" cy="259045"/>
    <xdr:sp macro="" textlink="">
      <xdr:nvSpPr>
        <xdr:cNvPr id="774" name="n_1aveValue【消防施設】&#10;有形固定資産減価償却率"/>
        <xdr:cNvSpPr txBox="1"/>
      </xdr:nvSpPr>
      <xdr:spPr>
        <a:xfrm>
          <a:off x="152660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75" name="n_2aveValue【消防施設】&#10;有形固定資産減価償却率"/>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112413</xdr:rowOff>
    </xdr:from>
    <xdr:ext cx="405111" cy="259045"/>
    <xdr:sp macro="" textlink="">
      <xdr:nvSpPr>
        <xdr:cNvPr id="776" name="n_3aveValue【消防施設】&#10;有形固定資産減価償却率"/>
        <xdr:cNvSpPr txBox="1"/>
      </xdr:nvSpPr>
      <xdr:spPr>
        <a:xfrm>
          <a:off x="13500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122572</xdr:rowOff>
    </xdr:from>
    <xdr:ext cx="405111" cy="259045"/>
    <xdr:sp macro="" textlink="">
      <xdr:nvSpPr>
        <xdr:cNvPr id="777" name="n_4aveValue【消防施設】&#10;有形固定資産減価償却率"/>
        <xdr:cNvSpPr txBox="1"/>
      </xdr:nvSpPr>
      <xdr:spPr>
        <a:xfrm>
          <a:off x="12611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149241</xdr:rowOff>
    </xdr:from>
    <xdr:ext cx="405111" cy="259045"/>
    <xdr:sp macro="" textlink="">
      <xdr:nvSpPr>
        <xdr:cNvPr id="778" name="n_1mainValue【消防施設】&#10;有形固定資産減価償却率"/>
        <xdr:cNvSpPr txBox="1"/>
      </xdr:nvSpPr>
      <xdr:spPr>
        <a:xfrm>
          <a:off x="15266044" y="1300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34941</xdr:rowOff>
    </xdr:from>
    <xdr:ext cx="405111" cy="259045"/>
    <xdr:sp macro="" textlink="">
      <xdr:nvSpPr>
        <xdr:cNvPr id="779" name="n_2mainValue【消防施設】&#10;有形固定資産減価償却率"/>
        <xdr:cNvSpPr txBox="1"/>
      </xdr:nvSpPr>
      <xdr:spPr>
        <a:xfrm>
          <a:off x="14389744" y="1306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21607</xdr:rowOff>
    </xdr:from>
    <xdr:ext cx="405111" cy="259045"/>
    <xdr:sp macro="" textlink="">
      <xdr:nvSpPr>
        <xdr:cNvPr id="780" name="n_3mainValue【消防施設】&#10;有形固定資産減価償却率"/>
        <xdr:cNvSpPr txBox="1"/>
      </xdr:nvSpPr>
      <xdr:spPr>
        <a:xfrm>
          <a:off x="135007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781" name="n_4mainValue【消防施設】&#10;有形固定資産減価償却率"/>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805" name="直線コネクタ 804"/>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6"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7" name="直線コネクタ 806"/>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8"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9" name="直線コネクタ 80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810" name="【消防施設】&#10;一人当たり面積平均値テキスト"/>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1" name="フローチャート: 判断 810"/>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2" name="フローチャート: 判断 811"/>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3" name="フローチャート: 判断 812"/>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4" name="フローチャート: 判断 813"/>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5" name="フローチャート: 判断 814"/>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44450</xdr:rowOff>
    </xdr:from>
    <xdr:to>
      <xdr:col>116</xdr:col>
      <xdr:colOff>114300</xdr:colOff>
      <xdr:row>86</xdr:row>
      <xdr:rowOff>146050</xdr:rowOff>
    </xdr:to>
    <xdr:sp macro="" textlink="">
      <xdr:nvSpPr>
        <xdr:cNvPr id="821" name="楕円 820"/>
        <xdr:cNvSpPr/>
      </xdr:nvSpPr>
      <xdr:spPr>
        <a:xfrm>
          <a:off x="22110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130827</xdr:rowOff>
    </xdr:from>
    <xdr:ext cx="469744" cy="259045"/>
    <xdr:sp macro="" textlink="">
      <xdr:nvSpPr>
        <xdr:cNvPr id="822" name="【消防施設】&#10;一人当たり面積該当値テキスト"/>
        <xdr:cNvSpPr txBox="1"/>
      </xdr:nvSpPr>
      <xdr:spPr>
        <a:xfrm>
          <a:off x="22199600" y="147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44450</xdr:rowOff>
    </xdr:from>
    <xdr:to>
      <xdr:col>112</xdr:col>
      <xdr:colOff>38100</xdr:colOff>
      <xdr:row>86</xdr:row>
      <xdr:rowOff>146050</xdr:rowOff>
    </xdr:to>
    <xdr:sp macro="" textlink="">
      <xdr:nvSpPr>
        <xdr:cNvPr id="823" name="楕円 822"/>
        <xdr:cNvSpPr/>
      </xdr:nvSpPr>
      <xdr:spPr>
        <a:xfrm>
          <a:off x="2127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95250</xdr:rowOff>
    </xdr:from>
    <xdr:to>
      <xdr:col>116</xdr:col>
      <xdr:colOff>63500</xdr:colOff>
      <xdr:row>86</xdr:row>
      <xdr:rowOff>95250</xdr:rowOff>
    </xdr:to>
    <xdr:cxnSp macro="">
      <xdr:nvCxnSpPr>
        <xdr:cNvPr id="824" name="直線コネクタ 823"/>
        <xdr:cNvCxnSpPr/>
      </xdr:nvCxnSpPr>
      <xdr:spPr>
        <a:xfrm>
          <a:off x="21323300" y="1483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44450</xdr:rowOff>
    </xdr:from>
    <xdr:to>
      <xdr:col>107</xdr:col>
      <xdr:colOff>101600</xdr:colOff>
      <xdr:row>86</xdr:row>
      <xdr:rowOff>146050</xdr:rowOff>
    </xdr:to>
    <xdr:sp macro="" textlink="">
      <xdr:nvSpPr>
        <xdr:cNvPr id="825" name="楕円 824"/>
        <xdr:cNvSpPr/>
      </xdr:nvSpPr>
      <xdr:spPr>
        <a:xfrm>
          <a:off x="20383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95250</xdr:rowOff>
    </xdr:from>
    <xdr:to>
      <xdr:col>111</xdr:col>
      <xdr:colOff>177800</xdr:colOff>
      <xdr:row>86</xdr:row>
      <xdr:rowOff>95250</xdr:rowOff>
    </xdr:to>
    <xdr:cxnSp macro="">
      <xdr:nvCxnSpPr>
        <xdr:cNvPr id="826" name="直線コネクタ 825"/>
        <xdr:cNvCxnSpPr/>
      </xdr:nvCxnSpPr>
      <xdr:spPr>
        <a:xfrm>
          <a:off x="20434300" y="1483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48261</xdr:rowOff>
    </xdr:from>
    <xdr:to>
      <xdr:col>102</xdr:col>
      <xdr:colOff>165100</xdr:colOff>
      <xdr:row>86</xdr:row>
      <xdr:rowOff>149861</xdr:rowOff>
    </xdr:to>
    <xdr:sp macro="" textlink="">
      <xdr:nvSpPr>
        <xdr:cNvPr id="827" name="楕円 826"/>
        <xdr:cNvSpPr/>
      </xdr:nvSpPr>
      <xdr:spPr>
        <a:xfrm>
          <a:off x="19494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95250</xdr:rowOff>
    </xdr:from>
    <xdr:to>
      <xdr:col>107</xdr:col>
      <xdr:colOff>50800</xdr:colOff>
      <xdr:row>86</xdr:row>
      <xdr:rowOff>99061</xdr:rowOff>
    </xdr:to>
    <xdr:cxnSp macro="">
      <xdr:nvCxnSpPr>
        <xdr:cNvPr id="828" name="直線コネクタ 827"/>
        <xdr:cNvCxnSpPr/>
      </xdr:nvCxnSpPr>
      <xdr:spPr>
        <a:xfrm flipV="1">
          <a:off x="19545300" y="14839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48261</xdr:rowOff>
    </xdr:from>
    <xdr:to>
      <xdr:col>98</xdr:col>
      <xdr:colOff>38100</xdr:colOff>
      <xdr:row>86</xdr:row>
      <xdr:rowOff>149861</xdr:rowOff>
    </xdr:to>
    <xdr:sp macro="" textlink="">
      <xdr:nvSpPr>
        <xdr:cNvPr id="829" name="楕円 828"/>
        <xdr:cNvSpPr/>
      </xdr:nvSpPr>
      <xdr:spPr>
        <a:xfrm>
          <a:off x="18605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99061</xdr:rowOff>
    </xdr:from>
    <xdr:to>
      <xdr:col>102</xdr:col>
      <xdr:colOff>114300</xdr:colOff>
      <xdr:row>86</xdr:row>
      <xdr:rowOff>99061</xdr:rowOff>
    </xdr:to>
    <xdr:cxnSp macro="">
      <xdr:nvCxnSpPr>
        <xdr:cNvPr id="830" name="直線コネクタ 829"/>
        <xdr:cNvCxnSpPr/>
      </xdr:nvCxnSpPr>
      <xdr:spPr>
        <a:xfrm>
          <a:off x="18656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831" name="n_1aveValue【消防施設】&#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832"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3"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834" name="n_4aveValue【消防施設】&#10;一人当たり面積"/>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137177</xdr:rowOff>
    </xdr:from>
    <xdr:ext cx="469744" cy="259045"/>
    <xdr:sp macro="" textlink="">
      <xdr:nvSpPr>
        <xdr:cNvPr id="835" name="n_1mainValue【消防施設】&#10;一人当たり面積"/>
        <xdr:cNvSpPr txBox="1"/>
      </xdr:nvSpPr>
      <xdr:spPr>
        <a:xfrm>
          <a:off x="21075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137177</xdr:rowOff>
    </xdr:from>
    <xdr:ext cx="469744" cy="259045"/>
    <xdr:sp macro="" textlink="">
      <xdr:nvSpPr>
        <xdr:cNvPr id="836" name="n_2mainValue【消防施設】&#10;一人当たり面積"/>
        <xdr:cNvSpPr txBox="1"/>
      </xdr:nvSpPr>
      <xdr:spPr>
        <a:xfrm>
          <a:off x="20199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140988</xdr:rowOff>
    </xdr:from>
    <xdr:ext cx="469744" cy="259045"/>
    <xdr:sp macro="" textlink="">
      <xdr:nvSpPr>
        <xdr:cNvPr id="837" name="n_3mainValue【消防施設】&#10;一人当たり面積"/>
        <xdr:cNvSpPr txBox="1"/>
      </xdr:nvSpPr>
      <xdr:spPr>
        <a:xfrm>
          <a:off x="19310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140988</xdr:rowOff>
    </xdr:from>
    <xdr:ext cx="469744" cy="259045"/>
    <xdr:sp macro="" textlink="">
      <xdr:nvSpPr>
        <xdr:cNvPr id="838" name="n_4mainValue【消防施設】&#10;一人当たり面積"/>
        <xdr:cNvSpPr txBox="1"/>
      </xdr:nvSpPr>
      <xdr:spPr>
        <a:xfrm>
          <a:off x="18421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4" name="直線コネクタ 863"/>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67"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8" name="直線コネクタ 867"/>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9"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0" name="フローチャート: 判断 869"/>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1" name="フローチャート: 判断 870"/>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72" name="フローチャート: 判断 871"/>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73" name="フローチャート: 判断 872"/>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74" name="フローチャート: 判断 873"/>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xdr:rowOff>
    </xdr:from>
    <xdr:to>
      <xdr:col>85</xdr:col>
      <xdr:colOff>177800</xdr:colOff>
      <xdr:row>106</xdr:row>
      <xdr:rowOff>117202</xdr:rowOff>
    </xdr:to>
    <xdr:sp macro="" textlink="">
      <xdr:nvSpPr>
        <xdr:cNvPr id="880" name="楕円 879"/>
        <xdr:cNvSpPr/>
      </xdr:nvSpPr>
      <xdr:spPr>
        <a:xfrm>
          <a:off x="162687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165479</xdr:rowOff>
    </xdr:from>
    <xdr:ext cx="405111" cy="259045"/>
    <xdr:sp macro="" textlink="">
      <xdr:nvSpPr>
        <xdr:cNvPr id="881" name="【庁舎】&#10;有形固定資産減価償却率該当値テキスト"/>
        <xdr:cNvSpPr txBox="1"/>
      </xdr:nvSpPr>
      <xdr:spPr>
        <a:xfrm>
          <a:off x="16357600"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165826</xdr:rowOff>
    </xdr:from>
    <xdr:to>
      <xdr:col>81</xdr:col>
      <xdr:colOff>101600</xdr:colOff>
      <xdr:row>106</xdr:row>
      <xdr:rowOff>95976</xdr:rowOff>
    </xdr:to>
    <xdr:sp macro="" textlink="">
      <xdr:nvSpPr>
        <xdr:cNvPr id="882" name="楕円 881"/>
        <xdr:cNvSpPr/>
      </xdr:nvSpPr>
      <xdr:spPr>
        <a:xfrm>
          <a:off x="15430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45176</xdr:rowOff>
    </xdr:from>
    <xdr:to>
      <xdr:col>85</xdr:col>
      <xdr:colOff>127000</xdr:colOff>
      <xdr:row>106</xdr:row>
      <xdr:rowOff>66402</xdr:rowOff>
    </xdr:to>
    <xdr:cxnSp macro="">
      <xdr:nvCxnSpPr>
        <xdr:cNvPr id="883" name="直線コネクタ 882"/>
        <xdr:cNvCxnSpPr/>
      </xdr:nvCxnSpPr>
      <xdr:spPr>
        <a:xfrm>
          <a:off x="15481300" y="1821887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59689</xdr:rowOff>
    </xdr:from>
    <xdr:to>
      <xdr:col>76</xdr:col>
      <xdr:colOff>165100</xdr:colOff>
      <xdr:row>106</xdr:row>
      <xdr:rowOff>161289</xdr:rowOff>
    </xdr:to>
    <xdr:sp macro="" textlink="">
      <xdr:nvSpPr>
        <xdr:cNvPr id="884" name="楕円 883"/>
        <xdr:cNvSpPr/>
      </xdr:nvSpPr>
      <xdr:spPr>
        <a:xfrm>
          <a:off x="14541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45176</xdr:rowOff>
    </xdr:from>
    <xdr:to>
      <xdr:col>81</xdr:col>
      <xdr:colOff>50800</xdr:colOff>
      <xdr:row>106</xdr:row>
      <xdr:rowOff>110489</xdr:rowOff>
    </xdr:to>
    <xdr:cxnSp macro="">
      <xdr:nvCxnSpPr>
        <xdr:cNvPr id="885" name="直線コネクタ 884"/>
        <xdr:cNvCxnSpPr/>
      </xdr:nvCxnSpPr>
      <xdr:spPr>
        <a:xfrm flipV="1">
          <a:off x="14592300" y="18218876"/>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33564</xdr:rowOff>
    </xdr:from>
    <xdr:to>
      <xdr:col>72</xdr:col>
      <xdr:colOff>38100</xdr:colOff>
      <xdr:row>106</xdr:row>
      <xdr:rowOff>135164</xdr:rowOff>
    </xdr:to>
    <xdr:sp macro="" textlink="">
      <xdr:nvSpPr>
        <xdr:cNvPr id="886" name="楕円 885"/>
        <xdr:cNvSpPr/>
      </xdr:nvSpPr>
      <xdr:spPr>
        <a:xfrm>
          <a:off x="13652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84364</xdr:rowOff>
    </xdr:from>
    <xdr:to>
      <xdr:col>76</xdr:col>
      <xdr:colOff>114300</xdr:colOff>
      <xdr:row>106</xdr:row>
      <xdr:rowOff>110489</xdr:rowOff>
    </xdr:to>
    <xdr:cxnSp macro="">
      <xdr:nvCxnSpPr>
        <xdr:cNvPr id="887" name="直線コネクタ 886"/>
        <xdr:cNvCxnSpPr/>
      </xdr:nvCxnSpPr>
      <xdr:spPr>
        <a:xfrm>
          <a:off x="13703300" y="1825806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170724</xdr:rowOff>
    </xdr:from>
    <xdr:to>
      <xdr:col>67</xdr:col>
      <xdr:colOff>101600</xdr:colOff>
      <xdr:row>106</xdr:row>
      <xdr:rowOff>100874</xdr:rowOff>
    </xdr:to>
    <xdr:sp macro="" textlink="">
      <xdr:nvSpPr>
        <xdr:cNvPr id="888" name="楕円 887"/>
        <xdr:cNvSpPr/>
      </xdr:nvSpPr>
      <xdr:spPr>
        <a:xfrm>
          <a:off x="12763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50074</xdr:rowOff>
    </xdr:from>
    <xdr:to>
      <xdr:col>71</xdr:col>
      <xdr:colOff>177800</xdr:colOff>
      <xdr:row>106</xdr:row>
      <xdr:rowOff>84364</xdr:rowOff>
    </xdr:to>
    <xdr:cxnSp macro="">
      <xdr:nvCxnSpPr>
        <xdr:cNvPr id="889" name="直線コネクタ 888"/>
        <xdr:cNvCxnSpPr/>
      </xdr:nvCxnSpPr>
      <xdr:spPr>
        <a:xfrm>
          <a:off x="12814300" y="182237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890" name="n_1aveValue【庁舎】&#10;有形固定資産減価償却率"/>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91"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892" name="n_3aveValue【庁舎】&#10;有形固定資産減価償却率"/>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893" name="n_4aveValue【庁舎】&#10;有形固定資産減価償却率"/>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87103</xdr:rowOff>
    </xdr:from>
    <xdr:ext cx="405111" cy="259045"/>
    <xdr:sp macro="" textlink="">
      <xdr:nvSpPr>
        <xdr:cNvPr id="894" name="n_1mainValue【庁舎】&#10;有形固定資産減価償却率"/>
        <xdr:cNvSpPr txBox="1"/>
      </xdr:nvSpPr>
      <xdr:spPr>
        <a:xfrm>
          <a:off x="152660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152416</xdr:rowOff>
    </xdr:from>
    <xdr:ext cx="405111" cy="259045"/>
    <xdr:sp macro="" textlink="">
      <xdr:nvSpPr>
        <xdr:cNvPr id="895" name="n_2mainValue【庁舎】&#10;有形固定資産減価償却率"/>
        <xdr:cNvSpPr txBox="1"/>
      </xdr:nvSpPr>
      <xdr:spPr>
        <a:xfrm>
          <a:off x="14389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126291</xdr:rowOff>
    </xdr:from>
    <xdr:ext cx="405111" cy="259045"/>
    <xdr:sp macro="" textlink="">
      <xdr:nvSpPr>
        <xdr:cNvPr id="896" name="n_3mainValue【庁舎】&#10;有形固定資産減価償却率"/>
        <xdr:cNvSpPr txBox="1"/>
      </xdr:nvSpPr>
      <xdr:spPr>
        <a:xfrm>
          <a:off x="13500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92001</xdr:rowOff>
    </xdr:from>
    <xdr:ext cx="405111" cy="259045"/>
    <xdr:sp macro="" textlink="">
      <xdr:nvSpPr>
        <xdr:cNvPr id="897" name="n_4mainValue【庁舎】&#10;有形固定資産減価償却率"/>
        <xdr:cNvSpPr txBox="1"/>
      </xdr:nvSpPr>
      <xdr:spPr>
        <a:xfrm>
          <a:off x="12611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923" name="直線コネクタ 922"/>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924" name="【庁舎】&#10;一人当たり面積最小値テキスト"/>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925" name="直線コネクタ 924"/>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6"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7" name="直線コネクタ 926"/>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154413</xdr:rowOff>
    </xdr:from>
    <xdr:ext cx="469744" cy="259045"/>
    <xdr:sp macro="" textlink="">
      <xdr:nvSpPr>
        <xdr:cNvPr id="928" name="【庁舎】&#10;一人当たり面積平均値テキスト"/>
        <xdr:cNvSpPr txBox="1"/>
      </xdr:nvSpPr>
      <xdr:spPr>
        <a:xfrm>
          <a:off x="22199600" y="1832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29" name="フローチャート: 判断 928"/>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930" name="フローチャート: 判断 929"/>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931" name="フローチャート: 判断 930"/>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932" name="フローチャート: 判断 931"/>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933" name="フローチャート: 判断 932"/>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59145</xdr:rowOff>
    </xdr:from>
    <xdr:to>
      <xdr:col>116</xdr:col>
      <xdr:colOff>114300</xdr:colOff>
      <xdr:row>108</xdr:row>
      <xdr:rowOff>160745</xdr:rowOff>
    </xdr:to>
    <xdr:sp macro="" textlink="">
      <xdr:nvSpPr>
        <xdr:cNvPr id="939" name="楕円 938"/>
        <xdr:cNvSpPr/>
      </xdr:nvSpPr>
      <xdr:spPr>
        <a:xfrm>
          <a:off x="22110700" y="1857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145522</xdr:rowOff>
    </xdr:from>
    <xdr:ext cx="469744" cy="259045"/>
    <xdr:sp macro="" textlink="">
      <xdr:nvSpPr>
        <xdr:cNvPr id="940" name="【庁舎】&#10;一人当たり面積該当値テキスト"/>
        <xdr:cNvSpPr txBox="1"/>
      </xdr:nvSpPr>
      <xdr:spPr>
        <a:xfrm>
          <a:off x="22199600" y="1849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60234</xdr:rowOff>
    </xdr:from>
    <xdr:to>
      <xdr:col>112</xdr:col>
      <xdr:colOff>38100</xdr:colOff>
      <xdr:row>108</xdr:row>
      <xdr:rowOff>161834</xdr:rowOff>
    </xdr:to>
    <xdr:sp macro="" textlink="">
      <xdr:nvSpPr>
        <xdr:cNvPr id="941" name="楕円 940"/>
        <xdr:cNvSpPr/>
      </xdr:nvSpPr>
      <xdr:spPr>
        <a:xfrm>
          <a:off x="21272500" y="185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109945</xdr:rowOff>
    </xdr:from>
    <xdr:to>
      <xdr:col>116</xdr:col>
      <xdr:colOff>63500</xdr:colOff>
      <xdr:row>108</xdr:row>
      <xdr:rowOff>111034</xdr:rowOff>
    </xdr:to>
    <xdr:cxnSp macro="">
      <xdr:nvCxnSpPr>
        <xdr:cNvPr id="942" name="直線コネクタ 941"/>
        <xdr:cNvCxnSpPr/>
      </xdr:nvCxnSpPr>
      <xdr:spPr>
        <a:xfrm flipV="1">
          <a:off x="21323300" y="18626545"/>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59145</xdr:rowOff>
    </xdr:from>
    <xdr:to>
      <xdr:col>107</xdr:col>
      <xdr:colOff>101600</xdr:colOff>
      <xdr:row>108</xdr:row>
      <xdr:rowOff>160745</xdr:rowOff>
    </xdr:to>
    <xdr:sp macro="" textlink="">
      <xdr:nvSpPr>
        <xdr:cNvPr id="943" name="楕円 942"/>
        <xdr:cNvSpPr/>
      </xdr:nvSpPr>
      <xdr:spPr>
        <a:xfrm>
          <a:off x="20383500" y="1857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109945</xdr:rowOff>
    </xdr:from>
    <xdr:to>
      <xdr:col>111</xdr:col>
      <xdr:colOff>177800</xdr:colOff>
      <xdr:row>108</xdr:row>
      <xdr:rowOff>111034</xdr:rowOff>
    </xdr:to>
    <xdr:cxnSp macro="">
      <xdr:nvCxnSpPr>
        <xdr:cNvPr id="944" name="直線コネクタ 943"/>
        <xdr:cNvCxnSpPr/>
      </xdr:nvCxnSpPr>
      <xdr:spPr>
        <a:xfrm>
          <a:off x="20434300" y="1862654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59145</xdr:rowOff>
    </xdr:from>
    <xdr:to>
      <xdr:col>102</xdr:col>
      <xdr:colOff>165100</xdr:colOff>
      <xdr:row>108</xdr:row>
      <xdr:rowOff>160745</xdr:rowOff>
    </xdr:to>
    <xdr:sp macro="" textlink="">
      <xdr:nvSpPr>
        <xdr:cNvPr id="945" name="楕円 944"/>
        <xdr:cNvSpPr/>
      </xdr:nvSpPr>
      <xdr:spPr>
        <a:xfrm>
          <a:off x="19494500" y="1857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109945</xdr:rowOff>
    </xdr:from>
    <xdr:to>
      <xdr:col>107</xdr:col>
      <xdr:colOff>50800</xdr:colOff>
      <xdr:row>108</xdr:row>
      <xdr:rowOff>109945</xdr:rowOff>
    </xdr:to>
    <xdr:cxnSp macro="">
      <xdr:nvCxnSpPr>
        <xdr:cNvPr id="946" name="直線コネクタ 945"/>
        <xdr:cNvCxnSpPr/>
      </xdr:nvCxnSpPr>
      <xdr:spPr>
        <a:xfrm>
          <a:off x="19545300" y="18626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59145</xdr:rowOff>
    </xdr:from>
    <xdr:to>
      <xdr:col>98</xdr:col>
      <xdr:colOff>38100</xdr:colOff>
      <xdr:row>108</xdr:row>
      <xdr:rowOff>160745</xdr:rowOff>
    </xdr:to>
    <xdr:sp macro="" textlink="">
      <xdr:nvSpPr>
        <xdr:cNvPr id="947" name="楕円 946"/>
        <xdr:cNvSpPr/>
      </xdr:nvSpPr>
      <xdr:spPr>
        <a:xfrm>
          <a:off x="18605500" y="1857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109945</xdr:rowOff>
    </xdr:from>
    <xdr:to>
      <xdr:col>102</xdr:col>
      <xdr:colOff>114300</xdr:colOff>
      <xdr:row>108</xdr:row>
      <xdr:rowOff>109945</xdr:rowOff>
    </xdr:to>
    <xdr:cxnSp macro="">
      <xdr:nvCxnSpPr>
        <xdr:cNvPr id="948" name="直線コネクタ 947"/>
        <xdr:cNvCxnSpPr/>
      </xdr:nvCxnSpPr>
      <xdr:spPr>
        <a:xfrm>
          <a:off x="18656300" y="18626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104339</xdr:rowOff>
    </xdr:from>
    <xdr:ext cx="469744" cy="259045"/>
    <xdr:sp macro="" textlink="">
      <xdr:nvSpPr>
        <xdr:cNvPr id="949" name="n_1aveValue【庁舎】&#10;一人当たり面積"/>
        <xdr:cNvSpPr txBox="1"/>
      </xdr:nvSpPr>
      <xdr:spPr>
        <a:xfrm>
          <a:off x="210757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104339</xdr:rowOff>
    </xdr:from>
    <xdr:ext cx="469744" cy="259045"/>
    <xdr:sp macro="" textlink="">
      <xdr:nvSpPr>
        <xdr:cNvPr id="950" name="n_2aveValue【庁舎】&#10;一人当たり面積"/>
        <xdr:cNvSpPr txBox="1"/>
      </xdr:nvSpPr>
      <xdr:spPr>
        <a:xfrm>
          <a:off x="201994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107604</xdr:rowOff>
    </xdr:from>
    <xdr:ext cx="469744" cy="259045"/>
    <xdr:sp macro="" textlink="">
      <xdr:nvSpPr>
        <xdr:cNvPr id="951" name="n_3aveValue【庁舎】&#10;一人当たり面積"/>
        <xdr:cNvSpPr txBox="1"/>
      </xdr:nvSpPr>
      <xdr:spPr>
        <a:xfrm>
          <a:off x="193104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110870</xdr:rowOff>
    </xdr:from>
    <xdr:ext cx="469744" cy="259045"/>
    <xdr:sp macro="" textlink="">
      <xdr:nvSpPr>
        <xdr:cNvPr id="952" name="n_4aveValue【庁舎】&#10;一人当たり面積"/>
        <xdr:cNvSpPr txBox="1"/>
      </xdr:nvSpPr>
      <xdr:spPr>
        <a:xfrm>
          <a:off x="18421427" y="182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152961</xdr:rowOff>
    </xdr:from>
    <xdr:ext cx="469744" cy="259045"/>
    <xdr:sp macro="" textlink="">
      <xdr:nvSpPr>
        <xdr:cNvPr id="953" name="n_1mainValue【庁舎】&#10;一人当たり面積"/>
        <xdr:cNvSpPr txBox="1"/>
      </xdr:nvSpPr>
      <xdr:spPr>
        <a:xfrm>
          <a:off x="21075727" y="1866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151872</xdr:rowOff>
    </xdr:from>
    <xdr:ext cx="469744" cy="259045"/>
    <xdr:sp macro="" textlink="">
      <xdr:nvSpPr>
        <xdr:cNvPr id="954" name="n_2mainValue【庁舎】&#10;一人当たり面積"/>
        <xdr:cNvSpPr txBox="1"/>
      </xdr:nvSpPr>
      <xdr:spPr>
        <a:xfrm>
          <a:off x="20199427"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151872</xdr:rowOff>
    </xdr:from>
    <xdr:ext cx="469744" cy="259045"/>
    <xdr:sp macro="" textlink="">
      <xdr:nvSpPr>
        <xdr:cNvPr id="955" name="n_3mainValue【庁舎】&#10;一人当たり面積"/>
        <xdr:cNvSpPr txBox="1"/>
      </xdr:nvSpPr>
      <xdr:spPr>
        <a:xfrm>
          <a:off x="19310427"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151872</xdr:rowOff>
    </xdr:from>
    <xdr:ext cx="469744" cy="259045"/>
    <xdr:sp macro="" textlink="">
      <xdr:nvSpPr>
        <xdr:cNvPr id="956" name="n_4mainValue【庁舎】&#10;一人当たり面積"/>
        <xdr:cNvSpPr txBox="1"/>
      </xdr:nvSpPr>
      <xdr:spPr>
        <a:xfrm>
          <a:off x="18421427"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福祉施設、市民会館について一人当たり面積が全国平均を上回り、特に図書館、福祉施設は類似団体内順位で３位となっている。面積に比例し今後の改修経費の負担も大きくなることから、「多摩市公共施設の見直し方針と行動プログラム」の取り組みを進め、計画的な施設改修の実施及び公共施設の総量の適正化を進めていく。なお、一般廃棄物処理施設は、過去調査の誤りを正したため数値の変動大き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2" t="s">
        <v>80</v>
      </c>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c r="AX1" s="652"/>
      <c r="AY1" s="652"/>
      <c r="AZ1" s="652"/>
      <c r="BA1" s="652"/>
      <c r="BB1" s="652"/>
      <c r="BC1" s="652"/>
      <c r="BD1" s="652"/>
      <c r="BE1" s="652"/>
      <c r="BF1" s="652"/>
      <c r="BG1" s="652"/>
      <c r="BH1" s="652"/>
      <c r="BI1" s="652"/>
      <c r="BJ1" s="652"/>
      <c r="BK1" s="652"/>
      <c r="BL1" s="652"/>
      <c r="BM1" s="652"/>
      <c r="BN1" s="652"/>
      <c r="BO1" s="652"/>
      <c r="BP1" s="652"/>
      <c r="BQ1" s="652"/>
      <c r="BR1" s="652"/>
      <c r="BS1" s="652"/>
      <c r="BT1" s="652"/>
      <c r="BU1" s="652"/>
      <c r="BV1" s="652"/>
      <c r="BW1" s="652"/>
      <c r="BX1" s="652"/>
      <c r="BY1" s="652"/>
      <c r="BZ1" s="652"/>
      <c r="CA1" s="652"/>
      <c r="CB1" s="652"/>
      <c r="CC1" s="652"/>
      <c r="CD1" s="652"/>
      <c r="CE1" s="652"/>
      <c r="CF1" s="652"/>
      <c r="CG1" s="652"/>
      <c r="CH1" s="652"/>
      <c r="CI1" s="652"/>
      <c r="CJ1" s="652"/>
      <c r="CK1" s="652"/>
      <c r="CL1" s="652"/>
      <c r="CM1" s="652"/>
      <c r="CN1" s="652"/>
      <c r="CO1" s="652"/>
      <c r="CP1" s="652"/>
      <c r="CQ1" s="652"/>
      <c r="CR1" s="652"/>
      <c r="CS1" s="652"/>
      <c r="CT1" s="652"/>
      <c r="CU1" s="652"/>
      <c r="CV1" s="652"/>
      <c r="CW1" s="652"/>
      <c r="CX1" s="652"/>
      <c r="CY1" s="652"/>
      <c r="CZ1" s="652"/>
      <c r="DA1" s="652"/>
      <c r="DB1" s="652"/>
      <c r="DC1" s="652"/>
      <c r="DD1" s="652"/>
      <c r="DE1" s="652"/>
      <c r="DF1" s="652"/>
      <c r="DG1" s="652"/>
      <c r="DH1" s="652"/>
      <c r="DI1" s="65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3" t="s">
        <v>82</v>
      </c>
      <c r="C3" s="654"/>
      <c r="D3" s="654"/>
      <c r="E3" s="655"/>
      <c r="F3" s="655"/>
      <c r="G3" s="655"/>
      <c r="H3" s="655"/>
      <c r="I3" s="655"/>
      <c r="J3" s="655"/>
      <c r="K3" s="655"/>
      <c r="L3" s="655" t="s">
        <v>83</v>
      </c>
      <c r="M3" s="655"/>
      <c r="N3" s="655"/>
      <c r="O3" s="655"/>
      <c r="P3" s="655"/>
      <c r="Q3" s="655"/>
      <c r="R3" s="658"/>
      <c r="S3" s="658"/>
      <c r="T3" s="658"/>
      <c r="U3" s="658"/>
      <c r="V3" s="659"/>
      <c r="W3" s="549" t="s">
        <v>84</v>
      </c>
      <c r="X3" s="550"/>
      <c r="Y3" s="550"/>
      <c r="Z3" s="550"/>
      <c r="AA3" s="550"/>
      <c r="AB3" s="654"/>
      <c r="AC3" s="658" t="s">
        <v>85</v>
      </c>
      <c r="AD3" s="550"/>
      <c r="AE3" s="550"/>
      <c r="AF3" s="550"/>
      <c r="AG3" s="550"/>
      <c r="AH3" s="550"/>
      <c r="AI3" s="550"/>
      <c r="AJ3" s="550"/>
      <c r="AK3" s="550"/>
      <c r="AL3" s="620"/>
      <c r="AM3" s="549" t="s">
        <v>86</v>
      </c>
      <c r="AN3" s="550"/>
      <c r="AO3" s="550"/>
      <c r="AP3" s="550"/>
      <c r="AQ3" s="550"/>
      <c r="AR3" s="550"/>
      <c r="AS3" s="550"/>
      <c r="AT3" s="550"/>
      <c r="AU3" s="550"/>
      <c r="AV3" s="550"/>
      <c r="AW3" s="550"/>
      <c r="AX3" s="620"/>
      <c r="AY3" s="612" t="s">
        <v>1</v>
      </c>
      <c r="AZ3" s="613"/>
      <c r="BA3" s="613"/>
      <c r="BB3" s="613"/>
      <c r="BC3" s="613"/>
      <c r="BD3" s="613"/>
      <c r="BE3" s="613"/>
      <c r="BF3" s="613"/>
      <c r="BG3" s="613"/>
      <c r="BH3" s="613"/>
      <c r="BI3" s="613"/>
      <c r="BJ3" s="613"/>
      <c r="BK3" s="613"/>
      <c r="BL3" s="613"/>
      <c r="BM3" s="662"/>
      <c r="BN3" s="549" t="s">
        <v>87</v>
      </c>
      <c r="BO3" s="550"/>
      <c r="BP3" s="550"/>
      <c r="BQ3" s="550"/>
      <c r="BR3" s="550"/>
      <c r="BS3" s="550"/>
      <c r="BT3" s="550"/>
      <c r="BU3" s="620"/>
      <c r="BV3" s="549" t="s">
        <v>88</v>
      </c>
      <c r="BW3" s="550"/>
      <c r="BX3" s="550"/>
      <c r="BY3" s="550"/>
      <c r="BZ3" s="550"/>
      <c r="CA3" s="550"/>
      <c r="CB3" s="550"/>
      <c r="CC3" s="620"/>
      <c r="CD3" s="612" t="s">
        <v>1</v>
      </c>
      <c r="CE3" s="613"/>
      <c r="CF3" s="613"/>
      <c r="CG3" s="613"/>
      <c r="CH3" s="613"/>
      <c r="CI3" s="613"/>
      <c r="CJ3" s="613"/>
      <c r="CK3" s="613"/>
      <c r="CL3" s="613"/>
      <c r="CM3" s="613"/>
      <c r="CN3" s="613"/>
      <c r="CO3" s="613"/>
      <c r="CP3" s="613"/>
      <c r="CQ3" s="613"/>
      <c r="CR3" s="613"/>
      <c r="CS3" s="662"/>
      <c r="CT3" s="549" t="s">
        <v>89</v>
      </c>
      <c r="CU3" s="550"/>
      <c r="CV3" s="550"/>
      <c r="CW3" s="550"/>
      <c r="CX3" s="550"/>
      <c r="CY3" s="550"/>
      <c r="CZ3" s="550"/>
      <c r="DA3" s="620"/>
      <c r="DB3" s="549" t="s">
        <v>90</v>
      </c>
      <c r="DC3" s="550"/>
      <c r="DD3" s="550"/>
      <c r="DE3" s="550"/>
      <c r="DF3" s="550"/>
      <c r="DG3" s="550"/>
      <c r="DH3" s="550"/>
      <c r="DI3" s="620"/>
      <c r="DJ3" s="186"/>
      <c r="DK3" s="186"/>
      <c r="DL3" s="186"/>
      <c r="DM3" s="186"/>
      <c r="DN3" s="186"/>
      <c r="DO3" s="186"/>
    </row>
    <row r="4" spans="1:119" ht="18.75" customHeight="1">
      <c r="A4" s="187"/>
      <c r="B4" s="628"/>
      <c r="C4" s="629"/>
      <c r="D4" s="629"/>
      <c r="E4" s="630"/>
      <c r="F4" s="630"/>
      <c r="G4" s="630"/>
      <c r="H4" s="630"/>
      <c r="I4" s="630"/>
      <c r="J4" s="630"/>
      <c r="K4" s="630"/>
      <c r="L4" s="630"/>
      <c r="M4" s="630"/>
      <c r="N4" s="630"/>
      <c r="O4" s="630"/>
      <c r="P4" s="630"/>
      <c r="Q4" s="630"/>
      <c r="R4" s="634"/>
      <c r="S4" s="634"/>
      <c r="T4" s="634"/>
      <c r="U4" s="634"/>
      <c r="V4" s="635"/>
      <c r="W4" s="621"/>
      <c r="X4" s="432"/>
      <c r="Y4" s="432"/>
      <c r="Z4" s="432"/>
      <c r="AA4" s="432"/>
      <c r="AB4" s="629"/>
      <c r="AC4" s="634"/>
      <c r="AD4" s="432"/>
      <c r="AE4" s="432"/>
      <c r="AF4" s="432"/>
      <c r="AG4" s="432"/>
      <c r="AH4" s="432"/>
      <c r="AI4" s="432"/>
      <c r="AJ4" s="432"/>
      <c r="AK4" s="432"/>
      <c r="AL4" s="622"/>
      <c r="AM4" s="576"/>
      <c r="AN4" s="486"/>
      <c r="AO4" s="486"/>
      <c r="AP4" s="486"/>
      <c r="AQ4" s="486"/>
      <c r="AR4" s="486"/>
      <c r="AS4" s="486"/>
      <c r="AT4" s="486"/>
      <c r="AU4" s="486"/>
      <c r="AV4" s="486"/>
      <c r="AW4" s="486"/>
      <c r="AX4" s="661"/>
      <c r="AY4" s="462" t="s">
        <v>91</v>
      </c>
      <c r="AZ4" s="463"/>
      <c r="BA4" s="463"/>
      <c r="BB4" s="463"/>
      <c r="BC4" s="463"/>
      <c r="BD4" s="463"/>
      <c r="BE4" s="463"/>
      <c r="BF4" s="463"/>
      <c r="BG4" s="463"/>
      <c r="BH4" s="463"/>
      <c r="BI4" s="463"/>
      <c r="BJ4" s="463"/>
      <c r="BK4" s="463"/>
      <c r="BL4" s="463"/>
      <c r="BM4" s="464"/>
      <c r="BN4" s="465">
        <v>74977734</v>
      </c>
      <c r="BO4" s="466"/>
      <c r="BP4" s="466"/>
      <c r="BQ4" s="466"/>
      <c r="BR4" s="466"/>
      <c r="BS4" s="466"/>
      <c r="BT4" s="466"/>
      <c r="BU4" s="467"/>
      <c r="BV4" s="465">
        <v>57550935</v>
      </c>
      <c r="BW4" s="466"/>
      <c r="BX4" s="466"/>
      <c r="BY4" s="466"/>
      <c r="BZ4" s="466"/>
      <c r="CA4" s="466"/>
      <c r="CB4" s="466"/>
      <c r="CC4" s="467"/>
      <c r="CD4" s="646" t="s">
        <v>92</v>
      </c>
      <c r="CE4" s="647"/>
      <c r="CF4" s="647"/>
      <c r="CG4" s="647"/>
      <c r="CH4" s="647"/>
      <c r="CI4" s="647"/>
      <c r="CJ4" s="647"/>
      <c r="CK4" s="647"/>
      <c r="CL4" s="647"/>
      <c r="CM4" s="647"/>
      <c r="CN4" s="647"/>
      <c r="CO4" s="647"/>
      <c r="CP4" s="647"/>
      <c r="CQ4" s="647"/>
      <c r="CR4" s="647"/>
      <c r="CS4" s="648"/>
      <c r="CT4" s="649">
        <v>6.6</v>
      </c>
      <c r="CU4" s="650"/>
      <c r="CV4" s="650"/>
      <c r="CW4" s="650"/>
      <c r="CX4" s="650"/>
      <c r="CY4" s="650"/>
      <c r="CZ4" s="650"/>
      <c r="DA4" s="651"/>
      <c r="DB4" s="649">
        <v>4.2</v>
      </c>
      <c r="DC4" s="650"/>
      <c r="DD4" s="650"/>
      <c r="DE4" s="650"/>
      <c r="DF4" s="650"/>
      <c r="DG4" s="650"/>
      <c r="DH4" s="650"/>
      <c r="DI4" s="651"/>
      <c r="DJ4" s="186"/>
      <c r="DK4" s="186"/>
      <c r="DL4" s="186"/>
      <c r="DM4" s="186"/>
      <c r="DN4" s="186"/>
      <c r="DO4" s="186"/>
    </row>
    <row r="5" spans="1:119" ht="18.75" customHeight="1">
      <c r="A5" s="187"/>
      <c r="B5" s="656"/>
      <c r="C5" s="487"/>
      <c r="D5" s="487"/>
      <c r="E5" s="657"/>
      <c r="F5" s="657"/>
      <c r="G5" s="657"/>
      <c r="H5" s="657"/>
      <c r="I5" s="657"/>
      <c r="J5" s="657"/>
      <c r="K5" s="657"/>
      <c r="L5" s="657"/>
      <c r="M5" s="657"/>
      <c r="N5" s="657"/>
      <c r="O5" s="657"/>
      <c r="P5" s="657"/>
      <c r="Q5" s="657"/>
      <c r="R5" s="485"/>
      <c r="S5" s="485"/>
      <c r="T5" s="485"/>
      <c r="U5" s="485"/>
      <c r="V5" s="660"/>
      <c r="W5" s="576"/>
      <c r="X5" s="486"/>
      <c r="Y5" s="486"/>
      <c r="Z5" s="486"/>
      <c r="AA5" s="486"/>
      <c r="AB5" s="487"/>
      <c r="AC5" s="485"/>
      <c r="AD5" s="486"/>
      <c r="AE5" s="486"/>
      <c r="AF5" s="486"/>
      <c r="AG5" s="486"/>
      <c r="AH5" s="486"/>
      <c r="AI5" s="486"/>
      <c r="AJ5" s="486"/>
      <c r="AK5" s="486"/>
      <c r="AL5" s="661"/>
      <c r="AM5" s="539" t="s">
        <v>93</v>
      </c>
      <c r="AN5" s="444"/>
      <c r="AO5" s="444"/>
      <c r="AP5" s="444"/>
      <c r="AQ5" s="444"/>
      <c r="AR5" s="444"/>
      <c r="AS5" s="444"/>
      <c r="AT5" s="445"/>
      <c r="AU5" s="527" t="s">
        <v>94</v>
      </c>
      <c r="AV5" s="528"/>
      <c r="AW5" s="528"/>
      <c r="AX5" s="528"/>
      <c r="AY5" s="450" t="s">
        <v>95</v>
      </c>
      <c r="AZ5" s="451"/>
      <c r="BA5" s="451"/>
      <c r="BB5" s="451"/>
      <c r="BC5" s="451"/>
      <c r="BD5" s="451"/>
      <c r="BE5" s="451"/>
      <c r="BF5" s="451"/>
      <c r="BG5" s="451"/>
      <c r="BH5" s="451"/>
      <c r="BI5" s="451"/>
      <c r="BJ5" s="451"/>
      <c r="BK5" s="451"/>
      <c r="BL5" s="451"/>
      <c r="BM5" s="452"/>
      <c r="BN5" s="470">
        <v>72029432</v>
      </c>
      <c r="BO5" s="471"/>
      <c r="BP5" s="471"/>
      <c r="BQ5" s="471"/>
      <c r="BR5" s="471"/>
      <c r="BS5" s="471"/>
      <c r="BT5" s="471"/>
      <c r="BU5" s="472"/>
      <c r="BV5" s="470">
        <v>55961691</v>
      </c>
      <c r="BW5" s="471"/>
      <c r="BX5" s="471"/>
      <c r="BY5" s="471"/>
      <c r="BZ5" s="471"/>
      <c r="CA5" s="471"/>
      <c r="CB5" s="471"/>
      <c r="CC5" s="472"/>
      <c r="CD5" s="479" t="s">
        <v>96</v>
      </c>
      <c r="CE5" s="480"/>
      <c r="CF5" s="480"/>
      <c r="CG5" s="480"/>
      <c r="CH5" s="480"/>
      <c r="CI5" s="480"/>
      <c r="CJ5" s="480"/>
      <c r="CK5" s="480"/>
      <c r="CL5" s="480"/>
      <c r="CM5" s="480"/>
      <c r="CN5" s="480"/>
      <c r="CO5" s="480"/>
      <c r="CP5" s="480"/>
      <c r="CQ5" s="480"/>
      <c r="CR5" s="480"/>
      <c r="CS5" s="481"/>
      <c r="CT5" s="440">
        <v>87.3</v>
      </c>
      <c r="CU5" s="441"/>
      <c r="CV5" s="441"/>
      <c r="CW5" s="441"/>
      <c r="CX5" s="441"/>
      <c r="CY5" s="441"/>
      <c r="CZ5" s="441"/>
      <c r="DA5" s="442"/>
      <c r="DB5" s="440">
        <v>90.6</v>
      </c>
      <c r="DC5" s="441"/>
      <c r="DD5" s="441"/>
      <c r="DE5" s="441"/>
      <c r="DF5" s="441"/>
      <c r="DG5" s="441"/>
      <c r="DH5" s="441"/>
      <c r="DI5" s="442"/>
      <c r="DJ5" s="186"/>
      <c r="DK5" s="186"/>
      <c r="DL5" s="186"/>
      <c r="DM5" s="186"/>
      <c r="DN5" s="186"/>
      <c r="DO5" s="186"/>
    </row>
    <row r="6" spans="1:119" ht="18.75" customHeight="1">
      <c r="A6" s="187"/>
      <c r="B6" s="626" t="s">
        <v>97</v>
      </c>
      <c r="C6" s="484"/>
      <c r="D6" s="484"/>
      <c r="E6" s="627"/>
      <c r="F6" s="627"/>
      <c r="G6" s="627"/>
      <c r="H6" s="627"/>
      <c r="I6" s="627"/>
      <c r="J6" s="627"/>
      <c r="K6" s="627"/>
      <c r="L6" s="627" t="s">
        <v>98</v>
      </c>
      <c r="M6" s="627"/>
      <c r="N6" s="627"/>
      <c r="O6" s="627"/>
      <c r="P6" s="627"/>
      <c r="Q6" s="627"/>
      <c r="R6" s="508"/>
      <c r="S6" s="508"/>
      <c r="T6" s="508"/>
      <c r="U6" s="508"/>
      <c r="V6" s="633"/>
      <c r="W6" s="561" t="s">
        <v>99</v>
      </c>
      <c r="X6" s="483"/>
      <c r="Y6" s="483"/>
      <c r="Z6" s="483"/>
      <c r="AA6" s="483"/>
      <c r="AB6" s="484"/>
      <c r="AC6" s="638" t="s">
        <v>100</v>
      </c>
      <c r="AD6" s="639"/>
      <c r="AE6" s="639"/>
      <c r="AF6" s="639"/>
      <c r="AG6" s="639"/>
      <c r="AH6" s="639"/>
      <c r="AI6" s="639"/>
      <c r="AJ6" s="639"/>
      <c r="AK6" s="639"/>
      <c r="AL6" s="640"/>
      <c r="AM6" s="539" t="s">
        <v>101</v>
      </c>
      <c r="AN6" s="444"/>
      <c r="AO6" s="444"/>
      <c r="AP6" s="444"/>
      <c r="AQ6" s="444"/>
      <c r="AR6" s="444"/>
      <c r="AS6" s="444"/>
      <c r="AT6" s="445"/>
      <c r="AU6" s="527" t="s">
        <v>102</v>
      </c>
      <c r="AV6" s="528"/>
      <c r="AW6" s="528"/>
      <c r="AX6" s="528"/>
      <c r="AY6" s="450" t="s">
        <v>103</v>
      </c>
      <c r="AZ6" s="451"/>
      <c r="BA6" s="451"/>
      <c r="BB6" s="451"/>
      <c r="BC6" s="451"/>
      <c r="BD6" s="451"/>
      <c r="BE6" s="451"/>
      <c r="BF6" s="451"/>
      <c r="BG6" s="451"/>
      <c r="BH6" s="451"/>
      <c r="BI6" s="451"/>
      <c r="BJ6" s="451"/>
      <c r="BK6" s="451"/>
      <c r="BL6" s="451"/>
      <c r="BM6" s="452"/>
      <c r="BN6" s="470">
        <v>2948302</v>
      </c>
      <c r="BO6" s="471"/>
      <c r="BP6" s="471"/>
      <c r="BQ6" s="471"/>
      <c r="BR6" s="471"/>
      <c r="BS6" s="471"/>
      <c r="BT6" s="471"/>
      <c r="BU6" s="472"/>
      <c r="BV6" s="470">
        <v>1589244</v>
      </c>
      <c r="BW6" s="471"/>
      <c r="BX6" s="471"/>
      <c r="BY6" s="471"/>
      <c r="BZ6" s="471"/>
      <c r="CA6" s="471"/>
      <c r="CB6" s="471"/>
      <c r="CC6" s="472"/>
      <c r="CD6" s="479" t="s">
        <v>104</v>
      </c>
      <c r="CE6" s="480"/>
      <c r="CF6" s="480"/>
      <c r="CG6" s="480"/>
      <c r="CH6" s="480"/>
      <c r="CI6" s="480"/>
      <c r="CJ6" s="480"/>
      <c r="CK6" s="480"/>
      <c r="CL6" s="480"/>
      <c r="CM6" s="480"/>
      <c r="CN6" s="480"/>
      <c r="CO6" s="480"/>
      <c r="CP6" s="480"/>
      <c r="CQ6" s="480"/>
      <c r="CR6" s="480"/>
      <c r="CS6" s="481"/>
      <c r="CT6" s="623">
        <v>87.3</v>
      </c>
      <c r="CU6" s="624"/>
      <c r="CV6" s="624"/>
      <c r="CW6" s="624"/>
      <c r="CX6" s="624"/>
      <c r="CY6" s="624"/>
      <c r="CZ6" s="624"/>
      <c r="DA6" s="625"/>
      <c r="DB6" s="623">
        <v>90.6</v>
      </c>
      <c r="DC6" s="624"/>
      <c r="DD6" s="624"/>
      <c r="DE6" s="624"/>
      <c r="DF6" s="624"/>
      <c r="DG6" s="624"/>
      <c r="DH6" s="624"/>
      <c r="DI6" s="625"/>
      <c r="DJ6" s="186"/>
      <c r="DK6" s="186"/>
      <c r="DL6" s="186"/>
      <c r="DM6" s="186"/>
      <c r="DN6" s="186"/>
      <c r="DO6" s="186"/>
    </row>
    <row r="7" spans="1:119" ht="18.75" customHeight="1">
      <c r="A7" s="187"/>
      <c r="B7" s="628"/>
      <c r="C7" s="629"/>
      <c r="D7" s="629"/>
      <c r="E7" s="630"/>
      <c r="F7" s="630"/>
      <c r="G7" s="630"/>
      <c r="H7" s="630"/>
      <c r="I7" s="630"/>
      <c r="J7" s="630"/>
      <c r="K7" s="630"/>
      <c r="L7" s="630"/>
      <c r="M7" s="630"/>
      <c r="N7" s="630"/>
      <c r="O7" s="630"/>
      <c r="P7" s="630"/>
      <c r="Q7" s="630"/>
      <c r="R7" s="634"/>
      <c r="S7" s="634"/>
      <c r="T7" s="634"/>
      <c r="U7" s="634"/>
      <c r="V7" s="635"/>
      <c r="W7" s="621"/>
      <c r="X7" s="432"/>
      <c r="Y7" s="432"/>
      <c r="Z7" s="432"/>
      <c r="AA7" s="432"/>
      <c r="AB7" s="629"/>
      <c r="AC7" s="641"/>
      <c r="AD7" s="433"/>
      <c r="AE7" s="433"/>
      <c r="AF7" s="433"/>
      <c r="AG7" s="433"/>
      <c r="AH7" s="433"/>
      <c r="AI7" s="433"/>
      <c r="AJ7" s="433"/>
      <c r="AK7" s="433"/>
      <c r="AL7" s="642"/>
      <c r="AM7" s="539" t="s">
        <v>105</v>
      </c>
      <c r="AN7" s="444"/>
      <c r="AO7" s="444"/>
      <c r="AP7" s="444"/>
      <c r="AQ7" s="444"/>
      <c r="AR7" s="444"/>
      <c r="AS7" s="444"/>
      <c r="AT7" s="445"/>
      <c r="AU7" s="527" t="s">
        <v>106</v>
      </c>
      <c r="AV7" s="528"/>
      <c r="AW7" s="528"/>
      <c r="AX7" s="528"/>
      <c r="AY7" s="450" t="s">
        <v>107</v>
      </c>
      <c r="AZ7" s="451"/>
      <c r="BA7" s="451"/>
      <c r="BB7" s="451"/>
      <c r="BC7" s="451"/>
      <c r="BD7" s="451"/>
      <c r="BE7" s="451"/>
      <c r="BF7" s="451"/>
      <c r="BG7" s="451"/>
      <c r="BH7" s="451"/>
      <c r="BI7" s="451"/>
      <c r="BJ7" s="451"/>
      <c r="BK7" s="451"/>
      <c r="BL7" s="451"/>
      <c r="BM7" s="452"/>
      <c r="BN7" s="470">
        <v>901428</v>
      </c>
      <c r="BO7" s="471"/>
      <c r="BP7" s="471"/>
      <c r="BQ7" s="471"/>
      <c r="BR7" s="471"/>
      <c r="BS7" s="471"/>
      <c r="BT7" s="471"/>
      <c r="BU7" s="472"/>
      <c r="BV7" s="470">
        <v>296696</v>
      </c>
      <c r="BW7" s="471"/>
      <c r="BX7" s="471"/>
      <c r="BY7" s="471"/>
      <c r="BZ7" s="471"/>
      <c r="CA7" s="471"/>
      <c r="CB7" s="471"/>
      <c r="CC7" s="472"/>
      <c r="CD7" s="479" t="s">
        <v>108</v>
      </c>
      <c r="CE7" s="480"/>
      <c r="CF7" s="480"/>
      <c r="CG7" s="480"/>
      <c r="CH7" s="480"/>
      <c r="CI7" s="480"/>
      <c r="CJ7" s="480"/>
      <c r="CK7" s="480"/>
      <c r="CL7" s="480"/>
      <c r="CM7" s="480"/>
      <c r="CN7" s="480"/>
      <c r="CO7" s="480"/>
      <c r="CP7" s="480"/>
      <c r="CQ7" s="480"/>
      <c r="CR7" s="480"/>
      <c r="CS7" s="481"/>
      <c r="CT7" s="470">
        <v>31128105</v>
      </c>
      <c r="CU7" s="471"/>
      <c r="CV7" s="471"/>
      <c r="CW7" s="471"/>
      <c r="CX7" s="471"/>
      <c r="CY7" s="471"/>
      <c r="CZ7" s="471"/>
      <c r="DA7" s="472"/>
      <c r="DB7" s="470">
        <v>30994502</v>
      </c>
      <c r="DC7" s="471"/>
      <c r="DD7" s="471"/>
      <c r="DE7" s="471"/>
      <c r="DF7" s="471"/>
      <c r="DG7" s="471"/>
      <c r="DH7" s="471"/>
      <c r="DI7" s="472"/>
      <c r="DJ7" s="186"/>
      <c r="DK7" s="186"/>
      <c r="DL7" s="186"/>
      <c r="DM7" s="186"/>
      <c r="DN7" s="186"/>
      <c r="DO7" s="186"/>
    </row>
    <row r="8" spans="1:119" ht="18.75" customHeight="1" thickBot="1">
      <c r="A8" s="187"/>
      <c r="B8" s="631"/>
      <c r="C8" s="562"/>
      <c r="D8" s="562"/>
      <c r="E8" s="632"/>
      <c r="F8" s="632"/>
      <c r="G8" s="632"/>
      <c r="H8" s="632"/>
      <c r="I8" s="632"/>
      <c r="J8" s="632"/>
      <c r="K8" s="632"/>
      <c r="L8" s="632"/>
      <c r="M8" s="632"/>
      <c r="N8" s="632"/>
      <c r="O8" s="632"/>
      <c r="P8" s="632"/>
      <c r="Q8" s="632"/>
      <c r="R8" s="636"/>
      <c r="S8" s="636"/>
      <c r="T8" s="636"/>
      <c r="U8" s="636"/>
      <c r="V8" s="637"/>
      <c r="W8" s="551"/>
      <c r="X8" s="552"/>
      <c r="Y8" s="552"/>
      <c r="Z8" s="552"/>
      <c r="AA8" s="552"/>
      <c r="AB8" s="562"/>
      <c r="AC8" s="643"/>
      <c r="AD8" s="644"/>
      <c r="AE8" s="644"/>
      <c r="AF8" s="644"/>
      <c r="AG8" s="644"/>
      <c r="AH8" s="644"/>
      <c r="AI8" s="644"/>
      <c r="AJ8" s="644"/>
      <c r="AK8" s="644"/>
      <c r="AL8" s="645"/>
      <c r="AM8" s="539" t="s">
        <v>109</v>
      </c>
      <c r="AN8" s="444"/>
      <c r="AO8" s="444"/>
      <c r="AP8" s="444"/>
      <c r="AQ8" s="444"/>
      <c r="AR8" s="444"/>
      <c r="AS8" s="444"/>
      <c r="AT8" s="445"/>
      <c r="AU8" s="527" t="s">
        <v>110</v>
      </c>
      <c r="AV8" s="528"/>
      <c r="AW8" s="528"/>
      <c r="AX8" s="528"/>
      <c r="AY8" s="450" t="s">
        <v>111</v>
      </c>
      <c r="AZ8" s="451"/>
      <c r="BA8" s="451"/>
      <c r="BB8" s="451"/>
      <c r="BC8" s="451"/>
      <c r="BD8" s="451"/>
      <c r="BE8" s="451"/>
      <c r="BF8" s="451"/>
      <c r="BG8" s="451"/>
      <c r="BH8" s="451"/>
      <c r="BI8" s="451"/>
      <c r="BJ8" s="451"/>
      <c r="BK8" s="451"/>
      <c r="BL8" s="451"/>
      <c r="BM8" s="452"/>
      <c r="BN8" s="470">
        <v>2046874</v>
      </c>
      <c r="BO8" s="471"/>
      <c r="BP8" s="471"/>
      <c r="BQ8" s="471"/>
      <c r="BR8" s="471"/>
      <c r="BS8" s="471"/>
      <c r="BT8" s="471"/>
      <c r="BU8" s="472"/>
      <c r="BV8" s="470">
        <v>1292548</v>
      </c>
      <c r="BW8" s="471"/>
      <c r="BX8" s="471"/>
      <c r="BY8" s="471"/>
      <c r="BZ8" s="471"/>
      <c r="CA8" s="471"/>
      <c r="CB8" s="471"/>
      <c r="CC8" s="472"/>
      <c r="CD8" s="479" t="s">
        <v>112</v>
      </c>
      <c r="CE8" s="480"/>
      <c r="CF8" s="480"/>
      <c r="CG8" s="480"/>
      <c r="CH8" s="480"/>
      <c r="CI8" s="480"/>
      <c r="CJ8" s="480"/>
      <c r="CK8" s="480"/>
      <c r="CL8" s="480"/>
      <c r="CM8" s="480"/>
      <c r="CN8" s="480"/>
      <c r="CO8" s="480"/>
      <c r="CP8" s="480"/>
      <c r="CQ8" s="480"/>
      <c r="CR8" s="480"/>
      <c r="CS8" s="481"/>
      <c r="CT8" s="583">
        <v>1.1299999999999999</v>
      </c>
      <c r="CU8" s="584"/>
      <c r="CV8" s="584"/>
      <c r="CW8" s="584"/>
      <c r="CX8" s="584"/>
      <c r="CY8" s="584"/>
      <c r="CZ8" s="584"/>
      <c r="DA8" s="585"/>
      <c r="DB8" s="583">
        <v>1.1399999999999999</v>
      </c>
      <c r="DC8" s="584"/>
      <c r="DD8" s="584"/>
      <c r="DE8" s="584"/>
      <c r="DF8" s="584"/>
      <c r="DG8" s="584"/>
      <c r="DH8" s="584"/>
      <c r="DI8" s="585"/>
      <c r="DJ8" s="186"/>
      <c r="DK8" s="186"/>
      <c r="DL8" s="186"/>
      <c r="DM8" s="186"/>
      <c r="DN8" s="186"/>
      <c r="DO8" s="186"/>
    </row>
    <row r="9" spans="1:119" ht="18.75" customHeight="1" thickBot="1">
      <c r="A9" s="187"/>
      <c r="B9" s="612" t="s">
        <v>113</v>
      </c>
      <c r="C9" s="613"/>
      <c r="D9" s="613"/>
      <c r="E9" s="613"/>
      <c r="F9" s="613"/>
      <c r="G9" s="613"/>
      <c r="H9" s="613"/>
      <c r="I9" s="613"/>
      <c r="J9" s="613"/>
      <c r="K9" s="533"/>
      <c r="L9" s="614" t="s">
        <v>114</v>
      </c>
      <c r="M9" s="615"/>
      <c r="N9" s="615"/>
      <c r="O9" s="615"/>
      <c r="P9" s="615"/>
      <c r="Q9" s="616"/>
      <c r="R9" s="617">
        <v>146951</v>
      </c>
      <c r="S9" s="618"/>
      <c r="T9" s="618"/>
      <c r="U9" s="618"/>
      <c r="V9" s="619"/>
      <c r="W9" s="549" t="s">
        <v>115</v>
      </c>
      <c r="X9" s="550"/>
      <c r="Y9" s="550"/>
      <c r="Z9" s="550"/>
      <c r="AA9" s="550"/>
      <c r="AB9" s="550"/>
      <c r="AC9" s="550"/>
      <c r="AD9" s="550"/>
      <c r="AE9" s="550"/>
      <c r="AF9" s="550"/>
      <c r="AG9" s="550"/>
      <c r="AH9" s="550"/>
      <c r="AI9" s="550"/>
      <c r="AJ9" s="550"/>
      <c r="AK9" s="550"/>
      <c r="AL9" s="620"/>
      <c r="AM9" s="539" t="s">
        <v>116</v>
      </c>
      <c r="AN9" s="444"/>
      <c r="AO9" s="444"/>
      <c r="AP9" s="444"/>
      <c r="AQ9" s="444"/>
      <c r="AR9" s="444"/>
      <c r="AS9" s="444"/>
      <c r="AT9" s="445"/>
      <c r="AU9" s="527" t="s">
        <v>117</v>
      </c>
      <c r="AV9" s="528"/>
      <c r="AW9" s="528"/>
      <c r="AX9" s="528"/>
      <c r="AY9" s="450" t="s">
        <v>118</v>
      </c>
      <c r="AZ9" s="451"/>
      <c r="BA9" s="451"/>
      <c r="BB9" s="451"/>
      <c r="BC9" s="451"/>
      <c r="BD9" s="451"/>
      <c r="BE9" s="451"/>
      <c r="BF9" s="451"/>
      <c r="BG9" s="451"/>
      <c r="BH9" s="451"/>
      <c r="BI9" s="451"/>
      <c r="BJ9" s="451"/>
      <c r="BK9" s="451"/>
      <c r="BL9" s="451"/>
      <c r="BM9" s="452"/>
      <c r="BN9" s="470">
        <v>754326</v>
      </c>
      <c r="BO9" s="471"/>
      <c r="BP9" s="471"/>
      <c r="BQ9" s="471"/>
      <c r="BR9" s="471"/>
      <c r="BS9" s="471"/>
      <c r="BT9" s="471"/>
      <c r="BU9" s="472"/>
      <c r="BV9" s="470">
        <v>271196</v>
      </c>
      <c r="BW9" s="471"/>
      <c r="BX9" s="471"/>
      <c r="BY9" s="471"/>
      <c r="BZ9" s="471"/>
      <c r="CA9" s="471"/>
      <c r="CB9" s="471"/>
      <c r="CC9" s="472"/>
      <c r="CD9" s="479" t="s">
        <v>119</v>
      </c>
      <c r="CE9" s="480"/>
      <c r="CF9" s="480"/>
      <c r="CG9" s="480"/>
      <c r="CH9" s="480"/>
      <c r="CI9" s="480"/>
      <c r="CJ9" s="480"/>
      <c r="CK9" s="480"/>
      <c r="CL9" s="480"/>
      <c r="CM9" s="480"/>
      <c r="CN9" s="480"/>
      <c r="CO9" s="480"/>
      <c r="CP9" s="480"/>
      <c r="CQ9" s="480"/>
      <c r="CR9" s="480"/>
      <c r="CS9" s="481"/>
      <c r="CT9" s="440">
        <v>5.0999999999999996</v>
      </c>
      <c r="CU9" s="441"/>
      <c r="CV9" s="441"/>
      <c r="CW9" s="441"/>
      <c r="CX9" s="441"/>
      <c r="CY9" s="441"/>
      <c r="CZ9" s="441"/>
      <c r="DA9" s="442"/>
      <c r="DB9" s="440">
        <v>5.4</v>
      </c>
      <c r="DC9" s="441"/>
      <c r="DD9" s="441"/>
      <c r="DE9" s="441"/>
      <c r="DF9" s="441"/>
      <c r="DG9" s="441"/>
      <c r="DH9" s="441"/>
      <c r="DI9" s="442"/>
      <c r="DJ9" s="186"/>
      <c r="DK9" s="186"/>
      <c r="DL9" s="186"/>
      <c r="DM9" s="186"/>
      <c r="DN9" s="186"/>
      <c r="DO9" s="186"/>
    </row>
    <row r="10" spans="1:119" ht="18.75" customHeight="1" thickBot="1">
      <c r="A10" s="187"/>
      <c r="B10" s="612"/>
      <c r="C10" s="613"/>
      <c r="D10" s="613"/>
      <c r="E10" s="613"/>
      <c r="F10" s="613"/>
      <c r="G10" s="613"/>
      <c r="H10" s="613"/>
      <c r="I10" s="613"/>
      <c r="J10" s="613"/>
      <c r="K10" s="533"/>
      <c r="L10" s="443" t="s">
        <v>120</v>
      </c>
      <c r="M10" s="444"/>
      <c r="N10" s="444"/>
      <c r="O10" s="444"/>
      <c r="P10" s="444"/>
      <c r="Q10" s="445"/>
      <c r="R10" s="446">
        <v>146631</v>
      </c>
      <c r="S10" s="447"/>
      <c r="T10" s="447"/>
      <c r="U10" s="447"/>
      <c r="V10" s="449"/>
      <c r="W10" s="621"/>
      <c r="X10" s="432"/>
      <c r="Y10" s="432"/>
      <c r="Z10" s="432"/>
      <c r="AA10" s="432"/>
      <c r="AB10" s="432"/>
      <c r="AC10" s="432"/>
      <c r="AD10" s="432"/>
      <c r="AE10" s="432"/>
      <c r="AF10" s="432"/>
      <c r="AG10" s="432"/>
      <c r="AH10" s="432"/>
      <c r="AI10" s="432"/>
      <c r="AJ10" s="432"/>
      <c r="AK10" s="432"/>
      <c r="AL10" s="622"/>
      <c r="AM10" s="539" t="s">
        <v>121</v>
      </c>
      <c r="AN10" s="444"/>
      <c r="AO10" s="444"/>
      <c r="AP10" s="444"/>
      <c r="AQ10" s="444"/>
      <c r="AR10" s="444"/>
      <c r="AS10" s="444"/>
      <c r="AT10" s="445"/>
      <c r="AU10" s="527" t="s">
        <v>117</v>
      </c>
      <c r="AV10" s="528"/>
      <c r="AW10" s="528"/>
      <c r="AX10" s="528"/>
      <c r="AY10" s="450" t="s">
        <v>122</v>
      </c>
      <c r="AZ10" s="451"/>
      <c r="BA10" s="451"/>
      <c r="BB10" s="451"/>
      <c r="BC10" s="451"/>
      <c r="BD10" s="451"/>
      <c r="BE10" s="451"/>
      <c r="BF10" s="451"/>
      <c r="BG10" s="451"/>
      <c r="BH10" s="451"/>
      <c r="BI10" s="451"/>
      <c r="BJ10" s="451"/>
      <c r="BK10" s="451"/>
      <c r="BL10" s="451"/>
      <c r="BM10" s="452"/>
      <c r="BN10" s="470">
        <v>651432</v>
      </c>
      <c r="BO10" s="471"/>
      <c r="BP10" s="471"/>
      <c r="BQ10" s="471"/>
      <c r="BR10" s="471"/>
      <c r="BS10" s="471"/>
      <c r="BT10" s="471"/>
      <c r="BU10" s="472"/>
      <c r="BV10" s="470">
        <v>1151126</v>
      </c>
      <c r="BW10" s="471"/>
      <c r="BX10" s="471"/>
      <c r="BY10" s="471"/>
      <c r="BZ10" s="471"/>
      <c r="CA10" s="471"/>
      <c r="CB10" s="471"/>
      <c r="CC10" s="47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2"/>
      <c r="C11" s="613"/>
      <c r="D11" s="613"/>
      <c r="E11" s="613"/>
      <c r="F11" s="613"/>
      <c r="G11" s="613"/>
      <c r="H11" s="613"/>
      <c r="I11" s="613"/>
      <c r="J11" s="613"/>
      <c r="K11" s="533"/>
      <c r="L11" s="516" t="s">
        <v>124</v>
      </c>
      <c r="M11" s="517"/>
      <c r="N11" s="517"/>
      <c r="O11" s="517"/>
      <c r="P11" s="517"/>
      <c r="Q11" s="518"/>
      <c r="R11" s="609" t="s">
        <v>125</v>
      </c>
      <c r="S11" s="610"/>
      <c r="T11" s="610"/>
      <c r="U11" s="610"/>
      <c r="V11" s="611"/>
      <c r="W11" s="621"/>
      <c r="X11" s="432"/>
      <c r="Y11" s="432"/>
      <c r="Z11" s="432"/>
      <c r="AA11" s="432"/>
      <c r="AB11" s="432"/>
      <c r="AC11" s="432"/>
      <c r="AD11" s="432"/>
      <c r="AE11" s="432"/>
      <c r="AF11" s="432"/>
      <c r="AG11" s="432"/>
      <c r="AH11" s="432"/>
      <c r="AI11" s="432"/>
      <c r="AJ11" s="432"/>
      <c r="AK11" s="432"/>
      <c r="AL11" s="622"/>
      <c r="AM11" s="539" t="s">
        <v>126</v>
      </c>
      <c r="AN11" s="444"/>
      <c r="AO11" s="444"/>
      <c r="AP11" s="444"/>
      <c r="AQ11" s="444"/>
      <c r="AR11" s="444"/>
      <c r="AS11" s="444"/>
      <c r="AT11" s="445"/>
      <c r="AU11" s="527" t="s">
        <v>117</v>
      </c>
      <c r="AV11" s="528"/>
      <c r="AW11" s="528"/>
      <c r="AX11" s="528"/>
      <c r="AY11" s="450" t="s">
        <v>127</v>
      </c>
      <c r="AZ11" s="451"/>
      <c r="BA11" s="451"/>
      <c r="BB11" s="451"/>
      <c r="BC11" s="451"/>
      <c r="BD11" s="451"/>
      <c r="BE11" s="451"/>
      <c r="BF11" s="451"/>
      <c r="BG11" s="451"/>
      <c r="BH11" s="451"/>
      <c r="BI11" s="451"/>
      <c r="BJ11" s="451"/>
      <c r="BK11" s="451"/>
      <c r="BL11" s="451"/>
      <c r="BM11" s="452"/>
      <c r="BN11" s="470">
        <v>0</v>
      </c>
      <c r="BO11" s="471"/>
      <c r="BP11" s="471"/>
      <c r="BQ11" s="471"/>
      <c r="BR11" s="471"/>
      <c r="BS11" s="471"/>
      <c r="BT11" s="471"/>
      <c r="BU11" s="472"/>
      <c r="BV11" s="470">
        <v>109955</v>
      </c>
      <c r="BW11" s="471"/>
      <c r="BX11" s="471"/>
      <c r="BY11" s="471"/>
      <c r="BZ11" s="471"/>
      <c r="CA11" s="471"/>
      <c r="CB11" s="471"/>
      <c r="CC11" s="472"/>
      <c r="CD11" s="479" t="s">
        <v>128</v>
      </c>
      <c r="CE11" s="480"/>
      <c r="CF11" s="480"/>
      <c r="CG11" s="480"/>
      <c r="CH11" s="480"/>
      <c r="CI11" s="480"/>
      <c r="CJ11" s="480"/>
      <c r="CK11" s="480"/>
      <c r="CL11" s="480"/>
      <c r="CM11" s="480"/>
      <c r="CN11" s="480"/>
      <c r="CO11" s="480"/>
      <c r="CP11" s="480"/>
      <c r="CQ11" s="480"/>
      <c r="CR11" s="480"/>
      <c r="CS11" s="481"/>
      <c r="CT11" s="583" t="s">
        <v>129</v>
      </c>
      <c r="CU11" s="584"/>
      <c r="CV11" s="584"/>
      <c r="CW11" s="584"/>
      <c r="CX11" s="584"/>
      <c r="CY11" s="584"/>
      <c r="CZ11" s="584"/>
      <c r="DA11" s="585"/>
      <c r="DB11" s="583" t="s">
        <v>129</v>
      </c>
      <c r="DC11" s="584"/>
      <c r="DD11" s="584"/>
      <c r="DE11" s="584"/>
      <c r="DF11" s="584"/>
      <c r="DG11" s="584"/>
      <c r="DH11" s="584"/>
      <c r="DI11" s="585"/>
      <c r="DJ11" s="186"/>
      <c r="DK11" s="186"/>
      <c r="DL11" s="186"/>
      <c r="DM11" s="186"/>
      <c r="DN11" s="186"/>
      <c r="DO11" s="186"/>
    </row>
    <row r="12" spans="1:119" ht="18.75" customHeight="1">
      <c r="A12" s="187"/>
      <c r="B12" s="586" t="s">
        <v>130</v>
      </c>
      <c r="C12" s="587"/>
      <c r="D12" s="587"/>
      <c r="E12" s="587"/>
      <c r="F12" s="587"/>
      <c r="G12" s="587"/>
      <c r="H12" s="587"/>
      <c r="I12" s="587"/>
      <c r="J12" s="587"/>
      <c r="K12" s="588"/>
      <c r="L12" s="595" t="s">
        <v>131</v>
      </c>
      <c r="M12" s="596"/>
      <c r="N12" s="596"/>
      <c r="O12" s="596"/>
      <c r="P12" s="596"/>
      <c r="Q12" s="597"/>
      <c r="R12" s="598">
        <v>148479</v>
      </c>
      <c r="S12" s="599"/>
      <c r="T12" s="599"/>
      <c r="U12" s="599"/>
      <c r="V12" s="600"/>
      <c r="W12" s="601" t="s">
        <v>1</v>
      </c>
      <c r="X12" s="528"/>
      <c r="Y12" s="528"/>
      <c r="Z12" s="528"/>
      <c r="AA12" s="528"/>
      <c r="AB12" s="602"/>
      <c r="AC12" s="603" t="s">
        <v>132</v>
      </c>
      <c r="AD12" s="604"/>
      <c r="AE12" s="604"/>
      <c r="AF12" s="604"/>
      <c r="AG12" s="605"/>
      <c r="AH12" s="603" t="s">
        <v>133</v>
      </c>
      <c r="AI12" s="604"/>
      <c r="AJ12" s="604"/>
      <c r="AK12" s="604"/>
      <c r="AL12" s="606"/>
      <c r="AM12" s="539" t="s">
        <v>134</v>
      </c>
      <c r="AN12" s="444"/>
      <c r="AO12" s="444"/>
      <c r="AP12" s="444"/>
      <c r="AQ12" s="444"/>
      <c r="AR12" s="444"/>
      <c r="AS12" s="444"/>
      <c r="AT12" s="445"/>
      <c r="AU12" s="527" t="s">
        <v>117</v>
      </c>
      <c r="AV12" s="528"/>
      <c r="AW12" s="528"/>
      <c r="AX12" s="528"/>
      <c r="AY12" s="450" t="s">
        <v>135</v>
      </c>
      <c r="AZ12" s="451"/>
      <c r="BA12" s="451"/>
      <c r="BB12" s="451"/>
      <c r="BC12" s="451"/>
      <c r="BD12" s="451"/>
      <c r="BE12" s="451"/>
      <c r="BF12" s="451"/>
      <c r="BG12" s="451"/>
      <c r="BH12" s="451"/>
      <c r="BI12" s="451"/>
      <c r="BJ12" s="451"/>
      <c r="BK12" s="451"/>
      <c r="BL12" s="451"/>
      <c r="BM12" s="452"/>
      <c r="BN12" s="470">
        <v>457000</v>
      </c>
      <c r="BO12" s="471"/>
      <c r="BP12" s="471"/>
      <c r="BQ12" s="471"/>
      <c r="BR12" s="471"/>
      <c r="BS12" s="471"/>
      <c r="BT12" s="471"/>
      <c r="BU12" s="472"/>
      <c r="BV12" s="470">
        <v>1597000</v>
      </c>
      <c r="BW12" s="471"/>
      <c r="BX12" s="471"/>
      <c r="BY12" s="471"/>
      <c r="BZ12" s="471"/>
      <c r="CA12" s="471"/>
      <c r="CB12" s="471"/>
      <c r="CC12" s="472"/>
      <c r="CD12" s="479" t="s">
        <v>136</v>
      </c>
      <c r="CE12" s="480"/>
      <c r="CF12" s="480"/>
      <c r="CG12" s="480"/>
      <c r="CH12" s="480"/>
      <c r="CI12" s="480"/>
      <c r="CJ12" s="480"/>
      <c r="CK12" s="480"/>
      <c r="CL12" s="480"/>
      <c r="CM12" s="480"/>
      <c r="CN12" s="480"/>
      <c r="CO12" s="480"/>
      <c r="CP12" s="480"/>
      <c r="CQ12" s="480"/>
      <c r="CR12" s="480"/>
      <c r="CS12" s="481"/>
      <c r="CT12" s="583" t="s">
        <v>129</v>
      </c>
      <c r="CU12" s="584"/>
      <c r="CV12" s="584"/>
      <c r="CW12" s="584"/>
      <c r="CX12" s="584"/>
      <c r="CY12" s="584"/>
      <c r="CZ12" s="584"/>
      <c r="DA12" s="585"/>
      <c r="DB12" s="583" t="s">
        <v>129</v>
      </c>
      <c r="DC12" s="584"/>
      <c r="DD12" s="584"/>
      <c r="DE12" s="584"/>
      <c r="DF12" s="584"/>
      <c r="DG12" s="584"/>
      <c r="DH12" s="584"/>
      <c r="DI12" s="585"/>
      <c r="DJ12" s="186"/>
      <c r="DK12" s="186"/>
      <c r="DL12" s="186"/>
      <c r="DM12" s="186"/>
      <c r="DN12" s="186"/>
      <c r="DO12" s="186"/>
    </row>
    <row r="13" spans="1:119" ht="18.75" customHeight="1">
      <c r="A13" s="187"/>
      <c r="B13" s="589"/>
      <c r="C13" s="590"/>
      <c r="D13" s="590"/>
      <c r="E13" s="590"/>
      <c r="F13" s="590"/>
      <c r="G13" s="590"/>
      <c r="H13" s="590"/>
      <c r="I13" s="590"/>
      <c r="J13" s="590"/>
      <c r="K13" s="591"/>
      <c r="L13" s="197"/>
      <c r="M13" s="570" t="s">
        <v>137</v>
      </c>
      <c r="N13" s="571"/>
      <c r="O13" s="571"/>
      <c r="P13" s="571"/>
      <c r="Q13" s="572"/>
      <c r="R13" s="573">
        <v>145724</v>
      </c>
      <c r="S13" s="574"/>
      <c r="T13" s="574"/>
      <c r="U13" s="574"/>
      <c r="V13" s="575"/>
      <c r="W13" s="561" t="s">
        <v>138</v>
      </c>
      <c r="X13" s="483"/>
      <c r="Y13" s="483"/>
      <c r="Z13" s="483"/>
      <c r="AA13" s="483"/>
      <c r="AB13" s="484"/>
      <c r="AC13" s="446">
        <v>277</v>
      </c>
      <c r="AD13" s="447"/>
      <c r="AE13" s="447"/>
      <c r="AF13" s="447"/>
      <c r="AG13" s="448"/>
      <c r="AH13" s="446">
        <v>280</v>
      </c>
      <c r="AI13" s="447"/>
      <c r="AJ13" s="447"/>
      <c r="AK13" s="447"/>
      <c r="AL13" s="449"/>
      <c r="AM13" s="539" t="s">
        <v>139</v>
      </c>
      <c r="AN13" s="444"/>
      <c r="AO13" s="444"/>
      <c r="AP13" s="444"/>
      <c r="AQ13" s="444"/>
      <c r="AR13" s="444"/>
      <c r="AS13" s="444"/>
      <c r="AT13" s="445"/>
      <c r="AU13" s="527" t="s">
        <v>140</v>
      </c>
      <c r="AV13" s="528"/>
      <c r="AW13" s="528"/>
      <c r="AX13" s="528"/>
      <c r="AY13" s="450" t="s">
        <v>141</v>
      </c>
      <c r="AZ13" s="451"/>
      <c r="BA13" s="451"/>
      <c r="BB13" s="451"/>
      <c r="BC13" s="451"/>
      <c r="BD13" s="451"/>
      <c r="BE13" s="451"/>
      <c r="BF13" s="451"/>
      <c r="BG13" s="451"/>
      <c r="BH13" s="451"/>
      <c r="BI13" s="451"/>
      <c r="BJ13" s="451"/>
      <c r="BK13" s="451"/>
      <c r="BL13" s="451"/>
      <c r="BM13" s="452"/>
      <c r="BN13" s="470">
        <v>948758</v>
      </c>
      <c r="BO13" s="471"/>
      <c r="BP13" s="471"/>
      <c r="BQ13" s="471"/>
      <c r="BR13" s="471"/>
      <c r="BS13" s="471"/>
      <c r="BT13" s="471"/>
      <c r="BU13" s="472"/>
      <c r="BV13" s="470">
        <v>-64723</v>
      </c>
      <c r="BW13" s="471"/>
      <c r="BX13" s="471"/>
      <c r="BY13" s="471"/>
      <c r="BZ13" s="471"/>
      <c r="CA13" s="471"/>
      <c r="CB13" s="471"/>
      <c r="CC13" s="472"/>
      <c r="CD13" s="479" t="s">
        <v>142</v>
      </c>
      <c r="CE13" s="480"/>
      <c r="CF13" s="480"/>
      <c r="CG13" s="480"/>
      <c r="CH13" s="480"/>
      <c r="CI13" s="480"/>
      <c r="CJ13" s="480"/>
      <c r="CK13" s="480"/>
      <c r="CL13" s="480"/>
      <c r="CM13" s="480"/>
      <c r="CN13" s="480"/>
      <c r="CO13" s="480"/>
      <c r="CP13" s="480"/>
      <c r="CQ13" s="480"/>
      <c r="CR13" s="480"/>
      <c r="CS13" s="481"/>
      <c r="CT13" s="440">
        <v>2</v>
      </c>
      <c r="CU13" s="441"/>
      <c r="CV13" s="441"/>
      <c r="CW13" s="441"/>
      <c r="CX13" s="441"/>
      <c r="CY13" s="441"/>
      <c r="CZ13" s="441"/>
      <c r="DA13" s="442"/>
      <c r="DB13" s="440">
        <v>1.6</v>
      </c>
      <c r="DC13" s="441"/>
      <c r="DD13" s="441"/>
      <c r="DE13" s="441"/>
      <c r="DF13" s="441"/>
      <c r="DG13" s="441"/>
      <c r="DH13" s="441"/>
      <c r="DI13" s="442"/>
      <c r="DJ13" s="186"/>
      <c r="DK13" s="186"/>
      <c r="DL13" s="186"/>
      <c r="DM13" s="186"/>
      <c r="DN13" s="186"/>
      <c r="DO13" s="186"/>
    </row>
    <row r="14" spans="1:119" ht="18.75" customHeight="1" thickBot="1">
      <c r="A14" s="187"/>
      <c r="B14" s="589"/>
      <c r="C14" s="590"/>
      <c r="D14" s="590"/>
      <c r="E14" s="590"/>
      <c r="F14" s="590"/>
      <c r="G14" s="590"/>
      <c r="H14" s="590"/>
      <c r="I14" s="590"/>
      <c r="J14" s="590"/>
      <c r="K14" s="591"/>
      <c r="L14" s="563" t="s">
        <v>143</v>
      </c>
      <c r="M14" s="607"/>
      <c r="N14" s="607"/>
      <c r="O14" s="607"/>
      <c r="P14" s="607"/>
      <c r="Q14" s="608"/>
      <c r="R14" s="573">
        <v>148823</v>
      </c>
      <c r="S14" s="574"/>
      <c r="T14" s="574"/>
      <c r="U14" s="574"/>
      <c r="V14" s="575"/>
      <c r="W14" s="576"/>
      <c r="X14" s="486"/>
      <c r="Y14" s="486"/>
      <c r="Z14" s="486"/>
      <c r="AA14" s="486"/>
      <c r="AB14" s="487"/>
      <c r="AC14" s="566">
        <v>0.5</v>
      </c>
      <c r="AD14" s="567"/>
      <c r="AE14" s="567"/>
      <c r="AF14" s="567"/>
      <c r="AG14" s="568"/>
      <c r="AH14" s="566">
        <v>0.5</v>
      </c>
      <c r="AI14" s="567"/>
      <c r="AJ14" s="567"/>
      <c r="AK14" s="567"/>
      <c r="AL14" s="569"/>
      <c r="AM14" s="539"/>
      <c r="AN14" s="444"/>
      <c r="AO14" s="444"/>
      <c r="AP14" s="444"/>
      <c r="AQ14" s="444"/>
      <c r="AR14" s="444"/>
      <c r="AS14" s="444"/>
      <c r="AT14" s="445"/>
      <c r="AU14" s="527"/>
      <c r="AV14" s="528"/>
      <c r="AW14" s="528"/>
      <c r="AX14" s="528"/>
      <c r="AY14" s="450"/>
      <c r="AZ14" s="451"/>
      <c r="BA14" s="451"/>
      <c r="BB14" s="451"/>
      <c r="BC14" s="451"/>
      <c r="BD14" s="451"/>
      <c r="BE14" s="451"/>
      <c r="BF14" s="451"/>
      <c r="BG14" s="451"/>
      <c r="BH14" s="451"/>
      <c r="BI14" s="451"/>
      <c r="BJ14" s="451"/>
      <c r="BK14" s="451"/>
      <c r="BL14" s="451"/>
      <c r="BM14" s="452"/>
      <c r="BN14" s="470"/>
      <c r="BO14" s="471"/>
      <c r="BP14" s="471"/>
      <c r="BQ14" s="471"/>
      <c r="BR14" s="471"/>
      <c r="BS14" s="471"/>
      <c r="BT14" s="471"/>
      <c r="BU14" s="472"/>
      <c r="BV14" s="470"/>
      <c r="BW14" s="471"/>
      <c r="BX14" s="471"/>
      <c r="BY14" s="471"/>
      <c r="BZ14" s="471"/>
      <c r="CA14" s="471"/>
      <c r="CB14" s="471"/>
      <c r="CC14" s="472"/>
      <c r="CD14" s="476" t="s">
        <v>144</v>
      </c>
      <c r="CE14" s="477"/>
      <c r="CF14" s="477"/>
      <c r="CG14" s="477"/>
      <c r="CH14" s="477"/>
      <c r="CI14" s="477"/>
      <c r="CJ14" s="477"/>
      <c r="CK14" s="477"/>
      <c r="CL14" s="477"/>
      <c r="CM14" s="477"/>
      <c r="CN14" s="477"/>
      <c r="CO14" s="477"/>
      <c r="CP14" s="477"/>
      <c r="CQ14" s="477"/>
      <c r="CR14" s="477"/>
      <c r="CS14" s="478"/>
      <c r="CT14" s="577" t="s">
        <v>129</v>
      </c>
      <c r="CU14" s="578"/>
      <c r="CV14" s="578"/>
      <c r="CW14" s="578"/>
      <c r="CX14" s="578"/>
      <c r="CY14" s="578"/>
      <c r="CZ14" s="578"/>
      <c r="DA14" s="579"/>
      <c r="DB14" s="577" t="s">
        <v>129</v>
      </c>
      <c r="DC14" s="578"/>
      <c r="DD14" s="578"/>
      <c r="DE14" s="578"/>
      <c r="DF14" s="578"/>
      <c r="DG14" s="578"/>
      <c r="DH14" s="578"/>
      <c r="DI14" s="579"/>
      <c r="DJ14" s="186"/>
      <c r="DK14" s="186"/>
      <c r="DL14" s="186"/>
      <c r="DM14" s="186"/>
      <c r="DN14" s="186"/>
      <c r="DO14" s="186"/>
    </row>
    <row r="15" spans="1:119" ht="18.75" customHeight="1">
      <c r="A15" s="187"/>
      <c r="B15" s="589"/>
      <c r="C15" s="590"/>
      <c r="D15" s="590"/>
      <c r="E15" s="590"/>
      <c r="F15" s="590"/>
      <c r="G15" s="590"/>
      <c r="H15" s="590"/>
      <c r="I15" s="590"/>
      <c r="J15" s="590"/>
      <c r="K15" s="591"/>
      <c r="L15" s="197"/>
      <c r="M15" s="570" t="s">
        <v>145</v>
      </c>
      <c r="N15" s="571"/>
      <c r="O15" s="571"/>
      <c r="P15" s="571"/>
      <c r="Q15" s="572"/>
      <c r="R15" s="573">
        <v>145985</v>
      </c>
      <c r="S15" s="574"/>
      <c r="T15" s="574"/>
      <c r="U15" s="574"/>
      <c r="V15" s="575"/>
      <c r="W15" s="561" t="s">
        <v>146</v>
      </c>
      <c r="X15" s="483"/>
      <c r="Y15" s="483"/>
      <c r="Z15" s="483"/>
      <c r="AA15" s="483"/>
      <c r="AB15" s="484"/>
      <c r="AC15" s="446">
        <v>8619</v>
      </c>
      <c r="AD15" s="447"/>
      <c r="AE15" s="447"/>
      <c r="AF15" s="447"/>
      <c r="AG15" s="448"/>
      <c r="AH15" s="446">
        <v>9102</v>
      </c>
      <c r="AI15" s="447"/>
      <c r="AJ15" s="447"/>
      <c r="AK15" s="447"/>
      <c r="AL15" s="449"/>
      <c r="AM15" s="539"/>
      <c r="AN15" s="444"/>
      <c r="AO15" s="444"/>
      <c r="AP15" s="444"/>
      <c r="AQ15" s="444"/>
      <c r="AR15" s="444"/>
      <c r="AS15" s="444"/>
      <c r="AT15" s="445"/>
      <c r="AU15" s="527"/>
      <c r="AV15" s="528"/>
      <c r="AW15" s="528"/>
      <c r="AX15" s="528"/>
      <c r="AY15" s="462" t="s">
        <v>147</v>
      </c>
      <c r="AZ15" s="463"/>
      <c r="BA15" s="463"/>
      <c r="BB15" s="463"/>
      <c r="BC15" s="463"/>
      <c r="BD15" s="463"/>
      <c r="BE15" s="463"/>
      <c r="BF15" s="463"/>
      <c r="BG15" s="463"/>
      <c r="BH15" s="463"/>
      <c r="BI15" s="463"/>
      <c r="BJ15" s="463"/>
      <c r="BK15" s="463"/>
      <c r="BL15" s="463"/>
      <c r="BM15" s="464"/>
      <c r="BN15" s="465">
        <v>24145297</v>
      </c>
      <c r="BO15" s="466"/>
      <c r="BP15" s="466"/>
      <c r="BQ15" s="466"/>
      <c r="BR15" s="466"/>
      <c r="BS15" s="466"/>
      <c r="BT15" s="466"/>
      <c r="BU15" s="467"/>
      <c r="BV15" s="465">
        <v>23878697</v>
      </c>
      <c r="BW15" s="466"/>
      <c r="BX15" s="466"/>
      <c r="BY15" s="466"/>
      <c r="BZ15" s="466"/>
      <c r="CA15" s="466"/>
      <c r="CB15" s="466"/>
      <c r="CC15" s="467"/>
      <c r="CD15" s="580" t="s">
        <v>148</v>
      </c>
      <c r="CE15" s="581"/>
      <c r="CF15" s="581"/>
      <c r="CG15" s="581"/>
      <c r="CH15" s="581"/>
      <c r="CI15" s="581"/>
      <c r="CJ15" s="581"/>
      <c r="CK15" s="581"/>
      <c r="CL15" s="581"/>
      <c r="CM15" s="581"/>
      <c r="CN15" s="581"/>
      <c r="CO15" s="581"/>
      <c r="CP15" s="581"/>
      <c r="CQ15" s="581"/>
      <c r="CR15" s="581"/>
      <c r="CS15" s="58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9"/>
      <c r="C16" s="590"/>
      <c r="D16" s="590"/>
      <c r="E16" s="590"/>
      <c r="F16" s="590"/>
      <c r="G16" s="590"/>
      <c r="H16" s="590"/>
      <c r="I16" s="590"/>
      <c r="J16" s="590"/>
      <c r="K16" s="591"/>
      <c r="L16" s="563" t="s">
        <v>149</v>
      </c>
      <c r="M16" s="564"/>
      <c r="N16" s="564"/>
      <c r="O16" s="564"/>
      <c r="P16" s="564"/>
      <c r="Q16" s="565"/>
      <c r="R16" s="558" t="s">
        <v>150</v>
      </c>
      <c r="S16" s="559"/>
      <c r="T16" s="559"/>
      <c r="U16" s="559"/>
      <c r="V16" s="560"/>
      <c r="W16" s="576"/>
      <c r="X16" s="486"/>
      <c r="Y16" s="486"/>
      <c r="Z16" s="486"/>
      <c r="AA16" s="486"/>
      <c r="AB16" s="487"/>
      <c r="AC16" s="566">
        <v>15.2</v>
      </c>
      <c r="AD16" s="567"/>
      <c r="AE16" s="567"/>
      <c r="AF16" s="567"/>
      <c r="AG16" s="568"/>
      <c r="AH16" s="566">
        <v>15.5</v>
      </c>
      <c r="AI16" s="567"/>
      <c r="AJ16" s="567"/>
      <c r="AK16" s="567"/>
      <c r="AL16" s="569"/>
      <c r="AM16" s="539"/>
      <c r="AN16" s="444"/>
      <c r="AO16" s="444"/>
      <c r="AP16" s="444"/>
      <c r="AQ16" s="444"/>
      <c r="AR16" s="444"/>
      <c r="AS16" s="444"/>
      <c r="AT16" s="445"/>
      <c r="AU16" s="527"/>
      <c r="AV16" s="528"/>
      <c r="AW16" s="528"/>
      <c r="AX16" s="528"/>
      <c r="AY16" s="450" t="s">
        <v>151</v>
      </c>
      <c r="AZ16" s="451"/>
      <c r="BA16" s="451"/>
      <c r="BB16" s="451"/>
      <c r="BC16" s="451"/>
      <c r="BD16" s="451"/>
      <c r="BE16" s="451"/>
      <c r="BF16" s="451"/>
      <c r="BG16" s="451"/>
      <c r="BH16" s="451"/>
      <c r="BI16" s="451"/>
      <c r="BJ16" s="451"/>
      <c r="BK16" s="451"/>
      <c r="BL16" s="451"/>
      <c r="BM16" s="452"/>
      <c r="BN16" s="470">
        <v>21135012</v>
      </c>
      <c r="BO16" s="471"/>
      <c r="BP16" s="471"/>
      <c r="BQ16" s="471"/>
      <c r="BR16" s="471"/>
      <c r="BS16" s="471"/>
      <c r="BT16" s="471"/>
      <c r="BU16" s="472"/>
      <c r="BV16" s="470">
        <v>20695800</v>
      </c>
      <c r="BW16" s="471"/>
      <c r="BX16" s="471"/>
      <c r="BY16" s="471"/>
      <c r="BZ16" s="471"/>
      <c r="CA16" s="471"/>
      <c r="CB16" s="471"/>
      <c r="CC16" s="472"/>
      <c r="CD16" s="201"/>
      <c r="CE16" s="468"/>
      <c r="CF16" s="468"/>
      <c r="CG16" s="468"/>
      <c r="CH16" s="468"/>
      <c r="CI16" s="468"/>
      <c r="CJ16" s="468"/>
      <c r="CK16" s="468"/>
      <c r="CL16" s="468"/>
      <c r="CM16" s="468"/>
      <c r="CN16" s="468"/>
      <c r="CO16" s="468"/>
      <c r="CP16" s="468"/>
      <c r="CQ16" s="468"/>
      <c r="CR16" s="468"/>
      <c r="CS16" s="469"/>
      <c r="CT16" s="440"/>
      <c r="CU16" s="441"/>
      <c r="CV16" s="441"/>
      <c r="CW16" s="441"/>
      <c r="CX16" s="441"/>
      <c r="CY16" s="441"/>
      <c r="CZ16" s="441"/>
      <c r="DA16" s="442"/>
      <c r="DB16" s="440"/>
      <c r="DC16" s="441"/>
      <c r="DD16" s="441"/>
      <c r="DE16" s="441"/>
      <c r="DF16" s="441"/>
      <c r="DG16" s="441"/>
      <c r="DH16" s="441"/>
      <c r="DI16" s="442"/>
      <c r="DJ16" s="186"/>
      <c r="DK16" s="186"/>
      <c r="DL16" s="186"/>
      <c r="DM16" s="186"/>
      <c r="DN16" s="186"/>
      <c r="DO16" s="186"/>
    </row>
    <row r="17" spans="1:119" ht="18.75" customHeight="1" thickBot="1">
      <c r="A17" s="187"/>
      <c r="B17" s="592"/>
      <c r="C17" s="593"/>
      <c r="D17" s="593"/>
      <c r="E17" s="593"/>
      <c r="F17" s="593"/>
      <c r="G17" s="593"/>
      <c r="H17" s="593"/>
      <c r="I17" s="593"/>
      <c r="J17" s="593"/>
      <c r="K17" s="594"/>
      <c r="L17" s="202"/>
      <c r="M17" s="555" t="s">
        <v>152</v>
      </c>
      <c r="N17" s="556"/>
      <c r="O17" s="556"/>
      <c r="P17" s="556"/>
      <c r="Q17" s="557"/>
      <c r="R17" s="558" t="s">
        <v>153</v>
      </c>
      <c r="S17" s="559"/>
      <c r="T17" s="559"/>
      <c r="U17" s="559"/>
      <c r="V17" s="560"/>
      <c r="W17" s="561" t="s">
        <v>154</v>
      </c>
      <c r="X17" s="483"/>
      <c r="Y17" s="483"/>
      <c r="Z17" s="483"/>
      <c r="AA17" s="483"/>
      <c r="AB17" s="484"/>
      <c r="AC17" s="446">
        <v>47656</v>
      </c>
      <c r="AD17" s="447"/>
      <c r="AE17" s="447"/>
      <c r="AF17" s="447"/>
      <c r="AG17" s="448"/>
      <c r="AH17" s="446">
        <v>49394</v>
      </c>
      <c r="AI17" s="447"/>
      <c r="AJ17" s="447"/>
      <c r="AK17" s="447"/>
      <c r="AL17" s="449"/>
      <c r="AM17" s="539"/>
      <c r="AN17" s="444"/>
      <c r="AO17" s="444"/>
      <c r="AP17" s="444"/>
      <c r="AQ17" s="444"/>
      <c r="AR17" s="444"/>
      <c r="AS17" s="444"/>
      <c r="AT17" s="445"/>
      <c r="AU17" s="527"/>
      <c r="AV17" s="528"/>
      <c r="AW17" s="528"/>
      <c r="AX17" s="528"/>
      <c r="AY17" s="450" t="s">
        <v>155</v>
      </c>
      <c r="AZ17" s="451"/>
      <c r="BA17" s="451"/>
      <c r="BB17" s="451"/>
      <c r="BC17" s="451"/>
      <c r="BD17" s="451"/>
      <c r="BE17" s="451"/>
      <c r="BF17" s="451"/>
      <c r="BG17" s="451"/>
      <c r="BH17" s="451"/>
      <c r="BI17" s="451"/>
      <c r="BJ17" s="451"/>
      <c r="BK17" s="451"/>
      <c r="BL17" s="451"/>
      <c r="BM17" s="452"/>
      <c r="BN17" s="470">
        <v>31128105</v>
      </c>
      <c r="BO17" s="471"/>
      <c r="BP17" s="471"/>
      <c r="BQ17" s="471"/>
      <c r="BR17" s="471"/>
      <c r="BS17" s="471"/>
      <c r="BT17" s="471"/>
      <c r="BU17" s="472"/>
      <c r="BV17" s="470">
        <v>30994502</v>
      </c>
      <c r="BW17" s="471"/>
      <c r="BX17" s="471"/>
      <c r="BY17" s="471"/>
      <c r="BZ17" s="471"/>
      <c r="CA17" s="471"/>
      <c r="CB17" s="471"/>
      <c r="CC17" s="472"/>
      <c r="CD17" s="201"/>
      <c r="CE17" s="468"/>
      <c r="CF17" s="468"/>
      <c r="CG17" s="468"/>
      <c r="CH17" s="468"/>
      <c r="CI17" s="468"/>
      <c r="CJ17" s="468"/>
      <c r="CK17" s="468"/>
      <c r="CL17" s="468"/>
      <c r="CM17" s="468"/>
      <c r="CN17" s="468"/>
      <c r="CO17" s="468"/>
      <c r="CP17" s="468"/>
      <c r="CQ17" s="468"/>
      <c r="CR17" s="468"/>
      <c r="CS17" s="469"/>
      <c r="CT17" s="440"/>
      <c r="CU17" s="441"/>
      <c r="CV17" s="441"/>
      <c r="CW17" s="441"/>
      <c r="CX17" s="441"/>
      <c r="CY17" s="441"/>
      <c r="CZ17" s="441"/>
      <c r="DA17" s="442"/>
      <c r="DB17" s="440"/>
      <c r="DC17" s="441"/>
      <c r="DD17" s="441"/>
      <c r="DE17" s="441"/>
      <c r="DF17" s="441"/>
      <c r="DG17" s="441"/>
      <c r="DH17" s="441"/>
      <c r="DI17" s="442"/>
      <c r="DJ17" s="186"/>
      <c r="DK17" s="186"/>
      <c r="DL17" s="186"/>
      <c r="DM17" s="186"/>
      <c r="DN17" s="186"/>
      <c r="DO17" s="186"/>
    </row>
    <row r="18" spans="1:119" ht="18.75" customHeight="1" thickBot="1">
      <c r="A18" s="187"/>
      <c r="B18" s="532" t="s">
        <v>156</v>
      </c>
      <c r="C18" s="533"/>
      <c r="D18" s="533"/>
      <c r="E18" s="534"/>
      <c r="F18" s="534"/>
      <c r="G18" s="534"/>
      <c r="H18" s="534"/>
      <c r="I18" s="534"/>
      <c r="J18" s="534"/>
      <c r="K18" s="534"/>
      <c r="L18" s="535">
        <v>21.01</v>
      </c>
      <c r="M18" s="535"/>
      <c r="N18" s="535"/>
      <c r="O18" s="535"/>
      <c r="P18" s="535"/>
      <c r="Q18" s="535"/>
      <c r="R18" s="536"/>
      <c r="S18" s="536"/>
      <c r="T18" s="536"/>
      <c r="U18" s="536"/>
      <c r="V18" s="537"/>
      <c r="W18" s="551"/>
      <c r="X18" s="552"/>
      <c r="Y18" s="552"/>
      <c r="Z18" s="552"/>
      <c r="AA18" s="552"/>
      <c r="AB18" s="562"/>
      <c r="AC18" s="434">
        <v>84.3</v>
      </c>
      <c r="AD18" s="435"/>
      <c r="AE18" s="435"/>
      <c r="AF18" s="435"/>
      <c r="AG18" s="538"/>
      <c r="AH18" s="434">
        <v>84</v>
      </c>
      <c r="AI18" s="435"/>
      <c r="AJ18" s="435"/>
      <c r="AK18" s="435"/>
      <c r="AL18" s="436"/>
      <c r="AM18" s="539"/>
      <c r="AN18" s="444"/>
      <c r="AO18" s="444"/>
      <c r="AP18" s="444"/>
      <c r="AQ18" s="444"/>
      <c r="AR18" s="444"/>
      <c r="AS18" s="444"/>
      <c r="AT18" s="445"/>
      <c r="AU18" s="527"/>
      <c r="AV18" s="528"/>
      <c r="AW18" s="528"/>
      <c r="AX18" s="528"/>
      <c r="AY18" s="450" t="s">
        <v>157</v>
      </c>
      <c r="AZ18" s="451"/>
      <c r="BA18" s="451"/>
      <c r="BB18" s="451"/>
      <c r="BC18" s="451"/>
      <c r="BD18" s="451"/>
      <c r="BE18" s="451"/>
      <c r="BF18" s="451"/>
      <c r="BG18" s="451"/>
      <c r="BH18" s="451"/>
      <c r="BI18" s="451"/>
      <c r="BJ18" s="451"/>
      <c r="BK18" s="451"/>
      <c r="BL18" s="451"/>
      <c r="BM18" s="452"/>
      <c r="BN18" s="470">
        <v>27975237</v>
      </c>
      <c r="BO18" s="471"/>
      <c r="BP18" s="471"/>
      <c r="BQ18" s="471"/>
      <c r="BR18" s="471"/>
      <c r="BS18" s="471"/>
      <c r="BT18" s="471"/>
      <c r="BU18" s="472"/>
      <c r="BV18" s="470">
        <v>28254957</v>
      </c>
      <c r="BW18" s="471"/>
      <c r="BX18" s="471"/>
      <c r="BY18" s="471"/>
      <c r="BZ18" s="471"/>
      <c r="CA18" s="471"/>
      <c r="CB18" s="471"/>
      <c r="CC18" s="472"/>
      <c r="CD18" s="201"/>
      <c r="CE18" s="468"/>
      <c r="CF18" s="468"/>
      <c r="CG18" s="468"/>
      <c r="CH18" s="468"/>
      <c r="CI18" s="468"/>
      <c r="CJ18" s="468"/>
      <c r="CK18" s="468"/>
      <c r="CL18" s="468"/>
      <c r="CM18" s="468"/>
      <c r="CN18" s="468"/>
      <c r="CO18" s="468"/>
      <c r="CP18" s="468"/>
      <c r="CQ18" s="468"/>
      <c r="CR18" s="468"/>
      <c r="CS18" s="469"/>
      <c r="CT18" s="440"/>
      <c r="CU18" s="441"/>
      <c r="CV18" s="441"/>
      <c r="CW18" s="441"/>
      <c r="CX18" s="441"/>
      <c r="CY18" s="441"/>
      <c r="CZ18" s="441"/>
      <c r="DA18" s="442"/>
      <c r="DB18" s="440"/>
      <c r="DC18" s="441"/>
      <c r="DD18" s="441"/>
      <c r="DE18" s="441"/>
      <c r="DF18" s="441"/>
      <c r="DG18" s="441"/>
      <c r="DH18" s="441"/>
      <c r="DI18" s="442"/>
      <c r="DJ18" s="186"/>
      <c r="DK18" s="186"/>
      <c r="DL18" s="186"/>
      <c r="DM18" s="186"/>
      <c r="DN18" s="186"/>
      <c r="DO18" s="186"/>
    </row>
    <row r="19" spans="1:119" ht="18.75" customHeight="1" thickBot="1">
      <c r="A19" s="187"/>
      <c r="B19" s="532" t="s">
        <v>158</v>
      </c>
      <c r="C19" s="533"/>
      <c r="D19" s="533"/>
      <c r="E19" s="534"/>
      <c r="F19" s="534"/>
      <c r="G19" s="534"/>
      <c r="H19" s="534"/>
      <c r="I19" s="534"/>
      <c r="J19" s="534"/>
      <c r="K19" s="534"/>
      <c r="L19" s="540">
        <v>6994</v>
      </c>
      <c r="M19" s="540"/>
      <c r="N19" s="540"/>
      <c r="O19" s="540"/>
      <c r="P19" s="540"/>
      <c r="Q19" s="540"/>
      <c r="R19" s="541"/>
      <c r="S19" s="541"/>
      <c r="T19" s="541"/>
      <c r="U19" s="541"/>
      <c r="V19" s="542"/>
      <c r="W19" s="549"/>
      <c r="X19" s="550"/>
      <c r="Y19" s="550"/>
      <c r="Z19" s="550"/>
      <c r="AA19" s="550"/>
      <c r="AB19" s="550"/>
      <c r="AC19" s="553"/>
      <c r="AD19" s="553"/>
      <c r="AE19" s="553"/>
      <c r="AF19" s="553"/>
      <c r="AG19" s="553"/>
      <c r="AH19" s="553"/>
      <c r="AI19" s="553"/>
      <c r="AJ19" s="553"/>
      <c r="AK19" s="553"/>
      <c r="AL19" s="554"/>
      <c r="AM19" s="539"/>
      <c r="AN19" s="444"/>
      <c r="AO19" s="444"/>
      <c r="AP19" s="444"/>
      <c r="AQ19" s="444"/>
      <c r="AR19" s="444"/>
      <c r="AS19" s="444"/>
      <c r="AT19" s="445"/>
      <c r="AU19" s="527"/>
      <c r="AV19" s="528"/>
      <c r="AW19" s="528"/>
      <c r="AX19" s="528"/>
      <c r="AY19" s="450" t="s">
        <v>159</v>
      </c>
      <c r="AZ19" s="451"/>
      <c r="BA19" s="451"/>
      <c r="BB19" s="451"/>
      <c r="BC19" s="451"/>
      <c r="BD19" s="451"/>
      <c r="BE19" s="451"/>
      <c r="BF19" s="451"/>
      <c r="BG19" s="451"/>
      <c r="BH19" s="451"/>
      <c r="BI19" s="451"/>
      <c r="BJ19" s="451"/>
      <c r="BK19" s="451"/>
      <c r="BL19" s="451"/>
      <c r="BM19" s="452"/>
      <c r="BN19" s="470">
        <v>37425554</v>
      </c>
      <c r="BO19" s="471"/>
      <c r="BP19" s="471"/>
      <c r="BQ19" s="471"/>
      <c r="BR19" s="471"/>
      <c r="BS19" s="471"/>
      <c r="BT19" s="471"/>
      <c r="BU19" s="472"/>
      <c r="BV19" s="470">
        <v>36325552</v>
      </c>
      <c r="BW19" s="471"/>
      <c r="BX19" s="471"/>
      <c r="BY19" s="471"/>
      <c r="BZ19" s="471"/>
      <c r="CA19" s="471"/>
      <c r="CB19" s="471"/>
      <c r="CC19" s="472"/>
      <c r="CD19" s="201"/>
      <c r="CE19" s="468"/>
      <c r="CF19" s="468"/>
      <c r="CG19" s="468"/>
      <c r="CH19" s="468"/>
      <c r="CI19" s="468"/>
      <c r="CJ19" s="468"/>
      <c r="CK19" s="468"/>
      <c r="CL19" s="468"/>
      <c r="CM19" s="468"/>
      <c r="CN19" s="468"/>
      <c r="CO19" s="468"/>
      <c r="CP19" s="468"/>
      <c r="CQ19" s="468"/>
      <c r="CR19" s="468"/>
      <c r="CS19" s="469"/>
      <c r="CT19" s="440"/>
      <c r="CU19" s="441"/>
      <c r="CV19" s="441"/>
      <c r="CW19" s="441"/>
      <c r="CX19" s="441"/>
      <c r="CY19" s="441"/>
      <c r="CZ19" s="441"/>
      <c r="DA19" s="442"/>
      <c r="DB19" s="440"/>
      <c r="DC19" s="441"/>
      <c r="DD19" s="441"/>
      <c r="DE19" s="441"/>
      <c r="DF19" s="441"/>
      <c r="DG19" s="441"/>
      <c r="DH19" s="441"/>
      <c r="DI19" s="442"/>
      <c r="DJ19" s="186"/>
      <c r="DK19" s="186"/>
      <c r="DL19" s="186"/>
      <c r="DM19" s="186"/>
      <c r="DN19" s="186"/>
      <c r="DO19" s="186"/>
    </row>
    <row r="20" spans="1:119" ht="18.75" customHeight="1" thickBot="1">
      <c r="A20" s="187"/>
      <c r="B20" s="532" t="s">
        <v>160</v>
      </c>
      <c r="C20" s="533"/>
      <c r="D20" s="533"/>
      <c r="E20" s="534"/>
      <c r="F20" s="534"/>
      <c r="G20" s="534"/>
      <c r="H20" s="534"/>
      <c r="I20" s="534"/>
      <c r="J20" s="534"/>
      <c r="K20" s="534"/>
      <c r="L20" s="540">
        <v>68415</v>
      </c>
      <c r="M20" s="540"/>
      <c r="N20" s="540"/>
      <c r="O20" s="540"/>
      <c r="P20" s="540"/>
      <c r="Q20" s="540"/>
      <c r="R20" s="541"/>
      <c r="S20" s="541"/>
      <c r="T20" s="541"/>
      <c r="U20" s="541"/>
      <c r="V20" s="542"/>
      <c r="W20" s="551"/>
      <c r="X20" s="552"/>
      <c r="Y20" s="552"/>
      <c r="Z20" s="552"/>
      <c r="AA20" s="552"/>
      <c r="AB20" s="552"/>
      <c r="AC20" s="543"/>
      <c r="AD20" s="543"/>
      <c r="AE20" s="543"/>
      <c r="AF20" s="543"/>
      <c r="AG20" s="543"/>
      <c r="AH20" s="543"/>
      <c r="AI20" s="543"/>
      <c r="AJ20" s="543"/>
      <c r="AK20" s="543"/>
      <c r="AL20" s="544"/>
      <c r="AM20" s="545"/>
      <c r="AN20" s="517"/>
      <c r="AO20" s="517"/>
      <c r="AP20" s="517"/>
      <c r="AQ20" s="517"/>
      <c r="AR20" s="517"/>
      <c r="AS20" s="517"/>
      <c r="AT20" s="518"/>
      <c r="AU20" s="546"/>
      <c r="AV20" s="547"/>
      <c r="AW20" s="547"/>
      <c r="AX20" s="548"/>
      <c r="AY20" s="450"/>
      <c r="AZ20" s="451"/>
      <c r="BA20" s="451"/>
      <c r="BB20" s="451"/>
      <c r="BC20" s="451"/>
      <c r="BD20" s="451"/>
      <c r="BE20" s="451"/>
      <c r="BF20" s="451"/>
      <c r="BG20" s="451"/>
      <c r="BH20" s="451"/>
      <c r="BI20" s="451"/>
      <c r="BJ20" s="451"/>
      <c r="BK20" s="451"/>
      <c r="BL20" s="451"/>
      <c r="BM20" s="452"/>
      <c r="BN20" s="470"/>
      <c r="BO20" s="471"/>
      <c r="BP20" s="471"/>
      <c r="BQ20" s="471"/>
      <c r="BR20" s="471"/>
      <c r="BS20" s="471"/>
      <c r="BT20" s="471"/>
      <c r="BU20" s="472"/>
      <c r="BV20" s="470"/>
      <c r="BW20" s="471"/>
      <c r="BX20" s="471"/>
      <c r="BY20" s="471"/>
      <c r="BZ20" s="471"/>
      <c r="CA20" s="471"/>
      <c r="CB20" s="471"/>
      <c r="CC20" s="472"/>
      <c r="CD20" s="201"/>
      <c r="CE20" s="468"/>
      <c r="CF20" s="468"/>
      <c r="CG20" s="468"/>
      <c r="CH20" s="468"/>
      <c r="CI20" s="468"/>
      <c r="CJ20" s="468"/>
      <c r="CK20" s="468"/>
      <c r="CL20" s="468"/>
      <c r="CM20" s="468"/>
      <c r="CN20" s="468"/>
      <c r="CO20" s="468"/>
      <c r="CP20" s="468"/>
      <c r="CQ20" s="468"/>
      <c r="CR20" s="468"/>
      <c r="CS20" s="469"/>
      <c r="CT20" s="440"/>
      <c r="CU20" s="441"/>
      <c r="CV20" s="441"/>
      <c r="CW20" s="441"/>
      <c r="CX20" s="441"/>
      <c r="CY20" s="441"/>
      <c r="CZ20" s="441"/>
      <c r="DA20" s="442"/>
      <c r="DB20" s="440"/>
      <c r="DC20" s="441"/>
      <c r="DD20" s="441"/>
      <c r="DE20" s="441"/>
      <c r="DF20" s="441"/>
      <c r="DG20" s="441"/>
      <c r="DH20" s="441"/>
      <c r="DI20" s="442"/>
      <c r="DJ20" s="186"/>
      <c r="DK20" s="186"/>
      <c r="DL20" s="186"/>
      <c r="DM20" s="186"/>
      <c r="DN20" s="186"/>
      <c r="DO20" s="186"/>
    </row>
    <row r="21" spans="1:119" ht="18.75" customHeight="1">
      <c r="A21" s="187"/>
      <c r="B21" s="529" t="s">
        <v>161</v>
      </c>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c r="AT21" s="530"/>
      <c r="AU21" s="530"/>
      <c r="AV21" s="530"/>
      <c r="AW21" s="530"/>
      <c r="AX21" s="531"/>
      <c r="AY21" s="450"/>
      <c r="AZ21" s="451"/>
      <c r="BA21" s="451"/>
      <c r="BB21" s="451"/>
      <c r="BC21" s="451"/>
      <c r="BD21" s="451"/>
      <c r="BE21" s="451"/>
      <c r="BF21" s="451"/>
      <c r="BG21" s="451"/>
      <c r="BH21" s="451"/>
      <c r="BI21" s="451"/>
      <c r="BJ21" s="451"/>
      <c r="BK21" s="451"/>
      <c r="BL21" s="451"/>
      <c r="BM21" s="452"/>
      <c r="BN21" s="470"/>
      <c r="BO21" s="471"/>
      <c r="BP21" s="471"/>
      <c r="BQ21" s="471"/>
      <c r="BR21" s="471"/>
      <c r="BS21" s="471"/>
      <c r="BT21" s="471"/>
      <c r="BU21" s="472"/>
      <c r="BV21" s="470"/>
      <c r="BW21" s="471"/>
      <c r="BX21" s="471"/>
      <c r="BY21" s="471"/>
      <c r="BZ21" s="471"/>
      <c r="CA21" s="471"/>
      <c r="CB21" s="471"/>
      <c r="CC21" s="472"/>
      <c r="CD21" s="201"/>
      <c r="CE21" s="468"/>
      <c r="CF21" s="468"/>
      <c r="CG21" s="468"/>
      <c r="CH21" s="468"/>
      <c r="CI21" s="468"/>
      <c r="CJ21" s="468"/>
      <c r="CK21" s="468"/>
      <c r="CL21" s="468"/>
      <c r="CM21" s="468"/>
      <c r="CN21" s="468"/>
      <c r="CO21" s="468"/>
      <c r="CP21" s="468"/>
      <c r="CQ21" s="468"/>
      <c r="CR21" s="468"/>
      <c r="CS21" s="469"/>
      <c r="CT21" s="440"/>
      <c r="CU21" s="441"/>
      <c r="CV21" s="441"/>
      <c r="CW21" s="441"/>
      <c r="CX21" s="441"/>
      <c r="CY21" s="441"/>
      <c r="CZ21" s="441"/>
      <c r="DA21" s="442"/>
      <c r="DB21" s="440"/>
      <c r="DC21" s="441"/>
      <c r="DD21" s="441"/>
      <c r="DE21" s="441"/>
      <c r="DF21" s="441"/>
      <c r="DG21" s="441"/>
      <c r="DH21" s="441"/>
      <c r="DI21" s="442"/>
      <c r="DJ21" s="186"/>
      <c r="DK21" s="186"/>
      <c r="DL21" s="186"/>
      <c r="DM21" s="186"/>
      <c r="DN21" s="186"/>
      <c r="DO21" s="186"/>
    </row>
    <row r="22" spans="1:119" ht="18.75" customHeight="1" thickBot="1">
      <c r="A22" s="187"/>
      <c r="B22" s="499" t="s">
        <v>162</v>
      </c>
      <c r="C22" s="500"/>
      <c r="D22" s="501"/>
      <c r="E22" s="508" t="s">
        <v>1</v>
      </c>
      <c r="F22" s="483"/>
      <c r="G22" s="483"/>
      <c r="H22" s="483"/>
      <c r="I22" s="483"/>
      <c r="J22" s="483"/>
      <c r="K22" s="484"/>
      <c r="L22" s="508" t="s">
        <v>163</v>
      </c>
      <c r="M22" s="483"/>
      <c r="N22" s="483"/>
      <c r="O22" s="483"/>
      <c r="P22" s="484"/>
      <c r="Q22" s="493" t="s">
        <v>164</v>
      </c>
      <c r="R22" s="494"/>
      <c r="S22" s="494"/>
      <c r="T22" s="494"/>
      <c r="U22" s="494"/>
      <c r="V22" s="509"/>
      <c r="W22" s="511" t="s">
        <v>165</v>
      </c>
      <c r="X22" s="500"/>
      <c r="Y22" s="501"/>
      <c r="Z22" s="508" t="s">
        <v>1</v>
      </c>
      <c r="AA22" s="483"/>
      <c r="AB22" s="483"/>
      <c r="AC22" s="483"/>
      <c r="AD22" s="483"/>
      <c r="AE22" s="483"/>
      <c r="AF22" s="483"/>
      <c r="AG22" s="484"/>
      <c r="AH22" s="482" t="s">
        <v>166</v>
      </c>
      <c r="AI22" s="483"/>
      <c r="AJ22" s="483"/>
      <c r="AK22" s="483"/>
      <c r="AL22" s="484"/>
      <c r="AM22" s="482" t="s">
        <v>167</v>
      </c>
      <c r="AN22" s="488"/>
      <c r="AO22" s="488"/>
      <c r="AP22" s="488"/>
      <c r="AQ22" s="488"/>
      <c r="AR22" s="489"/>
      <c r="AS22" s="493" t="s">
        <v>164</v>
      </c>
      <c r="AT22" s="494"/>
      <c r="AU22" s="494"/>
      <c r="AV22" s="494"/>
      <c r="AW22" s="494"/>
      <c r="AX22" s="495"/>
      <c r="AY22" s="437"/>
      <c r="AZ22" s="438"/>
      <c r="BA22" s="438"/>
      <c r="BB22" s="438"/>
      <c r="BC22" s="438"/>
      <c r="BD22" s="438"/>
      <c r="BE22" s="438"/>
      <c r="BF22" s="438"/>
      <c r="BG22" s="438"/>
      <c r="BH22" s="438"/>
      <c r="BI22" s="438"/>
      <c r="BJ22" s="438"/>
      <c r="BK22" s="438"/>
      <c r="BL22" s="438"/>
      <c r="BM22" s="439"/>
      <c r="BN22" s="473"/>
      <c r="BO22" s="474"/>
      <c r="BP22" s="474"/>
      <c r="BQ22" s="474"/>
      <c r="BR22" s="474"/>
      <c r="BS22" s="474"/>
      <c r="BT22" s="474"/>
      <c r="BU22" s="475"/>
      <c r="BV22" s="473"/>
      <c r="BW22" s="474"/>
      <c r="BX22" s="474"/>
      <c r="BY22" s="474"/>
      <c r="BZ22" s="474"/>
      <c r="CA22" s="474"/>
      <c r="CB22" s="474"/>
      <c r="CC22" s="475"/>
      <c r="CD22" s="201"/>
      <c r="CE22" s="468"/>
      <c r="CF22" s="468"/>
      <c r="CG22" s="468"/>
      <c r="CH22" s="468"/>
      <c r="CI22" s="468"/>
      <c r="CJ22" s="468"/>
      <c r="CK22" s="468"/>
      <c r="CL22" s="468"/>
      <c r="CM22" s="468"/>
      <c r="CN22" s="468"/>
      <c r="CO22" s="468"/>
      <c r="CP22" s="468"/>
      <c r="CQ22" s="468"/>
      <c r="CR22" s="468"/>
      <c r="CS22" s="469"/>
      <c r="CT22" s="440"/>
      <c r="CU22" s="441"/>
      <c r="CV22" s="441"/>
      <c r="CW22" s="441"/>
      <c r="CX22" s="441"/>
      <c r="CY22" s="441"/>
      <c r="CZ22" s="441"/>
      <c r="DA22" s="442"/>
      <c r="DB22" s="440"/>
      <c r="DC22" s="441"/>
      <c r="DD22" s="441"/>
      <c r="DE22" s="441"/>
      <c r="DF22" s="441"/>
      <c r="DG22" s="441"/>
      <c r="DH22" s="441"/>
      <c r="DI22" s="442"/>
      <c r="DJ22" s="186"/>
      <c r="DK22" s="186"/>
      <c r="DL22" s="186"/>
      <c r="DM22" s="186"/>
      <c r="DN22" s="186"/>
      <c r="DO22" s="186"/>
    </row>
    <row r="23" spans="1:119" ht="18.75" customHeight="1">
      <c r="A23" s="187"/>
      <c r="B23" s="502"/>
      <c r="C23" s="503"/>
      <c r="D23" s="504"/>
      <c r="E23" s="485"/>
      <c r="F23" s="486"/>
      <c r="G23" s="486"/>
      <c r="H23" s="486"/>
      <c r="I23" s="486"/>
      <c r="J23" s="486"/>
      <c r="K23" s="487"/>
      <c r="L23" s="485"/>
      <c r="M23" s="486"/>
      <c r="N23" s="486"/>
      <c r="O23" s="486"/>
      <c r="P23" s="487"/>
      <c r="Q23" s="496"/>
      <c r="R23" s="497"/>
      <c r="S23" s="497"/>
      <c r="T23" s="497"/>
      <c r="U23" s="497"/>
      <c r="V23" s="510"/>
      <c r="W23" s="512"/>
      <c r="X23" s="503"/>
      <c r="Y23" s="504"/>
      <c r="Z23" s="485"/>
      <c r="AA23" s="486"/>
      <c r="AB23" s="486"/>
      <c r="AC23" s="486"/>
      <c r="AD23" s="486"/>
      <c r="AE23" s="486"/>
      <c r="AF23" s="486"/>
      <c r="AG23" s="487"/>
      <c r="AH23" s="485"/>
      <c r="AI23" s="486"/>
      <c r="AJ23" s="486"/>
      <c r="AK23" s="486"/>
      <c r="AL23" s="487"/>
      <c r="AM23" s="490"/>
      <c r="AN23" s="491"/>
      <c r="AO23" s="491"/>
      <c r="AP23" s="491"/>
      <c r="AQ23" s="491"/>
      <c r="AR23" s="492"/>
      <c r="AS23" s="496"/>
      <c r="AT23" s="497"/>
      <c r="AU23" s="497"/>
      <c r="AV23" s="497"/>
      <c r="AW23" s="497"/>
      <c r="AX23" s="498"/>
      <c r="AY23" s="462" t="s">
        <v>168</v>
      </c>
      <c r="AZ23" s="463"/>
      <c r="BA23" s="463"/>
      <c r="BB23" s="463"/>
      <c r="BC23" s="463"/>
      <c r="BD23" s="463"/>
      <c r="BE23" s="463"/>
      <c r="BF23" s="463"/>
      <c r="BG23" s="463"/>
      <c r="BH23" s="463"/>
      <c r="BI23" s="463"/>
      <c r="BJ23" s="463"/>
      <c r="BK23" s="463"/>
      <c r="BL23" s="463"/>
      <c r="BM23" s="464"/>
      <c r="BN23" s="470">
        <v>14042629</v>
      </c>
      <c r="BO23" s="471"/>
      <c r="BP23" s="471"/>
      <c r="BQ23" s="471"/>
      <c r="BR23" s="471"/>
      <c r="BS23" s="471"/>
      <c r="BT23" s="471"/>
      <c r="BU23" s="472"/>
      <c r="BV23" s="470">
        <v>14079191</v>
      </c>
      <c r="BW23" s="471"/>
      <c r="BX23" s="471"/>
      <c r="BY23" s="471"/>
      <c r="BZ23" s="471"/>
      <c r="CA23" s="471"/>
      <c r="CB23" s="471"/>
      <c r="CC23" s="472"/>
      <c r="CD23" s="201"/>
      <c r="CE23" s="468"/>
      <c r="CF23" s="468"/>
      <c r="CG23" s="468"/>
      <c r="CH23" s="468"/>
      <c r="CI23" s="468"/>
      <c r="CJ23" s="468"/>
      <c r="CK23" s="468"/>
      <c r="CL23" s="468"/>
      <c r="CM23" s="468"/>
      <c r="CN23" s="468"/>
      <c r="CO23" s="468"/>
      <c r="CP23" s="468"/>
      <c r="CQ23" s="468"/>
      <c r="CR23" s="468"/>
      <c r="CS23" s="469"/>
      <c r="CT23" s="440"/>
      <c r="CU23" s="441"/>
      <c r="CV23" s="441"/>
      <c r="CW23" s="441"/>
      <c r="CX23" s="441"/>
      <c r="CY23" s="441"/>
      <c r="CZ23" s="441"/>
      <c r="DA23" s="442"/>
      <c r="DB23" s="440"/>
      <c r="DC23" s="441"/>
      <c r="DD23" s="441"/>
      <c r="DE23" s="441"/>
      <c r="DF23" s="441"/>
      <c r="DG23" s="441"/>
      <c r="DH23" s="441"/>
      <c r="DI23" s="442"/>
      <c r="DJ23" s="186"/>
      <c r="DK23" s="186"/>
      <c r="DL23" s="186"/>
      <c r="DM23" s="186"/>
      <c r="DN23" s="186"/>
      <c r="DO23" s="186"/>
    </row>
    <row r="24" spans="1:119" ht="18.75" customHeight="1" thickBot="1">
      <c r="A24" s="187"/>
      <c r="B24" s="502"/>
      <c r="C24" s="503"/>
      <c r="D24" s="504"/>
      <c r="E24" s="443" t="s">
        <v>169</v>
      </c>
      <c r="F24" s="444"/>
      <c r="G24" s="444"/>
      <c r="H24" s="444"/>
      <c r="I24" s="444"/>
      <c r="J24" s="444"/>
      <c r="K24" s="445"/>
      <c r="L24" s="446">
        <v>1</v>
      </c>
      <c r="M24" s="447"/>
      <c r="N24" s="447"/>
      <c r="O24" s="447"/>
      <c r="P24" s="448"/>
      <c r="Q24" s="446">
        <v>9554</v>
      </c>
      <c r="R24" s="447"/>
      <c r="S24" s="447"/>
      <c r="T24" s="447"/>
      <c r="U24" s="447"/>
      <c r="V24" s="448"/>
      <c r="W24" s="512"/>
      <c r="X24" s="503"/>
      <c r="Y24" s="504"/>
      <c r="Z24" s="443" t="s">
        <v>170</v>
      </c>
      <c r="AA24" s="444"/>
      <c r="AB24" s="444"/>
      <c r="AC24" s="444"/>
      <c r="AD24" s="444"/>
      <c r="AE24" s="444"/>
      <c r="AF24" s="444"/>
      <c r="AG24" s="445"/>
      <c r="AH24" s="446">
        <v>776</v>
      </c>
      <c r="AI24" s="447"/>
      <c r="AJ24" s="447"/>
      <c r="AK24" s="447"/>
      <c r="AL24" s="448"/>
      <c r="AM24" s="446">
        <v>2335760</v>
      </c>
      <c r="AN24" s="447"/>
      <c r="AO24" s="447"/>
      <c r="AP24" s="447"/>
      <c r="AQ24" s="447"/>
      <c r="AR24" s="448"/>
      <c r="AS24" s="446">
        <v>3010</v>
      </c>
      <c r="AT24" s="447"/>
      <c r="AU24" s="447"/>
      <c r="AV24" s="447"/>
      <c r="AW24" s="447"/>
      <c r="AX24" s="449"/>
      <c r="AY24" s="437" t="s">
        <v>171</v>
      </c>
      <c r="AZ24" s="438"/>
      <c r="BA24" s="438"/>
      <c r="BB24" s="438"/>
      <c r="BC24" s="438"/>
      <c r="BD24" s="438"/>
      <c r="BE24" s="438"/>
      <c r="BF24" s="438"/>
      <c r="BG24" s="438"/>
      <c r="BH24" s="438"/>
      <c r="BI24" s="438"/>
      <c r="BJ24" s="438"/>
      <c r="BK24" s="438"/>
      <c r="BL24" s="438"/>
      <c r="BM24" s="439"/>
      <c r="BN24" s="470">
        <v>7810165</v>
      </c>
      <c r="BO24" s="471"/>
      <c r="BP24" s="471"/>
      <c r="BQ24" s="471"/>
      <c r="BR24" s="471"/>
      <c r="BS24" s="471"/>
      <c r="BT24" s="471"/>
      <c r="BU24" s="472"/>
      <c r="BV24" s="470">
        <v>8791172</v>
      </c>
      <c r="BW24" s="471"/>
      <c r="BX24" s="471"/>
      <c r="BY24" s="471"/>
      <c r="BZ24" s="471"/>
      <c r="CA24" s="471"/>
      <c r="CB24" s="471"/>
      <c r="CC24" s="472"/>
      <c r="CD24" s="201"/>
      <c r="CE24" s="468"/>
      <c r="CF24" s="468"/>
      <c r="CG24" s="468"/>
      <c r="CH24" s="468"/>
      <c r="CI24" s="468"/>
      <c r="CJ24" s="468"/>
      <c r="CK24" s="468"/>
      <c r="CL24" s="468"/>
      <c r="CM24" s="468"/>
      <c r="CN24" s="468"/>
      <c r="CO24" s="468"/>
      <c r="CP24" s="468"/>
      <c r="CQ24" s="468"/>
      <c r="CR24" s="468"/>
      <c r="CS24" s="469"/>
      <c r="CT24" s="440"/>
      <c r="CU24" s="441"/>
      <c r="CV24" s="441"/>
      <c r="CW24" s="441"/>
      <c r="CX24" s="441"/>
      <c r="CY24" s="441"/>
      <c r="CZ24" s="441"/>
      <c r="DA24" s="442"/>
      <c r="DB24" s="440"/>
      <c r="DC24" s="441"/>
      <c r="DD24" s="441"/>
      <c r="DE24" s="441"/>
      <c r="DF24" s="441"/>
      <c r="DG24" s="441"/>
      <c r="DH24" s="441"/>
      <c r="DI24" s="442"/>
      <c r="DJ24" s="186"/>
      <c r="DK24" s="186"/>
      <c r="DL24" s="186"/>
      <c r="DM24" s="186"/>
      <c r="DN24" s="186"/>
      <c r="DO24" s="186"/>
    </row>
    <row r="25" spans="1:119" s="186" customFormat="1" ht="18.75" customHeight="1">
      <c r="A25" s="187"/>
      <c r="B25" s="502"/>
      <c r="C25" s="503"/>
      <c r="D25" s="504"/>
      <c r="E25" s="443" t="s">
        <v>172</v>
      </c>
      <c r="F25" s="444"/>
      <c r="G25" s="444"/>
      <c r="H25" s="444"/>
      <c r="I25" s="444"/>
      <c r="J25" s="444"/>
      <c r="K25" s="445"/>
      <c r="L25" s="446">
        <v>2</v>
      </c>
      <c r="M25" s="447"/>
      <c r="N25" s="447"/>
      <c r="O25" s="447"/>
      <c r="P25" s="448"/>
      <c r="Q25" s="446">
        <v>8350</v>
      </c>
      <c r="R25" s="447"/>
      <c r="S25" s="447"/>
      <c r="T25" s="447"/>
      <c r="U25" s="447"/>
      <c r="V25" s="448"/>
      <c r="W25" s="512"/>
      <c r="X25" s="503"/>
      <c r="Y25" s="504"/>
      <c r="Z25" s="443" t="s">
        <v>173</v>
      </c>
      <c r="AA25" s="444"/>
      <c r="AB25" s="444"/>
      <c r="AC25" s="444"/>
      <c r="AD25" s="444"/>
      <c r="AE25" s="444"/>
      <c r="AF25" s="444"/>
      <c r="AG25" s="445"/>
      <c r="AH25" s="446" t="s">
        <v>174</v>
      </c>
      <c r="AI25" s="447"/>
      <c r="AJ25" s="447"/>
      <c r="AK25" s="447"/>
      <c r="AL25" s="448"/>
      <c r="AM25" s="446" t="s">
        <v>174</v>
      </c>
      <c r="AN25" s="447"/>
      <c r="AO25" s="447"/>
      <c r="AP25" s="447"/>
      <c r="AQ25" s="447"/>
      <c r="AR25" s="448"/>
      <c r="AS25" s="446" t="s">
        <v>129</v>
      </c>
      <c r="AT25" s="447"/>
      <c r="AU25" s="447"/>
      <c r="AV25" s="447"/>
      <c r="AW25" s="447"/>
      <c r="AX25" s="449"/>
      <c r="AY25" s="462" t="s">
        <v>175</v>
      </c>
      <c r="AZ25" s="463"/>
      <c r="BA25" s="463"/>
      <c r="BB25" s="463"/>
      <c r="BC25" s="463"/>
      <c r="BD25" s="463"/>
      <c r="BE25" s="463"/>
      <c r="BF25" s="463"/>
      <c r="BG25" s="463"/>
      <c r="BH25" s="463"/>
      <c r="BI25" s="463"/>
      <c r="BJ25" s="463"/>
      <c r="BK25" s="463"/>
      <c r="BL25" s="463"/>
      <c r="BM25" s="464"/>
      <c r="BN25" s="465">
        <v>7997217</v>
      </c>
      <c r="BO25" s="466"/>
      <c r="BP25" s="466"/>
      <c r="BQ25" s="466"/>
      <c r="BR25" s="466"/>
      <c r="BS25" s="466"/>
      <c r="BT25" s="466"/>
      <c r="BU25" s="467"/>
      <c r="BV25" s="465">
        <v>10846366</v>
      </c>
      <c r="BW25" s="466"/>
      <c r="BX25" s="466"/>
      <c r="BY25" s="466"/>
      <c r="BZ25" s="466"/>
      <c r="CA25" s="466"/>
      <c r="CB25" s="466"/>
      <c r="CC25" s="467"/>
      <c r="CD25" s="201"/>
      <c r="CE25" s="468"/>
      <c r="CF25" s="468"/>
      <c r="CG25" s="468"/>
      <c r="CH25" s="468"/>
      <c r="CI25" s="468"/>
      <c r="CJ25" s="468"/>
      <c r="CK25" s="468"/>
      <c r="CL25" s="468"/>
      <c r="CM25" s="468"/>
      <c r="CN25" s="468"/>
      <c r="CO25" s="468"/>
      <c r="CP25" s="468"/>
      <c r="CQ25" s="468"/>
      <c r="CR25" s="468"/>
      <c r="CS25" s="469"/>
      <c r="CT25" s="440"/>
      <c r="CU25" s="441"/>
      <c r="CV25" s="441"/>
      <c r="CW25" s="441"/>
      <c r="CX25" s="441"/>
      <c r="CY25" s="441"/>
      <c r="CZ25" s="441"/>
      <c r="DA25" s="442"/>
      <c r="DB25" s="440"/>
      <c r="DC25" s="441"/>
      <c r="DD25" s="441"/>
      <c r="DE25" s="441"/>
      <c r="DF25" s="441"/>
      <c r="DG25" s="441"/>
      <c r="DH25" s="441"/>
      <c r="DI25" s="442"/>
    </row>
    <row r="26" spans="1:119" s="186" customFormat="1" ht="18.75" customHeight="1">
      <c r="A26" s="187"/>
      <c r="B26" s="502"/>
      <c r="C26" s="503"/>
      <c r="D26" s="504"/>
      <c r="E26" s="443" t="s">
        <v>176</v>
      </c>
      <c r="F26" s="444"/>
      <c r="G26" s="444"/>
      <c r="H26" s="444"/>
      <c r="I26" s="444"/>
      <c r="J26" s="444"/>
      <c r="K26" s="445"/>
      <c r="L26" s="446">
        <v>1</v>
      </c>
      <c r="M26" s="447"/>
      <c r="N26" s="447"/>
      <c r="O26" s="447"/>
      <c r="P26" s="448"/>
      <c r="Q26" s="446">
        <v>7932</v>
      </c>
      <c r="R26" s="447"/>
      <c r="S26" s="447"/>
      <c r="T26" s="447"/>
      <c r="U26" s="447"/>
      <c r="V26" s="448"/>
      <c r="W26" s="512"/>
      <c r="X26" s="503"/>
      <c r="Y26" s="504"/>
      <c r="Z26" s="443" t="s">
        <v>177</v>
      </c>
      <c r="AA26" s="525"/>
      <c r="AB26" s="525"/>
      <c r="AC26" s="525"/>
      <c r="AD26" s="525"/>
      <c r="AE26" s="525"/>
      <c r="AF26" s="525"/>
      <c r="AG26" s="526"/>
      <c r="AH26" s="446">
        <v>28</v>
      </c>
      <c r="AI26" s="447"/>
      <c r="AJ26" s="447"/>
      <c r="AK26" s="447"/>
      <c r="AL26" s="448"/>
      <c r="AM26" s="446">
        <v>90748</v>
      </c>
      <c r="AN26" s="447"/>
      <c r="AO26" s="447"/>
      <c r="AP26" s="447"/>
      <c r="AQ26" s="447"/>
      <c r="AR26" s="448"/>
      <c r="AS26" s="446">
        <v>3241</v>
      </c>
      <c r="AT26" s="447"/>
      <c r="AU26" s="447"/>
      <c r="AV26" s="447"/>
      <c r="AW26" s="447"/>
      <c r="AX26" s="449"/>
      <c r="AY26" s="479" t="s">
        <v>178</v>
      </c>
      <c r="AZ26" s="480"/>
      <c r="BA26" s="480"/>
      <c r="BB26" s="480"/>
      <c r="BC26" s="480"/>
      <c r="BD26" s="480"/>
      <c r="BE26" s="480"/>
      <c r="BF26" s="480"/>
      <c r="BG26" s="480"/>
      <c r="BH26" s="480"/>
      <c r="BI26" s="480"/>
      <c r="BJ26" s="480"/>
      <c r="BK26" s="480"/>
      <c r="BL26" s="480"/>
      <c r="BM26" s="481"/>
      <c r="BN26" s="470">
        <v>20000</v>
      </c>
      <c r="BO26" s="471"/>
      <c r="BP26" s="471"/>
      <c r="BQ26" s="471"/>
      <c r="BR26" s="471"/>
      <c r="BS26" s="471"/>
      <c r="BT26" s="471"/>
      <c r="BU26" s="472"/>
      <c r="BV26" s="470">
        <v>20000</v>
      </c>
      <c r="BW26" s="471"/>
      <c r="BX26" s="471"/>
      <c r="BY26" s="471"/>
      <c r="BZ26" s="471"/>
      <c r="CA26" s="471"/>
      <c r="CB26" s="471"/>
      <c r="CC26" s="472"/>
      <c r="CD26" s="201"/>
      <c r="CE26" s="468"/>
      <c r="CF26" s="468"/>
      <c r="CG26" s="468"/>
      <c r="CH26" s="468"/>
      <c r="CI26" s="468"/>
      <c r="CJ26" s="468"/>
      <c r="CK26" s="468"/>
      <c r="CL26" s="468"/>
      <c r="CM26" s="468"/>
      <c r="CN26" s="468"/>
      <c r="CO26" s="468"/>
      <c r="CP26" s="468"/>
      <c r="CQ26" s="468"/>
      <c r="CR26" s="468"/>
      <c r="CS26" s="469"/>
      <c r="CT26" s="440"/>
      <c r="CU26" s="441"/>
      <c r="CV26" s="441"/>
      <c r="CW26" s="441"/>
      <c r="CX26" s="441"/>
      <c r="CY26" s="441"/>
      <c r="CZ26" s="441"/>
      <c r="DA26" s="442"/>
      <c r="DB26" s="440"/>
      <c r="DC26" s="441"/>
      <c r="DD26" s="441"/>
      <c r="DE26" s="441"/>
      <c r="DF26" s="441"/>
      <c r="DG26" s="441"/>
      <c r="DH26" s="441"/>
      <c r="DI26" s="442"/>
    </row>
    <row r="27" spans="1:119" ht="18.75" customHeight="1" thickBot="1">
      <c r="A27" s="187"/>
      <c r="B27" s="502"/>
      <c r="C27" s="503"/>
      <c r="D27" s="504"/>
      <c r="E27" s="443" t="s">
        <v>179</v>
      </c>
      <c r="F27" s="444"/>
      <c r="G27" s="444"/>
      <c r="H27" s="444"/>
      <c r="I27" s="444"/>
      <c r="J27" s="444"/>
      <c r="K27" s="445"/>
      <c r="L27" s="446">
        <v>1</v>
      </c>
      <c r="M27" s="447"/>
      <c r="N27" s="447"/>
      <c r="O27" s="447"/>
      <c r="P27" s="448"/>
      <c r="Q27" s="446">
        <v>5825</v>
      </c>
      <c r="R27" s="447"/>
      <c r="S27" s="447"/>
      <c r="T27" s="447"/>
      <c r="U27" s="447"/>
      <c r="V27" s="448"/>
      <c r="W27" s="512"/>
      <c r="X27" s="503"/>
      <c r="Y27" s="504"/>
      <c r="Z27" s="443" t="s">
        <v>180</v>
      </c>
      <c r="AA27" s="444"/>
      <c r="AB27" s="444"/>
      <c r="AC27" s="444"/>
      <c r="AD27" s="444"/>
      <c r="AE27" s="444"/>
      <c r="AF27" s="444"/>
      <c r="AG27" s="445"/>
      <c r="AH27" s="446">
        <v>3</v>
      </c>
      <c r="AI27" s="447"/>
      <c r="AJ27" s="447"/>
      <c r="AK27" s="447"/>
      <c r="AL27" s="448"/>
      <c r="AM27" s="446">
        <v>12951</v>
      </c>
      <c r="AN27" s="447"/>
      <c r="AO27" s="447"/>
      <c r="AP27" s="447"/>
      <c r="AQ27" s="447"/>
      <c r="AR27" s="448"/>
      <c r="AS27" s="446">
        <v>4317</v>
      </c>
      <c r="AT27" s="447"/>
      <c r="AU27" s="447"/>
      <c r="AV27" s="447"/>
      <c r="AW27" s="447"/>
      <c r="AX27" s="449"/>
      <c r="AY27" s="476" t="s">
        <v>181</v>
      </c>
      <c r="AZ27" s="477"/>
      <c r="BA27" s="477"/>
      <c r="BB27" s="477"/>
      <c r="BC27" s="477"/>
      <c r="BD27" s="477"/>
      <c r="BE27" s="477"/>
      <c r="BF27" s="477"/>
      <c r="BG27" s="477"/>
      <c r="BH27" s="477"/>
      <c r="BI27" s="477"/>
      <c r="BJ27" s="477"/>
      <c r="BK27" s="477"/>
      <c r="BL27" s="477"/>
      <c r="BM27" s="478"/>
      <c r="BN27" s="473" t="s">
        <v>129</v>
      </c>
      <c r="BO27" s="474"/>
      <c r="BP27" s="474"/>
      <c r="BQ27" s="474"/>
      <c r="BR27" s="474"/>
      <c r="BS27" s="474"/>
      <c r="BT27" s="474"/>
      <c r="BU27" s="475"/>
      <c r="BV27" s="473" t="s">
        <v>129</v>
      </c>
      <c r="BW27" s="474"/>
      <c r="BX27" s="474"/>
      <c r="BY27" s="474"/>
      <c r="BZ27" s="474"/>
      <c r="CA27" s="474"/>
      <c r="CB27" s="474"/>
      <c r="CC27" s="475"/>
      <c r="CD27" s="203"/>
      <c r="CE27" s="468"/>
      <c r="CF27" s="468"/>
      <c r="CG27" s="468"/>
      <c r="CH27" s="468"/>
      <c r="CI27" s="468"/>
      <c r="CJ27" s="468"/>
      <c r="CK27" s="468"/>
      <c r="CL27" s="468"/>
      <c r="CM27" s="468"/>
      <c r="CN27" s="468"/>
      <c r="CO27" s="468"/>
      <c r="CP27" s="468"/>
      <c r="CQ27" s="468"/>
      <c r="CR27" s="468"/>
      <c r="CS27" s="469"/>
      <c r="CT27" s="440"/>
      <c r="CU27" s="441"/>
      <c r="CV27" s="441"/>
      <c r="CW27" s="441"/>
      <c r="CX27" s="441"/>
      <c r="CY27" s="441"/>
      <c r="CZ27" s="441"/>
      <c r="DA27" s="442"/>
      <c r="DB27" s="440"/>
      <c r="DC27" s="441"/>
      <c r="DD27" s="441"/>
      <c r="DE27" s="441"/>
      <c r="DF27" s="441"/>
      <c r="DG27" s="441"/>
      <c r="DH27" s="441"/>
      <c r="DI27" s="442"/>
      <c r="DJ27" s="186"/>
      <c r="DK27" s="186"/>
      <c r="DL27" s="186"/>
      <c r="DM27" s="186"/>
      <c r="DN27" s="186"/>
      <c r="DO27" s="186"/>
    </row>
    <row r="28" spans="1:119" ht="18.75" customHeight="1">
      <c r="A28" s="187"/>
      <c r="B28" s="502"/>
      <c r="C28" s="503"/>
      <c r="D28" s="504"/>
      <c r="E28" s="443" t="s">
        <v>182</v>
      </c>
      <c r="F28" s="444"/>
      <c r="G28" s="444"/>
      <c r="H28" s="444"/>
      <c r="I28" s="444"/>
      <c r="J28" s="444"/>
      <c r="K28" s="445"/>
      <c r="L28" s="446">
        <v>1</v>
      </c>
      <c r="M28" s="447"/>
      <c r="N28" s="447"/>
      <c r="O28" s="447"/>
      <c r="P28" s="448"/>
      <c r="Q28" s="446">
        <v>5317</v>
      </c>
      <c r="R28" s="447"/>
      <c r="S28" s="447"/>
      <c r="T28" s="447"/>
      <c r="U28" s="447"/>
      <c r="V28" s="448"/>
      <c r="W28" s="512"/>
      <c r="X28" s="503"/>
      <c r="Y28" s="504"/>
      <c r="Z28" s="443" t="s">
        <v>183</v>
      </c>
      <c r="AA28" s="444"/>
      <c r="AB28" s="444"/>
      <c r="AC28" s="444"/>
      <c r="AD28" s="444"/>
      <c r="AE28" s="444"/>
      <c r="AF28" s="444"/>
      <c r="AG28" s="445"/>
      <c r="AH28" s="446" t="s">
        <v>129</v>
      </c>
      <c r="AI28" s="447"/>
      <c r="AJ28" s="447"/>
      <c r="AK28" s="447"/>
      <c r="AL28" s="448"/>
      <c r="AM28" s="446" t="s">
        <v>174</v>
      </c>
      <c r="AN28" s="447"/>
      <c r="AO28" s="447"/>
      <c r="AP28" s="447"/>
      <c r="AQ28" s="447"/>
      <c r="AR28" s="448"/>
      <c r="AS28" s="446" t="s">
        <v>129</v>
      </c>
      <c r="AT28" s="447"/>
      <c r="AU28" s="447"/>
      <c r="AV28" s="447"/>
      <c r="AW28" s="447"/>
      <c r="AX28" s="449"/>
      <c r="AY28" s="453" t="s">
        <v>184</v>
      </c>
      <c r="AZ28" s="454"/>
      <c r="BA28" s="454"/>
      <c r="BB28" s="455"/>
      <c r="BC28" s="462" t="s">
        <v>48</v>
      </c>
      <c r="BD28" s="463"/>
      <c r="BE28" s="463"/>
      <c r="BF28" s="463"/>
      <c r="BG28" s="463"/>
      <c r="BH28" s="463"/>
      <c r="BI28" s="463"/>
      <c r="BJ28" s="463"/>
      <c r="BK28" s="463"/>
      <c r="BL28" s="463"/>
      <c r="BM28" s="464"/>
      <c r="BN28" s="465">
        <v>3751627</v>
      </c>
      <c r="BO28" s="466"/>
      <c r="BP28" s="466"/>
      <c r="BQ28" s="466"/>
      <c r="BR28" s="466"/>
      <c r="BS28" s="466"/>
      <c r="BT28" s="466"/>
      <c r="BU28" s="467"/>
      <c r="BV28" s="465">
        <v>3557195</v>
      </c>
      <c r="BW28" s="466"/>
      <c r="BX28" s="466"/>
      <c r="BY28" s="466"/>
      <c r="BZ28" s="466"/>
      <c r="CA28" s="466"/>
      <c r="CB28" s="466"/>
      <c r="CC28" s="467"/>
      <c r="CD28" s="201"/>
      <c r="CE28" s="468"/>
      <c r="CF28" s="468"/>
      <c r="CG28" s="468"/>
      <c r="CH28" s="468"/>
      <c r="CI28" s="468"/>
      <c r="CJ28" s="468"/>
      <c r="CK28" s="468"/>
      <c r="CL28" s="468"/>
      <c r="CM28" s="468"/>
      <c r="CN28" s="468"/>
      <c r="CO28" s="468"/>
      <c r="CP28" s="468"/>
      <c r="CQ28" s="468"/>
      <c r="CR28" s="468"/>
      <c r="CS28" s="469"/>
      <c r="CT28" s="440"/>
      <c r="CU28" s="441"/>
      <c r="CV28" s="441"/>
      <c r="CW28" s="441"/>
      <c r="CX28" s="441"/>
      <c r="CY28" s="441"/>
      <c r="CZ28" s="441"/>
      <c r="DA28" s="442"/>
      <c r="DB28" s="440"/>
      <c r="DC28" s="441"/>
      <c r="DD28" s="441"/>
      <c r="DE28" s="441"/>
      <c r="DF28" s="441"/>
      <c r="DG28" s="441"/>
      <c r="DH28" s="441"/>
      <c r="DI28" s="442"/>
      <c r="DJ28" s="186"/>
      <c r="DK28" s="186"/>
      <c r="DL28" s="186"/>
      <c r="DM28" s="186"/>
      <c r="DN28" s="186"/>
      <c r="DO28" s="186"/>
    </row>
    <row r="29" spans="1:119" ht="18.75" customHeight="1">
      <c r="A29" s="187"/>
      <c r="B29" s="502"/>
      <c r="C29" s="503"/>
      <c r="D29" s="504"/>
      <c r="E29" s="443" t="s">
        <v>185</v>
      </c>
      <c r="F29" s="444"/>
      <c r="G29" s="444"/>
      <c r="H29" s="444"/>
      <c r="I29" s="444"/>
      <c r="J29" s="444"/>
      <c r="K29" s="445"/>
      <c r="L29" s="446">
        <v>24</v>
      </c>
      <c r="M29" s="447"/>
      <c r="N29" s="447"/>
      <c r="O29" s="447"/>
      <c r="P29" s="448"/>
      <c r="Q29" s="446">
        <v>4980</v>
      </c>
      <c r="R29" s="447"/>
      <c r="S29" s="447"/>
      <c r="T29" s="447"/>
      <c r="U29" s="447"/>
      <c r="V29" s="448"/>
      <c r="W29" s="513"/>
      <c r="X29" s="514"/>
      <c r="Y29" s="515"/>
      <c r="Z29" s="443" t="s">
        <v>186</v>
      </c>
      <c r="AA29" s="444"/>
      <c r="AB29" s="444"/>
      <c r="AC29" s="444"/>
      <c r="AD29" s="444"/>
      <c r="AE29" s="444"/>
      <c r="AF29" s="444"/>
      <c r="AG29" s="445"/>
      <c r="AH29" s="446">
        <v>779</v>
      </c>
      <c r="AI29" s="447"/>
      <c r="AJ29" s="447"/>
      <c r="AK29" s="447"/>
      <c r="AL29" s="448"/>
      <c r="AM29" s="446">
        <v>2348711</v>
      </c>
      <c r="AN29" s="447"/>
      <c r="AO29" s="447"/>
      <c r="AP29" s="447"/>
      <c r="AQ29" s="447"/>
      <c r="AR29" s="448"/>
      <c r="AS29" s="446">
        <v>3015</v>
      </c>
      <c r="AT29" s="447"/>
      <c r="AU29" s="447"/>
      <c r="AV29" s="447"/>
      <c r="AW29" s="447"/>
      <c r="AX29" s="449"/>
      <c r="AY29" s="456"/>
      <c r="AZ29" s="457"/>
      <c r="BA29" s="457"/>
      <c r="BB29" s="458"/>
      <c r="BC29" s="450" t="s">
        <v>187</v>
      </c>
      <c r="BD29" s="451"/>
      <c r="BE29" s="451"/>
      <c r="BF29" s="451"/>
      <c r="BG29" s="451"/>
      <c r="BH29" s="451"/>
      <c r="BI29" s="451"/>
      <c r="BJ29" s="451"/>
      <c r="BK29" s="451"/>
      <c r="BL29" s="451"/>
      <c r="BM29" s="452"/>
      <c r="BN29" s="470" t="s">
        <v>174</v>
      </c>
      <c r="BO29" s="471"/>
      <c r="BP29" s="471"/>
      <c r="BQ29" s="471"/>
      <c r="BR29" s="471"/>
      <c r="BS29" s="471"/>
      <c r="BT29" s="471"/>
      <c r="BU29" s="472"/>
      <c r="BV29" s="470" t="s">
        <v>174</v>
      </c>
      <c r="BW29" s="471"/>
      <c r="BX29" s="471"/>
      <c r="BY29" s="471"/>
      <c r="BZ29" s="471"/>
      <c r="CA29" s="471"/>
      <c r="CB29" s="471"/>
      <c r="CC29" s="472"/>
      <c r="CD29" s="203"/>
      <c r="CE29" s="468"/>
      <c r="CF29" s="468"/>
      <c r="CG29" s="468"/>
      <c r="CH29" s="468"/>
      <c r="CI29" s="468"/>
      <c r="CJ29" s="468"/>
      <c r="CK29" s="468"/>
      <c r="CL29" s="468"/>
      <c r="CM29" s="468"/>
      <c r="CN29" s="468"/>
      <c r="CO29" s="468"/>
      <c r="CP29" s="468"/>
      <c r="CQ29" s="468"/>
      <c r="CR29" s="468"/>
      <c r="CS29" s="469"/>
      <c r="CT29" s="440"/>
      <c r="CU29" s="441"/>
      <c r="CV29" s="441"/>
      <c r="CW29" s="441"/>
      <c r="CX29" s="441"/>
      <c r="CY29" s="441"/>
      <c r="CZ29" s="441"/>
      <c r="DA29" s="442"/>
      <c r="DB29" s="440"/>
      <c r="DC29" s="441"/>
      <c r="DD29" s="441"/>
      <c r="DE29" s="441"/>
      <c r="DF29" s="441"/>
      <c r="DG29" s="441"/>
      <c r="DH29" s="441"/>
      <c r="DI29" s="442"/>
      <c r="DJ29" s="186"/>
      <c r="DK29" s="186"/>
      <c r="DL29" s="186"/>
      <c r="DM29" s="186"/>
      <c r="DN29" s="186"/>
      <c r="DO29" s="186"/>
    </row>
    <row r="30" spans="1:119" ht="18.75" customHeight="1" thickBot="1">
      <c r="A30" s="187"/>
      <c r="B30" s="505"/>
      <c r="C30" s="506"/>
      <c r="D30" s="507"/>
      <c r="E30" s="516"/>
      <c r="F30" s="517"/>
      <c r="G30" s="517"/>
      <c r="H30" s="517"/>
      <c r="I30" s="517"/>
      <c r="J30" s="517"/>
      <c r="K30" s="518"/>
      <c r="L30" s="519"/>
      <c r="M30" s="520"/>
      <c r="N30" s="520"/>
      <c r="O30" s="520"/>
      <c r="P30" s="521"/>
      <c r="Q30" s="519"/>
      <c r="R30" s="520"/>
      <c r="S30" s="520"/>
      <c r="T30" s="520"/>
      <c r="U30" s="520"/>
      <c r="V30" s="521"/>
      <c r="W30" s="522" t="s">
        <v>188</v>
      </c>
      <c r="X30" s="523"/>
      <c r="Y30" s="523"/>
      <c r="Z30" s="523"/>
      <c r="AA30" s="523"/>
      <c r="AB30" s="523"/>
      <c r="AC30" s="523"/>
      <c r="AD30" s="523"/>
      <c r="AE30" s="523"/>
      <c r="AF30" s="523"/>
      <c r="AG30" s="524"/>
      <c r="AH30" s="434">
        <v>99.8</v>
      </c>
      <c r="AI30" s="435"/>
      <c r="AJ30" s="435"/>
      <c r="AK30" s="435"/>
      <c r="AL30" s="435"/>
      <c r="AM30" s="435"/>
      <c r="AN30" s="435"/>
      <c r="AO30" s="435"/>
      <c r="AP30" s="435"/>
      <c r="AQ30" s="435"/>
      <c r="AR30" s="435"/>
      <c r="AS30" s="435"/>
      <c r="AT30" s="435"/>
      <c r="AU30" s="435"/>
      <c r="AV30" s="435"/>
      <c r="AW30" s="435"/>
      <c r="AX30" s="436"/>
      <c r="AY30" s="459"/>
      <c r="AZ30" s="460"/>
      <c r="BA30" s="460"/>
      <c r="BB30" s="461"/>
      <c r="BC30" s="437" t="s">
        <v>50</v>
      </c>
      <c r="BD30" s="438"/>
      <c r="BE30" s="438"/>
      <c r="BF30" s="438"/>
      <c r="BG30" s="438"/>
      <c r="BH30" s="438"/>
      <c r="BI30" s="438"/>
      <c r="BJ30" s="438"/>
      <c r="BK30" s="438"/>
      <c r="BL30" s="438"/>
      <c r="BM30" s="439"/>
      <c r="BN30" s="473">
        <v>15567804</v>
      </c>
      <c r="BO30" s="474"/>
      <c r="BP30" s="474"/>
      <c r="BQ30" s="474"/>
      <c r="BR30" s="474"/>
      <c r="BS30" s="474"/>
      <c r="BT30" s="474"/>
      <c r="BU30" s="475"/>
      <c r="BV30" s="473">
        <v>15140354</v>
      </c>
      <c r="BW30" s="474"/>
      <c r="BX30" s="474"/>
      <c r="BY30" s="474"/>
      <c r="BZ30" s="474"/>
      <c r="CA30" s="474"/>
      <c r="CB30" s="474"/>
      <c r="CC30" s="47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3" t="s">
        <v>195</v>
      </c>
      <c r="D33" s="433"/>
      <c r="E33" s="432" t="s">
        <v>196</v>
      </c>
      <c r="F33" s="432"/>
      <c r="G33" s="432"/>
      <c r="H33" s="432"/>
      <c r="I33" s="432"/>
      <c r="J33" s="432"/>
      <c r="K33" s="432"/>
      <c r="L33" s="432"/>
      <c r="M33" s="432"/>
      <c r="N33" s="432"/>
      <c r="O33" s="432"/>
      <c r="P33" s="432"/>
      <c r="Q33" s="432"/>
      <c r="R33" s="432"/>
      <c r="S33" s="432"/>
      <c r="T33" s="216"/>
      <c r="U33" s="433" t="s">
        <v>195</v>
      </c>
      <c r="V33" s="433"/>
      <c r="W33" s="432" t="s">
        <v>196</v>
      </c>
      <c r="X33" s="432"/>
      <c r="Y33" s="432"/>
      <c r="Z33" s="432"/>
      <c r="AA33" s="432"/>
      <c r="AB33" s="432"/>
      <c r="AC33" s="432"/>
      <c r="AD33" s="432"/>
      <c r="AE33" s="432"/>
      <c r="AF33" s="432"/>
      <c r="AG33" s="432"/>
      <c r="AH33" s="432"/>
      <c r="AI33" s="432"/>
      <c r="AJ33" s="432"/>
      <c r="AK33" s="432"/>
      <c r="AL33" s="216"/>
      <c r="AM33" s="433" t="s">
        <v>195</v>
      </c>
      <c r="AN33" s="433"/>
      <c r="AO33" s="432" t="s">
        <v>196</v>
      </c>
      <c r="AP33" s="432"/>
      <c r="AQ33" s="432"/>
      <c r="AR33" s="432"/>
      <c r="AS33" s="432"/>
      <c r="AT33" s="432"/>
      <c r="AU33" s="432"/>
      <c r="AV33" s="432"/>
      <c r="AW33" s="432"/>
      <c r="AX33" s="432"/>
      <c r="AY33" s="432"/>
      <c r="AZ33" s="432"/>
      <c r="BA33" s="432"/>
      <c r="BB33" s="432"/>
      <c r="BC33" s="432"/>
      <c r="BD33" s="217"/>
      <c r="BE33" s="432" t="s">
        <v>197</v>
      </c>
      <c r="BF33" s="432"/>
      <c r="BG33" s="432" t="s">
        <v>198</v>
      </c>
      <c r="BH33" s="432"/>
      <c r="BI33" s="432"/>
      <c r="BJ33" s="432"/>
      <c r="BK33" s="432"/>
      <c r="BL33" s="432"/>
      <c r="BM33" s="432"/>
      <c r="BN33" s="432"/>
      <c r="BO33" s="432"/>
      <c r="BP33" s="432"/>
      <c r="BQ33" s="432"/>
      <c r="BR33" s="432"/>
      <c r="BS33" s="432"/>
      <c r="BT33" s="432"/>
      <c r="BU33" s="432"/>
      <c r="BV33" s="217"/>
      <c r="BW33" s="433" t="s">
        <v>197</v>
      </c>
      <c r="BX33" s="433"/>
      <c r="BY33" s="432" t="s">
        <v>199</v>
      </c>
      <c r="BZ33" s="432"/>
      <c r="CA33" s="432"/>
      <c r="CB33" s="432"/>
      <c r="CC33" s="432"/>
      <c r="CD33" s="432"/>
      <c r="CE33" s="432"/>
      <c r="CF33" s="432"/>
      <c r="CG33" s="432"/>
      <c r="CH33" s="432"/>
      <c r="CI33" s="432"/>
      <c r="CJ33" s="432"/>
      <c r="CK33" s="432"/>
      <c r="CL33" s="432"/>
      <c r="CM33" s="432"/>
      <c r="CN33" s="216"/>
      <c r="CO33" s="433" t="s">
        <v>195</v>
      </c>
      <c r="CP33" s="433"/>
      <c r="CQ33" s="432" t="s">
        <v>200</v>
      </c>
      <c r="CR33" s="432"/>
      <c r="CS33" s="432"/>
      <c r="CT33" s="432"/>
      <c r="CU33" s="432"/>
      <c r="CV33" s="432"/>
      <c r="CW33" s="432"/>
      <c r="CX33" s="432"/>
      <c r="CY33" s="432"/>
      <c r="CZ33" s="432"/>
      <c r="DA33" s="432"/>
      <c r="DB33" s="432"/>
      <c r="DC33" s="432"/>
      <c r="DD33" s="432"/>
      <c r="DE33" s="432"/>
      <c r="DF33" s="216"/>
      <c r="DG33" s="431" t="s">
        <v>201</v>
      </c>
      <c r="DH33" s="431"/>
      <c r="DI33" s="218"/>
      <c r="DJ33" s="186"/>
      <c r="DK33" s="186"/>
      <c r="DL33" s="186"/>
      <c r="DM33" s="186"/>
      <c r="DN33" s="186"/>
      <c r="DO33" s="186"/>
    </row>
    <row r="34" spans="1:119" ht="32.25" customHeight="1">
      <c r="A34" s="187"/>
      <c r="B34" s="213"/>
      <c r="C34" s="429">
        <f>IF(E34="","",1)</f>
        <v>1</v>
      </c>
      <c r="D34" s="429"/>
      <c r="E34" s="428" t="str">
        <f>IF('各会計、関係団体の財政状況及び健全化判断比率'!B7="","",'各会計、関係団体の財政状況及び健全化判断比率'!B7)</f>
        <v>一般会計</v>
      </c>
      <c r="F34" s="428"/>
      <c r="G34" s="428"/>
      <c r="H34" s="428"/>
      <c r="I34" s="428"/>
      <c r="J34" s="428"/>
      <c r="K34" s="428"/>
      <c r="L34" s="428"/>
      <c r="M34" s="428"/>
      <c r="N34" s="428"/>
      <c r="O34" s="428"/>
      <c r="P34" s="428"/>
      <c r="Q34" s="428"/>
      <c r="R34" s="428"/>
      <c r="S34" s="428"/>
      <c r="T34" s="214"/>
      <c r="U34" s="429">
        <f>IF(W34="","",MAX(C34:D43)+1)</f>
        <v>2</v>
      </c>
      <c r="V34" s="429"/>
      <c r="W34" s="428" t="str">
        <f>IF('各会計、関係団体の財政状況及び健全化判断比率'!B28="","",'各会計、関係団体の財政状況及び健全化判断比率'!B28)</f>
        <v>国民健康保険特別会計</v>
      </c>
      <c r="X34" s="428"/>
      <c r="Y34" s="428"/>
      <c r="Z34" s="428"/>
      <c r="AA34" s="428"/>
      <c r="AB34" s="428"/>
      <c r="AC34" s="428"/>
      <c r="AD34" s="428"/>
      <c r="AE34" s="428"/>
      <c r="AF34" s="428"/>
      <c r="AG34" s="428"/>
      <c r="AH34" s="428"/>
      <c r="AI34" s="428"/>
      <c r="AJ34" s="428"/>
      <c r="AK34" s="428"/>
      <c r="AL34" s="214"/>
      <c r="AM34" s="429">
        <f>IF(AO34="","",MAX(C34:D43,U34:V43)+1)</f>
        <v>5</v>
      </c>
      <c r="AN34" s="429"/>
      <c r="AO34" s="428" t="str">
        <f>IF('各会計、関係団体の財政状況及び健全化判断比率'!B31="","",'各会計、関係団体の財政状況及び健全化判断比率'!B31)</f>
        <v>下水道事業会計</v>
      </c>
      <c r="AP34" s="428"/>
      <c r="AQ34" s="428"/>
      <c r="AR34" s="428"/>
      <c r="AS34" s="428"/>
      <c r="AT34" s="428"/>
      <c r="AU34" s="428"/>
      <c r="AV34" s="428"/>
      <c r="AW34" s="428"/>
      <c r="AX34" s="428"/>
      <c r="AY34" s="428"/>
      <c r="AZ34" s="428"/>
      <c r="BA34" s="428"/>
      <c r="BB34" s="428"/>
      <c r="BC34" s="428"/>
      <c r="BD34" s="214"/>
      <c r="BE34" s="429" t="str">
        <f>IF(BG34="","",MAX(C34:D43,U34:V43,AM34:AN43)+1)</f>
        <v/>
      </c>
      <c r="BF34" s="429"/>
      <c r="BG34" s="428"/>
      <c r="BH34" s="428"/>
      <c r="BI34" s="428"/>
      <c r="BJ34" s="428"/>
      <c r="BK34" s="428"/>
      <c r="BL34" s="428"/>
      <c r="BM34" s="428"/>
      <c r="BN34" s="428"/>
      <c r="BO34" s="428"/>
      <c r="BP34" s="428"/>
      <c r="BQ34" s="428"/>
      <c r="BR34" s="428"/>
      <c r="BS34" s="428"/>
      <c r="BT34" s="428"/>
      <c r="BU34" s="428"/>
      <c r="BV34" s="214"/>
      <c r="BW34" s="429">
        <f>IF(BY34="","",MAX(C34:D43,U34:V43,AM34:AN43,BE34:BF43)+1)</f>
        <v>6</v>
      </c>
      <c r="BX34" s="429"/>
      <c r="BY34" s="428" t="str">
        <f>IF('各会計、関係団体の財政状況及び健全化判断比率'!B68="","",'各会計、関係団体の財政状況及び健全化判断比率'!B68)</f>
        <v>東京都後期高齢者医療広域連合（一般会計）</v>
      </c>
      <c r="BZ34" s="428"/>
      <c r="CA34" s="428"/>
      <c r="CB34" s="428"/>
      <c r="CC34" s="428"/>
      <c r="CD34" s="428"/>
      <c r="CE34" s="428"/>
      <c r="CF34" s="428"/>
      <c r="CG34" s="428"/>
      <c r="CH34" s="428"/>
      <c r="CI34" s="428"/>
      <c r="CJ34" s="428"/>
      <c r="CK34" s="428"/>
      <c r="CL34" s="428"/>
      <c r="CM34" s="428"/>
      <c r="CN34" s="214"/>
      <c r="CO34" s="429">
        <f>IF(CQ34="","",MAX(C34:D43,U34:V43,AM34:AN43,BE34:BF43,BW34:BX43)+1)</f>
        <v>16</v>
      </c>
      <c r="CP34" s="429"/>
      <c r="CQ34" s="428" t="str">
        <f>IF('各会計、関係団体の財政状況及び健全化判断比率'!BS7="","",'各会計、関係団体の財政状況及び健全化判断比率'!BS7)</f>
        <v>多摩市土地開発公社</v>
      </c>
      <c r="CR34" s="428"/>
      <c r="CS34" s="428"/>
      <c r="CT34" s="428"/>
      <c r="CU34" s="428"/>
      <c r="CV34" s="428"/>
      <c r="CW34" s="428"/>
      <c r="CX34" s="428"/>
      <c r="CY34" s="428"/>
      <c r="CZ34" s="428"/>
      <c r="DA34" s="428"/>
      <c r="DB34" s="428"/>
      <c r="DC34" s="428"/>
      <c r="DD34" s="428"/>
      <c r="DE34" s="428"/>
      <c r="DF34" s="211"/>
      <c r="DG34" s="430" t="str">
        <f>IF('各会計、関係団体の財政状況及び健全化判断比率'!BR7="","",'各会計、関係団体の財政状況及び健全化判断比率'!BR7)</f>
        <v>〇</v>
      </c>
      <c r="DH34" s="430"/>
      <c r="DI34" s="218"/>
      <c r="DJ34" s="186"/>
      <c r="DK34" s="186"/>
      <c r="DL34" s="186"/>
      <c r="DM34" s="186"/>
      <c r="DN34" s="186"/>
      <c r="DO34" s="186"/>
    </row>
    <row r="35" spans="1:119" ht="32.25" customHeight="1">
      <c r="A35" s="187"/>
      <c r="B35" s="213"/>
      <c r="C35" s="429" t="str">
        <f>IF(E35="","",C34+1)</f>
        <v/>
      </c>
      <c r="D35" s="429"/>
      <c r="E35" s="428" t="str">
        <f>IF('各会計、関係団体の財政状況及び健全化判断比率'!B8="","",'各会計、関係団体の財政状況及び健全化判断比率'!B8)</f>
        <v/>
      </c>
      <c r="F35" s="428"/>
      <c r="G35" s="428"/>
      <c r="H35" s="428"/>
      <c r="I35" s="428"/>
      <c r="J35" s="428"/>
      <c r="K35" s="428"/>
      <c r="L35" s="428"/>
      <c r="M35" s="428"/>
      <c r="N35" s="428"/>
      <c r="O35" s="428"/>
      <c r="P35" s="428"/>
      <c r="Q35" s="428"/>
      <c r="R35" s="428"/>
      <c r="S35" s="428"/>
      <c r="T35" s="214"/>
      <c r="U35" s="429">
        <f>IF(W35="","",U34+1)</f>
        <v>3</v>
      </c>
      <c r="V35" s="429"/>
      <c r="W35" s="428" t="str">
        <f>IF('各会計、関係団体の財政状況及び健全化判断比率'!B29="","",'各会計、関係団体の財政状況及び健全化判断比率'!B29)</f>
        <v>介護保険特別会計</v>
      </c>
      <c r="X35" s="428"/>
      <c r="Y35" s="428"/>
      <c r="Z35" s="428"/>
      <c r="AA35" s="428"/>
      <c r="AB35" s="428"/>
      <c r="AC35" s="428"/>
      <c r="AD35" s="428"/>
      <c r="AE35" s="428"/>
      <c r="AF35" s="428"/>
      <c r="AG35" s="428"/>
      <c r="AH35" s="428"/>
      <c r="AI35" s="428"/>
      <c r="AJ35" s="428"/>
      <c r="AK35" s="428"/>
      <c r="AL35" s="214"/>
      <c r="AM35" s="429" t="str">
        <f t="shared" ref="AM35:AM43" si="0">IF(AO35="","",AM34+1)</f>
        <v/>
      </c>
      <c r="AN35" s="429"/>
      <c r="AO35" s="428"/>
      <c r="AP35" s="428"/>
      <c r="AQ35" s="428"/>
      <c r="AR35" s="428"/>
      <c r="AS35" s="428"/>
      <c r="AT35" s="428"/>
      <c r="AU35" s="428"/>
      <c r="AV35" s="428"/>
      <c r="AW35" s="428"/>
      <c r="AX35" s="428"/>
      <c r="AY35" s="428"/>
      <c r="AZ35" s="428"/>
      <c r="BA35" s="428"/>
      <c r="BB35" s="428"/>
      <c r="BC35" s="428"/>
      <c r="BD35" s="214"/>
      <c r="BE35" s="429" t="str">
        <f t="shared" ref="BE35:BE43" si="1">IF(BG35="","",BE34+1)</f>
        <v/>
      </c>
      <c r="BF35" s="429"/>
      <c r="BG35" s="428"/>
      <c r="BH35" s="428"/>
      <c r="BI35" s="428"/>
      <c r="BJ35" s="428"/>
      <c r="BK35" s="428"/>
      <c r="BL35" s="428"/>
      <c r="BM35" s="428"/>
      <c r="BN35" s="428"/>
      <c r="BO35" s="428"/>
      <c r="BP35" s="428"/>
      <c r="BQ35" s="428"/>
      <c r="BR35" s="428"/>
      <c r="BS35" s="428"/>
      <c r="BT35" s="428"/>
      <c r="BU35" s="428"/>
      <c r="BV35" s="214"/>
      <c r="BW35" s="429">
        <f t="shared" ref="BW35:BW43" si="2">IF(BY35="","",BW34+1)</f>
        <v>7</v>
      </c>
      <c r="BX35" s="429"/>
      <c r="BY35" s="428" t="str">
        <f>IF('各会計、関係団体の財政状況及び健全化判断比率'!B69="","",'各会計、関係団体の財政状況及び健全化判断比率'!B69)</f>
        <v>東京都後期高齢者医療広域連合
（後期高齢者医療特別会計）</v>
      </c>
      <c r="BZ35" s="428"/>
      <c r="CA35" s="428"/>
      <c r="CB35" s="428"/>
      <c r="CC35" s="428"/>
      <c r="CD35" s="428"/>
      <c r="CE35" s="428"/>
      <c r="CF35" s="428"/>
      <c r="CG35" s="428"/>
      <c r="CH35" s="428"/>
      <c r="CI35" s="428"/>
      <c r="CJ35" s="428"/>
      <c r="CK35" s="428"/>
      <c r="CL35" s="428"/>
      <c r="CM35" s="428"/>
      <c r="CN35" s="214"/>
      <c r="CO35" s="429">
        <f t="shared" ref="CO35:CO43" si="3">IF(CQ35="","",CO34+1)</f>
        <v>17</v>
      </c>
      <c r="CP35" s="429"/>
      <c r="CQ35" s="428" t="str">
        <f>IF('各会計、関係団体の財政状況及び健全化判断比率'!BS8="","",'各会計、関係団体の財政状況及び健全化判断比率'!BS8)</f>
        <v>公益財団法人多摩市文化振興財団</v>
      </c>
      <c r="CR35" s="428"/>
      <c r="CS35" s="428"/>
      <c r="CT35" s="428"/>
      <c r="CU35" s="428"/>
      <c r="CV35" s="428"/>
      <c r="CW35" s="428"/>
      <c r="CX35" s="428"/>
      <c r="CY35" s="428"/>
      <c r="CZ35" s="428"/>
      <c r="DA35" s="428"/>
      <c r="DB35" s="428"/>
      <c r="DC35" s="428"/>
      <c r="DD35" s="428"/>
      <c r="DE35" s="428"/>
      <c r="DF35" s="211"/>
      <c r="DG35" s="430" t="str">
        <f>IF('各会計、関係団体の財政状況及び健全化判断比率'!BR8="","",'各会計、関係団体の財政状況及び健全化判断比率'!BR8)</f>
        <v/>
      </c>
      <c r="DH35" s="430"/>
      <c r="DI35" s="218"/>
      <c r="DJ35" s="186"/>
      <c r="DK35" s="186"/>
      <c r="DL35" s="186"/>
      <c r="DM35" s="186"/>
      <c r="DN35" s="186"/>
      <c r="DO35" s="186"/>
    </row>
    <row r="36" spans="1:119" ht="32.25" customHeight="1">
      <c r="A36" s="187"/>
      <c r="B36" s="213"/>
      <c r="C36" s="429" t="str">
        <f>IF(E36="","",C35+1)</f>
        <v/>
      </c>
      <c r="D36" s="429"/>
      <c r="E36" s="428" t="str">
        <f>IF('各会計、関係団体の財政状況及び健全化判断比率'!B9="","",'各会計、関係団体の財政状況及び健全化判断比率'!B9)</f>
        <v/>
      </c>
      <c r="F36" s="428"/>
      <c r="G36" s="428"/>
      <c r="H36" s="428"/>
      <c r="I36" s="428"/>
      <c r="J36" s="428"/>
      <c r="K36" s="428"/>
      <c r="L36" s="428"/>
      <c r="M36" s="428"/>
      <c r="N36" s="428"/>
      <c r="O36" s="428"/>
      <c r="P36" s="428"/>
      <c r="Q36" s="428"/>
      <c r="R36" s="428"/>
      <c r="S36" s="428"/>
      <c r="T36" s="214"/>
      <c r="U36" s="429">
        <f t="shared" ref="U36:U43" si="4">IF(W36="","",U35+1)</f>
        <v>4</v>
      </c>
      <c r="V36" s="429"/>
      <c r="W36" s="428" t="str">
        <f>IF('各会計、関係団体の財政状況及び健全化判断比率'!B30="","",'各会計、関係団体の財政状況及び健全化判断比率'!B30)</f>
        <v>後期高齢者医療特別会計</v>
      </c>
      <c r="X36" s="428"/>
      <c r="Y36" s="428"/>
      <c r="Z36" s="428"/>
      <c r="AA36" s="428"/>
      <c r="AB36" s="428"/>
      <c r="AC36" s="428"/>
      <c r="AD36" s="428"/>
      <c r="AE36" s="428"/>
      <c r="AF36" s="428"/>
      <c r="AG36" s="428"/>
      <c r="AH36" s="428"/>
      <c r="AI36" s="428"/>
      <c r="AJ36" s="428"/>
      <c r="AK36" s="428"/>
      <c r="AL36" s="214"/>
      <c r="AM36" s="429" t="str">
        <f t="shared" si="0"/>
        <v/>
      </c>
      <c r="AN36" s="429"/>
      <c r="AO36" s="428"/>
      <c r="AP36" s="428"/>
      <c r="AQ36" s="428"/>
      <c r="AR36" s="428"/>
      <c r="AS36" s="428"/>
      <c r="AT36" s="428"/>
      <c r="AU36" s="428"/>
      <c r="AV36" s="428"/>
      <c r="AW36" s="428"/>
      <c r="AX36" s="428"/>
      <c r="AY36" s="428"/>
      <c r="AZ36" s="428"/>
      <c r="BA36" s="428"/>
      <c r="BB36" s="428"/>
      <c r="BC36" s="428"/>
      <c r="BD36" s="214"/>
      <c r="BE36" s="429" t="str">
        <f t="shared" si="1"/>
        <v/>
      </c>
      <c r="BF36" s="429"/>
      <c r="BG36" s="428"/>
      <c r="BH36" s="428"/>
      <c r="BI36" s="428"/>
      <c r="BJ36" s="428"/>
      <c r="BK36" s="428"/>
      <c r="BL36" s="428"/>
      <c r="BM36" s="428"/>
      <c r="BN36" s="428"/>
      <c r="BO36" s="428"/>
      <c r="BP36" s="428"/>
      <c r="BQ36" s="428"/>
      <c r="BR36" s="428"/>
      <c r="BS36" s="428"/>
      <c r="BT36" s="428"/>
      <c r="BU36" s="428"/>
      <c r="BV36" s="214"/>
      <c r="BW36" s="429">
        <f t="shared" si="2"/>
        <v>8</v>
      </c>
      <c r="BX36" s="429"/>
      <c r="BY36" s="428" t="str">
        <f>IF('各会計、関係団体の財政状況及び健全化判断比率'!B70="","",'各会計、関係団体の財政状況及び健全化判断比率'!B70)</f>
        <v>東京都市町村職員退職手当組合</v>
      </c>
      <c r="BZ36" s="428"/>
      <c r="CA36" s="428"/>
      <c r="CB36" s="428"/>
      <c r="CC36" s="428"/>
      <c r="CD36" s="428"/>
      <c r="CE36" s="428"/>
      <c r="CF36" s="428"/>
      <c r="CG36" s="428"/>
      <c r="CH36" s="428"/>
      <c r="CI36" s="428"/>
      <c r="CJ36" s="428"/>
      <c r="CK36" s="428"/>
      <c r="CL36" s="428"/>
      <c r="CM36" s="428"/>
      <c r="CN36" s="214"/>
      <c r="CO36" s="429">
        <f t="shared" si="3"/>
        <v>18</v>
      </c>
      <c r="CP36" s="429"/>
      <c r="CQ36" s="428" t="str">
        <f>IF('各会計、関係団体の財政状況及び健全化判断比率'!BS9="","",'各会計、関係団体の財政状況及び健全化判断比率'!BS9)</f>
        <v>多摩都市モノレール株式会社</v>
      </c>
      <c r="CR36" s="428"/>
      <c r="CS36" s="428"/>
      <c r="CT36" s="428"/>
      <c r="CU36" s="428"/>
      <c r="CV36" s="428"/>
      <c r="CW36" s="428"/>
      <c r="CX36" s="428"/>
      <c r="CY36" s="428"/>
      <c r="CZ36" s="428"/>
      <c r="DA36" s="428"/>
      <c r="DB36" s="428"/>
      <c r="DC36" s="428"/>
      <c r="DD36" s="428"/>
      <c r="DE36" s="428"/>
      <c r="DF36" s="211"/>
      <c r="DG36" s="430" t="str">
        <f>IF('各会計、関係団体の財政状況及び健全化判断比率'!BR9="","",'各会計、関係団体の財政状況及び健全化判断比率'!BR9)</f>
        <v/>
      </c>
      <c r="DH36" s="430"/>
      <c r="DI36" s="218"/>
      <c r="DJ36" s="186"/>
      <c r="DK36" s="186"/>
      <c r="DL36" s="186"/>
      <c r="DM36" s="186"/>
      <c r="DN36" s="186"/>
      <c r="DO36" s="186"/>
    </row>
    <row r="37" spans="1:119" ht="32.25" customHeight="1">
      <c r="A37" s="187"/>
      <c r="B37" s="213"/>
      <c r="C37" s="429" t="str">
        <f>IF(E37="","",C36+1)</f>
        <v/>
      </c>
      <c r="D37" s="429"/>
      <c r="E37" s="428" t="str">
        <f>IF('各会計、関係団体の財政状況及び健全化判断比率'!B10="","",'各会計、関係団体の財政状況及び健全化判断比率'!B10)</f>
        <v/>
      </c>
      <c r="F37" s="428"/>
      <c r="G37" s="428"/>
      <c r="H37" s="428"/>
      <c r="I37" s="428"/>
      <c r="J37" s="428"/>
      <c r="K37" s="428"/>
      <c r="L37" s="428"/>
      <c r="M37" s="428"/>
      <c r="N37" s="428"/>
      <c r="O37" s="428"/>
      <c r="P37" s="428"/>
      <c r="Q37" s="428"/>
      <c r="R37" s="428"/>
      <c r="S37" s="428"/>
      <c r="T37" s="214"/>
      <c r="U37" s="429" t="str">
        <f t="shared" si="4"/>
        <v/>
      </c>
      <c r="V37" s="429"/>
      <c r="W37" s="428"/>
      <c r="X37" s="428"/>
      <c r="Y37" s="428"/>
      <c r="Z37" s="428"/>
      <c r="AA37" s="428"/>
      <c r="AB37" s="428"/>
      <c r="AC37" s="428"/>
      <c r="AD37" s="428"/>
      <c r="AE37" s="428"/>
      <c r="AF37" s="428"/>
      <c r="AG37" s="428"/>
      <c r="AH37" s="428"/>
      <c r="AI37" s="428"/>
      <c r="AJ37" s="428"/>
      <c r="AK37" s="428"/>
      <c r="AL37" s="214"/>
      <c r="AM37" s="429" t="str">
        <f t="shared" si="0"/>
        <v/>
      </c>
      <c r="AN37" s="429"/>
      <c r="AO37" s="428"/>
      <c r="AP37" s="428"/>
      <c r="AQ37" s="428"/>
      <c r="AR37" s="428"/>
      <c r="AS37" s="428"/>
      <c r="AT37" s="428"/>
      <c r="AU37" s="428"/>
      <c r="AV37" s="428"/>
      <c r="AW37" s="428"/>
      <c r="AX37" s="428"/>
      <c r="AY37" s="428"/>
      <c r="AZ37" s="428"/>
      <c r="BA37" s="428"/>
      <c r="BB37" s="428"/>
      <c r="BC37" s="428"/>
      <c r="BD37" s="214"/>
      <c r="BE37" s="429" t="str">
        <f t="shared" si="1"/>
        <v/>
      </c>
      <c r="BF37" s="429"/>
      <c r="BG37" s="428"/>
      <c r="BH37" s="428"/>
      <c r="BI37" s="428"/>
      <c r="BJ37" s="428"/>
      <c r="BK37" s="428"/>
      <c r="BL37" s="428"/>
      <c r="BM37" s="428"/>
      <c r="BN37" s="428"/>
      <c r="BO37" s="428"/>
      <c r="BP37" s="428"/>
      <c r="BQ37" s="428"/>
      <c r="BR37" s="428"/>
      <c r="BS37" s="428"/>
      <c r="BT37" s="428"/>
      <c r="BU37" s="428"/>
      <c r="BV37" s="214"/>
      <c r="BW37" s="429">
        <f t="shared" si="2"/>
        <v>9</v>
      </c>
      <c r="BX37" s="429"/>
      <c r="BY37" s="428" t="str">
        <f>IF('各会計、関係団体の財政状況及び健全化判断比率'!B71="","",'各会計、関係団体の財政状況及び健全化判断比率'!B71)</f>
        <v>東京都市町村議会議員公務災害補償等組合</v>
      </c>
      <c r="BZ37" s="428"/>
      <c r="CA37" s="428"/>
      <c r="CB37" s="428"/>
      <c r="CC37" s="428"/>
      <c r="CD37" s="428"/>
      <c r="CE37" s="428"/>
      <c r="CF37" s="428"/>
      <c r="CG37" s="428"/>
      <c r="CH37" s="428"/>
      <c r="CI37" s="428"/>
      <c r="CJ37" s="428"/>
      <c r="CK37" s="428"/>
      <c r="CL37" s="428"/>
      <c r="CM37" s="428"/>
      <c r="CN37" s="214"/>
      <c r="CO37" s="429" t="str">
        <f t="shared" si="3"/>
        <v/>
      </c>
      <c r="CP37" s="429"/>
      <c r="CQ37" s="428" t="str">
        <f>IF('各会計、関係団体の財政状況及び健全化判断比率'!BS10="","",'各会計、関係団体の財政状況及び健全化判断比率'!BS10)</f>
        <v/>
      </c>
      <c r="CR37" s="428"/>
      <c r="CS37" s="428"/>
      <c r="CT37" s="428"/>
      <c r="CU37" s="428"/>
      <c r="CV37" s="428"/>
      <c r="CW37" s="428"/>
      <c r="CX37" s="428"/>
      <c r="CY37" s="428"/>
      <c r="CZ37" s="428"/>
      <c r="DA37" s="428"/>
      <c r="DB37" s="428"/>
      <c r="DC37" s="428"/>
      <c r="DD37" s="428"/>
      <c r="DE37" s="428"/>
      <c r="DF37" s="211"/>
      <c r="DG37" s="430" t="str">
        <f>IF('各会計、関係団体の財政状況及び健全化判断比率'!BR10="","",'各会計、関係団体の財政状況及び健全化判断比率'!BR10)</f>
        <v/>
      </c>
      <c r="DH37" s="430"/>
      <c r="DI37" s="218"/>
      <c r="DJ37" s="186"/>
      <c r="DK37" s="186"/>
      <c r="DL37" s="186"/>
      <c r="DM37" s="186"/>
      <c r="DN37" s="186"/>
      <c r="DO37" s="186"/>
    </row>
    <row r="38" spans="1:119" ht="32.25" customHeight="1">
      <c r="A38" s="187"/>
      <c r="B38" s="213"/>
      <c r="C38" s="429" t="str">
        <f t="shared" ref="C38:C43" si="5">IF(E38="","",C37+1)</f>
        <v/>
      </c>
      <c r="D38" s="429"/>
      <c r="E38" s="428" t="str">
        <f>IF('各会計、関係団体の財政状況及び健全化判断比率'!B11="","",'各会計、関係団体の財政状況及び健全化判断比率'!B11)</f>
        <v/>
      </c>
      <c r="F38" s="428"/>
      <c r="G38" s="428"/>
      <c r="H38" s="428"/>
      <c r="I38" s="428"/>
      <c r="J38" s="428"/>
      <c r="K38" s="428"/>
      <c r="L38" s="428"/>
      <c r="M38" s="428"/>
      <c r="N38" s="428"/>
      <c r="O38" s="428"/>
      <c r="P38" s="428"/>
      <c r="Q38" s="428"/>
      <c r="R38" s="428"/>
      <c r="S38" s="428"/>
      <c r="T38" s="214"/>
      <c r="U38" s="429" t="str">
        <f t="shared" si="4"/>
        <v/>
      </c>
      <c r="V38" s="429"/>
      <c r="W38" s="428"/>
      <c r="X38" s="428"/>
      <c r="Y38" s="428"/>
      <c r="Z38" s="428"/>
      <c r="AA38" s="428"/>
      <c r="AB38" s="428"/>
      <c r="AC38" s="428"/>
      <c r="AD38" s="428"/>
      <c r="AE38" s="428"/>
      <c r="AF38" s="428"/>
      <c r="AG38" s="428"/>
      <c r="AH38" s="428"/>
      <c r="AI38" s="428"/>
      <c r="AJ38" s="428"/>
      <c r="AK38" s="428"/>
      <c r="AL38" s="214"/>
      <c r="AM38" s="429" t="str">
        <f t="shared" si="0"/>
        <v/>
      </c>
      <c r="AN38" s="429"/>
      <c r="AO38" s="428"/>
      <c r="AP38" s="428"/>
      <c r="AQ38" s="428"/>
      <c r="AR38" s="428"/>
      <c r="AS38" s="428"/>
      <c r="AT38" s="428"/>
      <c r="AU38" s="428"/>
      <c r="AV38" s="428"/>
      <c r="AW38" s="428"/>
      <c r="AX38" s="428"/>
      <c r="AY38" s="428"/>
      <c r="AZ38" s="428"/>
      <c r="BA38" s="428"/>
      <c r="BB38" s="428"/>
      <c r="BC38" s="428"/>
      <c r="BD38" s="214"/>
      <c r="BE38" s="429" t="str">
        <f t="shared" si="1"/>
        <v/>
      </c>
      <c r="BF38" s="429"/>
      <c r="BG38" s="428"/>
      <c r="BH38" s="428"/>
      <c r="BI38" s="428"/>
      <c r="BJ38" s="428"/>
      <c r="BK38" s="428"/>
      <c r="BL38" s="428"/>
      <c r="BM38" s="428"/>
      <c r="BN38" s="428"/>
      <c r="BO38" s="428"/>
      <c r="BP38" s="428"/>
      <c r="BQ38" s="428"/>
      <c r="BR38" s="428"/>
      <c r="BS38" s="428"/>
      <c r="BT38" s="428"/>
      <c r="BU38" s="428"/>
      <c r="BV38" s="214"/>
      <c r="BW38" s="429">
        <f t="shared" si="2"/>
        <v>10</v>
      </c>
      <c r="BX38" s="429"/>
      <c r="BY38" s="428" t="str">
        <f>IF('各会計、関係団体の財政状況及び健全化判断比率'!B72="","",'各会計、関係団体の財政状況及び健全化判断比率'!B72)</f>
        <v>南多摩斎場組合</v>
      </c>
      <c r="BZ38" s="428"/>
      <c r="CA38" s="428"/>
      <c r="CB38" s="428"/>
      <c r="CC38" s="428"/>
      <c r="CD38" s="428"/>
      <c r="CE38" s="428"/>
      <c r="CF38" s="428"/>
      <c r="CG38" s="428"/>
      <c r="CH38" s="428"/>
      <c r="CI38" s="428"/>
      <c r="CJ38" s="428"/>
      <c r="CK38" s="428"/>
      <c r="CL38" s="428"/>
      <c r="CM38" s="428"/>
      <c r="CN38" s="214"/>
      <c r="CO38" s="429" t="str">
        <f t="shared" si="3"/>
        <v/>
      </c>
      <c r="CP38" s="429"/>
      <c r="CQ38" s="428" t="str">
        <f>IF('各会計、関係団体の財政状況及び健全化判断比率'!BS11="","",'各会計、関係団体の財政状況及び健全化判断比率'!BS11)</f>
        <v/>
      </c>
      <c r="CR38" s="428"/>
      <c r="CS38" s="428"/>
      <c r="CT38" s="428"/>
      <c r="CU38" s="428"/>
      <c r="CV38" s="428"/>
      <c r="CW38" s="428"/>
      <c r="CX38" s="428"/>
      <c r="CY38" s="428"/>
      <c r="CZ38" s="428"/>
      <c r="DA38" s="428"/>
      <c r="DB38" s="428"/>
      <c r="DC38" s="428"/>
      <c r="DD38" s="428"/>
      <c r="DE38" s="428"/>
      <c r="DF38" s="211"/>
      <c r="DG38" s="430" t="str">
        <f>IF('各会計、関係団体の財政状況及び健全化判断比率'!BR11="","",'各会計、関係団体の財政状況及び健全化判断比率'!BR11)</f>
        <v/>
      </c>
      <c r="DH38" s="430"/>
      <c r="DI38" s="218"/>
      <c r="DJ38" s="186"/>
      <c r="DK38" s="186"/>
      <c r="DL38" s="186"/>
      <c r="DM38" s="186"/>
      <c r="DN38" s="186"/>
      <c r="DO38" s="186"/>
    </row>
    <row r="39" spans="1:119" ht="32.25" customHeight="1">
      <c r="A39" s="187"/>
      <c r="B39" s="213"/>
      <c r="C39" s="429" t="str">
        <f t="shared" si="5"/>
        <v/>
      </c>
      <c r="D39" s="429"/>
      <c r="E39" s="428" t="str">
        <f>IF('各会計、関係団体の財政状況及び健全化判断比率'!B12="","",'各会計、関係団体の財政状況及び健全化判断比率'!B12)</f>
        <v/>
      </c>
      <c r="F39" s="428"/>
      <c r="G39" s="428"/>
      <c r="H39" s="428"/>
      <c r="I39" s="428"/>
      <c r="J39" s="428"/>
      <c r="K39" s="428"/>
      <c r="L39" s="428"/>
      <c r="M39" s="428"/>
      <c r="N39" s="428"/>
      <c r="O39" s="428"/>
      <c r="P39" s="428"/>
      <c r="Q39" s="428"/>
      <c r="R39" s="428"/>
      <c r="S39" s="428"/>
      <c r="T39" s="214"/>
      <c r="U39" s="429" t="str">
        <f t="shared" si="4"/>
        <v/>
      </c>
      <c r="V39" s="429"/>
      <c r="W39" s="428"/>
      <c r="X39" s="428"/>
      <c r="Y39" s="428"/>
      <c r="Z39" s="428"/>
      <c r="AA39" s="428"/>
      <c r="AB39" s="428"/>
      <c r="AC39" s="428"/>
      <c r="AD39" s="428"/>
      <c r="AE39" s="428"/>
      <c r="AF39" s="428"/>
      <c r="AG39" s="428"/>
      <c r="AH39" s="428"/>
      <c r="AI39" s="428"/>
      <c r="AJ39" s="428"/>
      <c r="AK39" s="428"/>
      <c r="AL39" s="214"/>
      <c r="AM39" s="429" t="str">
        <f t="shared" si="0"/>
        <v/>
      </c>
      <c r="AN39" s="429"/>
      <c r="AO39" s="428"/>
      <c r="AP39" s="428"/>
      <c r="AQ39" s="428"/>
      <c r="AR39" s="428"/>
      <c r="AS39" s="428"/>
      <c r="AT39" s="428"/>
      <c r="AU39" s="428"/>
      <c r="AV39" s="428"/>
      <c r="AW39" s="428"/>
      <c r="AX39" s="428"/>
      <c r="AY39" s="428"/>
      <c r="AZ39" s="428"/>
      <c r="BA39" s="428"/>
      <c r="BB39" s="428"/>
      <c r="BC39" s="428"/>
      <c r="BD39" s="214"/>
      <c r="BE39" s="429" t="str">
        <f t="shared" si="1"/>
        <v/>
      </c>
      <c r="BF39" s="429"/>
      <c r="BG39" s="428"/>
      <c r="BH39" s="428"/>
      <c r="BI39" s="428"/>
      <c r="BJ39" s="428"/>
      <c r="BK39" s="428"/>
      <c r="BL39" s="428"/>
      <c r="BM39" s="428"/>
      <c r="BN39" s="428"/>
      <c r="BO39" s="428"/>
      <c r="BP39" s="428"/>
      <c r="BQ39" s="428"/>
      <c r="BR39" s="428"/>
      <c r="BS39" s="428"/>
      <c r="BT39" s="428"/>
      <c r="BU39" s="428"/>
      <c r="BV39" s="214"/>
      <c r="BW39" s="429">
        <f t="shared" si="2"/>
        <v>11</v>
      </c>
      <c r="BX39" s="429"/>
      <c r="BY39" s="428" t="str">
        <f>IF('各会計、関係団体の財政状況及び健全化判断比率'!B73="","",'各会計、関係団体の財政状況及び健全化判断比率'!B73)</f>
        <v>東京たま広域資源循環組合</v>
      </c>
      <c r="BZ39" s="428"/>
      <c r="CA39" s="428"/>
      <c r="CB39" s="428"/>
      <c r="CC39" s="428"/>
      <c r="CD39" s="428"/>
      <c r="CE39" s="428"/>
      <c r="CF39" s="428"/>
      <c r="CG39" s="428"/>
      <c r="CH39" s="428"/>
      <c r="CI39" s="428"/>
      <c r="CJ39" s="428"/>
      <c r="CK39" s="428"/>
      <c r="CL39" s="428"/>
      <c r="CM39" s="428"/>
      <c r="CN39" s="214"/>
      <c r="CO39" s="429" t="str">
        <f t="shared" si="3"/>
        <v/>
      </c>
      <c r="CP39" s="429"/>
      <c r="CQ39" s="428" t="str">
        <f>IF('各会計、関係団体の財政状況及び健全化判断比率'!BS12="","",'各会計、関係団体の財政状況及び健全化判断比率'!BS12)</f>
        <v/>
      </c>
      <c r="CR39" s="428"/>
      <c r="CS39" s="428"/>
      <c r="CT39" s="428"/>
      <c r="CU39" s="428"/>
      <c r="CV39" s="428"/>
      <c r="CW39" s="428"/>
      <c r="CX39" s="428"/>
      <c r="CY39" s="428"/>
      <c r="CZ39" s="428"/>
      <c r="DA39" s="428"/>
      <c r="DB39" s="428"/>
      <c r="DC39" s="428"/>
      <c r="DD39" s="428"/>
      <c r="DE39" s="428"/>
      <c r="DF39" s="211"/>
      <c r="DG39" s="430" t="str">
        <f>IF('各会計、関係団体の財政状況及び健全化判断比率'!BR12="","",'各会計、関係団体の財政状況及び健全化判断比率'!BR12)</f>
        <v/>
      </c>
      <c r="DH39" s="430"/>
      <c r="DI39" s="218"/>
      <c r="DJ39" s="186"/>
      <c r="DK39" s="186"/>
      <c r="DL39" s="186"/>
      <c r="DM39" s="186"/>
      <c r="DN39" s="186"/>
      <c r="DO39" s="186"/>
    </row>
    <row r="40" spans="1:119" ht="32.25" customHeight="1">
      <c r="A40" s="187"/>
      <c r="B40" s="213"/>
      <c r="C40" s="429" t="str">
        <f t="shared" si="5"/>
        <v/>
      </c>
      <c r="D40" s="429"/>
      <c r="E40" s="428" t="str">
        <f>IF('各会計、関係団体の財政状況及び健全化判断比率'!B13="","",'各会計、関係団体の財政状況及び健全化判断比率'!B13)</f>
        <v/>
      </c>
      <c r="F40" s="428"/>
      <c r="G40" s="428"/>
      <c r="H40" s="428"/>
      <c r="I40" s="428"/>
      <c r="J40" s="428"/>
      <c r="K40" s="428"/>
      <c r="L40" s="428"/>
      <c r="M40" s="428"/>
      <c r="N40" s="428"/>
      <c r="O40" s="428"/>
      <c r="P40" s="428"/>
      <c r="Q40" s="428"/>
      <c r="R40" s="428"/>
      <c r="S40" s="428"/>
      <c r="T40" s="214"/>
      <c r="U40" s="429" t="str">
        <f t="shared" si="4"/>
        <v/>
      </c>
      <c r="V40" s="429"/>
      <c r="W40" s="428"/>
      <c r="X40" s="428"/>
      <c r="Y40" s="428"/>
      <c r="Z40" s="428"/>
      <c r="AA40" s="428"/>
      <c r="AB40" s="428"/>
      <c r="AC40" s="428"/>
      <c r="AD40" s="428"/>
      <c r="AE40" s="428"/>
      <c r="AF40" s="428"/>
      <c r="AG40" s="428"/>
      <c r="AH40" s="428"/>
      <c r="AI40" s="428"/>
      <c r="AJ40" s="428"/>
      <c r="AK40" s="428"/>
      <c r="AL40" s="214"/>
      <c r="AM40" s="429" t="str">
        <f t="shared" si="0"/>
        <v/>
      </c>
      <c r="AN40" s="429"/>
      <c r="AO40" s="428"/>
      <c r="AP40" s="428"/>
      <c r="AQ40" s="428"/>
      <c r="AR40" s="428"/>
      <c r="AS40" s="428"/>
      <c r="AT40" s="428"/>
      <c r="AU40" s="428"/>
      <c r="AV40" s="428"/>
      <c r="AW40" s="428"/>
      <c r="AX40" s="428"/>
      <c r="AY40" s="428"/>
      <c r="AZ40" s="428"/>
      <c r="BA40" s="428"/>
      <c r="BB40" s="428"/>
      <c r="BC40" s="428"/>
      <c r="BD40" s="214"/>
      <c r="BE40" s="429" t="str">
        <f t="shared" si="1"/>
        <v/>
      </c>
      <c r="BF40" s="429"/>
      <c r="BG40" s="428"/>
      <c r="BH40" s="428"/>
      <c r="BI40" s="428"/>
      <c r="BJ40" s="428"/>
      <c r="BK40" s="428"/>
      <c r="BL40" s="428"/>
      <c r="BM40" s="428"/>
      <c r="BN40" s="428"/>
      <c r="BO40" s="428"/>
      <c r="BP40" s="428"/>
      <c r="BQ40" s="428"/>
      <c r="BR40" s="428"/>
      <c r="BS40" s="428"/>
      <c r="BT40" s="428"/>
      <c r="BU40" s="428"/>
      <c r="BV40" s="214"/>
      <c r="BW40" s="429">
        <f t="shared" si="2"/>
        <v>12</v>
      </c>
      <c r="BX40" s="429"/>
      <c r="BY40" s="428" t="str">
        <f>IF('各会計、関係団体の財政状況及び健全化判断比率'!B74="","",'各会計、関係団体の財政状況及び健全化判断比率'!B74)</f>
        <v>東京市町村総合事務組合（一般会計）</v>
      </c>
      <c r="BZ40" s="428"/>
      <c r="CA40" s="428"/>
      <c r="CB40" s="428"/>
      <c r="CC40" s="428"/>
      <c r="CD40" s="428"/>
      <c r="CE40" s="428"/>
      <c r="CF40" s="428"/>
      <c r="CG40" s="428"/>
      <c r="CH40" s="428"/>
      <c r="CI40" s="428"/>
      <c r="CJ40" s="428"/>
      <c r="CK40" s="428"/>
      <c r="CL40" s="428"/>
      <c r="CM40" s="428"/>
      <c r="CN40" s="214"/>
      <c r="CO40" s="429" t="str">
        <f t="shared" si="3"/>
        <v/>
      </c>
      <c r="CP40" s="429"/>
      <c r="CQ40" s="428" t="str">
        <f>IF('各会計、関係団体の財政状況及び健全化判断比率'!BS13="","",'各会計、関係団体の財政状況及び健全化判断比率'!BS13)</f>
        <v/>
      </c>
      <c r="CR40" s="428"/>
      <c r="CS40" s="428"/>
      <c r="CT40" s="428"/>
      <c r="CU40" s="428"/>
      <c r="CV40" s="428"/>
      <c r="CW40" s="428"/>
      <c r="CX40" s="428"/>
      <c r="CY40" s="428"/>
      <c r="CZ40" s="428"/>
      <c r="DA40" s="428"/>
      <c r="DB40" s="428"/>
      <c r="DC40" s="428"/>
      <c r="DD40" s="428"/>
      <c r="DE40" s="428"/>
      <c r="DF40" s="211"/>
      <c r="DG40" s="430" t="str">
        <f>IF('各会計、関係団体の財政状況及び健全化判断比率'!BR13="","",'各会計、関係団体の財政状況及び健全化判断比率'!BR13)</f>
        <v/>
      </c>
      <c r="DH40" s="430"/>
      <c r="DI40" s="218"/>
      <c r="DJ40" s="186"/>
      <c r="DK40" s="186"/>
      <c r="DL40" s="186"/>
      <c r="DM40" s="186"/>
      <c r="DN40" s="186"/>
      <c r="DO40" s="186"/>
    </row>
    <row r="41" spans="1:119" ht="32.25" customHeight="1">
      <c r="A41" s="187"/>
      <c r="B41" s="213"/>
      <c r="C41" s="429" t="str">
        <f t="shared" si="5"/>
        <v/>
      </c>
      <c r="D41" s="429"/>
      <c r="E41" s="428" t="str">
        <f>IF('各会計、関係団体の財政状況及び健全化判断比率'!B14="","",'各会計、関係団体の財政状況及び健全化判断比率'!B14)</f>
        <v/>
      </c>
      <c r="F41" s="428"/>
      <c r="G41" s="428"/>
      <c r="H41" s="428"/>
      <c r="I41" s="428"/>
      <c r="J41" s="428"/>
      <c r="K41" s="428"/>
      <c r="L41" s="428"/>
      <c r="M41" s="428"/>
      <c r="N41" s="428"/>
      <c r="O41" s="428"/>
      <c r="P41" s="428"/>
      <c r="Q41" s="428"/>
      <c r="R41" s="428"/>
      <c r="S41" s="428"/>
      <c r="T41" s="214"/>
      <c r="U41" s="429" t="str">
        <f t="shared" si="4"/>
        <v/>
      </c>
      <c r="V41" s="429"/>
      <c r="W41" s="428"/>
      <c r="X41" s="428"/>
      <c r="Y41" s="428"/>
      <c r="Z41" s="428"/>
      <c r="AA41" s="428"/>
      <c r="AB41" s="428"/>
      <c r="AC41" s="428"/>
      <c r="AD41" s="428"/>
      <c r="AE41" s="428"/>
      <c r="AF41" s="428"/>
      <c r="AG41" s="428"/>
      <c r="AH41" s="428"/>
      <c r="AI41" s="428"/>
      <c r="AJ41" s="428"/>
      <c r="AK41" s="428"/>
      <c r="AL41" s="214"/>
      <c r="AM41" s="429" t="str">
        <f t="shared" si="0"/>
        <v/>
      </c>
      <c r="AN41" s="429"/>
      <c r="AO41" s="428"/>
      <c r="AP41" s="428"/>
      <c r="AQ41" s="428"/>
      <c r="AR41" s="428"/>
      <c r="AS41" s="428"/>
      <c r="AT41" s="428"/>
      <c r="AU41" s="428"/>
      <c r="AV41" s="428"/>
      <c r="AW41" s="428"/>
      <c r="AX41" s="428"/>
      <c r="AY41" s="428"/>
      <c r="AZ41" s="428"/>
      <c r="BA41" s="428"/>
      <c r="BB41" s="428"/>
      <c r="BC41" s="428"/>
      <c r="BD41" s="214"/>
      <c r="BE41" s="429" t="str">
        <f t="shared" si="1"/>
        <v/>
      </c>
      <c r="BF41" s="429"/>
      <c r="BG41" s="428"/>
      <c r="BH41" s="428"/>
      <c r="BI41" s="428"/>
      <c r="BJ41" s="428"/>
      <c r="BK41" s="428"/>
      <c r="BL41" s="428"/>
      <c r="BM41" s="428"/>
      <c r="BN41" s="428"/>
      <c r="BO41" s="428"/>
      <c r="BP41" s="428"/>
      <c r="BQ41" s="428"/>
      <c r="BR41" s="428"/>
      <c r="BS41" s="428"/>
      <c r="BT41" s="428"/>
      <c r="BU41" s="428"/>
      <c r="BV41" s="214"/>
      <c r="BW41" s="429">
        <f t="shared" si="2"/>
        <v>13</v>
      </c>
      <c r="BX41" s="429"/>
      <c r="BY41" s="428" t="str">
        <f>IF('各会計、関係団体の財政状況及び健全化判断比率'!B75="","",'各会計、関係団体の財政状況及び健全化判断比率'!B75)</f>
        <v>東京市町村総合事務組合（交通災害共済事業特別会計）</v>
      </c>
      <c r="BZ41" s="428"/>
      <c r="CA41" s="428"/>
      <c r="CB41" s="428"/>
      <c r="CC41" s="428"/>
      <c r="CD41" s="428"/>
      <c r="CE41" s="428"/>
      <c r="CF41" s="428"/>
      <c r="CG41" s="428"/>
      <c r="CH41" s="428"/>
      <c r="CI41" s="428"/>
      <c r="CJ41" s="428"/>
      <c r="CK41" s="428"/>
      <c r="CL41" s="428"/>
      <c r="CM41" s="428"/>
      <c r="CN41" s="214"/>
      <c r="CO41" s="429" t="str">
        <f t="shared" si="3"/>
        <v/>
      </c>
      <c r="CP41" s="429"/>
      <c r="CQ41" s="428" t="str">
        <f>IF('各会計、関係団体の財政状況及び健全化判断比率'!BS14="","",'各会計、関係団体の財政状況及び健全化判断比率'!BS14)</f>
        <v/>
      </c>
      <c r="CR41" s="428"/>
      <c r="CS41" s="428"/>
      <c r="CT41" s="428"/>
      <c r="CU41" s="428"/>
      <c r="CV41" s="428"/>
      <c r="CW41" s="428"/>
      <c r="CX41" s="428"/>
      <c r="CY41" s="428"/>
      <c r="CZ41" s="428"/>
      <c r="DA41" s="428"/>
      <c r="DB41" s="428"/>
      <c r="DC41" s="428"/>
      <c r="DD41" s="428"/>
      <c r="DE41" s="428"/>
      <c r="DF41" s="211"/>
      <c r="DG41" s="430" t="str">
        <f>IF('各会計、関係団体の財政状況及び健全化判断比率'!BR14="","",'各会計、関係団体の財政状況及び健全化判断比率'!BR14)</f>
        <v/>
      </c>
      <c r="DH41" s="430"/>
      <c r="DI41" s="218"/>
      <c r="DJ41" s="186"/>
      <c r="DK41" s="186"/>
      <c r="DL41" s="186"/>
      <c r="DM41" s="186"/>
      <c r="DN41" s="186"/>
      <c r="DO41" s="186"/>
    </row>
    <row r="42" spans="1:119" ht="32.25" customHeight="1">
      <c r="A42" s="186"/>
      <c r="B42" s="213"/>
      <c r="C42" s="429" t="str">
        <f t="shared" si="5"/>
        <v/>
      </c>
      <c r="D42" s="429"/>
      <c r="E42" s="428" t="str">
        <f>IF('各会計、関係団体の財政状況及び健全化判断比率'!B15="","",'各会計、関係団体の財政状況及び健全化判断比率'!B15)</f>
        <v/>
      </c>
      <c r="F42" s="428"/>
      <c r="G42" s="428"/>
      <c r="H42" s="428"/>
      <c r="I42" s="428"/>
      <c r="J42" s="428"/>
      <c r="K42" s="428"/>
      <c r="L42" s="428"/>
      <c r="M42" s="428"/>
      <c r="N42" s="428"/>
      <c r="O42" s="428"/>
      <c r="P42" s="428"/>
      <c r="Q42" s="428"/>
      <c r="R42" s="428"/>
      <c r="S42" s="428"/>
      <c r="T42" s="214"/>
      <c r="U42" s="429" t="str">
        <f t="shared" si="4"/>
        <v/>
      </c>
      <c r="V42" s="429"/>
      <c r="W42" s="428"/>
      <c r="X42" s="428"/>
      <c r="Y42" s="428"/>
      <c r="Z42" s="428"/>
      <c r="AA42" s="428"/>
      <c r="AB42" s="428"/>
      <c r="AC42" s="428"/>
      <c r="AD42" s="428"/>
      <c r="AE42" s="428"/>
      <c r="AF42" s="428"/>
      <c r="AG42" s="428"/>
      <c r="AH42" s="428"/>
      <c r="AI42" s="428"/>
      <c r="AJ42" s="428"/>
      <c r="AK42" s="428"/>
      <c r="AL42" s="214"/>
      <c r="AM42" s="429" t="str">
        <f t="shared" si="0"/>
        <v/>
      </c>
      <c r="AN42" s="429"/>
      <c r="AO42" s="428"/>
      <c r="AP42" s="428"/>
      <c r="AQ42" s="428"/>
      <c r="AR42" s="428"/>
      <c r="AS42" s="428"/>
      <c r="AT42" s="428"/>
      <c r="AU42" s="428"/>
      <c r="AV42" s="428"/>
      <c r="AW42" s="428"/>
      <c r="AX42" s="428"/>
      <c r="AY42" s="428"/>
      <c r="AZ42" s="428"/>
      <c r="BA42" s="428"/>
      <c r="BB42" s="428"/>
      <c r="BC42" s="428"/>
      <c r="BD42" s="214"/>
      <c r="BE42" s="429" t="str">
        <f t="shared" si="1"/>
        <v/>
      </c>
      <c r="BF42" s="429"/>
      <c r="BG42" s="428"/>
      <c r="BH42" s="428"/>
      <c r="BI42" s="428"/>
      <c r="BJ42" s="428"/>
      <c r="BK42" s="428"/>
      <c r="BL42" s="428"/>
      <c r="BM42" s="428"/>
      <c r="BN42" s="428"/>
      <c r="BO42" s="428"/>
      <c r="BP42" s="428"/>
      <c r="BQ42" s="428"/>
      <c r="BR42" s="428"/>
      <c r="BS42" s="428"/>
      <c r="BT42" s="428"/>
      <c r="BU42" s="428"/>
      <c r="BV42" s="214"/>
      <c r="BW42" s="429">
        <f t="shared" si="2"/>
        <v>14</v>
      </c>
      <c r="BX42" s="429"/>
      <c r="BY42" s="428" t="str">
        <f>IF('各会計、関係団体の財政状況及び健全化判断比率'!B76="","",'各会計、関係団体の財政状況及び健全化判断比率'!B76)</f>
        <v>多摩ニュータウン環境組合</v>
      </c>
      <c r="BZ42" s="428"/>
      <c r="CA42" s="428"/>
      <c r="CB42" s="428"/>
      <c r="CC42" s="428"/>
      <c r="CD42" s="428"/>
      <c r="CE42" s="428"/>
      <c r="CF42" s="428"/>
      <c r="CG42" s="428"/>
      <c r="CH42" s="428"/>
      <c r="CI42" s="428"/>
      <c r="CJ42" s="428"/>
      <c r="CK42" s="428"/>
      <c r="CL42" s="428"/>
      <c r="CM42" s="428"/>
      <c r="CN42" s="214"/>
      <c r="CO42" s="429" t="str">
        <f t="shared" si="3"/>
        <v/>
      </c>
      <c r="CP42" s="429"/>
      <c r="CQ42" s="428" t="str">
        <f>IF('各会計、関係団体の財政状況及び健全化判断比率'!BS15="","",'各会計、関係団体の財政状況及び健全化判断比率'!BS15)</f>
        <v/>
      </c>
      <c r="CR42" s="428"/>
      <c r="CS42" s="428"/>
      <c r="CT42" s="428"/>
      <c r="CU42" s="428"/>
      <c r="CV42" s="428"/>
      <c r="CW42" s="428"/>
      <c r="CX42" s="428"/>
      <c r="CY42" s="428"/>
      <c r="CZ42" s="428"/>
      <c r="DA42" s="428"/>
      <c r="DB42" s="428"/>
      <c r="DC42" s="428"/>
      <c r="DD42" s="428"/>
      <c r="DE42" s="428"/>
      <c r="DF42" s="211"/>
      <c r="DG42" s="430" t="str">
        <f>IF('各会計、関係団体の財政状況及び健全化判断比率'!BR15="","",'各会計、関係団体の財政状況及び健全化判断比率'!BR15)</f>
        <v/>
      </c>
      <c r="DH42" s="430"/>
      <c r="DI42" s="218"/>
      <c r="DJ42" s="186"/>
      <c r="DK42" s="186"/>
      <c r="DL42" s="186"/>
      <c r="DM42" s="186"/>
      <c r="DN42" s="186"/>
      <c r="DO42" s="186"/>
    </row>
    <row r="43" spans="1:119" ht="32.25" customHeight="1">
      <c r="A43" s="186"/>
      <c r="B43" s="213"/>
      <c r="C43" s="429" t="str">
        <f t="shared" si="5"/>
        <v/>
      </c>
      <c r="D43" s="429"/>
      <c r="E43" s="428" t="str">
        <f>IF('各会計、関係団体の財政状況及び健全化判断比率'!B16="","",'各会計、関係団体の財政状況及び健全化判断比率'!B16)</f>
        <v/>
      </c>
      <c r="F43" s="428"/>
      <c r="G43" s="428"/>
      <c r="H43" s="428"/>
      <c r="I43" s="428"/>
      <c r="J43" s="428"/>
      <c r="K43" s="428"/>
      <c r="L43" s="428"/>
      <c r="M43" s="428"/>
      <c r="N43" s="428"/>
      <c r="O43" s="428"/>
      <c r="P43" s="428"/>
      <c r="Q43" s="428"/>
      <c r="R43" s="428"/>
      <c r="S43" s="428"/>
      <c r="T43" s="214"/>
      <c r="U43" s="429" t="str">
        <f t="shared" si="4"/>
        <v/>
      </c>
      <c r="V43" s="429"/>
      <c r="W43" s="428"/>
      <c r="X43" s="428"/>
      <c r="Y43" s="428"/>
      <c r="Z43" s="428"/>
      <c r="AA43" s="428"/>
      <c r="AB43" s="428"/>
      <c r="AC43" s="428"/>
      <c r="AD43" s="428"/>
      <c r="AE43" s="428"/>
      <c r="AF43" s="428"/>
      <c r="AG43" s="428"/>
      <c r="AH43" s="428"/>
      <c r="AI43" s="428"/>
      <c r="AJ43" s="428"/>
      <c r="AK43" s="428"/>
      <c r="AL43" s="214"/>
      <c r="AM43" s="429" t="str">
        <f t="shared" si="0"/>
        <v/>
      </c>
      <c r="AN43" s="429"/>
      <c r="AO43" s="428"/>
      <c r="AP43" s="428"/>
      <c r="AQ43" s="428"/>
      <c r="AR43" s="428"/>
      <c r="AS43" s="428"/>
      <c r="AT43" s="428"/>
      <c r="AU43" s="428"/>
      <c r="AV43" s="428"/>
      <c r="AW43" s="428"/>
      <c r="AX43" s="428"/>
      <c r="AY43" s="428"/>
      <c r="AZ43" s="428"/>
      <c r="BA43" s="428"/>
      <c r="BB43" s="428"/>
      <c r="BC43" s="428"/>
      <c r="BD43" s="214"/>
      <c r="BE43" s="429" t="str">
        <f t="shared" si="1"/>
        <v/>
      </c>
      <c r="BF43" s="429"/>
      <c r="BG43" s="428"/>
      <c r="BH43" s="428"/>
      <c r="BI43" s="428"/>
      <c r="BJ43" s="428"/>
      <c r="BK43" s="428"/>
      <c r="BL43" s="428"/>
      <c r="BM43" s="428"/>
      <c r="BN43" s="428"/>
      <c r="BO43" s="428"/>
      <c r="BP43" s="428"/>
      <c r="BQ43" s="428"/>
      <c r="BR43" s="428"/>
      <c r="BS43" s="428"/>
      <c r="BT43" s="428"/>
      <c r="BU43" s="428"/>
      <c r="BV43" s="214"/>
      <c r="BW43" s="429">
        <f t="shared" si="2"/>
        <v>15</v>
      </c>
      <c r="BX43" s="429"/>
      <c r="BY43" s="428" t="str">
        <f>IF('各会計、関係団体の財政状況及び健全化判断比率'!B77="","",'各会計、関係団体の財政状況及び健全化判断比率'!B77)</f>
        <v>東京都三市収益事業組合</v>
      </c>
      <c r="BZ43" s="428"/>
      <c r="CA43" s="428"/>
      <c r="CB43" s="428"/>
      <c r="CC43" s="428"/>
      <c r="CD43" s="428"/>
      <c r="CE43" s="428"/>
      <c r="CF43" s="428"/>
      <c r="CG43" s="428"/>
      <c r="CH43" s="428"/>
      <c r="CI43" s="428"/>
      <c r="CJ43" s="428"/>
      <c r="CK43" s="428"/>
      <c r="CL43" s="428"/>
      <c r="CM43" s="428"/>
      <c r="CN43" s="214"/>
      <c r="CO43" s="429" t="str">
        <f t="shared" si="3"/>
        <v/>
      </c>
      <c r="CP43" s="429"/>
      <c r="CQ43" s="428" t="str">
        <f>IF('各会計、関係団体の財政状況及び健全化判断比率'!BS16="","",'各会計、関係団体の財政状況及び健全化判断比率'!BS16)</f>
        <v/>
      </c>
      <c r="CR43" s="428"/>
      <c r="CS43" s="428"/>
      <c r="CT43" s="428"/>
      <c r="CU43" s="428"/>
      <c r="CV43" s="428"/>
      <c r="CW43" s="428"/>
      <c r="CX43" s="428"/>
      <c r="CY43" s="428"/>
      <c r="CZ43" s="428"/>
      <c r="DA43" s="428"/>
      <c r="DB43" s="428"/>
      <c r="DC43" s="428"/>
      <c r="DD43" s="428"/>
      <c r="DE43" s="428"/>
      <c r="DF43" s="211"/>
      <c r="DG43" s="430" t="str">
        <f>IF('各会計、関係団体の財政状況及び健全化判断比率'!BR16="","",'各会計、関係団体の財政状況及び健全化判断比率'!BR16)</f>
        <v/>
      </c>
      <c r="DH43" s="43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kM8lno2qzGFDv8beGnuWqADfJYldDLNZZR2a4uFbMsMpxKswh9AC1vpmT9bZHaozbTtdcuZBEqXRAzfqcy16dQ==" saltValue="PPneWVbtcG6pQVLlfPu89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801" t="s">
        <v>210</v>
      </c>
      <c r="DI1" s="802"/>
      <c r="DJ1" s="802"/>
      <c r="DK1" s="802"/>
      <c r="DL1" s="802"/>
      <c r="DM1" s="802"/>
      <c r="DN1" s="803"/>
      <c r="DO1" s="226"/>
      <c r="DP1" s="801" t="s">
        <v>211</v>
      </c>
      <c r="DQ1" s="802"/>
      <c r="DR1" s="802"/>
      <c r="DS1" s="802"/>
      <c r="DT1" s="802"/>
      <c r="DU1" s="802"/>
      <c r="DV1" s="802"/>
      <c r="DW1" s="802"/>
      <c r="DX1" s="802"/>
      <c r="DY1" s="802"/>
      <c r="DZ1" s="802"/>
      <c r="EA1" s="802"/>
      <c r="EB1" s="802"/>
      <c r="EC1" s="803"/>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3" t="s">
        <v>213</v>
      </c>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3" t="s">
        <v>214</v>
      </c>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5"/>
      <c r="CD3" s="786" t="s">
        <v>215</v>
      </c>
      <c r="CE3" s="787"/>
      <c r="CF3" s="787"/>
      <c r="CG3" s="787"/>
      <c r="CH3" s="787"/>
      <c r="CI3" s="787"/>
      <c r="CJ3" s="787"/>
      <c r="CK3" s="787"/>
      <c r="CL3" s="787"/>
      <c r="CM3" s="787"/>
      <c r="CN3" s="787"/>
      <c r="CO3" s="787"/>
      <c r="CP3" s="787"/>
      <c r="CQ3" s="787"/>
      <c r="CR3" s="787"/>
      <c r="CS3" s="787"/>
      <c r="CT3" s="787"/>
      <c r="CU3" s="787"/>
      <c r="CV3" s="787"/>
      <c r="CW3" s="787"/>
      <c r="CX3" s="787"/>
      <c r="CY3" s="787"/>
      <c r="CZ3" s="787"/>
      <c r="DA3" s="787"/>
      <c r="DB3" s="787"/>
      <c r="DC3" s="787"/>
      <c r="DD3" s="787"/>
      <c r="DE3" s="787"/>
      <c r="DF3" s="787"/>
      <c r="DG3" s="787"/>
      <c r="DH3" s="787"/>
      <c r="DI3" s="787"/>
      <c r="DJ3" s="787"/>
      <c r="DK3" s="787"/>
      <c r="DL3" s="787"/>
      <c r="DM3" s="787"/>
      <c r="DN3" s="787"/>
      <c r="DO3" s="787"/>
      <c r="DP3" s="787"/>
      <c r="DQ3" s="787"/>
      <c r="DR3" s="787"/>
      <c r="DS3" s="787"/>
      <c r="DT3" s="787"/>
      <c r="DU3" s="787"/>
      <c r="DV3" s="787"/>
      <c r="DW3" s="787"/>
      <c r="DX3" s="787"/>
      <c r="DY3" s="787"/>
      <c r="DZ3" s="787"/>
      <c r="EA3" s="787"/>
      <c r="EB3" s="787"/>
      <c r="EC3" s="788"/>
    </row>
    <row r="4" spans="2:143" ht="11.25" customHeight="1">
      <c r="B4" s="743" t="s">
        <v>1</v>
      </c>
      <c r="C4" s="744"/>
      <c r="D4" s="744"/>
      <c r="E4" s="744"/>
      <c r="F4" s="744"/>
      <c r="G4" s="744"/>
      <c r="H4" s="744"/>
      <c r="I4" s="744"/>
      <c r="J4" s="744"/>
      <c r="K4" s="744"/>
      <c r="L4" s="744"/>
      <c r="M4" s="744"/>
      <c r="N4" s="744"/>
      <c r="O4" s="744"/>
      <c r="P4" s="744"/>
      <c r="Q4" s="745"/>
      <c r="R4" s="743" t="s">
        <v>216</v>
      </c>
      <c r="S4" s="744"/>
      <c r="T4" s="744"/>
      <c r="U4" s="744"/>
      <c r="V4" s="744"/>
      <c r="W4" s="744"/>
      <c r="X4" s="744"/>
      <c r="Y4" s="745"/>
      <c r="Z4" s="743" t="s">
        <v>217</v>
      </c>
      <c r="AA4" s="744"/>
      <c r="AB4" s="744"/>
      <c r="AC4" s="745"/>
      <c r="AD4" s="743" t="s">
        <v>218</v>
      </c>
      <c r="AE4" s="744"/>
      <c r="AF4" s="744"/>
      <c r="AG4" s="744"/>
      <c r="AH4" s="744"/>
      <c r="AI4" s="744"/>
      <c r="AJ4" s="744"/>
      <c r="AK4" s="745"/>
      <c r="AL4" s="743" t="s">
        <v>217</v>
      </c>
      <c r="AM4" s="744"/>
      <c r="AN4" s="744"/>
      <c r="AO4" s="745"/>
      <c r="AP4" s="804" t="s">
        <v>219</v>
      </c>
      <c r="AQ4" s="804"/>
      <c r="AR4" s="804"/>
      <c r="AS4" s="804"/>
      <c r="AT4" s="804"/>
      <c r="AU4" s="804"/>
      <c r="AV4" s="804"/>
      <c r="AW4" s="804"/>
      <c r="AX4" s="804"/>
      <c r="AY4" s="804"/>
      <c r="AZ4" s="804"/>
      <c r="BA4" s="804"/>
      <c r="BB4" s="804"/>
      <c r="BC4" s="804"/>
      <c r="BD4" s="804"/>
      <c r="BE4" s="804"/>
      <c r="BF4" s="804"/>
      <c r="BG4" s="804" t="s">
        <v>220</v>
      </c>
      <c r="BH4" s="804"/>
      <c r="BI4" s="804"/>
      <c r="BJ4" s="804"/>
      <c r="BK4" s="804"/>
      <c r="BL4" s="804"/>
      <c r="BM4" s="804"/>
      <c r="BN4" s="804"/>
      <c r="BO4" s="804" t="s">
        <v>217</v>
      </c>
      <c r="BP4" s="804"/>
      <c r="BQ4" s="804"/>
      <c r="BR4" s="804"/>
      <c r="BS4" s="804" t="s">
        <v>221</v>
      </c>
      <c r="BT4" s="804"/>
      <c r="BU4" s="804"/>
      <c r="BV4" s="804"/>
      <c r="BW4" s="804"/>
      <c r="BX4" s="804"/>
      <c r="BY4" s="804"/>
      <c r="BZ4" s="804"/>
      <c r="CA4" s="804"/>
      <c r="CB4" s="804"/>
      <c r="CD4" s="786" t="s">
        <v>222</v>
      </c>
      <c r="CE4" s="787"/>
      <c r="CF4" s="787"/>
      <c r="CG4" s="787"/>
      <c r="CH4" s="787"/>
      <c r="CI4" s="787"/>
      <c r="CJ4" s="787"/>
      <c r="CK4" s="787"/>
      <c r="CL4" s="787"/>
      <c r="CM4" s="787"/>
      <c r="CN4" s="787"/>
      <c r="CO4" s="787"/>
      <c r="CP4" s="787"/>
      <c r="CQ4" s="787"/>
      <c r="CR4" s="787"/>
      <c r="CS4" s="787"/>
      <c r="CT4" s="787"/>
      <c r="CU4" s="787"/>
      <c r="CV4" s="787"/>
      <c r="CW4" s="787"/>
      <c r="CX4" s="787"/>
      <c r="CY4" s="787"/>
      <c r="CZ4" s="787"/>
      <c r="DA4" s="787"/>
      <c r="DB4" s="787"/>
      <c r="DC4" s="787"/>
      <c r="DD4" s="787"/>
      <c r="DE4" s="787"/>
      <c r="DF4" s="787"/>
      <c r="DG4" s="787"/>
      <c r="DH4" s="787"/>
      <c r="DI4" s="787"/>
      <c r="DJ4" s="787"/>
      <c r="DK4" s="787"/>
      <c r="DL4" s="787"/>
      <c r="DM4" s="787"/>
      <c r="DN4" s="787"/>
      <c r="DO4" s="787"/>
      <c r="DP4" s="787"/>
      <c r="DQ4" s="787"/>
      <c r="DR4" s="787"/>
      <c r="DS4" s="787"/>
      <c r="DT4" s="787"/>
      <c r="DU4" s="787"/>
      <c r="DV4" s="787"/>
      <c r="DW4" s="787"/>
      <c r="DX4" s="787"/>
      <c r="DY4" s="787"/>
      <c r="DZ4" s="787"/>
      <c r="EA4" s="787"/>
      <c r="EB4" s="787"/>
      <c r="EC4" s="788"/>
    </row>
    <row r="5" spans="2:143" s="230" customFormat="1" ht="11.25" customHeight="1">
      <c r="B5" s="748" t="s">
        <v>223</v>
      </c>
      <c r="C5" s="749"/>
      <c r="D5" s="749"/>
      <c r="E5" s="749"/>
      <c r="F5" s="749"/>
      <c r="G5" s="749"/>
      <c r="H5" s="749"/>
      <c r="I5" s="749"/>
      <c r="J5" s="749"/>
      <c r="K5" s="749"/>
      <c r="L5" s="749"/>
      <c r="M5" s="749"/>
      <c r="N5" s="749"/>
      <c r="O5" s="749"/>
      <c r="P5" s="749"/>
      <c r="Q5" s="750"/>
      <c r="R5" s="737">
        <v>29446609</v>
      </c>
      <c r="S5" s="738"/>
      <c r="T5" s="738"/>
      <c r="U5" s="738"/>
      <c r="V5" s="738"/>
      <c r="W5" s="738"/>
      <c r="X5" s="738"/>
      <c r="Y5" s="781"/>
      <c r="Z5" s="799">
        <v>39.299999999999997</v>
      </c>
      <c r="AA5" s="799"/>
      <c r="AB5" s="799"/>
      <c r="AC5" s="799"/>
      <c r="AD5" s="800">
        <v>27687303</v>
      </c>
      <c r="AE5" s="800"/>
      <c r="AF5" s="800"/>
      <c r="AG5" s="800"/>
      <c r="AH5" s="800"/>
      <c r="AI5" s="800"/>
      <c r="AJ5" s="800"/>
      <c r="AK5" s="800"/>
      <c r="AL5" s="782">
        <v>86.4</v>
      </c>
      <c r="AM5" s="753"/>
      <c r="AN5" s="753"/>
      <c r="AO5" s="783"/>
      <c r="AP5" s="748" t="s">
        <v>224</v>
      </c>
      <c r="AQ5" s="749"/>
      <c r="AR5" s="749"/>
      <c r="AS5" s="749"/>
      <c r="AT5" s="749"/>
      <c r="AU5" s="749"/>
      <c r="AV5" s="749"/>
      <c r="AW5" s="749"/>
      <c r="AX5" s="749"/>
      <c r="AY5" s="749"/>
      <c r="AZ5" s="749"/>
      <c r="BA5" s="749"/>
      <c r="BB5" s="749"/>
      <c r="BC5" s="749"/>
      <c r="BD5" s="749"/>
      <c r="BE5" s="749"/>
      <c r="BF5" s="750"/>
      <c r="BG5" s="682">
        <v>27687303</v>
      </c>
      <c r="BH5" s="683"/>
      <c r="BI5" s="683"/>
      <c r="BJ5" s="683"/>
      <c r="BK5" s="683"/>
      <c r="BL5" s="683"/>
      <c r="BM5" s="683"/>
      <c r="BN5" s="684"/>
      <c r="BO5" s="715">
        <v>94</v>
      </c>
      <c r="BP5" s="715"/>
      <c r="BQ5" s="715"/>
      <c r="BR5" s="715"/>
      <c r="BS5" s="716">
        <v>246336</v>
      </c>
      <c r="BT5" s="716"/>
      <c r="BU5" s="716"/>
      <c r="BV5" s="716"/>
      <c r="BW5" s="716"/>
      <c r="BX5" s="716"/>
      <c r="BY5" s="716"/>
      <c r="BZ5" s="716"/>
      <c r="CA5" s="716"/>
      <c r="CB5" s="779"/>
      <c r="CD5" s="786" t="s">
        <v>219</v>
      </c>
      <c r="CE5" s="787"/>
      <c r="CF5" s="787"/>
      <c r="CG5" s="787"/>
      <c r="CH5" s="787"/>
      <c r="CI5" s="787"/>
      <c r="CJ5" s="787"/>
      <c r="CK5" s="787"/>
      <c r="CL5" s="787"/>
      <c r="CM5" s="787"/>
      <c r="CN5" s="787"/>
      <c r="CO5" s="787"/>
      <c r="CP5" s="787"/>
      <c r="CQ5" s="788"/>
      <c r="CR5" s="786" t="s">
        <v>225</v>
      </c>
      <c r="CS5" s="787"/>
      <c r="CT5" s="787"/>
      <c r="CU5" s="787"/>
      <c r="CV5" s="787"/>
      <c r="CW5" s="787"/>
      <c r="CX5" s="787"/>
      <c r="CY5" s="788"/>
      <c r="CZ5" s="786" t="s">
        <v>217</v>
      </c>
      <c r="DA5" s="787"/>
      <c r="DB5" s="787"/>
      <c r="DC5" s="788"/>
      <c r="DD5" s="786" t="s">
        <v>226</v>
      </c>
      <c r="DE5" s="787"/>
      <c r="DF5" s="787"/>
      <c r="DG5" s="787"/>
      <c r="DH5" s="787"/>
      <c r="DI5" s="787"/>
      <c r="DJ5" s="787"/>
      <c r="DK5" s="787"/>
      <c r="DL5" s="787"/>
      <c r="DM5" s="787"/>
      <c r="DN5" s="787"/>
      <c r="DO5" s="787"/>
      <c r="DP5" s="788"/>
      <c r="DQ5" s="786" t="s">
        <v>227</v>
      </c>
      <c r="DR5" s="787"/>
      <c r="DS5" s="787"/>
      <c r="DT5" s="787"/>
      <c r="DU5" s="787"/>
      <c r="DV5" s="787"/>
      <c r="DW5" s="787"/>
      <c r="DX5" s="787"/>
      <c r="DY5" s="787"/>
      <c r="DZ5" s="787"/>
      <c r="EA5" s="787"/>
      <c r="EB5" s="787"/>
      <c r="EC5" s="788"/>
    </row>
    <row r="6" spans="2:143" ht="11.25" customHeight="1">
      <c r="B6" s="679" t="s">
        <v>228</v>
      </c>
      <c r="C6" s="680"/>
      <c r="D6" s="680"/>
      <c r="E6" s="680"/>
      <c r="F6" s="680"/>
      <c r="G6" s="680"/>
      <c r="H6" s="680"/>
      <c r="I6" s="680"/>
      <c r="J6" s="680"/>
      <c r="K6" s="680"/>
      <c r="L6" s="680"/>
      <c r="M6" s="680"/>
      <c r="N6" s="680"/>
      <c r="O6" s="680"/>
      <c r="P6" s="680"/>
      <c r="Q6" s="681"/>
      <c r="R6" s="682">
        <v>257090</v>
      </c>
      <c r="S6" s="683"/>
      <c r="T6" s="683"/>
      <c r="U6" s="683"/>
      <c r="V6" s="683"/>
      <c r="W6" s="683"/>
      <c r="X6" s="683"/>
      <c r="Y6" s="684"/>
      <c r="Z6" s="715">
        <v>0.3</v>
      </c>
      <c r="AA6" s="715"/>
      <c r="AB6" s="715"/>
      <c r="AC6" s="715"/>
      <c r="AD6" s="716">
        <v>257090</v>
      </c>
      <c r="AE6" s="716"/>
      <c r="AF6" s="716"/>
      <c r="AG6" s="716"/>
      <c r="AH6" s="716"/>
      <c r="AI6" s="716"/>
      <c r="AJ6" s="716"/>
      <c r="AK6" s="716"/>
      <c r="AL6" s="685">
        <v>0.8</v>
      </c>
      <c r="AM6" s="686"/>
      <c r="AN6" s="686"/>
      <c r="AO6" s="717"/>
      <c r="AP6" s="679" t="s">
        <v>229</v>
      </c>
      <c r="AQ6" s="680"/>
      <c r="AR6" s="680"/>
      <c r="AS6" s="680"/>
      <c r="AT6" s="680"/>
      <c r="AU6" s="680"/>
      <c r="AV6" s="680"/>
      <c r="AW6" s="680"/>
      <c r="AX6" s="680"/>
      <c r="AY6" s="680"/>
      <c r="AZ6" s="680"/>
      <c r="BA6" s="680"/>
      <c r="BB6" s="680"/>
      <c r="BC6" s="680"/>
      <c r="BD6" s="680"/>
      <c r="BE6" s="680"/>
      <c r="BF6" s="681"/>
      <c r="BG6" s="682">
        <v>27687303</v>
      </c>
      <c r="BH6" s="683"/>
      <c r="BI6" s="683"/>
      <c r="BJ6" s="683"/>
      <c r="BK6" s="683"/>
      <c r="BL6" s="683"/>
      <c r="BM6" s="683"/>
      <c r="BN6" s="684"/>
      <c r="BO6" s="715">
        <v>94</v>
      </c>
      <c r="BP6" s="715"/>
      <c r="BQ6" s="715"/>
      <c r="BR6" s="715"/>
      <c r="BS6" s="716">
        <v>246336</v>
      </c>
      <c r="BT6" s="716"/>
      <c r="BU6" s="716"/>
      <c r="BV6" s="716"/>
      <c r="BW6" s="716"/>
      <c r="BX6" s="716"/>
      <c r="BY6" s="716"/>
      <c r="BZ6" s="716"/>
      <c r="CA6" s="716"/>
      <c r="CB6" s="779"/>
      <c r="CD6" s="740" t="s">
        <v>230</v>
      </c>
      <c r="CE6" s="741"/>
      <c r="CF6" s="741"/>
      <c r="CG6" s="741"/>
      <c r="CH6" s="741"/>
      <c r="CI6" s="741"/>
      <c r="CJ6" s="741"/>
      <c r="CK6" s="741"/>
      <c r="CL6" s="741"/>
      <c r="CM6" s="741"/>
      <c r="CN6" s="741"/>
      <c r="CO6" s="741"/>
      <c r="CP6" s="741"/>
      <c r="CQ6" s="742"/>
      <c r="CR6" s="682">
        <v>378012</v>
      </c>
      <c r="CS6" s="683"/>
      <c r="CT6" s="683"/>
      <c r="CU6" s="683"/>
      <c r="CV6" s="683"/>
      <c r="CW6" s="683"/>
      <c r="CX6" s="683"/>
      <c r="CY6" s="684"/>
      <c r="CZ6" s="782">
        <v>0.5</v>
      </c>
      <c r="DA6" s="753"/>
      <c r="DB6" s="753"/>
      <c r="DC6" s="785"/>
      <c r="DD6" s="688" t="s">
        <v>231</v>
      </c>
      <c r="DE6" s="683"/>
      <c r="DF6" s="683"/>
      <c r="DG6" s="683"/>
      <c r="DH6" s="683"/>
      <c r="DI6" s="683"/>
      <c r="DJ6" s="683"/>
      <c r="DK6" s="683"/>
      <c r="DL6" s="683"/>
      <c r="DM6" s="683"/>
      <c r="DN6" s="683"/>
      <c r="DO6" s="683"/>
      <c r="DP6" s="684"/>
      <c r="DQ6" s="688">
        <v>377514</v>
      </c>
      <c r="DR6" s="683"/>
      <c r="DS6" s="683"/>
      <c r="DT6" s="683"/>
      <c r="DU6" s="683"/>
      <c r="DV6" s="683"/>
      <c r="DW6" s="683"/>
      <c r="DX6" s="683"/>
      <c r="DY6" s="683"/>
      <c r="DZ6" s="683"/>
      <c r="EA6" s="683"/>
      <c r="EB6" s="683"/>
      <c r="EC6" s="729"/>
    </row>
    <row r="7" spans="2:143" ht="11.25" customHeight="1">
      <c r="B7" s="679" t="s">
        <v>232</v>
      </c>
      <c r="C7" s="680"/>
      <c r="D7" s="680"/>
      <c r="E7" s="680"/>
      <c r="F7" s="680"/>
      <c r="G7" s="680"/>
      <c r="H7" s="680"/>
      <c r="I7" s="680"/>
      <c r="J7" s="680"/>
      <c r="K7" s="680"/>
      <c r="L7" s="680"/>
      <c r="M7" s="680"/>
      <c r="N7" s="680"/>
      <c r="O7" s="680"/>
      <c r="P7" s="680"/>
      <c r="Q7" s="681"/>
      <c r="R7" s="682">
        <v>33275</v>
      </c>
      <c r="S7" s="683"/>
      <c r="T7" s="683"/>
      <c r="U7" s="683"/>
      <c r="V7" s="683"/>
      <c r="W7" s="683"/>
      <c r="X7" s="683"/>
      <c r="Y7" s="684"/>
      <c r="Z7" s="715">
        <v>0</v>
      </c>
      <c r="AA7" s="715"/>
      <c r="AB7" s="715"/>
      <c r="AC7" s="715"/>
      <c r="AD7" s="716">
        <v>33275</v>
      </c>
      <c r="AE7" s="716"/>
      <c r="AF7" s="716"/>
      <c r="AG7" s="716"/>
      <c r="AH7" s="716"/>
      <c r="AI7" s="716"/>
      <c r="AJ7" s="716"/>
      <c r="AK7" s="716"/>
      <c r="AL7" s="685">
        <v>0.1</v>
      </c>
      <c r="AM7" s="686"/>
      <c r="AN7" s="686"/>
      <c r="AO7" s="717"/>
      <c r="AP7" s="679" t="s">
        <v>233</v>
      </c>
      <c r="AQ7" s="680"/>
      <c r="AR7" s="680"/>
      <c r="AS7" s="680"/>
      <c r="AT7" s="680"/>
      <c r="AU7" s="680"/>
      <c r="AV7" s="680"/>
      <c r="AW7" s="680"/>
      <c r="AX7" s="680"/>
      <c r="AY7" s="680"/>
      <c r="AZ7" s="680"/>
      <c r="BA7" s="680"/>
      <c r="BB7" s="680"/>
      <c r="BC7" s="680"/>
      <c r="BD7" s="680"/>
      <c r="BE7" s="680"/>
      <c r="BF7" s="681"/>
      <c r="BG7" s="682">
        <v>12610819</v>
      </c>
      <c r="BH7" s="683"/>
      <c r="BI7" s="683"/>
      <c r="BJ7" s="683"/>
      <c r="BK7" s="683"/>
      <c r="BL7" s="683"/>
      <c r="BM7" s="683"/>
      <c r="BN7" s="684"/>
      <c r="BO7" s="715">
        <v>42.8</v>
      </c>
      <c r="BP7" s="715"/>
      <c r="BQ7" s="715"/>
      <c r="BR7" s="715"/>
      <c r="BS7" s="716">
        <v>246336</v>
      </c>
      <c r="BT7" s="716"/>
      <c r="BU7" s="716"/>
      <c r="BV7" s="716"/>
      <c r="BW7" s="716"/>
      <c r="BX7" s="716"/>
      <c r="BY7" s="716"/>
      <c r="BZ7" s="716"/>
      <c r="CA7" s="716"/>
      <c r="CB7" s="779"/>
      <c r="CD7" s="721" t="s">
        <v>234</v>
      </c>
      <c r="CE7" s="722"/>
      <c r="CF7" s="722"/>
      <c r="CG7" s="722"/>
      <c r="CH7" s="722"/>
      <c r="CI7" s="722"/>
      <c r="CJ7" s="722"/>
      <c r="CK7" s="722"/>
      <c r="CL7" s="722"/>
      <c r="CM7" s="722"/>
      <c r="CN7" s="722"/>
      <c r="CO7" s="722"/>
      <c r="CP7" s="722"/>
      <c r="CQ7" s="723"/>
      <c r="CR7" s="682">
        <v>22718990</v>
      </c>
      <c r="CS7" s="683"/>
      <c r="CT7" s="683"/>
      <c r="CU7" s="683"/>
      <c r="CV7" s="683"/>
      <c r="CW7" s="683"/>
      <c r="CX7" s="683"/>
      <c r="CY7" s="684"/>
      <c r="CZ7" s="715">
        <v>31.5</v>
      </c>
      <c r="DA7" s="715"/>
      <c r="DB7" s="715"/>
      <c r="DC7" s="715"/>
      <c r="DD7" s="688">
        <v>1570139</v>
      </c>
      <c r="DE7" s="683"/>
      <c r="DF7" s="683"/>
      <c r="DG7" s="683"/>
      <c r="DH7" s="683"/>
      <c r="DI7" s="683"/>
      <c r="DJ7" s="683"/>
      <c r="DK7" s="683"/>
      <c r="DL7" s="683"/>
      <c r="DM7" s="683"/>
      <c r="DN7" s="683"/>
      <c r="DO7" s="683"/>
      <c r="DP7" s="684"/>
      <c r="DQ7" s="688">
        <v>6095548</v>
      </c>
      <c r="DR7" s="683"/>
      <c r="DS7" s="683"/>
      <c r="DT7" s="683"/>
      <c r="DU7" s="683"/>
      <c r="DV7" s="683"/>
      <c r="DW7" s="683"/>
      <c r="DX7" s="683"/>
      <c r="DY7" s="683"/>
      <c r="DZ7" s="683"/>
      <c r="EA7" s="683"/>
      <c r="EB7" s="683"/>
      <c r="EC7" s="729"/>
    </row>
    <row r="8" spans="2:143" ht="11.25" customHeight="1">
      <c r="B8" s="679" t="s">
        <v>235</v>
      </c>
      <c r="C8" s="680"/>
      <c r="D8" s="680"/>
      <c r="E8" s="680"/>
      <c r="F8" s="680"/>
      <c r="G8" s="680"/>
      <c r="H8" s="680"/>
      <c r="I8" s="680"/>
      <c r="J8" s="680"/>
      <c r="K8" s="680"/>
      <c r="L8" s="680"/>
      <c r="M8" s="680"/>
      <c r="N8" s="680"/>
      <c r="O8" s="680"/>
      <c r="P8" s="680"/>
      <c r="Q8" s="681"/>
      <c r="R8" s="682">
        <v>160700</v>
      </c>
      <c r="S8" s="683"/>
      <c r="T8" s="683"/>
      <c r="U8" s="683"/>
      <c r="V8" s="683"/>
      <c r="W8" s="683"/>
      <c r="X8" s="683"/>
      <c r="Y8" s="684"/>
      <c r="Z8" s="715">
        <v>0.2</v>
      </c>
      <c r="AA8" s="715"/>
      <c r="AB8" s="715"/>
      <c r="AC8" s="715"/>
      <c r="AD8" s="716">
        <v>160700</v>
      </c>
      <c r="AE8" s="716"/>
      <c r="AF8" s="716"/>
      <c r="AG8" s="716"/>
      <c r="AH8" s="716"/>
      <c r="AI8" s="716"/>
      <c r="AJ8" s="716"/>
      <c r="AK8" s="716"/>
      <c r="AL8" s="685">
        <v>0.5</v>
      </c>
      <c r="AM8" s="686"/>
      <c r="AN8" s="686"/>
      <c r="AO8" s="717"/>
      <c r="AP8" s="679" t="s">
        <v>236</v>
      </c>
      <c r="AQ8" s="680"/>
      <c r="AR8" s="680"/>
      <c r="AS8" s="680"/>
      <c r="AT8" s="680"/>
      <c r="AU8" s="680"/>
      <c r="AV8" s="680"/>
      <c r="AW8" s="680"/>
      <c r="AX8" s="680"/>
      <c r="AY8" s="680"/>
      <c r="AZ8" s="680"/>
      <c r="BA8" s="680"/>
      <c r="BB8" s="680"/>
      <c r="BC8" s="680"/>
      <c r="BD8" s="680"/>
      <c r="BE8" s="680"/>
      <c r="BF8" s="681"/>
      <c r="BG8" s="682">
        <v>269754</v>
      </c>
      <c r="BH8" s="683"/>
      <c r="BI8" s="683"/>
      <c r="BJ8" s="683"/>
      <c r="BK8" s="683"/>
      <c r="BL8" s="683"/>
      <c r="BM8" s="683"/>
      <c r="BN8" s="684"/>
      <c r="BO8" s="715">
        <v>0.9</v>
      </c>
      <c r="BP8" s="715"/>
      <c r="BQ8" s="715"/>
      <c r="BR8" s="715"/>
      <c r="BS8" s="688" t="s">
        <v>231</v>
      </c>
      <c r="BT8" s="683"/>
      <c r="BU8" s="683"/>
      <c r="BV8" s="683"/>
      <c r="BW8" s="683"/>
      <c r="BX8" s="683"/>
      <c r="BY8" s="683"/>
      <c r="BZ8" s="683"/>
      <c r="CA8" s="683"/>
      <c r="CB8" s="729"/>
      <c r="CD8" s="721" t="s">
        <v>237</v>
      </c>
      <c r="CE8" s="722"/>
      <c r="CF8" s="722"/>
      <c r="CG8" s="722"/>
      <c r="CH8" s="722"/>
      <c r="CI8" s="722"/>
      <c r="CJ8" s="722"/>
      <c r="CK8" s="722"/>
      <c r="CL8" s="722"/>
      <c r="CM8" s="722"/>
      <c r="CN8" s="722"/>
      <c r="CO8" s="722"/>
      <c r="CP8" s="722"/>
      <c r="CQ8" s="723"/>
      <c r="CR8" s="682">
        <v>28250693</v>
      </c>
      <c r="CS8" s="683"/>
      <c r="CT8" s="683"/>
      <c r="CU8" s="683"/>
      <c r="CV8" s="683"/>
      <c r="CW8" s="683"/>
      <c r="CX8" s="683"/>
      <c r="CY8" s="684"/>
      <c r="CZ8" s="715">
        <v>39.200000000000003</v>
      </c>
      <c r="DA8" s="715"/>
      <c r="DB8" s="715"/>
      <c r="DC8" s="715"/>
      <c r="DD8" s="688">
        <v>1030932</v>
      </c>
      <c r="DE8" s="683"/>
      <c r="DF8" s="683"/>
      <c r="DG8" s="683"/>
      <c r="DH8" s="683"/>
      <c r="DI8" s="683"/>
      <c r="DJ8" s="683"/>
      <c r="DK8" s="683"/>
      <c r="DL8" s="683"/>
      <c r="DM8" s="683"/>
      <c r="DN8" s="683"/>
      <c r="DO8" s="683"/>
      <c r="DP8" s="684"/>
      <c r="DQ8" s="688">
        <v>12432180</v>
      </c>
      <c r="DR8" s="683"/>
      <c r="DS8" s="683"/>
      <c r="DT8" s="683"/>
      <c r="DU8" s="683"/>
      <c r="DV8" s="683"/>
      <c r="DW8" s="683"/>
      <c r="DX8" s="683"/>
      <c r="DY8" s="683"/>
      <c r="DZ8" s="683"/>
      <c r="EA8" s="683"/>
      <c r="EB8" s="683"/>
      <c r="EC8" s="729"/>
    </row>
    <row r="9" spans="2:143" ht="11.25" customHeight="1">
      <c r="B9" s="679" t="s">
        <v>238</v>
      </c>
      <c r="C9" s="680"/>
      <c r="D9" s="680"/>
      <c r="E9" s="680"/>
      <c r="F9" s="680"/>
      <c r="G9" s="680"/>
      <c r="H9" s="680"/>
      <c r="I9" s="680"/>
      <c r="J9" s="680"/>
      <c r="K9" s="680"/>
      <c r="L9" s="680"/>
      <c r="M9" s="680"/>
      <c r="N9" s="680"/>
      <c r="O9" s="680"/>
      <c r="P9" s="680"/>
      <c r="Q9" s="681"/>
      <c r="R9" s="682">
        <v>186667</v>
      </c>
      <c r="S9" s="683"/>
      <c r="T9" s="683"/>
      <c r="U9" s="683"/>
      <c r="V9" s="683"/>
      <c r="W9" s="683"/>
      <c r="X9" s="683"/>
      <c r="Y9" s="684"/>
      <c r="Z9" s="715">
        <v>0.2</v>
      </c>
      <c r="AA9" s="715"/>
      <c r="AB9" s="715"/>
      <c r="AC9" s="715"/>
      <c r="AD9" s="716">
        <v>186667</v>
      </c>
      <c r="AE9" s="716"/>
      <c r="AF9" s="716"/>
      <c r="AG9" s="716"/>
      <c r="AH9" s="716"/>
      <c r="AI9" s="716"/>
      <c r="AJ9" s="716"/>
      <c r="AK9" s="716"/>
      <c r="AL9" s="685">
        <v>0.6</v>
      </c>
      <c r="AM9" s="686"/>
      <c r="AN9" s="686"/>
      <c r="AO9" s="717"/>
      <c r="AP9" s="679" t="s">
        <v>239</v>
      </c>
      <c r="AQ9" s="680"/>
      <c r="AR9" s="680"/>
      <c r="AS9" s="680"/>
      <c r="AT9" s="680"/>
      <c r="AU9" s="680"/>
      <c r="AV9" s="680"/>
      <c r="AW9" s="680"/>
      <c r="AX9" s="680"/>
      <c r="AY9" s="680"/>
      <c r="AZ9" s="680"/>
      <c r="BA9" s="680"/>
      <c r="BB9" s="680"/>
      <c r="BC9" s="680"/>
      <c r="BD9" s="680"/>
      <c r="BE9" s="680"/>
      <c r="BF9" s="681"/>
      <c r="BG9" s="682">
        <v>10520409</v>
      </c>
      <c r="BH9" s="683"/>
      <c r="BI9" s="683"/>
      <c r="BJ9" s="683"/>
      <c r="BK9" s="683"/>
      <c r="BL9" s="683"/>
      <c r="BM9" s="683"/>
      <c r="BN9" s="684"/>
      <c r="BO9" s="715">
        <v>35.700000000000003</v>
      </c>
      <c r="BP9" s="715"/>
      <c r="BQ9" s="715"/>
      <c r="BR9" s="715"/>
      <c r="BS9" s="688" t="s">
        <v>174</v>
      </c>
      <c r="BT9" s="683"/>
      <c r="BU9" s="683"/>
      <c r="BV9" s="683"/>
      <c r="BW9" s="683"/>
      <c r="BX9" s="683"/>
      <c r="BY9" s="683"/>
      <c r="BZ9" s="683"/>
      <c r="CA9" s="683"/>
      <c r="CB9" s="729"/>
      <c r="CD9" s="721" t="s">
        <v>240</v>
      </c>
      <c r="CE9" s="722"/>
      <c r="CF9" s="722"/>
      <c r="CG9" s="722"/>
      <c r="CH9" s="722"/>
      <c r="CI9" s="722"/>
      <c r="CJ9" s="722"/>
      <c r="CK9" s="722"/>
      <c r="CL9" s="722"/>
      <c r="CM9" s="722"/>
      <c r="CN9" s="722"/>
      <c r="CO9" s="722"/>
      <c r="CP9" s="722"/>
      <c r="CQ9" s="723"/>
      <c r="CR9" s="682">
        <v>4253834</v>
      </c>
      <c r="CS9" s="683"/>
      <c r="CT9" s="683"/>
      <c r="CU9" s="683"/>
      <c r="CV9" s="683"/>
      <c r="CW9" s="683"/>
      <c r="CX9" s="683"/>
      <c r="CY9" s="684"/>
      <c r="CZ9" s="715">
        <v>5.9</v>
      </c>
      <c r="DA9" s="715"/>
      <c r="DB9" s="715"/>
      <c r="DC9" s="715"/>
      <c r="DD9" s="688">
        <v>371766</v>
      </c>
      <c r="DE9" s="683"/>
      <c r="DF9" s="683"/>
      <c r="DG9" s="683"/>
      <c r="DH9" s="683"/>
      <c r="DI9" s="683"/>
      <c r="DJ9" s="683"/>
      <c r="DK9" s="683"/>
      <c r="DL9" s="683"/>
      <c r="DM9" s="683"/>
      <c r="DN9" s="683"/>
      <c r="DO9" s="683"/>
      <c r="DP9" s="684"/>
      <c r="DQ9" s="688">
        <v>3155272</v>
      </c>
      <c r="DR9" s="683"/>
      <c r="DS9" s="683"/>
      <c r="DT9" s="683"/>
      <c r="DU9" s="683"/>
      <c r="DV9" s="683"/>
      <c r="DW9" s="683"/>
      <c r="DX9" s="683"/>
      <c r="DY9" s="683"/>
      <c r="DZ9" s="683"/>
      <c r="EA9" s="683"/>
      <c r="EB9" s="683"/>
      <c r="EC9" s="729"/>
    </row>
    <row r="10" spans="2:143" ht="11.25" customHeight="1">
      <c r="B10" s="679" t="s">
        <v>241</v>
      </c>
      <c r="C10" s="680"/>
      <c r="D10" s="680"/>
      <c r="E10" s="680"/>
      <c r="F10" s="680"/>
      <c r="G10" s="680"/>
      <c r="H10" s="680"/>
      <c r="I10" s="680"/>
      <c r="J10" s="680"/>
      <c r="K10" s="680"/>
      <c r="L10" s="680"/>
      <c r="M10" s="680"/>
      <c r="N10" s="680"/>
      <c r="O10" s="680"/>
      <c r="P10" s="680"/>
      <c r="Q10" s="681"/>
      <c r="R10" s="682" t="s">
        <v>129</v>
      </c>
      <c r="S10" s="683"/>
      <c r="T10" s="683"/>
      <c r="U10" s="683"/>
      <c r="V10" s="683"/>
      <c r="W10" s="683"/>
      <c r="X10" s="683"/>
      <c r="Y10" s="684"/>
      <c r="Z10" s="715" t="s">
        <v>129</v>
      </c>
      <c r="AA10" s="715"/>
      <c r="AB10" s="715"/>
      <c r="AC10" s="715"/>
      <c r="AD10" s="716" t="s">
        <v>231</v>
      </c>
      <c r="AE10" s="716"/>
      <c r="AF10" s="716"/>
      <c r="AG10" s="716"/>
      <c r="AH10" s="716"/>
      <c r="AI10" s="716"/>
      <c r="AJ10" s="716"/>
      <c r="AK10" s="716"/>
      <c r="AL10" s="685" t="s">
        <v>231</v>
      </c>
      <c r="AM10" s="686"/>
      <c r="AN10" s="686"/>
      <c r="AO10" s="717"/>
      <c r="AP10" s="679" t="s">
        <v>242</v>
      </c>
      <c r="AQ10" s="680"/>
      <c r="AR10" s="680"/>
      <c r="AS10" s="680"/>
      <c r="AT10" s="680"/>
      <c r="AU10" s="680"/>
      <c r="AV10" s="680"/>
      <c r="AW10" s="680"/>
      <c r="AX10" s="680"/>
      <c r="AY10" s="680"/>
      <c r="AZ10" s="680"/>
      <c r="BA10" s="680"/>
      <c r="BB10" s="680"/>
      <c r="BC10" s="680"/>
      <c r="BD10" s="680"/>
      <c r="BE10" s="680"/>
      <c r="BF10" s="681"/>
      <c r="BG10" s="682">
        <v>431495</v>
      </c>
      <c r="BH10" s="683"/>
      <c r="BI10" s="683"/>
      <c r="BJ10" s="683"/>
      <c r="BK10" s="683"/>
      <c r="BL10" s="683"/>
      <c r="BM10" s="683"/>
      <c r="BN10" s="684"/>
      <c r="BO10" s="715">
        <v>1.5</v>
      </c>
      <c r="BP10" s="715"/>
      <c r="BQ10" s="715"/>
      <c r="BR10" s="715"/>
      <c r="BS10" s="688" t="s">
        <v>129</v>
      </c>
      <c r="BT10" s="683"/>
      <c r="BU10" s="683"/>
      <c r="BV10" s="683"/>
      <c r="BW10" s="683"/>
      <c r="BX10" s="683"/>
      <c r="BY10" s="683"/>
      <c r="BZ10" s="683"/>
      <c r="CA10" s="683"/>
      <c r="CB10" s="729"/>
      <c r="CD10" s="721" t="s">
        <v>243</v>
      </c>
      <c r="CE10" s="722"/>
      <c r="CF10" s="722"/>
      <c r="CG10" s="722"/>
      <c r="CH10" s="722"/>
      <c r="CI10" s="722"/>
      <c r="CJ10" s="722"/>
      <c r="CK10" s="722"/>
      <c r="CL10" s="722"/>
      <c r="CM10" s="722"/>
      <c r="CN10" s="722"/>
      <c r="CO10" s="722"/>
      <c r="CP10" s="722"/>
      <c r="CQ10" s="723"/>
      <c r="CR10" s="682">
        <v>296660</v>
      </c>
      <c r="CS10" s="683"/>
      <c r="CT10" s="683"/>
      <c r="CU10" s="683"/>
      <c r="CV10" s="683"/>
      <c r="CW10" s="683"/>
      <c r="CX10" s="683"/>
      <c r="CY10" s="684"/>
      <c r="CZ10" s="715">
        <v>0.4</v>
      </c>
      <c r="DA10" s="715"/>
      <c r="DB10" s="715"/>
      <c r="DC10" s="715"/>
      <c r="DD10" s="688" t="s">
        <v>174</v>
      </c>
      <c r="DE10" s="683"/>
      <c r="DF10" s="683"/>
      <c r="DG10" s="683"/>
      <c r="DH10" s="683"/>
      <c r="DI10" s="683"/>
      <c r="DJ10" s="683"/>
      <c r="DK10" s="683"/>
      <c r="DL10" s="683"/>
      <c r="DM10" s="683"/>
      <c r="DN10" s="683"/>
      <c r="DO10" s="683"/>
      <c r="DP10" s="684"/>
      <c r="DQ10" s="688">
        <v>269669</v>
      </c>
      <c r="DR10" s="683"/>
      <c r="DS10" s="683"/>
      <c r="DT10" s="683"/>
      <c r="DU10" s="683"/>
      <c r="DV10" s="683"/>
      <c r="DW10" s="683"/>
      <c r="DX10" s="683"/>
      <c r="DY10" s="683"/>
      <c r="DZ10" s="683"/>
      <c r="EA10" s="683"/>
      <c r="EB10" s="683"/>
      <c r="EC10" s="729"/>
    </row>
    <row r="11" spans="2:143" ht="11.25" customHeight="1">
      <c r="B11" s="679" t="s">
        <v>244</v>
      </c>
      <c r="C11" s="680"/>
      <c r="D11" s="680"/>
      <c r="E11" s="680"/>
      <c r="F11" s="680"/>
      <c r="G11" s="680"/>
      <c r="H11" s="680"/>
      <c r="I11" s="680"/>
      <c r="J11" s="680"/>
      <c r="K11" s="680"/>
      <c r="L11" s="680"/>
      <c r="M11" s="680"/>
      <c r="N11" s="680"/>
      <c r="O11" s="680"/>
      <c r="P11" s="680"/>
      <c r="Q11" s="681"/>
      <c r="R11" s="682">
        <v>3186069</v>
      </c>
      <c r="S11" s="683"/>
      <c r="T11" s="683"/>
      <c r="U11" s="683"/>
      <c r="V11" s="683"/>
      <c r="W11" s="683"/>
      <c r="X11" s="683"/>
      <c r="Y11" s="684"/>
      <c r="Z11" s="685">
        <v>4.2</v>
      </c>
      <c r="AA11" s="686"/>
      <c r="AB11" s="686"/>
      <c r="AC11" s="687"/>
      <c r="AD11" s="688">
        <v>3186069</v>
      </c>
      <c r="AE11" s="683"/>
      <c r="AF11" s="683"/>
      <c r="AG11" s="683"/>
      <c r="AH11" s="683"/>
      <c r="AI11" s="683"/>
      <c r="AJ11" s="683"/>
      <c r="AK11" s="684"/>
      <c r="AL11" s="685">
        <v>9.9</v>
      </c>
      <c r="AM11" s="686"/>
      <c r="AN11" s="686"/>
      <c r="AO11" s="717"/>
      <c r="AP11" s="679" t="s">
        <v>245</v>
      </c>
      <c r="AQ11" s="680"/>
      <c r="AR11" s="680"/>
      <c r="AS11" s="680"/>
      <c r="AT11" s="680"/>
      <c r="AU11" s="680"/>
      <c r="AV11" s="680"/>
      <c r="AW11" s="680"/>
      <c r="AX11" s="680"/>
      <c r="AY11" s="680"/>
      <c r="AZ11" s="680"/>
      <c r="BA11" s="680"/>
      <c r="BB11" s="680"/>
      <c r="BC11" s="680"/>
      <c r="BD11" s="680"/>
      <c r="BE11" s="680"/>
      <c r="BF11" s="681"/>
      <c r="BG11" s="682">
        <v>1389161</v>
      </c>
      <c r="BH11" s="683"/>
      <c r="BI11" s="683"/>
      <c r="BJ11" s="683"/>
      <c r="BK11" s="683"/>
      <c r="BL11" s="683"/>
      <c r="BM11" s="683"/>
      <c r="BN11" s="684"/>
      <c r="BO11" s="715">
        <v>4.7</v>
      </c>
      <c r="BP11" s="715"/>
      <c r="BQ11" s="715"/>
      <c r="BR11" s="715"/>
      <c r="BS11" s="688">
        <v>246336</v>
      </c>
      <c r="BT11" s="683"/>
      <c r="BU11" s="683"/>
      <c r="BV11" s="683"/>
      <c r="BW11" s="683"/>
      <c r="BX11" s="683"/>
      <c r="BY11" s="683"/>
      <c r="BZ11" s="683"/>
      <c r="CA11" s="683"/>
      <c r="CB11" s="729"/>
      <c r="CD11" s="721" t="s">
        <v>246</v>
      </c>
      <c r="CE11" s="722"/>
      <c r="CF11" s="722"/>
      <c r="CG11" s="722"/>
      <c r="CH11" s="722"/>
      <c r="CI11" s="722"/>
      <c r="CJ11" s="722"/>
      <c r="CK11" s="722"/>
      <c r="CL11" s="722"/>
      <c r="CM11" s="722"/>
      <c r="CN11" s="722"/>
      <c r="CO11" s="722"/>
      <c r="CP11" s="722"/>
      <c r="CQ11" s="723"/>
      <c r="CR11" s="682">
        <v>54982</v>
      </c>
      <c r="CS11" s="683"/>
      <c r="CT11" s="683"/>
      <c r="CU11" s="683"/>
      <c r="CV11" s="683"/>
      <c r="CW11" s="683"/>
      <c r="CX11" s="683"/>
      <c r="CY11" s="684"/>
      <c r="CZ11" s="715">
        <v>0.1</v>
      </c>
      <c r="DA11" s="715"/>
      <c r="DB11" s="715"/>
      <c r="DC11" s="715"/>
      <c r="DD11" s="688" t="s">
        <v>174</v>
      </c>
      <c r="DE11" s="683"/>
      <c r="DF11" s="683"/>
      <c r="DG11" s="683"/>
      <c r="DH11" s="683"/>
      <c r="DI11" s="683"/>
      <c r="DJ11" s="683"/>
      <c r="DK11" s="683"/>
      <c r="DL11" s="683"/>
      <c r="DM11" s="683"/>
      <c r="DN11" s="683"/>
      <c r="DO11" s="683"/>
      <c r="DP11" s="684"/>
      <c r="DQ11" s="688">
        <v>51500</v>
      </c>
      <c r="DR11" s="683"/>
      <c r="DS11" s="683"/>
      <c r="DT11" s="683"/>
      <c r="DU11" s="683"/>
      <c r="DV11" s="683"/>
      <c r="DW11" s="683"/>
      <c r="DX11" s="683"/>
      <c r="DY11" s="683"/>
      <c r="DZ11" s="683"/>
      <c r="EA11" s="683"/>
      <c r="EB11" s="683"/>
      <c r="EC11" s="729"/>
    </row>
    <row r="12" spans="2:143" ht="11.25" customHeight="1">
      <c r="B12" s="679" t="s">
        <v>247</v>
      </c>
      <c r="C12" s="680"/>
      <c r="D12" s="680"/>
      <c r="E12" s="680"/>
      <c r="F12" s="680"/>
      <c r="G12" s="680"/>
      <c r="H12" s="680"/>
      <c r="I12" s="680"/>
      <c r="J12" s="680"/>
      <c r="K12" s="680"/>
      <c r="L12" s="680"/>
      <c r="M12" s="680"/>
      <c r="N12" s="680"/>
      <c r="O12" s="680"/>
      <c r="P12" s="680"/>
      <c r="Q12" s="681"/>
      <c r="R12" s="682">
        <v>25800</v>
      </c>
      <c r="S12" s="683"/>
      <c r="T12" s="683"/>
      <c r="U12" s="683"/>
      <c r="V12" s="683"/>
      <c r="W12" s="683"/>
      <c r="X12" s="683"/>
      <c r="Y12" s="684"/>
      <c r="Z12" s="715">
        <v>0</v>
      </c>
      <c r="AA12" s="715"/>
      <c r="AB12" s="715"/>
      <c r="AC12" s="715"/>
      <c r="AD12" s="716">
        <v>25800</v>
      </c>
      <c r="AE12" s="716"/>
      <c r="AF12" s="716"/>
      <c r="AG12" s="716"/>
      <c r="AH12" s="716"/>
      <c r="AI12" s="716"/>
      <c r="AJ12" s="716"/>
      <c r="AK12" s="716"/>
      <c r="AL12" s="685">
        <v>0.1</v>
      </c>
      <c r="AM12" s="686"/>
      <c r="AN12" s="686"/>
      <c r="AO12" s="717"/>
      <c r="AP12" s="679" t="s">
        <v>248</v>
      </c>
      <c r="AQ12" s="680"/>
      <c r="AR12" s="680"/>
      <c r="AS12" s="680"/>
      <c r="AT12" s="680"/>
      <c r="AU12" s="680"/>
      <c r="AV12" s="680"/>
      <c r="AW12" s="680"/>
      <c r="AX12" s="680"/>
      <c r="AY12" s="680"/>
      <c r="AZ12" s="680"/>
      <c r="BA12" s="680"/>
      <c r="BB12" s="680"/>
      <c r="BC12" s="680"/>
      <c r="BD12" s="680"/>
      <c r="BE12" s="680"/>
      <c r="BF12" s="681"/>
      <c r="BG12" s="682">
        <v>14194671</v>
      </c>
      <c r="BH12" s="683"/>
      <c r="BI12" s="683"/>
      <c r="BJ12" s="683"/>
      <c r="BK12" s="683"/>
      <c r="BL12" s="683"/>
      <c r="BM12" s="683"/>
      <c r="BN12" s="684"/>
      <c r="BO12" s="715">
        <v>48.2</v>
      </c>
      <c r="BP12" s="715"/>
      <c r="BQ12" s="715"/>
      <c r="BR12" s="715"/>
      <c r="BS12" s="688" t="s">
        <v>231</v>
      </c>
      <c r="BT12" s="683"/>
      <c r="BU12" s="683"/>
      <c r="BV12" s="683"/>
      <c r="BW12" s="683"/>
      <c r="BX12" s="683"/>
      <c r="BY12" s="683"/>
      <c r="BZ12" s="683"/>
      <c r="CA12" s="683"/>
      <c r="CB12" s="729"/>
      <c r="CD12" s="721" t="s">
        <v>249</v>
      </c>
      <c r="CE12" s="722"/>
      <c r="CF12" s="722"/>
      <c r="CG12" s="722"/>
      <c r="CH12" s="722"/>
      <c r="CI12" s="722"/>
      <c r="CJ12" s="722"/>
      <c r="CK12" s="722"/>
      <c r="CL12" s="722"/>
      <c r="CM12" s="722"/>
      <c r="CN12" s="722"/>
      <c r="CO12" s="722"/>
      <c r="CP12" s="722"/>
      <c r="CQ12" s="723"/>
      <c r="CR12" s="682">
        <v>483005</v>
      </c>
      <c r="CS12" s="683"/>
      <c r="CT12" s="683"/>
      <c r="CU12" s="683"/>
      <c r="CV12" s="683"/>
      <c r="CW12" s="683"/>
      <c r="CX12" s="683"/>
      <c r="CY12" s="684"/>
      <c r="CZ12" s="715">
        <v>0.7</v>
      </c>
      <c r="DA12" s="715"/>
      <c r="DB12" s="715"/>
      <c r="DC12" s="715"/>
      <c r="DD12" s="688">
        <v>10108</v>
      </c>
      <c r="DE12" s="683"/>
      <c r="DF12" s="683"/>
      <c r="DG12" s="683"/>
      <c r="DH12" s="683"/>
      <c r="DI12" s="683"/>
      <c r="DJ12" s="683"/>
      <c r="DK12" s="683"/>
      <c r="DL12" s="683"/>
      <c r="DM12" s="683"/>
      <c r="DN12" s="683"/>
      <c r="DO12" s="683"/>
      <c r="DP12" s="684"/>
      <c r="DQ12" s="688">
        <v>442574</v>
      </c>
      <c r="DR12" s="683"/>
      <c r="DS12" s="683"/>
      <c r="DT12" s="683"/>
      <c r="DU12" s="683"/>
      <c r="DV12" s="683"/>
      <c r="DW12" s="683"/>
      <c r="DX12" s="683"/>
      <c r="DY12" s="683"/>
      <c r="DZ12" s="683"/>
      <c r="EA12" s="683"/>
      <c r="EB12" s="683"/>
      <c r="EC12" s="729"/>
    </row>
    <row r="13" spans="2:143" ht="11.25" customHeight="1">
      <c r="B13" s="679" t="s">
        <v>250</v>
      </c>
      <c r="C13" s="680"/>
      <c r="D13" s="680"/>
      <c r="E13" s="680"/>
      <c r="F13" s="680"/>
      <c r="G13" s="680"/>
      <c r="H13" s="680"/>
      <c r="I13" s="680"/>
      <c r="J13" s="680"/>
      <c r="K13" s="680"/>
      <c r="L13" s="680"/>
      <c r="M13" s="680"/>
      <c r="N13" s="680"/>
      <c r="O13" s="680"/>
      <c r="P13" s="680"/>
      <c r="Q13" s="681"/>
      <c r="R13" s="682" t="s">
        <v>129</v>
      </c>
      <c r="S13" s="683"/>
      <c r="T13" s="683"/>
      <c r="U13" s="683"/>
      <c r="V13" s="683"/>
      <c r="W13" s="683"/>
      <c r="X13" s="683"/>
      <c r="Y13" s="684"/>
      <c r="Z13" s="715" t="s">
        <v>174</v>
      </c>
      <c r="AA13" s="715"/>
      <c r="AB13" s="715"/>
      <c r="AC13" s="715"/>
      <c r="AD13" s="716" t="s">
        <v>231</v>
      </c>
      <c r="AE13" s="716"/>
      <c r="AF13" s="716"/>
      <c r="AG13" s="716"/>
      <c r="AH13" s="716"/>
      <c r="AI13" s="716"/>
      <c r="AJ13" s="716"/>
      <c r="AK13" s="716"/>
      <c r="AL13" s="685" t="s">
        <v>231</v>
      </c>
      <c r="AM13" s="686"/>
      <c r="AN13" s="686"/>
      <c r="AO13" s="717"/>
      <c r="AP13" s="679" t="s">
        <v>251</v>
      </c>
      <c r="AQ13" s="680"/>
      <c r="AR13" s="680"/>
      <c r="AS13" s="680"/>
      <c r="AT13" s="680"/>
      <c r="AU13" s="680"/>
      <c r="AV13" s="680"/>
      <c r="AW13" s="680"/>
      <c r="AX13" s="680"/>
      <c r="AY13" s="680"/>
      <c r="AZ13" s="680"/>
      <c r="BA13" s="680"/>
      <c r="BB13" s="680"/>
      <c r="BC13" s="680"/>
      <c r="BD13" s="680"/>
      <c r="BE13" s="680"/>
      <c r="BF13" s="681"/>
      <c r="BG13" s="682">
        <v>14003294</v>
      </c>
      <c r="BH13" s="683"/>
      <c r="BI13" s="683"/>
      <c r="BJ13" s="683"/>
      <c r="BK13" s="683"/>
      <c r="BL13" s="683"/>
      <c r="BM13" s="683"/>
      <c r="BN13" s="684"/>
      <c r="BO13" s="715">
        <v>47.6</v>
      </c>
      <c r="BP13" s="715"/>
      <c r="BQ13" s="715"/>
      <c r="BR13" s="715"/>
      <c r="BS13" s="688" t="s">
        <v>231</v>
      </c>
      <c r="BT13" s="683"/>
      <c r="BU13" s="683"/>
      <c r="BV13" s="683"/>
      <c r="BW13" s="683"/>
      <c r="BX13" s="683"/>
      <c r="BY13" s="683"/>
      <c r="BZ13" s="683"/>
      <c r="CA13" s="683"/>
      <c r="CB13" s="729"/>
      <c r="CD13" s="721" t="s">
        <v>252</v>
      </c>
      <c r="CE13" s="722"/>
      <c r="CF13" s="722"/>
      <c r="CG13" s="722"/>
      <c r="CH13" s="722"/>
      <c r="CI13" s="722"/>
      <c r="CJ13" s="722"/>
      <c r="CK13" s="722"/>
      <c r="CL13" s="722"/>
      <c r="CM13" s="722"/>
      <c r="CN13" s="722"/>
      <c r="CO13" s="722"/>
      <c r="CP13" s="722"/>
      <c r="CQ13" s="723"/>
      <c r="CR13" s="682">
        <v>2943362</v>
      </c>
      <c r="CS13" s="683"/>
      <c r="CT13" s="683"/>
      <c r="CU13" s="683"/>
      <c r="CV13" s="683"/>
      <c r="CW13" s="683"/>
      <c r="CX13" s="683"/>
      <c r="CY13" s="684"/>
      <c r="CZ13" s="715">
        <v>4.0999999999999996</v>
      </c>
      <c r="DA13" s="715"/>
      <c r="DB13" s="715"/>
      <c r="DC13" s="715"/>
      <c r="DD13" s="688">
        <v>633022</v>
      </c>
      <c r="DE13" s="683"/>
      <c r="DF13" s="683"/>
      <c r="DG13" s="683"/>
      <c r="DH13" s="683"/>
      <c r="DI13" s="683"/>
      <c r="DJ13" s="683"/>
      <c r="DK13" s="683"/>
      <c r="DL13" s="683"/>
      <c r="DM13" s="683"/>
      <c r="DN13" s="683"/>
      <c r="DO13" s="683"/>
      <c r="DP13" s="684"/>
      <c r="DQ13" s="688">
        <v>2438115</v>
      </c>
      <c r="DR13" s="683"/>
      <c r="DS13" s="683"/>
      <c r="DT13" s="683"/>
      <c r="DU13" s="683"/>
      <c r="DV13" s="683"/>
      <c r="DW13" s="683"/>
      <c r="DX13" s="683"/>
      <c r="DY13" s="683"/>
      <c r="DZ13" s="683"/>
      <c r="EA13" s="683"/>
      <c r="EB13" s="683"/>
      <c r="EC13" s="729"/>
    </row>
    <row r="14" spans="2:143" ht="11.25" customHeight="1">
      <c r="B14" s="679" t="s">
        <v>253</v>
      </c>
      <c r="C14" s="680"/>
      <c r="D14" s="680"/>
      <c r="E14" s="680"/>
      <c r="F14" s="680"/>
      <c r="G14" s="680"/>
      <c r="H14" s="680"/>
      <c r="I14" s="680"/>
      <c r="J14" s="680"/>
      <c r="K14" s="680"/>
      <c r="L14" s="680"/>
      <c r="M14" s="680"/>
      <c r="N14" s="680"/>
      <c r="O14" s="680"/>
      <c r="P14" s="680"/>
      <c r="Q14" s="681"/>
      <c r="R14" s="682">
        <v>22</v>
      </c>
      <c r="S14" s="683"/>
      <c r="T14" s="683"/>
      <c r="U14" s="683"/>
      <c r="V14" s="683"/>
      <c r="W14" s="683"/>
      <c r="X14" s="683"/>
      <c r="Y14" s="684"/>
      <c r="Z14" s="715">
        <v>0</v>
      </c>
      <c r="AA14" s="715"/>
      <c r="AB14" s="715"/>
      <c r="AC14" s="715"/>
      <c r="AD14" s="716">
        <v>22</v>
      </c>
      <c r="AE14" s="716"/>
      <c r="AF14" s="716"/>
      <c r="AG14" s="716"/>
      <c r="AH14" s="716"/>
      <c r="AI14" s="716"/>
      <c r="AJ14" s="716"/>
      <c r="AK14" s="716"/>
      <c r="AL14" s="685">
        <v>0</v>
      </c>
      <c r="AM14" s="686"/>
      <c r="AN14" s="686"/>
      <c r="AO14" s="717"/>
      <c r="AP14" s="679" t="s">
        <v>254</v>
      </c>
      <c r="AQ14" s="680"/>
      <c r="AR14" s="680"/>
      <c r="AS14" s="680"/>
      <c r="AT14" s="680"/>
      <c r="AU14" s="680"/>
      <c r="AV14" s="680"/>
      <c r="AW14" s="680"/>
      <c r="AX14" s="680"/>
      <c r="AY14" s="680"/>
      <c r="AZ14" s="680"/>
      <c r="BA14" s="680"/>
      <c r="BB14" s="680"/>
      <c r="BC14" s="680"/>
      <c r="BD14" s="680"/>
      <c r="BE14" s="680"/>
      <c r="BF14" s="681"/>
      <c r="BG14" s="682">
        <v>128537</v>
      </c>
      <c r="BH14" s="683"/>
      <c r="BI14" s="683"/>
      <c r="BJ14" s="683"/>
      <c r="BK14" s="683"/>
      <c r="BL14" s="683"/>
      <c r="BM14" s="683"/>
      <c r="BN14" s="684"/>
      <c r="BO14" s="715">
        <v>0.4</v>
      </c>
      <c r="BP14" s="715"/>
      <c r="BQ14" s="715"/>
      <c r="BR14" s="715"/>
      <c r="BS14" s="688" t="s">
        <v>231</v>
      </c>
      <c r="BT14" s="683"/>
      <c r="BU14" s="683"/>
      <c r="BV14" s="683"/>
      <c r="BW14" s="683"/>
      <c r="BX14" s="683"/>
      <c r="BY14" s="683"/>
      <c r="BZ14" s="683"/>
      <c r="CA14" s="683"/>
      <c r="CB14" s="729"/>
      <c r="CD14" s="721" t="s">
        <v>255</v>
      </c>
      <c r="CE14" s="722"/>
      <c r="CF14" s="722"/>
      <c r="CG14" s="722"/>
      <c r="CH14" s="722"/>
      <c r="CI14" s="722"/>
      <c r="CJ14" s="722"/>
      <c r="CK14" s="722"/>
      <c r="CL14" s="722"/>
      <c r="CM14" s="722"/>
      <c r="CN14" s="722"/>
      <c r="CO14" s="722"/>
      <c r="CP14" s="722"/>
      <c r="CQ14" s="723"/>
      <c r="CR14" s="682">
        <v>2221775</v>
      </c>
      <c r="CS14" s="683"/>
      <c r="CT14" s="683"/>
      <c r="CU14" s="683"/>
      <c r="CV14" s="683"/>
      <c r="CW14" s="683"/>
      <c r="CX14" s="683"/>
      <c r="CY14" s="684"/>
      <c r="CZ14" s="715">
        <v>3.1</v>
      </c>
      <c r="DA14" s="715"/>
      <c r="DB14" s="715"/>
      <c r="DC14" s="715"/>
      <c r="DD14" s="688">
        <v>408285</v>
      </c>
      <c r="DE14" s="683"/>
      <c r="DF14" s="683"/>
      <c r="DG14" s="683"/>
      <c r="DH14" s="683"/>
      <c r="DI14" s="683"/>
      <c r="DJ14" s="683"/>
      <c r="DK14" s="683"/>
      <c r="DL14" s="683"/>
      <c r="DM14" s="683"/>
      <c r="DN14" s="683"/>
      <c r="DO14" s="683"/>
      <c r="DP14" s="684"/>
      <c r="DQ14" s="688">
        <v>1432042</v>
      </c>
      <c r="DR14" s="683"/>
      <c r="DS14" s="683"/>
      <c r="DT14" s="683"/>
      <c r="DU14" s="683"/>
      <c r="DV14" s="683"/>
      <c r="DW14" s="683"/>
      <c r="DX14" s="683"/>
      <c r="DY14" s="683"/>
      <c r="DZ14" s="683"/>
      <c r="EA14" s="683"/>
      <c r="EB14" s="683"/>
      <c r="EC14" s="729"/>
    </row>
    <row r="15" spans="2:143" ht="11.25" customHeight="1">
      <c r="B15" s="679" t="s">
        <v>256</v>
      </c>
      <c r="C15" s="680"/>
      <c r="D15" s="680"/>
      <c r="E15" s="680"/>
      <c r="F15" s="680"/>
      <c r="G15" s="680"/>
      <c r="H15" s="680"/>
      <c r="I15" s="680"/>
      <c r="J15" s="680"/>
      <c r="K15" s="680"/>
      <c r="L15" s="680"/>
      <c r="M15" s="680"/>
      <c r="N15" s="680"/>
      <c r="O15" s="680"/>
      <c r="P15" s="680"/>
      <c r="Q15" s="681"/>
      <c r="R15" s="682" t="s">
        <v>174</v>
      </c>
      <c r="S15" s="683"/>
      <c r="T15" s="683"/>
      <c r="U15" s="683"/>
      <c r="V15" s="683"/>
      <c r="W15" s="683"/>
      <c r="X15" s="683"/>
      <c r="Y15" s="684"/>
      <c r="Z15" s="715" t="s">
        <v>129</v>
      </c>
      <c r="AA15" s="715"/>
      <c r="AB15" s="715"/>
      <c r="AC15" s="715"/>
      <c r="AD15" s="716" t="s">
        <v>129</v>
      </c>
      <c r="AE15" s="716"/>
      <c r="AF15" s="716"/>
      <c r="AG15" s="716"/>
      <c r="AH15" s="716"/>
      <c r="AI15" s="716"/>
      <c r="AJ15" s="716"/>
      <c r="AK15" s="716"/>
      <c r="AL15" s="685" t="s">
        <v>129</v>
      </c>
      <c r="AM15" s="686"/>
      <c r="AN15" s="686"/>
      <c r="AO15" s="717"/>
      <c r="AP15" s="679" t="s">
        <v>257</v>
      </c>
      <c r="AQ15" s="680"/>
      <c r="AR15" s="680"/>
      <c r="AS15" s="680"/>
      <c r="AT15" s="680"/>
      <c r="AU15" s="680"/>
      <c r="AV15" s="680"/>
      <c r="AW15" s="680"/>
      <c r="AX15" s="680"/>
      <c r="AY15" s="680"/>
      <c r="AZ15" s="680"/>
      <c r="BA15" s="680"/>
      <c r="BB15" s="680"/>
      <c r="BC15" s="680"/>
      <c r="BD15" s="680"/>
      <c r="BE15" s="680"/>
      <c r="BF15" s="681"/>
      <c r="BG15" s="682">
        <v>753276</v>
      </c>
      <c r="BH15" s="683"/>
      <c r="BI15" s="683"/>
      <c r="BJ15" s="683"/>
      <c r="BK15" s="683"/>
      <c r="BL15" s="683"/>
      <c r="BM15" s="683"/>
      <c r="BN15" s="684"/>
      <c r="BO15" s="715">
        <v>2.6</v>
      </c>
      <c r="BP15" s="715"/>
      <c r="BQ15" s="715"/>
      <c r="BR15" s="715"/>
      <c r="BS15" s="688" t="s">
        <v>129</v>
      </c>
      <c r="BT15" s="683"/>
      <c r="BU15" s="683"/>
      <c r="BV15" s="683"/>
      <c r="BW15" s="683"/>
      <c r="BX15" s="683"/>
      <c r="BY15" s="683"/>
      <c r="BZ15" s="683"/>
      <c r="CA15" s="683"/>
      <c r="CB15" s="729"/>
      <c r="CD15" s="721" t="s">
        <v>258</v>
      </c>
      <c r="CE15" s="722"/>
      <c r="CF15" s="722"/>
      <c r="CG15" s="722"/>
      <c r="CH15" s="722"/>
      <c r="CI15" s="722"/>
      <c r="CJ15" s="722"/>
      <c r="CK15" s="722"/>
      <c r="CL15" s="722"/>
      <c r="CM15" s="722"/>
      <c r="CN15" s="722"/>
      <c r="CO15" s="722"/>
      <c r="CP15" s="722"/>
      <c r="CQ15" s="723"/>
      <c r="CR15" s="682">
        <v>8410358</v>
      </c>
      <c r="CS15" s="683"/>
      <c r="CT15" s="683"/>
      <c r="CU15" s="683"/>
      <c r="CV15" s="683"/>
      <c r="CW15" s="683"/>
      <c r="CX15" s="683"/>
      <c r="CY15" s="684"/>
      <c r="CZ15" s="715">
        <v>11.7</v>
      </c>
      <c r="DA15" s="715"/>
      <c r="DB15" s="715"/>
      <c r="DC15" s="715"/>
      <c r="DD15" s="688">
        <v>1538238</v>
      </c>
      <c r="DE15" s="683"/>
      <c r="DF15" s="683"/>
      <c r="DG15" s="683"/>
      <c r="DH15" s="683"/>
      <c r="DI15" s="683"/>
      <c r="DJ15" s="683"/>
      <c r="DK15" s="683"/>
      <c r="DL15" s="683"/>
      <c r="DM15" s="683"/>
      <c r="DN15" s="683"/>
      <c r="DO15" s="683"/>
      <c r="DP15" s="684"/>
      <c r="DQ15" s="688">
        <v>5879201</v>
      </c>
      <c r="DR15" s="683"/>
      <c r="DS15" s="683"/>
      <c r="DT15" s="683"/>
      <c r="DU15" s="683"/>
      <c r="DV15" s="683"/>
      <c r="DW15" s="683"/>
      <c r="DX15" s="683"/>
      <c r="DY15" s="683"/>
      <c r="DZ15" s="683"/>
      <c r="EA15" s="683"/>
      <c r="EB15" s="683"/>
      <c r="EC15" s="729"/>
    </row>
    <row r="16" spans="2:143" ht="11.25" customHeight="1">
      <c r="B16" s="679" t="s">
        <v>259</v>
      </c>
      <c r="C16" s="680"/>
      <c r="D16" s="680"/>
      <c r="E16" s="680"/>
      <c r="F16" s="680"/>
      <c r="G16" s="680"/>
      <c r="H16" s="680"/>
      <c r="I16" s="680"/>
      <c r="J16" s="680"/>
      <c r="K16" s="680"/>
      <c r="L16" s="680"/>
      <c r="M16" s="680"/>
      <c r="N16" s="680"/>
      <c r="O16" s="680"/>
      <c r="P16" s="680"/>
      <c r="Q16" s="681"/>
      <c r="R16" s="682">
        <v>45652</v>
      </c>
      <c r="S16" s="683"/>
      <c r="T16" s="683"/>
      <c r="U16" s="683"/>
      <c r="V16" s="683"/>
      <c r="W16" s="683"/>
      <c r="X16" s="683"/>
      <c r="Y16" s="684"/>
      <c r="Z16" s="715">
        <v>0.1</v>
      </c>
      <c r="AA16" s="715"/>
      <c r="AB16" s="715"/>
      <c r="AC16" s="715"/>
      <c r="AD16" s="716">
        <v>45652</v>
      </c>
      <c r="AE16" s="716"/>
      <c r="AF16" s="716"/>
      <c r="AG16" s="716"/>
      <c r="AH16" s="716"/>
      <c r="AI16" s="716"/>
      <c r="AJ16" s="716"/>
      <c r="AK16" s="716"/>
      <c r="AL16" s="685">
        <v>0.1</v>
      </c>
      <c r="AM16" s="686"/>
      <c r="AN16" s="686"/>
      <c r="AO16" s="717"/>
      <c r="AP16" s="679" t="s">
        <v>260</v>
      </c>
      <c r="AQ16" s="680"/>
      <c r="AR16" s="680"/>
      <c r="AS16" s="680"/>
      <c r="AT16" s="680"/>
      <c r="AU16" s="680"/>
      <c r="AV16" s="680"/>
      <c r="AW16" s="680"/>
      <c r="AX16" s="680"/>
      <c r="AY16" s="680"/>
      <c r="AZ16" s="680"/>
      <c r="BA16" s="680"/>
      <c r="BB16" s="680"/>
      <c r="BC16" s="680"/>
      <c r="BD16" s="680"/>
      <c r="BE16" s="680"/>
      <c r="BF16" s="681"/>
      <c r="BG16" s="682" t="s">
        <v>231</v>
      </c>
      <c r="BH16" s="683"/>
      <c r="BI16" s="683"/>
      <c r="BJ16" s="683"/>
      <c r="BK16" s="683"/>
      <c r="BL16" s="683"/>
      <c r="BM16" s="683"/>
      <c r="BN16" s="684"/>
      <c r="BO16" s="715" t="s">
        <v>129</v>
      </c>
      <c r="BP16" s="715"/>
      <c r="BQ16" s="715"/>
      <c r="BR16" s="715"/>
      <c r="BS16" s="688" t="s">
        <v>231</v>
      </c>
      <c r="BT16" s="683"/>
      <c r="BU16" s="683"/>
      <c r="BV16" s="683"/>
      <c r="BW16" s="683"/>
      <c r="BX16" s="683"/>
      <c r="BY16" s="683"/>
      <c r="BZ16" s="683"/>
      <c r="CA16" s="683"/>
      <c r="CB16" s="729"/>
      <c r="CD16" s="721" t="s">
        <v>261</v>
      </c>
      <c r="CE16" s="722"/>
      <c r="CF16" s="722"/>
      <c r="CG16" s="722"/>
      <c r="CH16" s="722"/>
      <c r="CI16" s="722"/>
      <c r="CJ16" s="722"/>
      <c r="CK16" s="722"/>
      <c r="CL16" s="722"/>
      <c r="CM16" s="722"/>
      <c r="CN16" s="722"/>
      <c r="CO16" s="722"/>
      <c r="CP16" s="722"/>
      <c r="CQ16" s="723"/>
      <c r="CR16" s="682">
        <v>22990</v>
      </c>
      <c r="CS16" s="683"/>
      <c r="CT16" s="683"/>
      <c r="CU16" s="683"/>
      <c r="CV16" s="683"/>
      <c r="CW16" s="683"/>
      <c r="CX16" s="683"/>
      <c r="CY16" s="684"/>
      <c r="CZ16" s="715">
        <v>0</v>
      </c>
      <c r="DA16" s="715"/>
      <c r="DB16" s="715"/>
      <c r="DC16" s="715"/>
      <c r="DD16" s="688" t="s">
        <v>231</v>
      </c>
      <c r="DE16" s="683"/>
      <c r="DF16" s="683"/>
      <c r="DG16" s="683"/>
      <c r="DH16" s="683"/>
      <c r="DI16" s="683"/>
      <c r="DJ16" s="683"/>
      <c r="DK16" s="683"/>
      <c r="DL16" s="683"/>
      <c r="DM16" s="683"/>
      <c r="DN16" s="683"/>
      <c r="DO16" s="683"/>
      <c r="DP16" s="684"/>
      <c r="DQ16" s="688">
        <v>7759</v>
      </c>
      <c r="DR16" s="683"/>
      <c r="DS16" s="683"/>
      <c r="DT16" s="683"/>
      <c r="DU16" s="683"/>
      <c r="DV16" s="683"/>
      <c r="DW16" s="683"/>
      <c r="DX16" s="683"/>
      <c r="DY16" s="683"/>
      <c r="DZ16" s="683"/>
      <c r="EA16" s="683"/>
      <c r="EB16" s="683"/>
      <c r="EC16" s="729"/>
    </row>
    <row r="17" spans="2:133" ht="11.25" customHeight="1">
      <c r="B17" s="679" t="s">
        <v>262</v>
      </c>
      <c r="C17" s="680"/>
      <c r="D17" s="680"/>
      <c r="E17" s="680"/>
      <c r="F17" s="680"/>
      <c r="G17" s="680"/>
      <c r="H17" s="680"/>
      <c r="I17" s="680"/>
      <c r="J17" s="680"/>
      <c r="K17" s="680"/>
      <c r="L17" s="680"/>
      <c r="M17" s="680"/>
      <c r="N17" s="680"/>
      <c r="O17" s="680"/>
      <c r="P17" s="680"/>
      <c r="Q17" s="681"/>
      <c r="R17" s="682">
        <v>110812</v>
      </c>
      <c r="S17" s="683"/>
      <c r="T17" s="683"/>
      <c r="U17" s="683"/>
      <c r="V17" s="683"/>
      <c r="W17" s="683"/>
      <c r="X17" s="683"/>
      <c r="Y17" s="684"/>
      <c r="Z17" s="715">
        <v>0.1</v>
      </c>
      <c r="AA17" s="715"/>
      <c r="AB17" s="715"/>
      <c r="AC17" s="715"/>
      <c r="AD17" s="716">
        <v>110812</v>
      </c>
      <c r="AE17" s="716"/>
      <c r="AF17" s="716"/>
      <c r="AG17" s="716"/>
      <c r="AH17" s="716"/>
      <c r="AI17" s="716"/>
      <c r="AJ17" s="716"/>
      <c r="AK17" s="716"/>
      <c r="AL17" s="685">
        <v>0.3</v>
      </c>
      <c r="AM17" s="686"/>
      <c r="AN17" s="686"/>
      <c r="AO17" s="717"/>
      <c r="AP17" s="679" t="s">
        <v>263</v>
      </c>
      <c r="AQ17" s="680"/>
      <c r="AR17" s="680"/>
      <c r="AS17" s="680"/>
      <c r="AT17" s="680"/>
      <c r="AU17" s="680"/>
      <c r="AV17" s="680"/>
      <c r="AW17" s="680"/>
      <c r="AX17" s="680"/>
      <c r="AY17" s="680"/>
      <c r="AZ17" s="680"/>
      <c r="BA17" s="680"/>
      <c r="BB17" s="680"/>
      <c r="BC17" s="680"/>
      <c r="BD17" s="680"/>
      <c r="BE17" s="680"/>
      <c r="BF17" s="681"/>
      <c r="BG17" s="682" t="s">
        <v>129</v>
      </c>
      <c r="BH17" s="683"/>
      <c r="BI17" s="683"/>
      <c r="BJ17" s="683"/>
      <c r="BK17" s="683"/>
      <c r="BL17" s="683"/>
      <c r="BM17" s="683"/>
      <c r="BN17" s="684"/>
      <c r="BO17" s="715" t="s">
        <v>129</v>
      </c>
      <c r="BP17" s="715"/>
      <c r="BQ17" s="715"/>
      <c r="BR17" s="715"/>
      <c r="BS17" s="688" t="s">
        <v>129</v>
      </c>
      <c r="BT17" s="683"/>
      <c r="BU17" s="683"/>
      <c r="BV17" s="683"/>
      <c r="BW17" s="683"/>
      <c r="BX17" s="683"/>
      <c r="BY17" s="683"/>
      <c r="BZ17" s="683"/>
      <c r="CA17" s="683"/>
      <c r="CB17" s="729"/>
      <c r="CD17" s="721" t="s">
        <v>264</v>
      </c>
      <c r="CE17" s="722"/>
      <c r="CF17" s="722"/>
      <c r="CG17" s="722"/>
      <c r="CH17" s="722"/>
      <c r="CI17" s="722"/>
      <c r="CJ17" s="722"/>
      <c r="CK17" s="722"/>
      <c r="CL17" s="722"/>
      <c r="CM17" s="722"/>
      <c r="CN17" s="722"/>
      <c r="CO17" s="722"/>
      <c r="CP17" s="722"/>
      <c r="CQ17" s="723"/>
      <c r="CR17" s="682">
        <v>1994771</v>
      </c>
      <c r="CS17" s="683"/>
      <c r="CT17" s="683"/>
      <c r="CU17" s="683"/>
      <c r="CV17" s="683"/>
      <c r="CW17" s="683"/>
      <c r="CX17" s="683"/>
      <c r="CY17" s="684"/>
      <c r="CZ17" s="715">
        <v>2.8</v>
      </c>
      <c r="DA17" s="715"/>
      <c r="DB17" s="715"/>
      <c r="DC17" s="715"/>
      <c r="DD17" s="688" t="s">
        <v>231</v>
      </c>
      <c r="DE17" s="683"/>
      <c r="DF17" s="683"/>
      <c r="DG17" s="683"/>
      <c r="DH17" s="683"/>
      <c r="DI17" s="683"/>
      <c r="DJ17" s="683"/>
      <c r="DK17" s="683"/>
      <c r="DL17" s="683"/>
      <c r="DM17" s="683"/>
      <c r="DN17" s="683"/>
      <c r="DO17" s="683"/>
      <c r="DP17" s="684"/>
      <c r="DQ17" s="688">
        <v>1895878</v>
      </c>
      <c r="DR17" s="683"/>
      <c r="DS17" s="683"/>
      <c r="DT17" s="683"/>
      <c r="DU17" s="683"/>
      <c r="DV17" s="683"/>
      <c r="DW17" s="683"/>
      <c r="DX17" s="683"/>
      <c r="DY17" s="683"/>
      <c r="DZ17" s="683"/>
      <c r="EA17" s="683"/>
      <c r="EB17" s="683"/>
      <c r="EC17" s="729"/>
    </row>
    <row r="18" spans="2:133" ht="11.25" customHeight="1">
      <c r="B18" s="679" t="s">
        <v>265</v>
      </c>
      <c r="C18" s="680"/>
      <c r="D18" s="680"/>
      <c r="E18" s="680"/>
      <c r="F18" s="680"/>
      <c r="G18" s="680"/>
      <c r="H18" s="680"/>
      <c r="I18" s="680"/>
      <c r="J18" s="680"/>
      <c r="K18" s="680"/>
      <c r="L18" s="680"/>
      <c r="M18" s="680"/>
      <c r="N18" s="680"/>
      <c r="O18" s="680"/>
      <c r="P18" s="680"/>
      <c r="Q18" s="681"/>
      <c r="R18" s="682">
        <v>150822</v>
      </c>
      <c r="S18" s="683"/>
      <c r="T18" s="683"/>
      <c r="U18" s="683"/>
      <c r="V18" s="683"/>
      <c r="W18" s="683"/>
      <c r="X18" s="683"/>
      <c r="Y18" s="684"/>
      <c r="Z18" s="715">
        <v>0.2</v>
      </c>
      <c r="AA18" s="715"/>
      <c r="AB18" s="715"/>
      <c r="AC18" s="715"/>
      <c r="AD18" s="716">
        <v>150822</v>
      </c>
      <c r="AE18" s="716"/>
      <c r="AF18" s="716"/>
      <c r="AG18" s="716"/>
      <c r="AH18" s="716"/>
      <c r="AI18" s="716"/>
      <c r="AJ18" s="716"/>
      <c r="AK18" s="716"/>
      <c r="AL18" s="685">
        <v>0.5</v>
      </c>
      <c r="AM18" s="686"/>
      <c r="AN18" s="686"/>
      <c r="AO18" s="717"/>
      <c r="AP18" s="679" t="s">
        <v>266</v>
      </c>
      <c r="AQ18" s="680"/>
      <c r="AR18" s="680"/>
      <c r="AS18" s="680"/>
      <c r="AT18" s="680"/>
      <c r="AU18" s="680"/>
      <c r="AV18" s="680"/>
      <c r="AW18" s="680"/>
      <c r="AX18" s="680"/>
      <c r="AY18" s="680"/>
      <c r="AZ18" s="680"/>
      <c r="BA18" s="680"/>
      <c r="BB18" s="680"/>
      <c r="BC18" s="680"/>
      <c r="BD18" s="680"/>
      <c r="BE18" s="680"/>
      <c r="BF18" s="681"/>
      <c r="BG18" s="682" t="s">
        <v>231</v>
      </c>
      <c r="BH18" s="683"/>
      <c r="BI18" s="683"/>
      <c r="BJ18" s="683"/>
      <c r="BK18" s="683"/>
      <c r="BL18" s="683"/>
      <c r="BM18" s="683"/>
      <c r="BN18" s="684"/>
      <c r="BO18" s="715" t="s">
        <v>129</v>
      </c>
      <c r="BP18" s="715"/>
      <c r="BQ18" s="715"/>
      <c r="BR18" s="715"/>
      <c r="BS18" s="688" t="s">
        <v>231</v>
      </c>
      <c r="BT18" s="683"/>
      <c r="BU18" s="683"/>
      <c r="BV18" s="683"/>
      <c r="BW18" s="683"/>
      <c r="BX18" s="683"/>
      <c r="BY18" s="683"/>
      <c r="BZ18" s="683"/>
      <c r="CA18" s="683"/>
      <c r="CB18" s="729"/>
      <c r="CD18" s="721" t="s">
        <v>267</v>
      </c>
      <c r="CE18" s="722"/>
      <c r="CF18" s="722"/>
      <c r="CG18" s="722"/>
      <c r="CH18" s="722"/>
      <c r="CI18" s="722"/>
      <c r="CJ18" s="722"/>
      <c r="CK18" s="722"/>
      <c r="CL18" s="722"/>
      <c r="CM18" s="722"/>
      <c r="CN18" s="722"/>
      <c r="CO18" s="722"/>
      <c r="CP18" s="722"/>
      <c r="CQ18" s="723"/>
      <c r="CR18" s="682" t="s">
        <v>129</v>
      </c>
      <c r="CS18" s="683"/>
      <c r="CT18" s="683"/>
      <c r="CU18" s="683"/>
      <c r="CV18" s="683"/>
      <c r="CW18" s="683"/>
      <c r="CX18" s="683"/>
      <c r="CY18" s="684"/>
      <c r="CZ18" s="715" t="s">
        <v>231</v>
      </c>
      <c r="DA18" s="715"/>
      <c r="DB18" s="715"/>
      <c r="DC18" s="715"/>
      <c r="DD18" s="688" t="s">
        <v>231</v>
      </c>
      <c r="DE18" s="683"/>
      <c r="DF18" s="683"/>
      <c r="DG18" s="683"/>
      <c r="DH18" s="683"/>
      <c r="DI18" s="683"/>
      <c r="DJ18" s="683"/>
      <c r="DK18" s="683"/>
      <c r="DL18" s="683"/>
      <c r="DM18" s="683"/>
      <c r="DN18" s="683"/>
      <c r="DO18" s="683"/>
      <c r="DP18" s="684"/>
      <c r="DQ18" s="688" t="s">
        <v>231</v>
      </c>
      <c r="DR18" s="683"/>
      <c r="DS18" s="683"/>
      <c r="DT18" s="683"/>
      <c r="DU18" s="683"/>
      <c r="DV18" s="683"/>
      <c r="DW18" s="683"/>
      <c r="DX18" s="683"/>
      <c r="DY18" s="683"/>
      <c r="DZ18" s="683"/>
      <c r="EA18" s="683"/>
      <c r="EB18" s="683"/>
      <c r="EC18" s="729"/>
    </row>
    <row r="19" spans="2:133" ht="11.25" customHeight="1">
      <c r="B19" s="679" t="s">
        <v>268</v>
      </c>
      <c r="C19" s="680"/>
      <c r="D19" s="680"/>
      <c r="E19" s="680"/>
      <c r="F19" s="680"/>
      <c r="G19" s="680"/>
      <c r="H19" s="680"/>
      <c r="I19" s="680"/>
      <c r="J19" s="680"/>
      <c r="K19" s="680"/>
      <c r="L19" s="680"/>
      <c r="M19" s="680"/>
      <c r="N19" s="680"/>
      <c r="O19" s="680"/>
      <c r="P19" s="680"/>
      <c r="Q19" s="681"/>
      <c r="R19" s="682">
        <v>120718</v>
      </c>
      <c r="S19" s="683"/>
      <c r="T19" s="683"/>
      <c r="U19" s="683"/>
      <c r="V19" s="683"/>
      <c r="W19" s="683"/>
      <c r="X19" s="683"/>
      <c r="Y19" s="684"/>
      <c r="Z19" s="715">
        <v>0.2</v>
      </c>
      <c r="AA19" s="715"/>
      <c r="AB19" s="715"/>
      <c r="AC19" s="715"/>
      <c r="AD19" s="716">
        <v>120718</v>
      </c>
      <c r="AE19" s="716"/>
      <c r="AF19" s="716"/>
      <c r="AG19" s="716"/>
      <c r="AH19" s="716"/>
      <c r="AI19" s="716"/>
      <c r="AJ19" s="716"/>
      <c r="AK19" s="716"/>
      <c r="AL19" s="685">
        <v>0.4</v>
      </c>
      <c r="AM19" s="686"/>
      <c r="AN19" s="686"/>
      <c r="AO19" s="717"/>
      <c r="AP19" s="679" t="s">
        <v>269</v>
      </c>
      <c r="AQ19" s="680"/>
      <c r="AR19" s="680"/>
      <c r="AS19" s="680"/>
      <c r="AT19" s="680"/>
      <c r="AU19" s="680"/>
      <c r="AV19" s="680"/>
      <c r="AW19" s="680"/>
      <c r="AX19" s="680"/>
      <c r="AY19" s="680"/>
      <c r="AZ19" s="680"/>
      <c r="BA19" s="680"/>
      <c r="BB19" s="680"/>
      <c r="BC19" s="680"/>
      <c r="BD19" s="680"/>
      <c r="BE19" s="680"/>
      <c r="BF19" s="681"/>
      <c r="BG19" s="682">
        <v>1759306</v>
      </c>
      <c r="BH19" s="683"/>
      <c r="BI19" s="683"/>
      <c r="BJ19" s="683"/>
      <c r="BK19" s="683"/>
      <c r="BL19" s="683"/>
      <c r="BM19" s="683"/>
      <c r="BN19" s="684"/>
      <c r="BO19" s="715">
        <v>6</v>
      </c>
      <c r="BP19" s="715"/>
      <c r="BQ19" s="715"/>
      <c r="BR19" s="715"/>
      <c r="BS19" s="688" t="s">
        <v>174</v>
      </c>
      <c r="BT19" s="683"/>
      <c r="BU19" s="683"/>
      <c r="BV19" s="683"/>
      <c r="BW19" s="683"/>
      <c r="BX19" s="683"/>
      <c r="BY19" s="683"/>
      <c r="BZ19" s="683"/>
      <c r="CA19" s="683"/>
      <c r="CB19" s="729"/>
      <c r="CD19" s="721" t="s">
        <v>270</v>
      </c>
      <c r="CE19" s="722"/>
      <c r="CF19" s="722"/>
      <c r="CG19" s="722"/>
      <c r="CH19" s="722"/>
      <c r="CI19" s="722"/>
      <c r="CJ19" s="722"/>
      <c r="CK19" s="722"/>
      <c r="CL19" s="722"/>
      <c r="CM19" s="722"/>
      <c r="CN19" s="722"/>
      <c r="CO19" s="722"/>
      <c r="CP19" s="722"/>
      <c r="CQ19" s="723"/>
      <c r="CR19" s="682" t="s">
        <v>174</v>
      </c>
      <c r="CS19" s="683"/>
      <c r="CT19" s="683"/>
      <c r="CU19" s="683"/>
      <c r="CV19" s="683"/>
      <c r="CW19" s="683"/>
      <c r="CX19" s="683"/>
      <c r="CY19" s="684"/>
      <c r="CZ19" s="715" t="s">
        <v>129</v>
      </c>
      <c r="DA19" s="715"/>
      <c r="DB19" s="715"/>
      <c r="DC19" s="715"/>
      <c r="DD19" s="688" t="s">
        <v>231</v>
      </c>
      <c r="DE19" s="683"/>
      <c r="DF19" s="683"/>
      <c r="DG19" s="683"/>
      <c r="DH19" s="683"/>
      <c r="DI19" s="683"/>
      <c r="DJ19" s="683"/>
      <c r="DK19" s="683"/>
      <c r="DL19" s="683"/>
      <c r="DM19" s="683"/>
      <c r="DN19" s="683"/>
      <c r="DO19" s="683"/>
      <c r="DP19" s="684"/>
      <c r="DQ19" s="688" t="s">
        <v>174</v>
      </c>
      <c r="DR19" s="683"/>
      <c r="DS19" s="683"/>
      <c r="DT19" s="683"/>
      <c r="DU19" s="683"/>
      <c r="DV19" s="683"/>
      <c r="DW19" s="683"/>
      <c r="DX19" s="683"/>
      <c r="DY19" s="683"/>
      <c r="DZ19" s="683"/>
      <c r="EA19" s="683"/>
      <c r="EB19" s="683"/>
      <c r="EC19" s="729"/>
    </row>
    <row r="20" spans="2:133" ht="11.25" customHeight="1">
      <c r="B20" s="679" t="s">
        <v>271</v>
      </c>
      <c r="C20" s="680"/>
      <c r="D20" s="680"/>
      <c r="E20" s="680"/>
      <c r="F20" s="680"/>
      <c r="G20" s="680"/>
      <c r="H20" s="680"/>
      <c r="I20" s="680"/>
      <c r="J20" s="680"/>
      <c r="K20" s="680"/>
      <c r="L20" s="680"/>
      <c r="M20" s="680"/>
      <c r="N20" s="680"/>
      <c r="O20" s="680"/>
      <c r="P20" s="680"/>
      <c r="Q20" s="681"/>
      <c r="R20" s="682">
        <v>25940</v>
      </c>
      <c r="S20" s="683"/>
      <c r="T20" s="683"/>
      <c r="U20" s="683"/>
      <c r="V20" s="683"/>
      <c r="W20" s="683"/>
      <c r="X20" s="683"/>
      <c r="Y20" s="684"/>
      <c r="Z20" s="715">
        <v>0</v>
      </c>
      <c r="AA20" s="715"/>
      <c r="AB20" s="715"/>
      <c r="AC20" s="715"/>
      <c r="AD20" s="716">
        <v>25940</v>
      </c>
      <c r="AE20" s="716"/>
      <c r="AF20" s="716"/>
      <c r="AG20" s="716"/>
      <c r="AH20" s="716"/>
      <c r="AI20" s="716"/>
      <c r="AJ20" s="716"/>
      <c r="AK20" s="716"/>
      <c r="AL20" s="685">
        <v>0.1</v>
      </c>
      <c r="AM20" s="686"/>
      <c r="AN20" s="686"/>
      <c r="AO20" s="717"/>
      <c r="AP20" s="679" t="s">
        <v>272</v>
      </c>
      <c r="AQ20" s="680"/>
      <c r="AR20" s="680"/>
      <c r="AS20" s="680"/>
      <c r="AT20" s="680"/>
      <c r="AU20" s="680"/>
      <c r="AV20" s="680"/>
      <c r="AW20" s="680"/>
      <c r="AX20" s="680"/>
      <c r="AY20" s="680"/>
      <c r="AZ20" s="680"/>
      <c r="BA20" s="680"/>
      <c r="BB20" s="680"/>
      <c r="BC20" s="680"/>
      <c r="BD20" s="680"/>
      <c r="BE20" s="680"/>
      <c r="BF20" s="681"/>
      <c r="BG20" s="682">
        <v>1759306</v>
      </c>
      <c r="BH20" s="683"/>
      <c r="BI20" s="683"/>
      <c r="BJ20" s="683"/>
      <c r="BK20" s="683"/>
      <c r="BL20" s="683"/>
      <c r="BM20" s="683"/>
      <c r="BN20" s="684"/>
      <c r="BO20" s="715">
        <v>6</v>
      </c>
      <c r="BP20" s="715"/>
      <c r="BQ20" s="715"/>
      <c r="BR20" s="715"/>
      <c r="BS20" s="688" t="s">
        <v>231</v>
      </c>
      <c r="BT20" s="683"/>
      <c r="BU20" s="683"/>
      <c r="BV20" s="683"/>
      <c r="BW20" s="683"/>
      <c r="BX20" s="683"/>
      <c r="BY20" s="683"/>
      <c r="BZ20" s="683"/>
      <c r="CA20" s="683"/>
      <c r="CB20" s="729"/>
      <c r="CD20" s="721" t="s">
        <v>273</v>
      </c>
      <c r="CE20" s="722"/>
      <c r="CF20" s="722"/>
      <c r="CG20" s="722"/>
      <c r="CH20" s="722"/>
      <c r="CI20" s="722"/>
      <c r="CJ20" s="722"/>
      <c r="CK20" s="722"/>
      <c r="CL20" s="722"/>
      <c r="CM20" s="722"/>
      <c r="CN20" s="722"/>
      <c r="CO20" s="722"/>
      <c r="CP20" s="722"/>
      <c r="CQ20" s="723"/>
      <c r="CR20" s="682">
        <v>72029432</v>
      </c>
      <c r="CS20" s="683"/>
      <c r="CT20" s="683"/>
      <c r="CU20" s="683"/>
      <c r="CV20" s="683"/>
      <c r="CW20" s="683"/>
      <c r="CX20" s="683"/>
      <c r="CY20" s="684"/>
      <c r="CZ20" s="715">
        <v>100</v>
      </c>
      <c r="DA20" s="715"/>
      <c r="DB20" s="715"/>
      <c r="DC20" s="715"/>
      <c r="DD20" s="688">
        <v>5562490</v>
      </c>
      <c r="DE20" s="683"/>
      <c r="DF20" s="683"/>
      <c r="DG20" s="683"/>
      <c r="DH20" s="683"/>
      <c r="DI20" s="683"/>
      <c r="DJ20" s="683"/>
      <c r="DK20" s="683"/>
      <c r="DL20" s="683"/>
      <c r="DM20" s="683"/>
      <c r="DN20" s="683"/>
      <c r="DO20" s="683"/>
      <c r="DP20" s="684"/>
      <c r="DQ20" s="688">
        <v>34477252</v>
      </c>
      <c r="DR20" s="683"/>
      <c r="DS20" s="683"/>
      <c r="DT20" s="683"/>
      <c r="DU20" s="683"/>
      <c r="DV20" s="683"/>
      <c r="DW20" s="683"/>
      <c r="DX20" s="683"/>
      <c r="DY20" s="683"/>
      <c r="DZ20" s="683"/>
      <c r="EA20" s="683"/>
      <c r="EB20" s="683"/>
      <c r="EC20" s="729"/>
    </row>
    <row r="21" spans="2:133" ht="11.25" customHeight="1">
      <c r="B21" s="679" t="s">
        <v>274</v>
      </c>
      <c r="C21" s="680"/>
      <c r="D21" s="680"/>
      <c r="E21" s="680"/>
      <c r="F21" s="680"/>
      <c r="G21" s="680"/>
      <c r="H21" s="680"/>
      <c r="I21" s="680"/>
      <c r="J21" s="680"/>
      <c r="K21" s="680"/>
      <c r="L21" s="680"/>
      <c r="M21" s="680"/>
      <c r="N21" s="680"/>
      <c r="O21" s="680"/>
      <c r="P21" s="680"/>
      <c r="Q21" s="681"/>
      <c r="R21" s="682">
        <v>4164</v>
      </c>
      <c r="S21" s="683"/>
      <c r="T21" s="683"/>
      <c r="U21" s="683"/>
      <c r="V21" s="683"/>
      <c r="W21" s="683"/>
      <c r="X21" s="683"/>
      <c r="Y21" s="684"/>
      <c r="Z21" s="715">
        <v>0</v>
      </c>
      <c r="AA21" s="715"/>
      <c r="AB21" s="715"/>
      <c r="AC21" s="715"/>
      <c r="AD21" s="716">
        <v>4164</v>
      </c>
      <c r="AE21" s="716"/>
      <c r="AF21" s="716"/>
      <c r="AG21" s="716"/>
      <c r="AH21" s="716"/>
      <c r="AI21" s="716"/>
      <c r="AJ21" s="716"/>
      <c r="AK21" s="716"/>
      <c r="AL21" s="685">
        <v>0</v>
      </c>
      <c r="AM21" s="686"/>
      <c r="AN21" s="686"/>
      <c r="AO21" s="717"/>
      <c r="AP21" s="776" t="s">
        <v>275</v>
      </c>
      <c r="AQ21" s="784"/>
      <c r="AR21" s="784"/>
      <c r="AS21" s="784"/>
      <c r="AT21" s="784"/>
      <c r="AU21" s="784"/>
      <c r="AV21" s="784"/>
      <c r="AW21" s="784"/>
      <c r="AX21" s="784"/>
      <c r="AY21" s="784"/>
      <c r="AZ21" s="784"/>
      <c r="BA21" s="784"/>
      <c r="BB21" s="784"/>
      <c r="BC21" s="784"/>
      <c r="BD21" s="784"/>
      <c r="BE21" s="784"/>
      <c r="BF21" s="778"/>
      <c r="BG21" s="682" t="s">
        <v>129</v>
      </c>
      <c r="BH21" s="683"/>
      <c r="BI21" s="683"/>
      <c r="BJ21" s="683"/>
      <c r="BK21" s="683"/>
      <c r="BL21" s="683"/>
      <c r="BM21" s="683"/>
      <c r="BN21" s="684"/>
      <c r="BO21" s="715" t="s">
        <v>174</v>
      </c>
      <c r="BP21" s="715"/>
      <c r="BQ21" s="715"/>
      <c r="BR21" s="715"/>
      <c r="BS21" s="688" t="s">
        <v>174</v>
      </c>
      <c r="BT21" s="683"/>
      <c r="BU21" s="683"/>
      <c r="BV21" s="683"/>
      <c r="BW21" s="683"/>
      <c r="BX21" s="683"/>
      <c r="BY21" s="683"/>
      <c r="BZ21" s="683"/>
      <c r="CA21" s="683"/>
      <c r="CB21" s="729"/>
      <c r="CD21" s="789"/>
      <c r="CE21" s="712"/>
      <c r="CF21" s="712"/>
      <c r="CG21" s="712"/>
      <c r="CH21" s="712"/>
      <c r="CI21" s="712"/>
      <c r="CJ21" s="712"/>
      <c r="CK21" s="712"/>
      <c r="CL21" s="712"/>
      <c r="CM21" s="712"/>
      <c r="CN21" s="712"/>
      <c r="CO21" s="712"/>
      <c r="CP21" s="712"/>
      <c r="CQ21" s="713"/>
      <c r="CR21" s="790"/>
      <c r="CS21" s="791"/>
      <c r="CT21" s="791"/>
      <c r="CU21" s="791"/>
      <c r="CV21" s="791"/>
      <c r="CW21" s="791"/>
      <c r="CX21" s="791"/>
      <c r="CY21" s="792"/>
      <c r="CZ21" s="793"/>
      <c r="DA21" s="793"/>
      <c r="DB21" s="793"/>
      <c r="DC21" s="793"/>
      <c r="DD21" s="794"/>
      <c r="DE21" s="791"/>
      <c r="DF21" s="791"/>
      <c r="DG21" s="791"/>
      <c r="DH21" s="791"/>
      <c r="DI21" s="791"/>
      <c r="DJ21" s="791"/>
      <c r="DK21" s="791"/>
      <c r="DL21" s="791"/>
      <c r="DM21" s="791"/>
      <c r="DN21" s="791"/>
      <c r="DO21" s="791"/>
      <c r="DP21" s="792"/>
      <c r="DQ21" s="794"/>
      <c r="DR21" s="791"/>
      <c r="DS21" s="791"/>
      <c r="DT21" s="791"/>
      <c r="DU21" s="791"/>
      <c r="DV21" s="791"/>
      <c r="DW21" s="791"/>
      <c r="DX21" s="791"/>
      <c r="DY21" s="791"/>
      <c r="DZ21" s="791"/>
      <c r="EA21" s="791"/>
      <c r="EB21" s="791"/>
      <c r="EC21" s="798"/>
    </row>
    <row r="22" spans="2:133" ht="11.25" customHeight="1">
      <c r="B22" s="679" t="s">
        <v>276</v>
      </c>
      <c r="C22" s="680"/>
      <c r="D22" s="680"/>
      <c r="E22" s="680"/>
      <c r="F22" s="680"/>
      <c r="G22" s="680"/>
      <c r="H22" s="680"/>
      <c r="I22" s="680"/>
      <c r="J22" s="680"/>
      <c r="K22" s="680"/>
      <c r="L22" s="680"/>
      <c r="M22" s="680"/>
      <c r="N22" s="680"/>
      <c r="O22" s="680"/>
      <c r="P22" s="680"/>
      <c r="Q22" s="681"/>
      <c r="R22" s="682">
        <v>54659</v>
      </c>
      <c r="S22" s="683"/>
      <c r="T22" s="683"/>
      <c r="U22" s="683"/>
      <c r="V22" s="683"/>
      <c r="W22" s="683"/>
      <c r="X22" s="683"/>
      <c r="Y22" s="684"/>
      <c r="Z22" s="715">
        <v>0.1</v>
      </c>
      <c r="AA22" s="715"/>
      <c r="AB22" s="715"/>
      <c r="AC22" s="715"/>
      <c r="AD22" s="716" t="s">
        <v>174</v>
      </c>
      <c r="AE22" s="716"/>
      <c r="AF22" s="716"/>
      <c r="AG22" s="716"/>
      <c r="AH22" s="716"/>
      <c r="AI22" s="716"/>
      <c r="AJ22" s="716"/>
      <c r="AK22" s="716"/>
      <c r="AL22" s="685" t="s">
        <v>231</v>
      </c>
      <c r="AM22" s="686"/>
      <c r="AN22" s="686"/>
      <c r="AO22" s="717"/>
      <c r="AP22" s="776" t="s">
        <v>277</v>
      </c>
      <c r="AQ22" s="784"/>
      <c r="AR22" s="784"/>
      <c r="AS22" s="784"/>
      <c r="AT22" s="784"/>
      <c r="AU22" s="784"/>
      <c r="AV22" s="784"/>
      <c r="AW22" s="784"/>
      <c r="AX22" s="784"/>
      <c r="AY22" s="784"/>
      <c r="AZ22" s="784"/>
      <c r="BA22" s="784"/>
      <c r="BB22" s="784"/>
      <c r="BC22" s="784"/>
      <c r="BD22" s="784"/>
      <c r="BE22" s="784"/>
      <c r="BF22" s="778"/>
      <c r="BG22" s="682" t="s">
        <v>129</v>
      </c>
      <c r="BH22" s="683"/>
      <c r="BI22" s="683"/>
      <c r="BJ22" s="683"/>
      <c r="BK22" s="683"/>
      <c r="BL22" s="683"/>
      <c r="BM22" s="683"/>
      <c r="BN22" s="684"/>
      <c r="BO22" s="715" t="s">
        <v>174</v>
      </c>
      <c r="BP22" s="715"/>
      <c r="BQ22" s="715"/>
      <c r="BR22" s="715"/>
      <c r="BS22" s="688" t="s">
        <v>231</v>
      </c>
      <c r="BT22" s="683"/>
      <c r="BU22" s="683"/>
      <c r="BV22" s="683"/>
      <c r="BW22" s="683"/>
      <c r="BX22" s="683"/>
      <c r="BY22" s="683"/>
      <c r="BZ22" s="683"/>
      <c r="CA22" s="683"/>
      <c r="CB22" s="729"/>
      <c r="CD22" s="786" t="s">
        <v>278</v>
      </c>
      <c r="CE22" s="787"/>
      <c r="CF22" s="787"/>
      <c r="CG22" s="787"/>
      <c r="CH22" s="787"/>
      <c r="CI22" s="787"/>
      <c r="CJ22" s="787"/>
      <c r="CK22" s="787"/>
      <c r="CL22" s="787"/>
      <c r="CM22" s="787"/>
      <c r="CN22" s="787"/>
      <c r="CO22" s="787"/>
      <c r="CP22" s="787"/>
      <c r="CQ22" s="787"/>
      <c r="CR22" s="787"/>
      <c r="CS22" s="787"/>
      <c r="CT22" s="787"/>
      <c r="CU22" s="787"/>
      <c r="CV22" s="787"/>
      <c r="CW22" s="787"/>
      <c r="CX22" s="787"/>
      <c r="CY22" s="787"/>
      <c r="CZ22" s="787"/>
      <c r="DA22" s="787"/>
      <c r="DB22" s="787"/>
      <c r="DC22" s="787"/>
      <c r="DD22" s="787"/>
      <c r="DE22" s="787"/>
      <c r="DF22" s="787"/>
      <c r="DG22" s="787"/>
      <c r="DH22" s="787"/>
      <c r="DI22" s="787"/>
      <c r="DJ22" s="787"/>
      <c r="DK22" s="787"/>
      <c r="DL22" s="787"/>
      <c r="DM22" s="787"/>
      <c r="DN22" s="787"/>
      <c r="DO22" s="787"/>
      <c r="DP22" s="787"/>
      <c r="DQ22" s="787"/>
      <c r="DR22" s="787"/>
      <c r="DS22" s="787"/>
      <c r="DT22" s="787"/>
      <c r="DU22" s="787"/>
      <c r="DV22" s="787"/>
      <c r="DW22" s="787"/>
      <c r="DX22" s="787"/>
      <c r="DY22" s="787"/>
      <c r="DZ22" s="787"/>
      <c r="EA22" s="787"/>
      <c r="EB22" s="787"/>
      <c r="EC22" s="788"/>
    </row>
    <row r="23" spans="2:133" ht="11.25" customHeight="1">
      <c r="B23" s="679" t="s">
        <v>279</v>
      </c>
      <c r="C23" s="680"/>
      <c r="D23" s="680"/>
      <c r="E23" s="680"/>
      <c r="F23" s="680"/>
      <c r="G23" s="680"/>
      <c r="H23" s="680"/>
      <c r="I23" s="680"/>
      <c r="J23" s="680"/>
      <c r="K23" s="680"/>
      <c r="L23" s="680"/>
      <c r="M23" s="680"/>
      <c r="N23" s="680"/>
      <c r="O23" s="680"/>
      <c r="P23" s="680"/>
      <c r="Q23" s="681"/>
      <c r="R23" s="682" t="s">
        <v>174</v>
      </c>
      <c r="S23" s="683"/>
      <c r="T23" s="683"/>
      <c r="U23" s="683"/>
      <c r="V23" s="683"/>
      <c r="W23" s="683"/>
      <c r="X23" s="683"/>
      <c r="Y23" s="684"/>
      <c r="Z23" s="715" t="s">
        <v>231</v>
      </c>
      <c r="AA23" s="715"/>
      <c r="AB23" s="715"/>
      <c r="AC23" s="715"/>
      <c r="AD23" s="716" t="s">
        <v>129</v>
      </c>
      <c r="AE23" s="716"/>
      <c r="AF23" s="716"/>
      <c r="AG23" s="716"/>
      <c r="AH23" s="716"/>
      <c r="AI23" s="716"/>
      <c r="AJ23" s="716"/>
      <c r="AK23" s="716"/>
      <c r="AL23" s="685" t="s">
        <v>231</v>
      </c>
      <c r="AM23" s="686"/>
      <c r="AN23" s="686"/>
      <c r="AO23" s="717"/>
      <c r="AP23" s="776" t="s">
        <v>280</v>
      </c>
      <c r="AQ23" s="784"/>
      <c r="AR23" s="784"/>
      <c r="AS23" s="784"/>
      <c r="AT23" s="784"/>
      <c r="AU23" s="784"/>
      <c r="AV23" s="784"/>
      <c r="AW23" s="784"/>
      <c r="AX23" s="784"/>
      <c r="AY23" s="784"/>
      <c r="AZ23" s="784"/>
      <c r="BA23" s="784"/>
      <c r="BB23" s="784"/>
      <c r="BC23" s="784"/>
      <c r="BD23" s="784"/>
      <c r="BE23" s="784"/>
      <c r="BF23" s="778"/>
      <c r="BG23" s="682">
        <v>1759306</v>
      </c>
      <c r="BH23" s="683"/>
      <c r="BI23" s="683"/>
      <c r="BJ23" s="683"/>
      <c r="BK23" s="683"/>
      <c r="BL23" s="683"/>
      <c r="BM23" s="683"/>
      <c r="BN23" s="684"/>
      <c r="BO23" s="715">
        <v>6</v>
      </c>
      <c r="BP23" s="715"/>
      <c r="BQ23" s="715"/>
      <c r="BR23" s="715"/>
      <c r="BS23" s="688" t="s">
        <v>129</v>
      </c>
      <c r="BT23" s="683"/>
      <c r="BU23" s="683"/>
      <c r="BV23" s="683"/>
      <c r="BW23" s="683"/>
      <c r="BX23" s="683"/>
      <c r="BY23" s="683"/>
      <c r="BZ23" s="683"/>
      <c r="CA23" s="683"/>
      <c r="CB23" s="729"/>
      <c r="CD23" s="786" t="s">
        <v>219</v>
      </c>
      <c r="CE23" s="787"/>
      <c r="CF23" s="787"/>
      <c r="CG23" s="787"/>
      <c r="CH23" s="787"/>
      <c r="CI23" s="787"/>
      <c r="CJ23" s="787"/>
      <c r="CK23" s="787"/>
      <c r="CL23" s="787"/>
      <c r="CM23" s="787"/>
      <c r="CN23" s="787"/>
      <c r="CO23" s="787"/>
      <c r="CP23" s="787"/>
      <c r="CQ23" s="788"/>
      <c r="CR23" s="786" t="s">
        <v>281</v>
      </c>
      <c r="CS23" s="787"/>
      <c r="CT23" s="787"/>
      <c r="CU23" s="787"/>
      <c r="CV23" s="787"/>
      <c r="CW23" s="787"/>
      <c r="CX23" s="787"/>
      <c r="CY23" s="788"/>
      <c r="CZ23" s="786" t="s">
        <v>282</v>
      </c>
      <c r="DA23" s="787"/>
      <c r="DB23" s="787"/>
      <c r="DC23" s="788"/>
      <c r="DD23" s="786" t="s">
        <v>283</v>
      </c>
      <c r="DE23" s="787"/>
      <c r="DF23" s="787"/>
      <c r="DG23" s="787"/>
      <c r="DH23" s="787"/>
      <c r="DI23" s="787"/>
      <c r="DJ23" s="787"/>
      <c r="DK23" s="788"/>
      <c r="DL23" s="795" t="s">
        <v>284</v>
      </c>
      <c r="DM23" s="796"/>
      <c r="DN23" s="796"/>
      <c r="DO23" s="796"/>
      <c r="DP23" s="796"/>
      <c r="DQ23" s="796"/>
      <c r="DR23" s="796"/>
      <c r="DS23" s="796"/>
      <c r="DT23" s="796"/>
      <c r="DU23" s="796"/>
      <c r="DV23" s="797"/>
      <c r="DW23" s="786" t="s">
        <v>285</v>
      </c>
      <c r="DX23" s="787"/>
      <c r="DY23" s="787"/>
      <c r="DZ23" s="787"/>
      <c r="EA23" s="787"/>
      <c r="EB23" s="787"/>
      <c r="EC23" s="788"/>
    </row>
    <row r="24" spans="2:133" ht="11.25" customHeight="1">
      <c r="B24" s="679" t="s">
        <v>286</v>
      </c>
      <c r="C24" s="680"/>
      <c r="D24" s="680"/>
      <c r="E24" s="680"/>
      <c r="F24" s="680"/>
      <c r="G24" s="680"/>
      <c r="H24" s="680"/>
      <c r="I24" s="680"/>
      <c r="J24" s="680"/>
      <c r="K24" s="680"/>
      <c r="L24" s="680"/>
      <c r="M24" s="680"/>
      <c r="N24" s="680"/>
      <c r="O24" s="680"/>
      <c r="P24" s="680"/>
      <c r="Q24" s="681"/>
      <c r="R24" s="682">
        <v>54577</v>
      </c>
      <c r="S24" s="683"/>
      <c r="T24" s="683"/>
      <c r="U24" s="683"/>
      <c r="V24" s="683"/>
      <c r="W24" s="683"/>
      <c r="X24" s="683"/>
      <c r="Y24" s="684"/>
      <c r="Z24" s="715">
        <v>0.1</v>
      </c>
      <c r="AA24" s="715"/>
      <c r="AB24" s="715"/>
      <c r="AC24" s="715"/>
      <c r="AD24" s="716" t="s">
        <v>129</v>
      </c>
      <c r="AE24" s="716"/>
      <c r="AF24" s="716"/>
      <c r="AG24" s="716"/>
      <c r="AH24" s="716"/>
      <c r="AI24" s="716"/>
      <c r="AJ24" s="716"/>
      <c r="AK24" s="716"/>
      <c r="AL24" s="685" t="s">
        <v>129</v>
      </c>
      <c r="AM24" s="686"/>
      <c r="AN24" s="686"/>
      <c r="AO24" s="717"/>
      <c r="AP24" s="776" t="s">
        <v>287</v>
      </c>
      <c r="AQ24" s="784"/>
      <c r="AR24" s="784"/>
      <c r="AS24" s="784"/>
      <c r="AT24" s="784"/>
      <c r="AU24" s="784"/>
      <c r="AV24" s="784"/>
      <c r="AW24" s="784"/>
      <c r="AX24" s="784"/>
      <c r="AY24" s="784"/>
      <c r="AZ24" s="784"/>
      <c r="BA24" s="784"/>
      <c r="BB24" s="784"/>
      <c r="BC24" s="784"/>
      <c r="BD24" s="784"/>
      <c r="BE24" s="784"/>
      <c r="BF24" s="778"/>
      <c r="BG24" s="682" t="s">
        <v>129</v>
      </c>
      <c r="BH24" s="683"/>
      <c r="BI24" s="683"/>
      <c r="BJ24" s="683"/>
      <c r="BK24" s="683"/>
      <c r="BL24" s="683"/>
      <c r="BM24" s="683"/>
      <c r="BN24" s="684"/>
      <c r="BO24" s="715" t="s">
        <v>231</v>
      </c>
      <c r="BP24" s="715"/>
      <c r="BQ24" s="715"/>
      <c r="BR24" s="715"/>
      <c r="BS24" s="688" t="s">
        <v>231</v>
      </c>
      <c r="BT24" s="683"/>
      <c r="BU24" s="683"/>
      <c r="BV24" s="683"/>
      <c r="BW24" s="683"/>
      <c r="BX24" s="683"/>
      <c r="BY24" s="683"/>
      <c r="BZ24" s="683"/>
      <c r="CA24" s="683"/>
      <c r="CB24" s="729"/>
      <c r="CD24" s="740" t="s">
        <v>288</v>
      </c>
      <c r="CE24" s="741"/>
      <c r="CF24" s="741"/>
      <c r="CG24" s="741"/>
      <c r="CH24" s="741"/>
      <c r="CI24" s="741"/>
      <c r="CJ24" s="741"/>
      <c r="CK24" s="741"/>
      <c r="CL24" s="741"/>
      <c r="CM24" s="741"/>
      <c r="CN24" s="741"/>
      <c r="CO24" s="741"/>
      <c r="CP24" s="741"/>
      <c r="CQ24" s="742"/>
      <c r="CR24" s="737">
        <v>26284933</v>
      </c>
      <c r="CS24" s="738"/>
      <c r="CT24" s="738"/>
      <c r="CU24" s="738"/>
      <c r="CV24" s="738"/>
      <c r="CW24" s="738"/>
      <c r="CX24" s="738"/>
      <c r="CY24" s="781"/>
      <c r="CZ24" s="782">
        <v>36.5</v>
      </c>
      <c r="DA24" s="753"/>
      <c r="DB24" s="753"/>
      <c r="DC24" s="785"/>
      <c r="DD24" s="780">
        <v>13526238</v>
      </c>
      <c r="DE24" s="738"/>
      <c r="DF24" s="738"/>
      <c r="DG24" s="738"/>
      <c r="DH24" s="738"/>
      <c r="DI24" s="738"/>
      <c r="DJ24" s="738"/>
      <c r="DK24" s="781"/>
      <c r="DL24" s="780">
        <v>13266473</v>
      </c>
      <c r="DM24" s="738"/>
      <c r="DN24" s="738"/>
      <c r="DO24" s="738"/>
      <c r="DP24" s="738"/>
      <c r="DQ24" s="738"/>
      <c r="DR24" s="738"/>
      <c r="DS24" s="738"/>
      <c r="DT24" s="738"/>
      <c r="DU24" s="738"/>
      <c r="DV24" s="781"/>
      <c r="DW24" s="782">
        <v>41.4</v>
      </c>
      <c r="DX24" s="753"/>
      <c r="DY24" s="753"/>
      <c r="DZ24" s="753"/>
      <c r="EA24" s="753"/>
      <c r="EB24" s="753"/>
      <c r="EC24" s="783"/>
    </row>
    <row r="25" spans="2:133" ht="11.25" customHeight="1">
      <c r="B25" s="679" t="s">
        <v>289</v>
      </c>
      <c r="C25" s="680"/>
      <c r="D25" s="680"/>
      <c r="E25" s="680"/>
      <c r="F25" s="680"/>
      <c r="G25" s="680"/>
      <c r="H25" s="680"/>
      <c r="I25" s="680"/>
      <c r="J25" s="680"/>
      <c r="K25" s="680"/>
      <c r="L25" s="680"/>
      <c r="M25" s="680"/>
      <c r="N25" s="680"/>
      <c r="O25" s="680"/>
      <c r="P25" s="680"/>
      <c r="Q25" s="681"/>
      <c r="R25" s="682">
        <v>82</v>
      </c>
      <c r="S25" s="683"/>
      <c r="T25" s="683"/>
      <c r="U25" s="683"/>
      <c r="V25" s="683"/>
      <c r="W25" s="683"/>
      <c r="X25" s="683"/>
      <c r="Y25" s="684"/>
      <c r="Z25" s="715">
        <v>0</v>
      </c>
      <c r="AA25" s="715"/>
      <c r="AB25" s="715"/>
      <c r="AC25" s="715"/>
      <c r="AD25" s="716" t="s">
        <v>129</v>
      </c>
      <c r="AE25" s="716"/>
      <c r="AF25" s="716"/>
      <c r="AG25" s="716"/>
      <c r="AH25" s="716"/>
      <c r="AI25" s="716"/>
      <c r="AJ25" s="716"/>
      <c r="AK25" s="716"/>
      <c r="AL25" s="685" t="s">
        <v>231</v>
      </c>
      <c r="AM25" s="686"/>
      <c r="AN25" s="686"/>
      <c r="AO25" s="717"/>
      <c r="AP25" s="776" t="s">
        <v>290</v>
      </c>
      <c r="AQ25" s="784"/>
      <c r="AR25" s="784"/>
      <c r="AS25" s="784"/>
      <c r="AT25" s="784"/>
      <c r="AU25" s="784"/>
      <c r="AV25" s="784"/>
      <c r="AW25" s="784"/>
      <c r="AX25" s="784"/>
      <c r="AY25" s="784"/>
      <c r="AZ25" s="784"/>
      <c r="BA25" s="784"/>
      <c r="BB25" s="784"/>
      <c r="BC25" s="784"/>
      <c r="BD25" s="784"/>
      <c r="BE25" s="784"/>
      <c r="BF25" s="778"/>
      <c r="BG25" s="682" t="s">
        <v>231</v>
      </c>
      <c r="BH25" s="683"/>
      <c r="BI25" s="683"/>
      <c r="BJ25" s="683"/>
      <c r="BK25" s="683"/>
      <c r="BL25" s="683"/>
      <c r="BM25" s="683"/>
      <c r="BN25" s="684"/>
      <c r="BO25" s="715" t="s">
        <v>129</v>
      </c>
      <c r="BP25" s="715"/>
      <c r="BQ25" s="715"/>
      <c r="BR25" s="715"/>
      <c r="BS25" s="688" t="s">
        <v>129</v>
      </c>
      <c r="BT25" s="683"/>
      <c r="BU25" s="683"/>
      <c r="BV25" s="683"/>
      <c r="BW25" s="683"/>
      <c r="BX25" s="683"/>
      <c r="BY25" s="683"/>
      <c r="BZ25" s="683"/>
      <c r="CA25" s="683"/>
      <c r="CB25" s="729"/>
      <c r="CD25" s="721" t="s">
        <v>291</v>
      </c>
      <c r="CE25" s="722"/>
      <c r="CF25" s="722"/>
      <c r="CG25" s="722"/>
      <c r="CH25" s="722"/>
      <c r="CI25" s="722"/>
      <c r="CJ25" s="722"/>
      <c r="CK25" s="722"/>
      <c r="CL25" s="722"/>
      <c r="CM25" s="722"/>
      <c r="CN25" s="722"/>
      <c r="CO25" s="722"/>
      <c r="CP25" s="722"/>
      <c r="CQ25" s="723"/>
      <c r="CR25" s="682">
        <v>8242641</v>
      </c>
      <c r="CS25" s="701"/>
      <c r="CT25" s="701"/>
      <c r="CU25" s="701"/>
      <c r="CV25" s="701"/>
      <c r="CW25" s="701"/>
      <c r="CX25" s="701"/>
      <c r="CY25" s="702"/>
      <c r="CZ25" s="685">
        <v>11.4</v>
      </c>
      <c r="DA25" s="703"/>
      <c r="DB25" s="703"/>
      <c r="DC25" s="704"/>
      <c r="DD25" s="688">
        <v>7488934</v>
      </c>
      <c r="DE25" s="701"/>
      <c r="DF25" s="701"/>
      <c r="DG25" s="701"/>
      <c r="DH25" s="701"/>
      <c r="DI25" s="701"/>
      <c r="DJ25" s="701"/>
      <c r="DK25" s="702"/>
      <c r="DL25" s="688">
        <v>7288835</v>
      </c>
      <c r="DM25" s="701"/>
      <c r="DN25" s="701"/>
      <c r="DO25" s="701"/>
      <c r="DP25" s="701"/>
      <c r="DQ25" s="701"/>
      <c r="DR25" s="701"/>
      <c r="DS25" s="701"/>
      <c r="DT25" s="701"/>
      <c r="DU25" s="701"/>
      <c r="DV25" s="702"/>
      <c r="DW25" s="685">
        <v>22.7</v>
      </c>
      <c r="DX25" s="703"/>
      <c r="DY25" s="703"/>
      <c r="DZ25" s="703"/>
      <c r="EA25" s="703"/>
      <c r="EB25" s="703"/>
      <c r="EC25" s="724"/>
    </row>
    <row r="26" spans="2:133" ht="11.25" customHeight="1">
      <c r="B26" s="679" t="s">
        <v>292</v>
      </c>
      <c r="C26" s="680"/>
      <c r="D26" s="680"/>
      <c r="E26" s="680"/>
      <c r="F26" s="680"/>
      <c r="G26" s="680"/>
      <c r="H26" s="680"/>
      <c r="I26" s="680"/>
      <c r="J26" s="680"/>
      <c r="K26" s="680"/>
      <c r="L26" s="680"/>
      <c r="M26" s="680"/>
      <c r="N26" s="680"/>
      <c r="O26" s="680"/>
      <c r="P26" s="680"/>
      <c r="Q26" s="681"/>
      <c r="R26" s="682">
        <v>33658177</v>
      </c>
      <c r="S26" s="683"/>
      <c r="T26" s="683"/>
      <c r="U26" s="683"/>
      <c r="V26" s="683"/>
      <c r="W26" s="683"/>
      <c r="X26" s="683"/>
      <c r="Y26" s="684"/>
      <c r="Z26" s="715">
        <v>44.9</v>
      </c>
      <c r="AA26" s="715"/>
      <c r="AB26" s="715"/>
      <c r="AC26" s="715"/>
      <c r="AD26" s="716">
        <v>31844212</v>
      </c>
      <c r="AE26" s="716"/>
      <c r="AF26" s="716"/>
      <c r="AG26" s="716"/>
      <c r="AH26" s="716"/>
      <c r="AI26" s="716"/>
      <c r="AJ26" s="716"/>
      <c r="AK26" s="716"/>
      <c r="AL26" s="685">
        <v>99.3</v>
      </c>
      <c r="AM26" s="686"/>
      <c r="AN26" s="686"/>
      <c r="AO26" s="717"/>
      <c r="AP26" s="776" t="s">
        <v>293</v>
      </c>
      <c r="AQ26" s="777"/>
      <c r="AR26" s="777"/>
      <c r="AS26" s="777"/>
      <c r="AT26" s="777"/>
      <c r="AU26" s="777"/>
      <c r="AV26" s="777"/>
      <c r="AW26" s="777"/>
      <c r="AX26" s="777"/>
      <c r="AY26" s="777"/>
      <c r="AZ26" s="777"/>
      <c r="BA26" s="777"/>
      <c r="BB26" s="777"/>
      <c r="BC26" s="777"/>
      <c r="BD26" s="777"/>
      <c r="BE26" s="777"/>
      <c r="BF26" s="778"/>
      <c r="BG26" s="682" t="s">
        <v>129</v>
      </c>
      <c r="BH26" s="683"/>
      <c r="BI26" s="683"/>
      <c r="BJ26" s="683"/>
      <c r="BK26" s="683"/>
      <c r="BL26" s="683"/>
      <c r="BM26" s="683"/>
      <c r="BN26" s="684"/>
      <c r="BO26" s="715" t="s">
        <v>129</v>
      </c>
      <c r="BP26" s="715"/>
      <c r="BQ26" s="715"/>
      <c r="BR26" s="715"/>
      <c r="BS26" s="688" t="s">
        <v>174</v>
      </c>
      <c r="BT26" s="683"/>
      <c r="BU26" s="683"/>
      <c r="BV26" s="683"/>
      <c r="BW26" s="683"/>
      <c r="BX26" s="683"/>
      <c r="BY26" s="683"/>
      <c r="BZ26" s="683"/>
      <c r="CA26" s="683"/>
      <c r="CB26" s="729"/>
      <c r="CD26" s="721" t="s">
        <v>294</v>
      </c>
      <c r="CE26" s="722"/>
      <c r="CF26" s="722"/>
      <c r="CG26" s="722"/>
      <c r="CH26" s="722"/>
      <c r="CI26" s="722"/>
      <c r="CJ26" s="722"/>
      <c r="CK26" s="722"/>
      <c r="CL26" s="722"/>
      <c r="CM26" s="722"/>
      <c r="CN26" s="722"/>
      <c r="CO26" s="722"/>
      <c r="CP26" s="722"/>
      <c r="CQ26" s="723"/>
      <c r="CR26" s="682">
        <v>5157034</v>
      </c>
      <c r="CS26" s="683"/>
      <c r="CT26" s="683"/>
      <c r="CU26" s="683"/>
      <c r="CV26" s="683"/>
      <c r="CW26" s="683"/>
      <c r="CX26" s="683"/>
      <c r="CY26" s="684"/>
      <c r="CZ26" s="685">
        <v>7.2</v>
      </c>
      <c r="DA26" s="703"/>
      <c r="DB26" s="703"/>
      <c r="DC26" s="704"/>
      <c r="DD26" s="688">
        <v>4729698</v>
      </c>
      <c r="DE26" s="683"/>
      <c r="DF26" s="683"/>
      <c r="DG26" s="683"/>
      <c r="DH26" s="683"/>
      <c r="DI26" s="683"/>
      <c r="DJ26" s="683"/>
      <c r="DK26" s="684"/>
      <c r="DL26" s="688" t="s">
        <v>129</v>
      </c>
      <c r="DM26" s="683"/>
      <c r="DN26" s="683"/>
      <c r="DO26" s="683"/>
      <c r="DP26" s="683"/>
      <c r="DQ26" s="683"/>
      <c r="DR26" s="683"/>
      <c r="DS26" s="683"/>
      <c r="DT26" s="683"/>
      <c r="DU26" s="683"/>
      <c r="DV26" s="684"/>
      <c r="DW26" s="685" t="s">
        <v>174</v>
      </c>
      <c r="DX26" s="703"/>
      <c r="DY26" s="703"/>
      <c r="DZ26" s="703"/>
      <c r="EA26" s="703"/>
      <c r="EB26" s="703"/>
      <c r="EC26" s="724"/>
    </row>
    <row r="27" spans="2:133" ht="11.25" customHeight="1">
      <c r="B27" s="679" t="s">
        <v>295</v>
      </c>
      <c r="C27" s="680"/>
      <c r="D27" s="680"/>
      <c r="E27" s="680"/>
      <c r="F27" s="680"/>
      <c r="G27" s="680"/>
      <c r="H27" s="680"/>
      <c r="I27" s="680"/>
      <c r="J27" s="680"/>
      <c r="K27" s="680"/>
      <c r="L27" s="680"/>
      <c r="M27" s="680"/>
      <c r="N27" s="680"/>
      <c r="O27" s="680"/>
      <c r="P27" s="680"/>
      <c r="Q27" s="681"/>
      <c r="R27" s="682">
        <v>15242</v>
      </c>
      <c r="S27" s="683"/>
      <c r="T27" s="683"/>
      <c r="U27" s="683"/>
      <c r="V27" s="683"/>
      <c r="W27" s="683"/>
      <c r="X27" s="683"/>
      <c r="Y27" s="684"/>
      <c r="Z27" s="715">
        <v>0</v>
      </c>
      <c r="AA27" s="715"/>
      <c r="AB27" s="715"/>
      <c r="AC27" s="715"/>
      <c r="AD27" s="716">
        <v>15242</v>
      </c>
      <c r="AE27" s="716"/>
      <c r="AF27" s="716"/>
      <c r="AG27" s="716"/>
      <c r="AH27" s="716"/>
      <c r="AI27" s="716"/>
      <c r="AJ27" s="716"/>
      <c r="AK27" s="716"/>
      <c r="AL27" s="685">
        <v>0</v>
      </c>
      <c r="AM27" s="686"/>
      <c r="AN27" s="686"/>
      <c r="AO27" s="717"/>
      <c r="AP27" s="679" t="s">
        <v>296</v>
      </c>
      <c r="AQ27" s="680"/>
      <c r="AR27" s="680"/>
      <c r="AS27" s="680"/>
      <c r="AT27" s="680"/>
      <c r="AU27" s="680"/>
      <c r="AV27" s="680"/>
      <c r="AW27" s="680"/>
      <c r="AX27" s="680"/>
      <c r="AY27" s="680"/>
      <c r="AZ27" s="680"/>
      <c r="BA27" s="680"/>
      <c r="BB27" s="680"/>
      <c r="BC27" s="680"/>
      <c r="BD27" s="680"/>
      <c r="BE27" s="680"/>
      <c r="BF27" s="681"/>
      <c r="BG27" s="682">
        <v>29446609</v>
      </c>
      <c r="BH27" s="683"/>
      <c r="BI27" s="683"/>
      <c r="BJ27" s="683"/>
      <c r="BK27" s="683"/>
      <c r="BL27" s="683"/>
      <c r="BM27" s="683"/>
      <c r="BN27" s="684"/>
      <c r="BO27" s="715">
        <v>100</v>
      </c>
      <c r="BP27" s="715"/>
      <c r="BQ27" s="715"/>
      <c r="BR27" s="715"/>
      <c r="BS27" s="688">
        <v>246336</v>
      </c>
      <c r="BT27" s="683"/>
      <c r="BU27" s="683"/>
      <c r="BV27" s="683"/>
      <c r="BW27" s="683"/>
      <c r="BX27" s="683"/>
      <c r="BY27" s="683"/>
      <c r="BZ27" s="683"/>
      <c r="CA27" s="683"/>
      <c r="CB27" s="729"/>
      <c r="CD27" s="721" t="s">
        <v>297</v>
      </c>
      <c r="CE27" s="722"/>
      <c r="CF27" s="722"/>
      <c r="CG27" s="722"/>
      <c r="CH27" s="722"/>
      <c r="CI27" s="722"/>
      <c r="CJ27" s="722"/>
      <c r="CK27" s="722"/>
      <c r="CL27" s="722"/>
      <c r="CM27" s="722"/>
      <c r="CN27" s="722"/>
      <c r="CO27" s="722"/>
      <c r="CP27" s="722"/>
      <c r="CQ27" s="723"/>
      <c r="CR27" s="682">
        <v>16047521</v>
      </c>
      <c r="CS27" s="701"/>
      <c r="CT27" s="701"/>
      <c r="CU27" s="701"/>
      <c r="CV27" s="701"/>
      <c r="CW27" s="701"/>
      <c r="CX27" s="701"/>
      <c r="CY27" s="702"/>
      <c r="CZ27" s="685">
        <v>22.3</v>
      </c>
      <c r="DA27" s="703"/>
      <c r="DB27" s="703"/>
      <c r="DC27" s="704"/>
      <c r="DD27" s="688">
        <v>4141426</v>
      </c>
      <c r="DE27" s="701"/>
      <c r="DF27" s="701"/>
      <c r="DG27" s="701"/>
      <c r="DH27" s="701"/>
      <c r="DI27" s="701"/>
      <c r="DJ27" s="701"/>
      <c r="DK27" s="702"/>
      <c r="DL27" s="688">
        <v>4081760</v>
      </c>
      <c r="DM27" s="701"/>
      <c r="DN27" s="701"/>
      <c r="DO27" s="701"/>
      <c r="DP27" s="701"/>
      <c r="DQ27" s="701"/>
      <c r="DR27" s="701"/>
      <c r="DS27" s="701"/>
      <c r="DT27" s="701"/>
      <c r="DU27" s="701"/>
      <c r="DV27" s="702"/>
      <c r="DW27" s="685">
        <v>12.7</v>
      </c>
      <c r="DX27" s="703"/>
      <c r="DY27" s="703"/>
      <c r="DZ27" s="703"/>
      <c r="EA27" s="703"/>
      <c r="EB27" s="703"/>
      <c r="EC27" s="724"/>
    </row>
    <row r="28" spans="2:133" ht="11.25" customHeight="1">
      <c r="B28" s="679" t="s">
        <v>298</v>
      </c>
      <c r="C28" s="680"/>
      <c r="D28" s="680"/>
      <c r="E28" s="680"/>
      <c r="F28" s="680"/>
      <c r="G28" s="680"/>
      <c r="H28" s="680"/>
      <c r="I28" s="680"/>
      <c r="J28" s="680"/>
      <c r="K28" s="680"/>
      <c r="L28" s="680"/>
      <c r="M28" s="680"/>
      <c r="N28" s="680"/>
      <c r="O28" s="680"/>
      <c r="P28" s="680"/>
      <c r="Q28" s="681"/>
      <c r="R28" s="682">
        <v>213986</v>
      </c>
      <c r="S28" s="683"/>
      <c r="T28" s="683"/>
      <c r="U28" s="683"/>
      <c r="V28" s="683"/>
      <c r="W28" s="683"/>
      <c r="X28" s="683"/>
      <c r="Y28" s="684"/>
      <c r="Z28" s="715">
        <v>0.3</v>
      </c>
      <c r="AA28" s="715"/>
      <c r="AB28" s="715"/>
      <c r="AC28" s="715"/>
      <c r="AD28" s="716" t="s">
        <v>231</v>
      </c>
      <c r="AE28" s="716"/>
      <c r="AF28" s="716"/>
      <c r="AG28" s="716"/>
      <c r="AH28" s="716"/>
      <c r="AI28" s="716"/>
      <c r="AJ28" s="716"/>
      <c r="AK28" s="716"/>
      <c r="AL28" s="685" t="s">
        <v>129</v>
      </c>
      <c r="AM28" s="686"/>
      <c r="AN28" s="686"/>
      <c r="AO28" s="717"/>
      <c r="AP28" s="679"/>
      <c r="AQ28" s="680"/>
      <c r="AR28" s="680"/>
      <c r="AS28" s="680"/>
      <c r="AT28" s="680"/>
      <c r="AU28" s="680"/>
      <c r="AV28" s="680"/>
      <c r="AW28" s="680"/>
      <c r="AX28" s="680"/>
      <c r="AY28" s="680"/>
      <c r="AZ28" s="680"/>
      <c r="BA28" s="680"/>
      <c r="BB28" s="680"/>
      <c r="BC28" s="680"/>
      <c r="BD28" s="680"/>
      <c r="BE28" s="680"/>
      <c r="BF28" s="681"/>
      <c r="BG28" s="682"/>
      <c r="BH28" s="683"/>
      <c r="BI28" s="683"/>
      <c r="BJ28" s="683"/>
      <c r="BK28" s="683"/>
      <c r="BL28" s="683"/>
      <c r="BM28" s="683"/>
      <c r="BN28" s="684"/>
      <c r="BO28" s="715"/>
      <c r="BP28" s="715"/>
      <c r="BQ28" s="715"/>
      <c r="BR28" s="715"/>
      <c r="BS28" s="688"/>
      <c r="BT28" s="683"/>
      <c r="BU28" s="683"/>
      <c r="BV28" s="683"/>
      <c r="BW28" s="683"/>
      <c r="BX28" s="683"/>
      <c r="BY28" s="683"/>
      <c r="BZ28" s="683"/>
      <c r="CA28" s="683"/>
      <c r="CB28" s="729"/>
      <c r="CD28" s="721" t="s">
        <v>299</v>
      </c>
      <c r="CE28" s="722"/>
      <c r="CF28" s="722"/>
      <c r="CG28" s="722"/>
      <c r="CH28" s="722"/>
      <c r="CI28" s="722"/>
      <c r="CJ28" s="722"/>
      <c r="CK28" s="722"/>
      <c r="CL28" s="722"/>
      <c r="CM28" s="722"/>
      <c r="CN28" s="722"/>
      <c r="CO28" s="722"/>
      <c r="CP28" s="722"/>
      <c r="CQ28" s="723"/>
      <c r="CR28" s="682">
        <v>1994771</v>
      </c>
      <c r="CS28" s="683"/>
      <c r="CT28" s="683"/>
      <c r="CU28" s="683"/>
      <c r="CV28" s="683"/>
      <c r="CW28" s="683"/>
      <c r="CX28" s="683"/>
      <c r="CY28" s="684"/>
      <c r="CZ28" s="685">
        <v>2.8</v>
      </c>
      <c r="DA28" s="703"/>
      <c r="DB28" s="703"/>
      <c r="DC28" s="704"/>
      <c r="DD28" s="688">
        <v>1895878</v>
      </c>
      <c r="DE28" s="683"/>
      <c r="DF28" s="683"/>
      <c r="DG28" s="683"/>
      <c r="DH28" s="683"/>
      <c r="DI28" s="683"/>
      <c r="DJ28" s="683"/>
      <c r="DK28" s="684"/>
      <c r="DL28" s="688">
        <v>1895878</v>
      </c>
      <c r="DM28" s="683"/>
      <c r="DN28" s="683"/>
      <c r="DO28" s="683"/>
      <c r="DP28" s="683"/>
      <c r="DQ28" s="683"/>
      <c r="DR28" s="683"/>
      <c r="DS28" s="683"/>
      <c r="DT28" s="683"/>
      <c r="DU28" s="683"/>
      <c r="DV28" s="684"/>
      <c r="DW28" s="685">
        <v>5.9</v>
      </c>
      <c r="DX28" s="703"/>
      <c r="DY28" s="703"/>
      <c r="DZ28" s="703"/>
      <c r="EA28" s="703"/>
      <c r="EB28" s="703"/>
      <c r="EC28" s="724"/>
    </row>
    <row r="29" spans="2:133" ht="11.25" customHeight="1">
      <c r="B29" s="679" t="s">
        <v>300</v>
      </c>
      <c r="C29" s="680"/>
      <c r="D29" s="680"/>
      <c r="E29" s="680"/>
      <c r="F29" s="680"/>
      <c r="G29" s="680"/>
      <c r="H29" s="680"/>
      <c r="I29" s="680"/>
      <c r="J29" s="680"/>
      <c r="K29" s="680"/>
      <c r="L29" s="680"/>
      <c r="M29" s="680"/>
      <c r="N29" s="680"/>
      <c r="O29" s="680"/>
      <c r="P29" s="680"/>
      <c r="Q29" s="681"/>
      <c r="R29" s="682">
        <v>291470</v>
      </c>
      <c r="S29" s="683"/>
      <c r="T29" s="683"/>
      <c r="U29" s="683"/>
      <c r="V29" s="683"/>
      <c r="W29" s="683"/>
      <c r="X29" s="683"/>
      <c r="Y29" s="684"/>
      <c r="Z29" s="715">
        <v>0.4</v>
      </c>
      <c r="AA29" s="715"/>
      <c r="AB29" s="715"/>
      <c r="AC29" s="715"/>
      <c r="AD29" s="716">
        <v>97181</v>
      </c>
      <c r="AE29" s="716"/>
      <c r="AF29" s="716"/>
      <c r="AG29" s="716"/>
      <c r="AH29" s="716"/>
      <c r="AI29" s="716"/>
      <c r="AJ29" s="716"/>
      <c r="AK29" s="716"/>
      <c r="AL29" s="685">
        <v>0.3</v>
      </c>
      <c r="AM29" s="686"/>
      <c r="AN29" s="686"/>
      <c r="AO29" s="717"/>
      <c r="AP29" s="663"/>
      <c r="AQ29" s="664"/>
      <c r="AR29" s="664"/>
      <c r="AS29" s="664"/>
      <c r="AT29" s="664"/>
      <c r="AU29" s="664"/>
      <c r="AV29" s="664"/>
      <c r="AW29" s="664"/>
      <c r="AX29" s="664"/>
      <c r="AY29" s="664"/>
      <c r="AZ29" s="664"/>
      <c r="BA29" s="664"/>
      <c r="BB29" s="664"/>
      <c r="BC29" s="664"/>
      <c r="BD29" s="664"/>
      <c r="BE29" s="664"/>
      <c r="BF29" s="665"/>
      <c r="BG29" s="682"/>
      <c r="BH29" s="683"/>
      <c r="BI29" s="683"/>
      <c r="BJ29" s="683"/>
      <c r="BK29" s="683"/>
      <c r="BL29" s="683"/>
      <c r="BM29" s="683"/>
      <c r="BN29" s="684"/>
      <c r="BO29" s="715"/>
      <c r="BP29" s="715"/>
      <c r="BQ29" s="715"/>
      <c r="BR29" s="715"/>
      <c r="BS29" s="716"/>
      <c r="BT29" s="716"/>
      <c r="BU29" s="716"/>
      <c r="BV29" s="716"/>
      <c r="BW29" s="716"/>
      <c r="BX29" s="716"/>
      <c r="BY29" s="716"/>
      <c r="BZ29" s="716"/>
      <c r="CA29" s="716"/>
      <c r="CB29" s="779"/>
      <c r="CD29" s="767" t="s">
        <v>301</v>
      </c>
      <c r="CE29" s="768"/>
      <c r="CF29" s="721" t="s">
        <v>70</v>
      </c>
      <c r="CG29" s="722"/>
      <c r="CH29" s="722"/>
      <c r="CI29" s="722"/>
      <c r="CJ29" s="722"/>
      <c r="CK29" s="722"/>
      <c r="CL29" s="722"/>
      <c r="CM29" s="722"/>
      <c r="CN29" s="722"/>
      <c r="CO29" s="722"/>
      <c r="CP29" s="722"/>
      <c r="CQ29" s="723"/>
      <c r="CR29" s="682">
        <v>1994771</v>
      </c>
      <c r="CS29" s="701"/>
      <c r="CT29" s="701"/>
      <c r="CU29" s="701"/>
      <c r="CV29" s="701"/>
      <c r="CW29" s="701"/>
      <c r="CX29" s="701"/>
      <c r="CY29" s="702"/>
      <c r="CZ29" s="685">
        <v>2.8</v>
      </c>
      <c r="DA29" s="703"/>
      <c r="DB29" s="703"/>
      <c r="DC29" s="704"/>
      <c r="DD29" s="688">
        <v>1895878</v>
      </c>
      <c r="DE29" s="701"/>
      <c r="DF29" s="701"/>
      <c r="DG29" s="701"/>
      <c r="DH29" s="701"/>
      <c r="DI29" s="701"/>
      <c r="DJ29" s="701"/>
      <c r="DK29" s="702"/>
      <c r="DL29" s="688">
        <v>1895878</v>
      </c>
      <c r="DM29" s="701"/>
      <c r="DN29" s="701"/>
      <c r="DO29" s="701"/>
      <c r="DP29" s="701"/>
      <c r="DQ29" s="701"/>
      <c r="DR29" s="701"/>
      <c r="DS29" s="701"/>
      <c r="DT29" s="701"/>
      <c r="DU29" s="701"/>
      <c r="DV29" s="702"/>
      <c r="DW29" s="685">
        <v>5.9</v>
      </c>
      <c r="DX29" s="703"/>
      <c r="DY29" s="703"/>
      <c r="DZ29" s="703"/>
      <c r="EA29" s="703"/>
      <c r="EB29" s="703"/>
      <c r="EC29" s="724"/>
    </row>
    <row r="30" spans="2:133" ht="11.25" customHeight="1">
      <c r="B30" s="679" t="s">
        <v>302</v>
      </c>
      <c r="C30" s="680"/>
      <c r="D30" s="680"/>
      <c r="E30" s="680"/>
      <c r="F30" s="680"/>
      <c r="G30" s="680"/>
      <c r="H30" s="680"/>
      <c r="I30" s="680"/>
      <c r="J30" s="680"/>
      <c r="K30" s="680"/>
      <c r="L30" s="680"/>
      <c r="M30" s="680"/>
      <c r="N30" s="680"/>
      <c r="O30" s="680"/>
      <c r="P30" s="680"/>
      <c r="Q30" s="681"/>
      <c r="R30" s="682">
        <v>626295</v>
      </c>
      <c r="S30" s="683"/>
      <c r="T30" s="683"/>
      <c r="U30" s="683"/>
      <c r="V30" s="683"/>
      <c r="W30" s="683"/>
      <c r="X30" s="683"/>
      <c r="Y30" s="684"/>
      <c r="Z30" s="715">
        <v>0.8</v>
      </c>
      <c r="AA30" s="715"/>
      <c r="AB30" s="715"/>
      <c r="AC30" s="715"/>
      <c r="AD30" s="716" t="s">
        <v>231</v>
      </c>
      <c r="AE30" s="716"/>
      <c r="AF30" s="716"/>
      <c r="AG30" s="716"/>
      <c r="AH30" s="716"/>
      <c r="AI30" s="716"/>
      <c r="AJ30" s="716"/>
      <c r="AK30" s="716"/>
      <c r="AL30" s="685" t="s">
        <v>129</v>
      </c>
      <c r="AM30" s="686"/>
      <c r="AN30" s="686"/>
      <c r="AO30" s="717"/>
      <c r="AP30" s="743" t="s">
        <v>219</v>
      </c>
      <c r="AQ30" s="744"/>
      <c r="AR30" s="744"/>
      <c r="AS30" s="744"/>
      <c r="AT30" s="744"/>
      <c r="AU30" s="744"/>
      <c r="AV30" s="744"/>
      <c r="AW30" s="744"/>
      <c r="AX30" s="744"/>
      <c r="AY30" s="744"/>
      <c r="AZ30" s="744"/>
      <c r="BA30" s="744"/>
      <c r="BB30" s="744"/>
      <c r="BC30" s="744"/>
      <c r="BD30" s="744"/>
      <c r="BE30" s="744"/>
      <c r="BF30" s="745"/>
      <c r="BG30" s="743" t="s">
        <v>303</v>
      </c>
      <c r="BH30" s="756"/>
      <c r="BI30" s="756"/>
      <c r="BJ30" s="756"/>
      <c r="BK30" s="756"/>
      <c r="BL30" s="756"/>
      <c r="BM30" s="756"/>
      <c r="BN30" s="756"/>
      <c r="BO30" s="756"/>
      <c r="BP30" s="756"/>
      <c r="BQ30" s="757"/>
      <c r="BR30" s="743" t="s">
        <v>304</v>
      </c>
      <c r="BS30" s="756"/>
      <c r="BT30" s="756"/>
      <c r="BU30" s="756"/>
      <c r="BV30" s="756"/>
      <c r="BW30" s="756"/>
      <c r="BX30" s="756"/>
      <c r="BY30" s="756"/>
      <c r="BZ30" s="756"/>
      <c r="CA30" s="756"/>
      <c r="CB30" s="757"/>
      <c r="CD30" s="769"/>
      <c r="CE30" s="770"/>
      <c r="CF30" s="721" t="s">
        <v>305</v>
      </c>
      <c r="CG30" s="722"/>
      <c r="CH30" s="722"/>
      <c r="CI30" s="722"/>
      <c r="CJ30" s="722"/>
      <c r="CK30" s="722"/>
      <c r="CL30" s="722"/>
      <c r="CM30" s="722"/>
      <c r="CN30" s="722"/>
      <c r="CO30" s="722"/>
      <c r="CP30" s="722"/>
      <c r="CQ30" s="723"/>
      <c r="CR30" s="682">
        <v>1918662</v>
      </c>
      <c r="CS30" s="683"/>
      <c r="CT30" s="683"/>
      <c r="CU30" s="683"/>
      <c r="CV30" s="683"/>
      <c r="CW30" s="683"/>
      <c r="CX30" s="683"/>
      <c r="CY30" s="684"/>
      <c r="CZ30" s="685">
        <v>2.7</v>
      </c>
      <c r="DA30" s="703"/>
      <c r="DB30" s="703"/>
      <c r="DC30" s="704"/>
      <c r="DD30" s="688">
        <v>1824834</v>
      </c>
      <c r="DE30" s="683"/>
      <c r="DF30" s="683"/>
      <c r="DG30" s="683"/>
      <c r="DH30" s="683"/>
      <c r="DI30" s="683"/>
      <c r="DJ30" s="683"/>
      <c r="DK30" s="684"/>
      <c r="DL30" s="688">
        <v>1824834</v>
      </c>
      <c r="DM30" s="683"/>
      <c r="DN30" s="683"/>
      <c r="DO30" s="683"/>
      <c r="DP30" s="683"/>
      <c r="DQ30" s="683"/>
      <c r="DR30" s="683"/>
      <c r="DS30" s="683"/>
      <c r="DT30" s="683"/>
      <c r="DU30" s="683"/>
      <c r="DV30" s="684"/>
      <c r="DW30" s="685">
        <v>5.7</v>
      </c>
      <c r="DX30" s="703"/>
      <c r="DY30" s="703"/>
      <c r="DZ30" s="703"/>
      <c r="EA30" s="703"/>
      <c r="EB30" s="703"/>
      <c r="EC30" s="724"/>
    </row>
    <row r="31" spans="2:133" ht="11.25" customHeight="1">
      <c r="B31" s="679" t="s">
        <v>306</v>
      </c>
      <c r="C31" s="680"/>
      <c r="D31" s="680"/>
      <c r="E31" s="680"/>
      <c r="F31" s="680"/>
      <c r="G31" s="680"/>
      <c r="H31" s="680"/>
      <c r="I31" s="680"/>
      <c r="J31" s="680"/>
      <c r="K31" s="680"/>
      <c r="L31" s="680"/>
      <c r="M31" s="680"/>
      <c r="N31" s="680"/>
      <c r="O31" s="680"/>
      <c r="P31" s="680"/>
      <c r="Q31" s="681"/>
      <c r="R31" s="682">
        <v>27039848</v>
      </c>
      <c r="S31" s="683"/>
      <c r="T31" s="683"/>
      <c r="U31" s="683"/>
      <c r="V31" s="683"/>
      <c r="W31" s="683"/>
      <c r="X31" s="683"/>
      <c r="Y31" s="684"/>
      <c r="Z31" s="715">
        <v>36.1</v>
      </c>
      <c r="AA31" s="715"/>
      <c r="AB31" s="715"/>
      <c r="AC31" s="715"/>
      <c r="AD31" s="716" t="s">
        <v>174</v>
      </c>
      <c r="AE31" s="716"/>
      <c r="AF31" s="716"/>
      <c r="AG31" s="716"/>
      <c r="AH31" s="716"/>
      <c r="AI31" s="716"/>
      <c r="AJ31" s="716"/>
      <c r="AK31" s="716"/>
      <c r="AL31" s="685" t="s">
        <v>174</v>
      </c>
      <c r="AM31" s="686"/>
      <c r="AN31" s="686"/>
      <c r="AO31" s="717"/>
      <c r="AP31" s="758" t="s">
        <v>307</v>
      </c>
      <c r="AQ31" s="759"/>
      <c r="AR31" s="759"/>
      <c r="AS31" s="759"/>
      <c r="AT31" s="764" t="s">
        <v>308</v>
      </c>
      <c r="AU31" s="231"/>
      <c r="AV31" s="231"/>
      <c r="AW31" s="231"/>
      <c r="AX31" s="748" t="s">
        <v>186</v>
      </c>
      <c r="AY31" s="749"/>
      <c r="AZ31" s="749"/>
      <c r="BA31" s="749"/>
      <c r="BB31" s="749"/>
      <c r="BC31" s="749"/>
      <c r="BD31" s="749"/>
      <c r="BE31" s="749"/>
      <c r="BF31" s="750"/>
      <c r="BG31" s="751">
        <v>99.2</v>
      </c>
      <c r="BH31" s="752"/>
      <c r="BI31" s="752"/>
      <c r="BJ31" s="752"/>
      <c r="BK31" s="752"/>
      <c r="BL31" s="752"/>
      <c r="BM31" s="753">
        <v>98.5</v>
      </c>
      <c r="BN31" s="752"/>
      <c r="BO31" s="752"/>
      <c r="BP31" s="752"/>
      <c r="BQ31" s="754"/>
      <c r="BR31" s="751">
        <v>99.2</v>
      </c>
      <c r="BS31" s="752"/>
      <c r="BT31" s="752"/>
      <c r="BU31" s="752"/>
      <c r="BV31" s="752"/>
      <c r="BW31" s="752"/>
      <c r="BX31" s="753">
        <v>98.3</v>
      </c>
      <c r="BY31" s="752"/>
      <c r="BZ31" s="752"/>
      <c r="CA31" s="752"/>
      <c r="CB31" s="754"/>
      <c r="CD31" s="769"/>
      <c r="CE31" s="770"/>
      <c r="CF31" s="721" t="s">
        <v>309</v>
      </c>
      <c r="CG31" s="722"/>
      <c r="CH31" s="722"/>
      <c r="CI31" s="722"/>
      <c r="CJ31" s="722"/>
      <c r="CK31" s="722"/>
      <c r="CL31" s="722"/>
      <c r="CM31" s="722"/>
      <c r="CN31" s="722"/>
      <c r="CO31" s="722"/>
      <c r="CP31" s="722"/>
      <c r="CQ31" s="723"/>
      <c r="CR31" s="682">
        <v>76109</v>
      </c>
      <c r="CS31" s="701"/>
      <c r="CT31" s="701"/>
      <c r="CU31" s="701"/>
      <c r="CV31" s="701"/>
      <c r="CW31" s="701"/>
      <c r="CX31" s="701"/>
      <c r="CY31" s="702"/>
      <c r="CZ31" s="685">
        <v>0.1</v>
      </c>
      <c r="DA31" s="703"/>
      <c r="DB31" s="703"/>
      <c r="DC31" s="704"/>
      <c r="DD31" s="688">
        <v>71044</v>
      </c>
      <c r="DE31" s="701"/>
      <c r="DF31" s="701"/>
      <c r="DG31" s="701"/>
      <c r="DH31" s="701"/>
      <c r="DI31" s="701"/>
      <c r="DJ31" s="701"/>
      <c r="DK31" s="702"/>
      <c r="DL31" s="688">
        <v>71044</v>
      </c>
      <c r="DM31" s="701"/>
      <c r="DN31" s="701"/>
      <c r="DO31" s="701"/>
      <c r="DP31" s="701"/>
      <c r="DQ31" s="701"/>
      <c r="DR31" s="701"/>
      <c r="DS31" s="701"/>
      <c r="DT31" s="701"/>
      <c r="DU31" s="701"/>
      <c r="DV31" s="702"/>
      <c r="DW31" s="685">
        <v>0.2</v>
      </c>
      <c r="DX31" s="703"/>
      <c r="DY31" s="703"/>
      <c r="DZ31" s="703"/>
      <c r="EA31" s="703"/>
      <c r="EB31" s="703"/>
      <c r="EC31" s="724"/>
    </row>
    <row r="32" spans="2:133" ht="11.25" customHeight="1">
      <c r="B32" s="773" t="s">
        <v>310</v>
      </c>
      <c r="C32" s="774"/>
      <c r="D32" s="774"/>
      <c r="E32" s="774"/>
      <c r="F32" s="774"/>
      <c r="G32" s="774"/>
      <c r="H32" s="774"/>
      <c r="I32" s="774"/>
      <c r="J32" s="774"/>
      <c r="K32" s="774"/>
      <c r="L32" s="774"/>
      <c r="M32" s="774"/>
      <c r="N32" s="774"/>
      <c r="O32" s="774"/>
      <c r="P32" s="774"/>
      <c r="Q32" s="775"/>
      <c r="R32" s="682">
        <v>25714</v>
      </c>
      <c r="S32" s="683"/>
      <c r="T32" s="683"/>
      <c r="U32" s="683"/>
      <c r="V32" s="683"/>
      <c r="W32" s="683"/>
      <c r="X32" s="683"/>
      <c r="Y32" s="684"/>
      <c r="Z32" s="715">
        <v>0</v>
      </c>
      <c r="AA32" s="715"/>
      <c r="AB32" s="715"/>
      <c r="AC32" s="715"/>
      <c r="AD32" s="716">
        <v>25714</v>
      </c>
      <c r="AE32" s="716"/>
      <c r="AF32" s="716"/>
      <c r="AG32" s="716"/>
      <c r="AH32" s="716"/>
      <c r="AI32" s="716"/>
      <c r="AJ32" s="716"/>
      <c r="AK32" s="716"/>
      <c r="AL32" s="685">
        <v>0.1</v>
      </c>
      <c r="AM32" s="686"/>
      <c r="AN32" s="686"/>
      <c r="AO32" s="717"/>
      <c r="AP32" s="760"/>
      <c r="AQ32" s="761"/>
      <c r="AR32" s="761"/>
      <c r="AS32" s="761"/>
      <c r="AT32" s="765"/>
      <c r="AU32" s="230" t="s">
        <v>311</v>
      </c>
      <c r="AV32" s="230"/>
      <c r="AW32" s="230"/>
      <c r="AX32" s="679" t="s">
        <v>312</v>
      </c>
      <c r="AY32" s="680"/>
      <c r="AZ32" s="680"/>
      <c r="BA32" s="680"/>
      <c r="BB32" s="680"/>
      <c r="BC32" s="680"/>
      <c r="BD32" s="680"/>
      <c r="BE32" s="680"/>
      <c r="BF32" s="681"/>
      <c r="BG32" s="755">
        <v>99</v>
      </c>
      <c r="BH32" s="701"/>
      <c r="BI32" s="701"/>
      <c r="BJ32" s="701"/>
      <c r="BK32" s="701"/>
      <c r="BL32" s="701"/>
      <c r="BM32" s="686">
        <v>97.7</v>
      </c>
      <c r="BN32" s="747"/>
      <c r="BO32" s="747"/>
      <c r="BP32" s="747"/>
      <c r="BQ32" s="728"/>
      <c r="BR32" s="755">
        <v>98.7</v>
      </c>
      <c r="BS32" s="701"/>
      <c r="BT32" s="701"/>
      <c r="BU32" s="701"/>
      <c r="BV32" s="701"/>
      <c r="BW32" s="701"/>
      <c r="BX32" s="686">
        <v>97.2</v>
      </c>
      <c r="BY32" s="747"/>
      <c r="BZ32" s="747"/>
      <c r="CA32" s="747"/>
      <c r="CB32" s="728"/>
      <c r="CD32" s="771"/>
      <c r="CE32" s="772"/>
      <c r="CF32" s="721" t="s">
        <v>313</v>
      </c>
      <c r="CG32" s="722"/>
      <c r="CH32" s="722"/>
      <c r="CI32" s="722"/>
      <c r="CJ32" s="722"/>
      <c r="CK32" s="722"/>
      <c r="CL32" s="722"/>
      <c r="CM32" s="722"/>
      <c r="CN32" s="722"/>
      <c r="CO32" s="722"/>
      <c r="CP32" s="722"/>
      <c r="CQ32" s="723"/>
      <c r="CR32" s="682" t="s">
        <v>231</v>
      </c>
      <c r="CS32" s="683"/>
      <c r="CT32" s="683"/>
      <c r="CU32" s="683"/>
      <c r="CV32" s="683"/>
      <c r="CW32" s="683"/>
      <c r="CX32" s="683"/>
      <c r="CY32" s="684"/>
      <c r="CZ32" s="685" t="s">
        <v>129</v>
      </c>
      <c r="DA32" s="703"/>
      <c r="DB32" s="703"/>
      <c r="DC32" s="704"/>
      <c r="DD32" s="688" t="s">
        <v>231</v>
      </c>
      <c r="DE32" s="683"/>
      <c r="DF32" s="683"/>
      <c r="DG32" s="683"/>
      <c r="DH32" s="683"/>
      <c r="DI32" s="683"/>
      <c r="DJ32" s="683"/>
      <c r="DK32" s="684"/>
      <c r="DL32" s="688" t="s">
        <v>174</v>
      </c>
      <c r="DM32" s="683"/>
      <c r="DN32" s="683"/>
      <c r="DO32" s="683"/>
      <c r="DP32" s="683"/>
      <c r="DQ32" s="683"/>
      <c r="DR32" s="683"/>
      <c r="DS32" s="683"/>
      <c r="DT32" s="683"/>
      <c r="DU32" s="683"/>
      <c r="DV32" s="684"/>
      <c r="DW32" s="685" t="s">
        <v>129</v>
      </c>
      <c r="DX32" s="703"/>
      <c r="DY32" s="703"/>
      <c r="DZ32" s="703"/>
      <c r="EA32" s="703"/>
      <c r="EB32" s="703"/>
      <c r="EC32" s="724"/>
    </row>
    <row r="33" spans="2:133" ht="11.25" customHeight="1">
      <c r="B33" s="679" t="s">
        <v>314</v>
      </c>
      <c r="C33" s="680"/>
      <c r="D33" s="680"/>
      <c r="E33" s="680"/>
      <c r="F33" s="680"/>
      <c r="G33" s="680"/>
      <c r="H33" s="680"/>
      <c r="I33" s="680"/>
      <c r="J33" s="680"/>
      <c r="K33" s="680"/>
      <c r="L33" s="680"/>
      <c r="M33" s="680"/>
      <c r="N33" s="680"/>
      <c r="O33" s="680"/>
      <c r="P33" s="680"/>
      <c r="Q33" s="681"/>
      <c r="R33" s="682">
        <v>8501401</v>
      </c>
      <c r="S33" s="683"/>
      <c r="T33" s="683"/>
      <c r="U33" s="683"/>
      <c r="V33" s="683"/>
      <c r="W33" s="683"/>
      <c r="X33" s="683"/>
      <c r="Y33" s="684"/>
      <c r="Z33" s="715">
        <v>11.3</v>
      </c>
      <c r="AA33" s="715"/>
      <c r="AB33" s="715"/>
      <c r="AC33" s="715"/>
      <c r="AD33" s="716" t="s">
        <v>231</v>
      </c>
      <c r="AE33" s="716"/>
      <c r="AF33" s="716"/>
      <c r="AG33" s="716"/>
      <c r="AH33" s="716"/>
      <c r="AI33" s="716"/>
      <c r="AJ33" s="716"/>
      <c r="AK33" s="716"/>
      <c r="AL33" s="685" t="s">
        <v>174</v>
      </c>
      <c r="AM33" s="686"/>
      <c r="AN33" s="686"/>
      <c r="AO33" s="717"/>
      <c r="AP33" s="762"/>
      <c r="AQ33" s="763"/>
      <c r="AR33" s="763"/>
      <c r="AS33" s="763"/>
      <c r="AT33" s="766"/>
      <c r="AU33" s="232"/>
      <c r="AV33" s="232"/>
      <c r="AW33" s="232"/>
      <c r="AX33" s="663" t="s">
        <v>315</v>
      </c>
      <c r="AY33" s="664"/>
      <c r="AZ33" s="664"/>
      <c r="BA33" s="664"/>
      <c r="BB33" s="664"/>
      <c r="BC33" s="664"/>
      <c r="BD33" s="664"/>
      <c r="BE33" s="664"/>
      <c r="BF33" s="665"/>
      <c r="BG33" s="746">
        <v>99.4</v>
      </c>
      <c r="BH33" s="667"/>
      <c r="BI33" s="667"/>
      <c r="BJ33" s="667"/>
      <c r="BK33" s="667"/>
      <c r="BL33" s="667"/>
      <c r="BM33" s="709">
        <v>99.1</v>
      </c>
      <c r="BN33" s="667"/>
      <c r="BO33" s="667"/>
      <c r="BP33" s="667"/>
      <c r="BQ33" s="711"/>
      <c r="BR33" s="746">
        <v>99.6</v>
      </c>
      <c r="BS33" s="667"/>
      <c r="BT33" s="667"/>
      <c r="BU33" s="667"/>
      <c r="BV33" s="667"/>
      <c r="BW33" s="667"/>
      <c r="BX33" s="709">
        <v>99.1</v>
      </c>
      <c r="BY33" s="667"/>
      <c r="BZ33" s="667"/>
      <c r="CA33" s="667"/>
      <c r="CB33" s="711"/>
      <c r="CD33" s="721" t="s">
        <v>316</v>
      </c>
      <c r="CE33" s="722"/>
      <c r="CF33" s="722"/>
      <c r="CG33" s="722"/>
      <c r="CH33" s="722"/>
      <c r="CI33" s="722"/>
      <c r="CJ33" s="722"/>
      <c r="CK33" s="722"/>
      <c r="CL33" s="722"/>
      <c r="CM33" s="722"/>
      <c r="CN33" s="722"/>
      <c r="CO33" s="722"/>
      <c r="CP33" s="722"/>
      <c r="CQ33" s="723"/>
      <c r="CR33" s="682">
        <v>40159019</v>
      </c>
      <c r="CS33" s="701"/>
      <c r="CT33" s="701"/>
      <c r="CU33" s="701"/>
      <c r="CV33" s="701"/>
      <c r="CW33" s="701"/>
      <c r="CX33" s="701"/>
      <c r="CY33" s="702"/>
      <c r="CZ33" s="685">
        <v>55.8</v>
      </c>
      <c r="DA33" s="703"/>
      <c r="DB33" s="703"/>
      <c r="DC33" s="704"/>
      <c r="DD33" s="688">
        <v>19037919</v>
      </c>
      <c r="DE33" s="701"/>
      <c r="DF33" s="701"/>
      <c r="DG33" s="701"/>
      <c r="DH33" s="701"/>
      <c r="DI33" s="701"/>
      <c r="DJ33" s="701"/>
      <c r="DK33" s="702"/>
      <c r="DL33" s="688">
        <v>14708764</v>
      </c>
      <c r="DM33" s="701"/>
      <c r="DN33" s="701"/>
      <c r="DO33" s="701"/>
      <c r="DP33" s="701"/>
      <c r="DQ33" s="701"/>
      <c r="DR33" s="701"/>
      <c r="DS33" s="701"/>
      <c r="DT33" s="701"/>
      <c r="DU33" s="701"/>
      <c r="DV33" s="702"/>
      <c r="DW33" s="685">
        <v>45.9</v>
      </c>
      <c r="DX33" s="703"/>
      <c r="DY33" s="703"/>
      <c r="DZ33" s="703"/>
      <c r="EA33" s="703"/>
      <c r="EB33" s="703"/>
      <c r="EC33" s="724"/>
    </row>
    <row r="34" spans="2:133" ht="11.25" customHeight="1">
      <c r="B34" s="679" t="s">
        <v>317</v>
      </c>
      <c r="C34" s="680"/>
      <c r="D34" s="680"/>
      <c r="E34" s="680"/>
      <c r="F34" s="680"/>
      <c r="G34" s="680"/>
      <c r="H34" s="680"/>
      <c r="I34" s="680"/>
      <c r="J34" s="680"/>
      <c r="K34" s="680"/>
      <c r="L34" s="680"/>
      <c r="M34" s="680"/>
      <c r="N34" s="680"/>
      <c r="O34" s="680"/>
      <c r="P34" s="680"/>
      <c r="Q34" s="681"/>
      <c r="R34" s="682">
        <v>69103</v>
      </c>
      <c r="S34" s="683"/>
      <c r="T34" s="683"/>
      <c r="U34" s="683"/>
      <c r="V34" s="683"/>
      <c r="W34" s="683"/>
      <c r="X34" s="683"/>
      <c r="Y34" s="684"/>
      <c r="Z34" s="715">
        <v>0.1</v>
      </c>
      <c r="AA34" s="715"/>
      <c r="AB34" s="715"/>
      <c r="AC34" s="715"/>
      <c r="AD34" s="716">
        <v>57458</v>
      </c>
      <c r="AE34" s="716"/>
      <c r="AF34" s="716"/>
      <c r="AG34" s="716"/>
      <c r="AH34" s="716"/>
      <c r="AI34" s="716"/>
      <c r="AJ34" s="716"/>
      <c r="AK34" s="716"/>
      <c r="AL34" s="685">
        <v>0.2</v>
      </c>
      <c r="AM34" s="686"/>
      <c r="AN34" s="686"/>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1" t="s">
        <v>318</v>
      </c>
      <c r="CE34" s="722"/>
      <c r="CF34" s="722"/>
      <c r="CG34" s="722"/>
      <c r="CH34" s="722"/>
      <c r="CI34" s="722"/>
      <c r="CJ34" s="722"/>
      <c r="CK34" s="722"/>
      <c r="CL34" s="722"/>
      <c r="CM34" s="722"/>
      <c r="CN34" s="722"/>
      <c r="CO34" s="722"/>
      <c r="CP34" s="722"/>
      <c r="CQ34" s="723"/>
      <c r="CR34" s="682">
        <v>11680297</v>
      </c>
      <c r="CS34" s="683"/>
      <c r="CT34" s="683"/>
      <c r="CU34" s="683"/>
      <c r="CV34" s="683"/>
      <c r="CW34" s="683"/>
      <c r="CX34" s="683"/>
      <c r="CY34" s="684"/>
      <c r="CZ34" s="685">
        <v>16.2</v>
      </c>
      <c r="DA34" s="703"/>
      <c r="DB34" s="703"/>
      <c r="DC34" s="704"/>
      <c r="DD34" s="688">
        <v>8573083</v>
      </c>
      <c r="DE34" s="683"/>
      <c r="DF34" s="683"/>
      <c r="DG34" s="683"/>
      <c r="DH34" s="683"/>
      <c r="DI34" s="683"/>
      <c r="DJ34" s="683"/>
      <c r="DK34" s="684"/>
      <c r="DL34" s="688">
        <v>7263272</v>
      </c>
      <c r="DM34" s="683"/>
      <c r="DN34" s="683"/>
      <c r="DO34" s="683"/>
      <c r="DP34" s="683"/>
      <c r="DQ34" s="683"/>
      <c r="DR34" s="683"/>
      <c r="DS34" s="683"/>
      <c r="DT34" s="683"/>
      <c r="DU34" s="683"/>
      <c r="DV34" s="684"/>
      <c r="DW34" s="685">
        <v>22.7</v>
      </c>
      <c r="DX34" s="703"/>
      <c r="DY34" s="703"/>
      <c r="DZ34" s="703"/>
      <c r="EA34" s="703"/>
      <c r="EB34" s="703"/>
      <c r="EC34" s="724"/>
    </row>
    <row r="35" spans="2:133" ht="11.25" customHeight="1">
      <c r="B35" s="679" t="s">
        <v>319</v>
      </c>
      <c r="C35" s="680"/>
      <c r="D35" s="680"/>
      <c r="E35" s="680"/>
      <c r="F35" s="680"/>
      <c r="G35" s="680"/>
      <c r="H35" s="680"/>
      <c r="I35" s="680"/>
      <c r="J35" s="680"/>
      <c r="K35" s="680"/>
      <c r="L35" s="680"/>
      <c r="M35" s="680"/>
      <c r="N35" s="680"/>
      <c r="O35" s="680"/>
      <c r="P35" s="680"/>
      <c r="Q35" s="681"/>
      <c r="R35" s="682">
        <v>17530</v>
      </c>
      <c r="S35" s="683"/>
      <c r="T35" s="683"/>
      <c r="U35" s="683"/>
      <c r="V35" s="683"/>
      <c r="W35" s="683"/>
      <c r="X35" s="683"/>
      <c r="Y35" s="684"/>
      <c r="Z35" s="715">
        <v>0</v>
      </c>
      <c r="AA35" s="715"/>
      <c r="AB35" s="715"/>
      <c r="AC35" s="715"/>
      <c r="AD35" s="716" t="s">
        <v>231</v>
      </c>
      <c r="AE35" s="716"/>
      <c r="AF35" s="716"/>
      <c r="AG35" s="716"/>
      <c r="AH35" s="716"/>
      <c r="AI35" s="716"/>
      <c r="AJ35" s="716"/>
      <c r="AK35" s="716"/>
      <c r="AL35" s="685" t="s">
        <v>231</v>
      </c>
      <c r="AM35" s="686"/>
      <c r="AN35" s="686"/>
      <c r="AO35" s="717"/>
      <c r="AP35" s="235"/>
      <c r="AQ35" s="743" t="s">
        <v>320</v>
      </c>
      <c r="AR35" s="744"/>
      <c r="AS35" s="744"/>
      <c r="AT35" s="744"/>
      <c r="AU35" s="744"/>
      <c r="AV35" s="744"/>
      <c r="AW35" s="744"/>
      <c r="AX35" s="744"/>
      <c r="AY35" s="744"/>
      <c r="AZ35" s="744"/>
      <c r="BA35" s="744"/>
      <c r="BB35" s="744"/>
      <c r="BC35" s="744"/>
      <c r="BD35" s="744"/>
      <c r="BE35" s="744"/>
      <c r="BF35" s="745"/>
      <c r="BG35" s="743" t="s">
        <v>321</v>
      </c>
      <c r="BH35" s="744"/>
      <c r="BI35" s="744"/>
      <c r="BJ35" s="744"/>
      <c r="BK35" s="744"/>
      <c r="BL35" s="744"/>
      <c r="BM35" s="744"/>
      <c r="BN35" s="744"/>
      <c r="BO35" s="744"/>
      <c r="BP35" s="744"/>
      <c r="BQ35" s="744"/>
      <c r="BR35" s="744"/>
      <c r="BS35" s="744"/>
      <c r="BT35" s="744"/>
      <c r="BU35" s="744"/>
      <c r="BV35" s="744"/>
      <c r="BW35" s="744"/>
      <c r="BX35" s="744"/>
      <c r="BY35" s="744"/>
      <c r="BZ35" s="744"/>
      <c r="CA35" s="744"/>
      <c r="CB35" s="745"/>
      <c r="CD35" s="721" t="s">
        <v>322</v>
      </c>
      <c r="CE35" s="722"/>
      <c r="CF35" s="722"/>
      <c r="CG35" s="722"/>
      <c r="CH35" s="722"/>
      <c r="CI35" s="722"/>
      <c r="CJ35" s="722"/>
      <c r="CK35" s="722"/>
      <c r="CL35" s="722"/>
      <c r="CM35" s="722"/>
      <c r="CN35" s="722"/>
      <c r="CO35" s="722"/>
      <c r="CP35" s="722"/>
      <c r="CQ35" s="723"/>
      <c r="CR35" s="682">
        <v>339057</v>
      </c>
      <c r="CS35" s="701"/>
      <c r="CT35" s="701"/>
      <c r="CU35" s="701"/>
      <c r="CV35" s="701"/>
      <c r="CW35" s="701"/>
      <c r="CX35" s="701"/>
      <c r="CY35" s="702"/>
      <c r="CZ35" s="685">
        <v>0.5</v>
      </c>
      <c r="DA35" s="703"/>
      <c r="DB35" s="703"/>
      <c r="DC35" s="704"/>
      <c r="DD35" s="688">
        <v>317002</v>
      </c>
      <c r="DE35" s="701"/>
      <c r="DF35" s="701"/>
      <c r="DG35" s="701"/>
      <c r="DH35" s="701"/>
      <c r="DI35" s="701"/>
      <c r="DJ35" s="701"/>
      <c r="DK35" s="702"/>
      <c r="DL35" s="688">
        <v>317002</v>
      </c>
      <c r="DM35" s="701"/>
      <c r="DN35" s="701"/>
      <c r="DO35" s="701"/>
      <c r="DP35" s="701"/>
      <c r="DQ35" s="701"/>
      <c r="DR35" s="701"/>
      <c r="DS35" s="701"/>
      <c r="DT35" s="701"/>
      <c r="DU35" s="701"/>
      <c r="DV35" s="702"/>
      <c r="DW35" s="685">
        <v>1</v>
      </c>
      <c r="DX35" s="703"/>
      <c r="DY35" s="703"/>
      <c r="DZ35" s="703"/>
      <c r="EA35" s="703"/>
      <c r="EB35" s="703"/>
      <c r="EC35" s="724"/>
    </row>
    <row r="36" spans="2:133" ht="11.25" customHeight="1">
      <c r="B36" s="679" t="s">
        <v>323</v>
      </c>
      <c r="C36" s="680"/>
      <c r="D36" s="680"/>
      <c r="E36" s="680"/>
      <c r="F36" s="680"/>
      <c r="G36" s="680"/>
      <c r="H36" s="680"/>
      <c r="I36" s="680"/>
      <c r="J36" s="680"/>
      <c r="K36" s="680"/>
      <c r="L36" s="680"/>
      <c r="M36" s="680"/>
      <c r="N36" s="680"/>
      <c r="O36" s="680"/>
      <c r="P36" s="680"/>
      <c r="Q36" s="681"/>
      <c r="R36" s="682">
        <v>634178</v>
      </c>
      <c r="S36" s="683"/>
      <c r="T36" s="683"/>
      <c r="U36" s="683"/>
      <c r="V36" s="683"/>
      <c r="W36" s="683"/>
      <c r="X36" s="683"/>
      <c r="Y36" s="684"/>
      <c r="Z36" s="715">
        <v>0.8</v>
      </c>
      <c r="AA36" s="715"/>
      <c r="AB36" s="715"/>
      <c r="AC36" s="715"/>
      <c r="AD36" s="716" t="s">
        <v>129</v>
      </c>
      <c r="AE36" s="716"/>
      <c r="AF36" s="716"/>
      <c r="AG36" s="716"/>
      <c r="AH36" s="716"/>
      <c r="AI36" s="716"/>
      <c r="AJ36" s="716"/>
      <c r="AK36" s="716"/>
      <c r="AL36" s="685" t="s">
        <v>129</v>
      </c>
      <c r="AM36" s="686"/>
      <c r="AN36" s="686"/>
      <c r="AO36" s="717"/>
      <c r="AP36" s="235"/>
      <c r="AQ36" s="734" t="s">
        <v>324</v>
      </c>
      <c r="AR36" s="735"/>
      <c r="AS36" s="735"/>
      <c r="AT36" s="735"/>
      <c r="AU36" s="735"/>
      <c r="AV36" s="735"/>
      <c r="AW36" s="735"/>
      <c r="AX36" s="735"/>
      <c r="AY36" s="736"/>
      <c r="AZ36" s="737">
        <v>5068145</v>
      </c>
      <c r="BA36" s="738"/>
      <c r="BB36" s="738"/>
      <c r="BC36" s="738"/>
      <c r="BD36" s="738"/>
      <c r="BE36" s="738"/>
      <c r="BF36" s="739"/>
      <c r="BG36" s="740" t="s">
        <v>325</v>
      </c>
      <c r="BH36" s="741"/>
      <c r="BI36" s="741"/>
      <c r="BJ36" s="741"/>
      <c r="BK36" s="741"/>
      <c r="BL36" s="741"/>
      <c r="BM36" s="741"/>
      <c r="BN36" s="741"/>
      <c r="BO36" s="741"/>
      <c r="BP36" s="741"/>
      <c r="BQ36" s="741"/>
      <c r="BR36" s="741"/>
      <c r="BS36" s="741"/>
      <c r="BT36" s="741"/>
      <c r="BU36" s="742"/>
      <c r="BV36" s="737">
        <v>408498</v>
      </c>
      <c r="BW36" s="738"/>
      <c r="BX36" s="738"/>
      <c r="BY36" s="738"/>
      <c r="BZ36" s="738"/>
      <c r="CA36" s="738"/>
      <c r="CB36" s="739"/>
      <c r="CD36" s="721" t="s">
        <v>326</v>
      </c>
      <c r="CE36" s="722"/>
      <c r="CF36" s="722"/>
      <c r="CG36" s="722"/>
      <c r="CH36" s="722"/>
      <c r="CI36" s="722"/>
      <c r="CJ36" s="722"/>
      <c r="CK36" s="722"/>
      <c r="CL36" s="722"/>
      <c r="CM36" s="722"/>
      <c r="CN36" s="722"/>
      <c r="CO36" s="722"/>
      <c r="CP36" s="722"/>
      <c r="CQ36" s="723"/>
      <c r="CR36" s="682">
        <v>22058279</v>
      </c>
      <c r="CS36" s="683"/>
      <c r="CT36" s="683"/>
      <c r="CU36" s="683"/>
      <c r="CV36" s="683"/>
      <c r="CW36" s="683"/>
      <c r="CX36" s="683"/>
      <c r="CY36" s="684"/>
      <c r="CZ36" s="685">
        <v>30.6</v>
      </c>
      <c r="DA36" s="703"/>
      <c r="DB36" s="703"/>
      <c r="DC36" s="704"/>
      <c r="DD36" s="688">
        <v>4791839</v>
      </c>
      <c r="DE36" s="683"/>
      <c r="DF36" s="683"/>
      <c r="DG36" s="683"/>
      <c r="DH36" s="683"/>
      <c r="DI36" s="683"/>
      <c r="DJ36" s="683"/>
      <c r="DK36" s="684"/>
      <c r="DL36" s="688">
        <v>3727147</v>
      </c>
      <c r="DM36" s="683"/>
      <c r="DN36" s="683"/>
      <c r="DO36" s="683"/>
      <c r="DP36" s="683"/>
      <c r="DQ36" s="683"/>
      <c r="DR36" s="683"/>
      <c r="DS36" s="683"/>
      <c r="DT36" s="683"/>
      <c r="DU36" s="683"/>
      <c r="DV36" s="684"/>
      <c r="DW36" s="685">
        <v>11.6</v>
      </c>
      <c r="DX36" s="703"/>
      <c r="DY36" s="703"/>
      <c r="DZ36" s="703"/>
      <c r="EA36" s="703"/>
      <c r="EB36" s="703"/>
      <c r="EC36" s="724"/>
    </row>
    <row r="37" spans="2:133" ht="11.25" customHeight="1">
      <c r="B37" s="679" t="s">
        <v>327</v>
      </c>
      <c r="C37" s="680"/>
      <c r="D37" s="680"/>
      <c r="E37" s="680"/>
      <c r="F37" s="680"/>
      <c r="G37" s="680"/>
      <c r="H37" s="680"/>
      <c r="I37" s="680"/>
      <c r="J37" s="680"/>
      <c r="K37" s="680"/>
      <c r="L37" s="680"/>
      <c r="M37" s="680"/>
      <c r="N37" s="680"/>
      <c r="O37" s="680"/>
      <c r="P37" s="680"/>
      <c r="Q37" s="681"/>
      <c r="R37" s="682">
        <v>1589244</v>
      </c>
      <c r="S37" s="683"/>
      <c r="T37" s="683"/>
      <c r="U37" s="683"/>
      <c r="V37" s="683"/>
      <c r="W37" s="683"/>
      <c r="X37" s="683"/>
      <c r="Y37" s="684"/>
      <c r="Z37" s="715">
        <v>2.1</v>
      </c>
      <c r="AA37" s="715"/>
      <c r="AB37" s="715"/>
      <c r="AC37" s="715"/>
      <c r="AD37" s="716" t="s">
        <v>174</v>
      </c>
      <c r="AE37" s="716"/>
      <c r="AF37" s="716"/>
      <c r="AG37" s="716"/>
      <c r="AH37" s="716"/>
      <c r="AI37" s="716"/>
      <c r="AJ37" s="716"/>
      <c r="AK37" s="716"/>
      <c r="AL37" s="685" t="s">
        <v>174</v>
      </c>
      <c r="AM37" s="686"/>
      <c r="AN37" s="686"/>
      <c r="AO37" s="717"/>
      <c r="AQ37" s="725" t="s">
        <v>328</v>
      </c>
      <c r="AR37" s="726"/>
      <c r="AS37" s="726"/>
      <c r="AT37" s="726"/>
      <c r="AU37" s="726"/>
      <c r="AV37" s="726"/>
      <c r="AW37" s="726"/>
      <c r="AX37" s="726"/>
      <c r="AY37" s="727"/>
      <c r="AZ37" s="682">
        <v>227543</v>
      </c>
      <c r="BA37" s="683"/>
      <c r="BB37" s="683"/>
      <c r="BC37" s="683"/>
      <c r="BD37" s="701"/>
      <c r="BE37" s="701"/>
      <c r="BF37" s="728"/>
      <c r="BG37" s="721" t="s">
        <v>329</v>
      </c>
      <c r="BH37" s="722"/>
      <c r="BI37" s="722"/>
      <c r="BJ37" s="722"/>
      <c r="BK37" s="722"/>
      <c r="BL37" s="722"/>
      <c r="BM37" s="722"/>
      <c r="BN37" s="722"/>
      <c r="BO37" s="722"/>
      <c r="BP37" s="722"/>
      <c r="BQ37" s="722"/>
      <c r="BR37" s="722"/>
      <c r="BS37" s="722"/>
      <c r="BT37" s="722"/>
      <c r="BU37" s="723"/>
      <c r="BV37" s="682">
        <v>-198258</v>
      </c>
      <c r="BW37" s="683"/>
      <c r="BX37" s="683"/>
      <c r="BY37" s="683"/>
      <c r="BZ37" s="683"/>
      <c r="CA37" s="683"/>
      <c r="CB37" s="729"/>
      <c r="CD37" s="721" t="s">
        <v>330</v>
      </c>
      <c r="CE37" s="722"/>
      <c r="CF37" s="722"/>
      <c r="CG37" s="722"/>
      <c r="CH37" s="722"/>
      <c r="CI37" s="722"/>
      <c r="CJ37" s="722"/>
      <c r="CK37" s="722"/>
      <c r="CL37" s="722"/>
      <c r="CM37" s="722"/>
      <c r="CN37" s="722"/>
      <c r="CO37" s="722"/>
      <c r="CP37" s="722"/>
      <c r="CQ37" s="723"/>
      <c r="CR37" s="682">
        <v>1032286</v>
      </c>
      <c r="CS37" s="701"/>
      <c r="CT37" s="701"/>
      <c r="CU37" s="701"/>
      <c r="CV37" s="701"/>
      <c r="CW37" s="701"/>
      <c r="CX37" s="701"/>
      <c r="CY37" s="702"/>
      <c r="CZ37" s="685">
        <v>1.4</v>
      </c>
      <c r="DA37" s="703"/>
      <c r="DB37" s="703"/>
      <c r="DC37" s="704"/>
      <c r="DD37" s="688">
        <v>706172</v>
      </c>
      <c r="DE37" s="701"/>
      <c r="DF37" s="701"/>
      <c r="DG37" s="701"/>
      <c r="DH37" s="701"/>
      <c r="DI37" s="701"/>
      <c r="DJ37" s="701"/>
      <c r="DK37" s="702"/>
      <c r="DL37" s="688">
        <v>645130</v>
      </c>
      <c r="DM37" s="701"/>
      <c r="DN37" s="701"/>
      <c r="DO37" s="701"/>
      <c r="DP37" s="701"/>
      <c r="DQ37" s="701"/>
      <c r="DR37" s="701"/>
      <c r="DS37" s="701"/>
      <c r="DT37" s="701"/>
      <c r="DU37" s="701"/>
      <c r="DV37" s="702"/>
      <c r="DW37" s="685">
        <v>2</v>
      </c>
      <c r="DX37" s="703"/>
      <c r="DY37" s="703"/>
      <c r="DZ37" s="703"/>
      <c r="EA37" s="703"/>
      <c r="EB37" s="703"/>
      <c r="EC37" s="724"/>
    </row>
    <row r="38" spans="2:133" ht="11.25" customHeight="1">
      <c r="B38" s="679" t="s">
        <v>331</v>
      </c>
      <c r="C38" s="680"/>
      <c r="D38" s="680"/>
      <c r="E38" s="680"/>
      <c r="F38" s="680"/>
      <c r="G38" s="680"/>
      <c r="H38" s="680"/>
      <c r="I38" s="680"/>
      <c r="J38" s="680"/>
      <c r="K38" s="680"/>
      <c r="L38" s="680"/>
      <c r="M38" s="680"/>
      <c r="N38" s="680"/>
      <c r="O38" s="680"/>
      <c r="P38" s="680"/>
      <c r="Q38" s="681"/>
      <c r="R38" s="682">
        <v>413446</v>
      </c>
      <c r="S38" s="683"/>
      <c r="T38" s="683"/>
      <c r="U38" s="683"/>
      <c r="V38" s="683"/>
      <c r="W38" s="683"/>
      <c r="X38" s="683"/>
      <c r="Y38" s="684"/>
      <c r="Z38" s="715">
        <v>0.6</v>
      </c>
      <c r="AA38" s="715"/>
      <c r="AB38" s="715"/>
      <c r="AC38" s="715"/>
      <c r="AD38" s="716">
        <v>13012</v>
      </c>
      <c r="AE38" s="716"/>
      <c r="AF38" s="716"/>
      <c r="AG38" s="716"/>
      <c r="AH38" s="716"/>
      <c r="AI38" s="716"/>
      <c r="AJ38" s="716"/>
      <c r="AK38" s="716"/>
      <c r="AL38" s="685">
        <v>0</v>
      </c>
      <c r="AM38" s="686"/>
      <c r="AN38" s="686"/>
      <c r="AO38" s="717"/>
      <c r="AQ38" s="725" t="s">
        <v>332</v>
      </c>
      <c r="AR38" s="726"/>
      <c r="AS38" s="726"/>
      <c r="AT38" s="726"/>
      <c r="AU38" s="726"/>
      <c r="AV38" s="726"/>
      <c r="AW38" s="726"/>
      <c r="AX38" s="726"/>
      <c r="AY38" s="727"/>
      <c r="AZ38" s="682" t="s">
        <v>174</v>
      </c>
      <c r="BA38" s="683"/>
      <c r="BB38" s="683"/>
      <c r="BC38" s="683"/>
      <c r="BD38" s="701"/>
      <c r="BE38" s="701"/>
      <c r="BF38" s="728"/>
      <c r="BG38" s="721" t="s">
        <v>333</v>
      </c>
      <c r="BH38" s="722"/>
      <c r="BI38" s="722"/>
      <c r="BJ38" s="722"/>
      <c r="BK38" s="722"/>
      <c r="BL38" s="722"/>
      <c r="BM38" s="722"/>
      <c r="BN38" s="722"/>
      <c r="BO38" s="722"/>
      <c r="BP38" s="722"/>
      <c r="BQ38" s="722"/>
      <c r="BR38" s="722"/>
      <c r="BS38" s="722"/>
      <c r="BT38" s="722"/>
      <c r="BU38" s="723"/>
      <c r="BV38" s="682">
        <v>22064</v>
      </c>
      <c r="BW38" s="683"/>
      <c r="BX38" s="683"/>
      <c r="BY38" s="683"/>
      <c r="BZ38" s="683"/>
      <c r="CA38" s="683"/>
      <c r="CB38" s="729"/>
      <c r="CD38" s="721" t="s">
        <v>334</v>
      </c>
      <c r="CE38" s="722"/>
      <c r="CF38" s="722"/>
      <c r="CG38" s="722"/>
      <c r="CH38" s="722"/>
      <c r="CI38" s="722"/>
      <c r="CJ38" s="722"/>
      <c r="CK38" s="722"/>
      <c r="CL38" s="722"/>
      <c r="CM38" s="722"/>
      <c r="CN38" s="722"/>
      <c r="CO38" s="722"/>
      <c r="CP38" s="722"/>
      <c r="CQ38" s="723"/>
      <c r="CR38" s="682">
        <v>4840602</v>
      </c>
      <c r="CS38" s="683"/>
      <c r="CT38" s="683"/>
      <c r="CU38" s="683"/>
      <c r="CV38" s="683"/>
      <c r="CW38" s="683"/>
      <c r="CX38" s="683"/>
      <c r="CY38" s="684"/>
      <c r="CZ38" s="685">
        <v>6.7</v>
      </c>
      <c r="DA38" s="703"/>
      <c r="DB38" s="703"/>
      <c r="DC38" s="704"/>
      <c r="DD38" s="688">
        <v>4125288</v>
      </c>
      <c r="DE38" s="683"/>
      <c r="DF38" s="683"/>
      <c r="DG38" s="683"/>
      <c r="DH38" s="683"/>
      <c r="DI38" s="683"/>
      <c r="DJ38" s="683"/>
      <c r="DK38" s="684"/>
      <c r="DL38" s="688">
        <v>3401343</v>
      </c>
      <c r="DM38" s="683"/>
      <c r="DN38" s="683"/>
      <c r="DO38" s="683"/>
      <c r="DP38" s="683"/>
      <c r="DQ38" s="683"/>
      <c r="DR38" s="683"/>
      <c r="DS38" s="683"/>
      <c r="DT38" s="683"/>
      <c r="DU38" s="683"/>
      <c r="DV38" s="684"/>
      <c r="DW38" s="685">
        <v>10.6</v>
      </c>
      <c r="DX38" s="703"/>
      <c r="DY38" s="703"/>
      <c r="DZ38" s="703"/>
      <c r="EA38" s="703"/>
      <c r="EB38" s="703"/>
      <c r="EC38" s="724"/>
    </row>
    <row r="39" spans="2:133" ht="11.25" customHeight="1">
      <c r="B39" s="679" t="s">
        <v>335</v>
      </c>
      <c r="C39" s="680"/>
      <c r="D39" s="680"/>
      <c r="E39" s="680"/>
      <c r="F39" s="680"/>
      <c r="G39" s="680"/>
      <c r="H39" s="680"/>
      <c r="I39" s="680"/>
      <c r="J39" s="680"/>
      <c r="K39" s="680"/>
      <c r="L39" s="680"/>
      <c r="M39" s="680"/>
      <c r="N39" s="680"/>
      <c r="O39" s="680"/>
      <c r="P39" s="680"/>
      <c r="Q39" s="681"/>
      <c r="R39" s="682">
        <v>1882100</v>
      </c>
      <c r="S39" s="683"/>
      <c r="T39" s="683"/>
      <c r="U39" s="683"/>
      <c r="V39" s="683"/>
      <c r="W39" s="683"/>
      <c r="X39" s="683"/>
      <c r="Y39" s="684"/>
      <c r="Z39" s="715">
        <v>2.5</v>
      </c>
      <c r="AA39" s="715"/>
      <c r="AB39" s="715"/>
      <c r="AC39" s="715"/>
      <c r="AD39" s="716" t="s">
        <v>129</v>
      </c>
      <c r="AE39" s="716"/>
      <c r="AF39" s="716"/>
      <c r="AG39" s="716"/>
      <c r="AH39" s="716"/>
      <c r="AI39" s="716"/>
      <c r="AJ39" s="716"/>
      <c r="AK39" s="716"/>
      <c r="AL39" s="685" t="s">
        <v>174</v>
      </c>
      <c r="AM39" s="686"/>
      <c r="AN39" s="686"/>
      <c r="AO39" s="717"/>
      <c r="AQ39" s="725" t="s">
        <v>336</v>
      </c>
      <c r="AR39" s="726"/>
      <c r="AS39" s="726"/>
      <c r="AT39" s="726"/>
      <c r="AU39" s="726"/>
      <c r="AV39" s="726"/>
      <c r="AW39" s="726"/>
      <c r="AX39" s="726"/>
      <c r="AY39" s="727"/>
      <c r="AZ39" s="682" t="s">
        <v>231</v>
      </c>
      <c r="BA39" s="683"/>
      <c r="BB39" s="683"/>
      <c r="BC39" s="683"/>
      <c r="BD39" s="701"/>
      <c r="BE39" s="701"/>
      <c r="BF39" s="728"/>
      <c r="BG39" s="721" t="s">
        <v>337</v>
      </c>
      <c r="BH39" s="722"/>
      <c r="BI39" s="722"/>
      <c r="BJ39" s="722"/>
      <c r="BK39" s="722"/>
      <c r="BL39" s="722"/>
      <c r="BM39" s="722"/>
      <c r="BN39" s="722"/>
      <c r="BO39" s="722"/>
      <c r="BP39" s="722"/>
      <c r="BQ39" s="722"/>
      <c r="BR39" s="722"/>
      <c r="BS39" s="722"/>
      <c r="BT39" s="722"/>
      <c r="BU39" s="723"/>
      <c r="BV39" s="682">
        <v>31982</v>
      </c>
      <c r="BW39" s="683"/>
      <c r="BX39" s="683"/>
      <c r="BY39" s="683"/>
      <c r="BZ39" s="683"/>
      <c r="CA39" s="683"/>
      <c r="CB39" s="729"/>
      <c r="CD39" s="721" t="s">
        <v>338</v>
      </c>
      <c r="CE39" s="722"/>
      <c r="CF39" s="722"/>
      <c r="CG39" s="722"/>
      <c r="CH39" s="722"/>
      <c r="CI39" s="722"/>
      <c r="CJ39" s="722"/>
      <c r="CK39" s="722"/>
      <c r="CL39" s="722"/>
      <c r="CM39" s="722"/>
      <c r="CN39" s="722"/>
      <c r="CO39" s="722"/>
      <c r="CP39" s="722"/>
      <c r="CQ39" s="723"/>
      <c r="CR39" s="682">
        <v>1240784</v>
      </c>
      <c r="CS39" s="701"/>
      <c r="CT39" s="701"/>
      <c r="CU39" s="701"/>
      <c r="CV39" s="701"/>
      <c r="CW39" s="701"/>
      <c r="CX39" s="701"/>
      <c r="CY39" s="702"/>
      <c r="CZ39" s="685">
        <v>1.7</v>
      </c>
      <c r="DA39" s="703"/>
      <c r="DB39" s="703"/>
      <c r="DC39" s="704"/>
      <c r="DD39" s="688">
        <v>1230707</v>
      </c>
      <c r="DE39" s="701"/>
      <c r="DF39" s="701"/>
      <c r="DG39" s="701"/>
      <c r="DH39" s="701"/>
      <c r="DI39" s="701"/>
      <c r="DJ39" s="701"/>
      <c r="DK39" s="702"/>
      <c r="DL39" s="688" t="s">
        <v>129</v>
      </c>
      <c r="DM39" s="701"/>
      <c r="DN39" s="701"/>
      <c r="DO39" s="701"/>
      <c r="DP39" s="701"/>
      <c r="DQ39" s="701"/>
      <c r="DR39" s="701"/>
      <c r="DS39" s="701"/>
      <c r="DT39" s="701"/>
      <c r="DU39" s="701"/>
      <c r="DV39" s="702"/>
      <c r="DW39" s="685" t="s">
        <v>231</v>
      </c>
      <c r="DX39" s="703"/>
      <c r="DY39" s="703"/>
      <c r="DZ39" s="703"/>
      <c r="EA39" s="703"/>
      <c r="EB39" s="703"/>
      <c r="EC39" s="724"/>
    </row>
    <row r="40" spans="2:133" ht="11.25" customHeight="1">
      <c r="B40" s="679" t="s">
        <v>339</v>
      </c>
      <c r="C40" s="680"/>
      <c r="D40" s="680"/>
      <c r="E40" s="680"/>
      <c r="F40" s="680"/>
      <c r="G40" s="680"/>
      <c r="H40" s="680"/>
      <c r="I40" s="680"/>
      <c r="J40" s="680"/>
      <c r="K40" s="680"/>
      <c r="L40" s="680"/>
      <c r="M40" s="680"/>
      <c r="N40" s="680"/>
      <c r="O40" s="680"/>
      <c r="P40" s="680"/>
      <c r="Q40" s="681"/>
      <c r="R40" s="682" t="s">
        <v>174</v>
      </c>
      <c r="S40" s="683"/>
      <c r="T40" s="683"/>
      <c r="U40" s="683"/>
      <c r="V40" s="683"/>
      <c r="W40" s="683"/>
      <c r="X40" s="683"/>
      <c r="Y40" s="684"/>
      <c r="Z40" s="715" t="s">
        <v>129</v>
      </c>
      <c r="AA40" s="715"/>
      <c r="AB40" s="715"/>
      <c r="AC40" s="715"/>
      <c r="AD40" s="716" t="s">
        <v>174</v>
      </c>
      <c r="AE40" s="716"/>
      <c r="AF40" s="716"/>
      <c r="AG40" s="716"/>
      <c r="AH40" s="716"/>
      <c r="AI40" s="716"/>
      <c r="AJ40" s="716"/>
      <c r="AK40" s="716"/>
      <c r="AL40" s="685" t="s">
        <v>231</v>
      </c>
      <c r="AM40" s="686"/>
      <c r="AN40" s="686"/>
      <c r="AO40" s="717"/>
      <c r="AQ40" s="725" t="s">
        <v>340</v>
      </c>
      <c r="AR40" s="726"/>
      <c r="AS40" s="726"/>
      <c r="AT40" s="726"/>
      <c r="AU40" s="726"/>
      <c r="AV40" s="726"/>
      <c r="AW40" s="726"/>
      <c r="AX40" s="726"/>
      <c r="AY40" s="727"/>
      <c r="AZ40" s="682" t="s">
        <v>174</v>
      </c>
      <c r="BA40" s="683"/>
      <c r="BB40" s="683"/>
      <c r="BC40" s="683"/>
      <c r="BD40" s="701"/>
      <c r="BE40" s="701"/>
      <c r="BF40" s="728"/>
      <c r="BG40" s="730" t="s">
        <v>341</v>
      </c>
      <c r="BH40" s="731"/>
      <c r="BI40" s="731"/>
      <c r="BJ40" s="731"/>
      <c r="BK40" s="731"/>
      <c r="BL40" s="236"/>
      <c r="BM40" s="722" t="s">
        <v>342</v>
      </c>
      <c r="BN40" s="722"/>
      <c r="BO40" s="722"/>
      <c r="BP40" s="722"/>
      <c r="BQ40" s="722"/>
      <c r="BR40" s="722"/>
      <c r="BS40" s="722"/>
      <c r="BT40" s="722"/>
      <c r="BU40" s="723"/>
      <c r="BV40" s="682">
        <v>93</v>
      </c>
      <c r="BW40" s="683"/>
      <c r="BX40" s="683"/>
      <c r="BY40" s="683"/>
      <c r="BZ40" s="683"/>
      <c r="CA40" s="683"/>
      <c r="CB40" s="729"/>
      <c r="CD40" s="721" t="s">
        <v>343</v>
      </c>
      <c r="CE40" s="722"/>
      <c r="CF40" s="722"/>
      <c r="CG40" s="722"/>
      <c r="CH40" s="722"/>
      <c r="CI40" s="722"/>
      <c r="CJ40" s="722"/>
      <c r="CK40" s="722"/>
      <c r="CL40" s="722"/>
      <c r="CM40" s="722"/>
      <c r="CN40" s="722"/>
      <c r="CO40" s="722"/>
      <c r="CP40" s="722"/>
      <c r="CQ40" s="723"/>
      <c r="CR40" s="682" t="s">
        <v>174</v>
      </c>
      <c r="CS40" s="683"/>
      <c r="CT40" s="683"/>
      <c r="CU40" s="683"/>
      <c r="CV40" s="683"/>
      <c r="CW40" s="683"/>
      <c r="CX40" s="683"/>
      <c r="CY40" s="684"/>
      <c r="CZ40" s="685" t="s">
        <v>129</v>
      </c>
      <c r="DA40" s="703"/>
      <c r="DB40" s="703"/>
      <c r="DC40" s="704"/>
      <c r="DD40" s="688" t="s">
        <v>231</v>
      </c>
      <c r="DE40" s="683"/>
      <c r="DF40" s="683"/>
      <c r="DG40" s="683"/>
      <c r="DH40" s="683"/>
      <c r="DI40" s="683"/>
      <c r="DJ40" s="683"/>
      <c r="DK40" s="684"/>
      <c r="DL40" s="688" t="s">
        <v>129</v>
      </c>
      <c r="DM40" s="683"/>
      <c r="DN40" s="683"/>
      <c r="DO40" s="683"/>
      <c r="DP40" s="683"/>
      <c r="DQ40" s="683"/>
      <c r="DR40" s="683"/>
      <c r="DS40" s="683"/>
      <c r="DT40" s="683"/>
      <c r="DU40" s="683"/>
      <c r="DV40" s="684"/>
      <c r="DW40" s="685" t="s">
        <v>129</v>
      </c>
      <c r="DX40" s="703"/>
      <c r="DY40" s="703"/>
      <c r="DZ40" s="703"/>
      <c r="EA40" s="703"/>
      <c r="EB40" s="703"/>
      <c r="EC40" s="724"/>
    </row>
    <row r="41" spans="2:133" ht="11.25" customHeight="1">
      <c r="B41" s="679" t="s">
        <v>344</v>
      </c>
      <c r="C41" s="680"/>
      <c r="D41" s="680"/>
      <c r="E41" s="680"/>
      <c r="F41" s="680"/>
      <c r="G41" s="680"/>
      <c r="H41" s="680"/>
      <c r="I41" s="680"/>
      <c r="J41" s="680"/>
      <c r="K41" s="680"/>
      <c r="L41" s="680"/>
      <c r="M41" s="680"/>
      <c r="N41" s="680"/>
      <c r="O41" s="680"/>
      <c r="P41" s="680"/>
      <c r="Q41" s="681"/>
      <c r="R41" s="682" t="s">
        <v>231</v>
      </c>
      <c r="S41" s="683"/>
      <c r="T41" s="683"/>
      <c r="U41" s="683"/>
      <c r="V41" s="683"/>
      <c r="W41" s="683"/>
      <c r="X41" s="683"/>
      <c r="Y41" s="684"/>
      <c r="Z41" s="715" t="s">
        <v>129</v>
      </c>
      <c r="AA41" s="715"/>
      <c r="AB41" s="715"/>
      <c r="AC41" s="715"/>
      <c r="AD41" s="716" t="s">
        <v>231</v>
      </c>
      <c r="AE41" s="716"/>
      <c r="AF41" s="716"/>
      <c r="AG41" s="716"/>
      <c r="AH41" s="716"/>
      <c r="AI41" s="716"/>
      <c r="AJ41" s="716"/>
      <c r="AK41" s="716"/>
      <c r="AL41" s="685" t="s">
        <v>174</v>
      </c>
      <c r="AM41" s="686"/>
      <c r="AN41" s="686"/>
      <c r="AO41" s="717"/>
      <c r="AQ41" s="725" t="s">
        <v>345</v>
      </c>
      <c r="AR41" s="726"/>
      <c r="AS41" s="726"/>
      <c r="AT41" s="726"/>
      <c r="AU41" s="726"/>
      <c r="AV41" s="726"/>
      <c r="AW41" s="726"/>
      <c r="AX41" s="726"/>
      <c r="AY41" s="727"/>
      <c r="AZ41" s="682">
        <v>1438018</v>
      </c>
      <c r="BA41" s="683"/>
      <c r="BB41" s="683"/>
      <c r="BC41" s="683"/>
      <c r="BD41" s="701"/>
      <c r="BE41" s="701"/>
      <c r="BF41" s="728"/>
      <c r="BG41" s="730"/>
      <c r="BH41" s="731"/>
      <c r="BI41" s="731"/>
      <c r="BJ41" s="731"/>
      <c r="BK41" s="731"/>
      <c r="BL41" s="236"/>
      <c r="BM41" s="722" t="s">
        <v>346</v>
      </c>
      <c r="BN41" s="722"/>
      <c r="BO41" s="722"/>
      <c r="BP41" s="722"/>
      <c r="BQ41" s="722"/>
      <c r="BR41" s="722"/>
      <c r="BS41" s="722"/>
      <c r="BT41" s="722"/>
      <c r="BU41" s="723"/>
      <c r="BV41" s="682">
        <v>1</v>
      </c>
      <c r="BW41" s="683"/>
      <c r="BX41" s="683"/>
      <c r="BY41" s="683"/>
      <c r="BZ41" s="683"/>
      <c r="CA41" s="683"/>
      <c r="CB41" s="729"/>
      <c r="CD41" s="721" t="s">
        <v>347</v>
      </c>
      <c r="CE41" s="722"/>
      <c r="CF41" s="722"/>
      <c r="CG41" s="722"/>
      <c r="CH41" s="722"/>
      <c r="CI41" s="722"/>
      <c r="CJ41" s="722"/>
      <c r="CK41" s="722"/>
      <c r="CL41" s="722"/>
      <c r="CM41" s="722"/>
      <c r="CN41" s="722"/>
      <c r="CO41" s="722"/>
      <c r="CP41" s="722"/>
      <c r="CQ41" s="723"/>
      <c r="CR41" s="682" t="s">
        <v>129</v>
      </c>
      <c r="CS41" s="701"/>
      <c r="CT41" s="701"/>
      <c r="CU41" s="701"/>
      <c r="CV41" s="701"/>
      <c r="CW41" s="701"/>
      <c r="CX41" s="701"/>
      <c r="CY41" s="702"/>
      <c r="CZ41" s="685" t="s">
        <v>231</v>
      </c>
      <c r="DA41" s="703"/>
      <c r="DB41" s="703"/>
      <c r="DC41" s="704"/>
      <c r="DD41" s="688" t="s">
        <v>129</v>
      </c>
      <c r="DE41" s="701"/>
      <c r="DF41" s="701"/>
      <c r="DG41" s="701"/>
      <c r="DH41" s="701"/>
      <c r="DI41" s="701"/>
      <c r="DJ41" s="701"/>
      <c r="DK41" s="702"/>
      <c r="DL41" s="689"/>
      <c r="DM41" s="690"/>
      <c r="DN41" s="690"/>
      <c r="DO41" s="690"/>
      <c r="DP41" s="690"/>
      <c r="DQ41" s="690"/>
      <c r="DR41" s="690"/>
      <c r="DS41" s="690"/>
      <c r="DT41" s="690"/>
      <c r="DU41" s="690"/>
      <c r="DV41" s="691"/>
      <c r="DW41" s="692"/>
      <c r="DX41" s="693"/>
      <c r="DY41" s="693"/>
      <c r="DZ41" s="693"/>
      <c r="EA41" s="693"/>
      <c r="EB41" s="693"/>
      <c r="EC41" s="694"/>
    </row>
    <row r="42" spans="2:133" ht="11.25" customHeight="1">
      <c r="B42" s="679" t="s">
        <v>348</v>
      </c>
      <c r="C42" s="680"/>
      <c r="D42" s="680"/>
      <c r="E42" s="680"/>
      <c r="F42" s="680"/>
      <c r="G42" s="680"/>
      <c r="H42" s="680"/>
      <c r="I42" s="680"/>
      <c r="J42" s="680"/>
      <c r="K42" s="680"/>
      <c r="L42" s="680"/>
      <c r="M42" s="680"/>
      <c r="N42" s="680"/>
      <c r="O42" s="680"/>
      <c r="P42" s="680"/>
      <c r="Q42" s="681"/>
      <c r="R42" s="682" t="s">
        <v>231</v>
      </c>
      <c r="S42" s="683"/>
      <c r="T42" s="683"/>
      <c r="U42" s="683"/>
      <c r="V42" s="683"/>
      <c r="W42" s="683"/>
      <c r="X42" s="683"/>
      <c r="Y42" s="684"/>
      <c r="Z42" s="715" t="s">
        <v>174</v>
      </c>
      <c r="AA42" s="715"/>
      <c r="AB42" s="715"/>
      <c r="AC42" s="715"/>
      <c r="AD42" s="716" t="s">
        <v>231</v>
      </c>
      <c r="AE42" s="716"/>
      <c r="AF42" s="716"/>
      <c r="AG42" s="716"/>
      <c r="AH42" s="716"/>
      <c r="AI42" s="716"/>
      <c r="AJ42" s="716"/>
      <c r="AK42" s="716"/>
      <c r="AL42" s="685" t="s">
        <v>174</v>
      </c>
      <c r="AM42" s="686"/>
      <c r="AN42" s="686"/>
      <c r="AO42" s="717"/>
      <c r="AQ42" s="718" t="s">
        <v>349</v>
      </c>
      <c r="AR42" s="719"/>
      <c r="AS42" s="719"/>
      <c r="AT42" s="719"/>
      <c r="AU42" s="719"/>
      <c r="AV42" s="719"/>
      <c r="AW42" s="719"/>
      <c r="AX42" s="719"/>
      <c r="AY42" s="720"/>
      <c r="AZ42" s="666">
        <v>3402584</v>
      </c>
      <c r="BA42" s="705"/>
      <c r="BB42" s="705"/>
      <c r="BC42" s="705"/>
      <c r="BD42" s="667"/>
      <c r="BE42" s="667"/>
      <c r="BF42" s="711"/>
      <c r="BG42" s="732"/>
      <c r="BH42" s="733"/>
      <c r="BI42" s="733"/>
      <c r="BJ42" s="733"/>
      <c r="BK42" s="733"/>
      <c r="BL42" s="237"/>
      <c r="BM42" s="712" t="s">
        <v>350</v>
      </c>
      <c r="BN42" s="712"/>
      <c r="BO42" s="712"/>
      <c r="BP42" s="712"/>
      <c r="BQ42" s="712"/>
      <c r="BR42" s="712"/>
      <c r="BS42" s="712"/>
      <c r="BT42" s="712"/>
      <c r="BU42" s="713"/>
      <c r="BV42" s="666">
        <v>299</v>
      </c>
      <c r="BW42" s="705"/>
      <c r="BX42" s="705"/>
      <c r="BY42" s="705"/>
      <c r="BZ42" s="705"/>
      <c r="CA42" s="705"/>
      <c r="CB42" s="714"/>
      <c r="CD42" s="679" t="s">
        <v>351</v>
      </c>
      <c r="CE42" s="680"/>
      <c r="CF42" s="680"/>
      <c r="CG42" s="680"/>
      <c r="CH42" s="680"/>
      <c r="CI42" s="680"/>
      <c r="CJ42" s="680"/>
      <c r="CK42" s="680"/>
      <c r="CL42" s="680"/>
      <c r="CM42" s="680"/>
      <c r="CN42" s="680"/>
      <c r="CO42" s="680"/>
      <c r="CP42" s="680"/>
      <c r="CQ42" s="681"/>
      <c r="CR42" s="682">
        <v>5585480</v>
      </c>
      <c r="CS42" s="683"/>
      <c r="CT42" s="683"/>
      <c r="CU42" s="683"/>
      <c r="CV42" s="683"/>
      <c r="CW42" s="683"/>
      <c r="CX42" s="683"/>
      <c r="CY42" s="684"/>
      <c r="CZ42" s="685">
        <v>7.8</v>
      </c>
      <c r="DA42" s="686"/>
      <c r="DB42" s="686"/>
      <c r="DC42" s="687"/>
      <c r="DD42" s="688">
        <v>1913095</v>
      </c>
      <c r="DE42" s="683"/>
      <c r="DF42" s="683"/>
      <c r="DG42" s="683"/>
      <c r="DH42" s="683"/>
      <c r="DI42" s="683"/>
      <c r="DJ42" s="683"/>
      <c r="DK42" s="684"/>
      <c r="DL42" s="689"/>
      <c r="DM42" s="690"/>
      <c r="DN42" s="690"/>
      <c r="DO42" s="690"/>
      <c r="DP42" s="690"/>
      <c r="DQ42" s="690"/>
      <c r="DR42" s="690"/>
      <c r="DS42" s="690"/>
      <c r="DT42" s="690"/>
      <c r="DU42" s="690"/>
      <c r="DV42" s="691"/>
      <c r="DW42" s="692"/>
      <c r="DX42" s="693"/>
      <c r="DY42" s="693"/>
      <c r="DZ42" s="693"/>
      <c r="EA42" s="693"/>
      <c r="EB42" s="693"/>
      <c r="EC42" s="694"/>
    </row>
    <row r="43" spans="2:133" ht="11.25" customHeight="1">
      <c r="B43" s="663" t="s">
        <v>352</v>
      </c>
      <c r="C43" s="664"/>
      <c r="D43" s="664"/>
      <c r="E43" s="664"/>
      <c r="F43" s="664"/>
      <c r="G43" s="664"/>
      <c r="H43" s="664"/>
      <c r="I43" s="664"/>
      <c r="J43" s="664"/>
      <c r="K43" s="664"/>
      <c r="L43" s="664"/>
      <c r="M43" s="664"/>
      <c r="N43" s="664"/>
      <c r="O43" s="664"/>
      <c r="P43" s="664"/>
      <c r="Q43" s="665"/>
      <c r="R43" s="666">
        <v>74977734</v>
      </c>
      <c r="S43" s="705"/>
      <c r="T43" s="705"/>
      <c r="U43" s="705"/>
      <c r="V43" s="705"/>
      <c r="W43" s="705"/>
      <c r="X43" s="705"/>
      <c r="Y43" s="706"/>
      <c r="Z43" s="707">
        <v>100</v>
      </c>
      <c r="AA43" s="707"/>
      <c r="AB43" s="707"/>
      <c r="AC43" s="707"/>
      <c r="AD43" s="708">
        <v>32052819</v>
      </c>
      <c r="AE43" s="708"/>
      <c r="AF43" s="708"/>
      <c r="AG43" s="708"/>
      <c r="AH43" s="708"/>
      <c r="AI43" s="708"/>
      <c r="AJ43" s="708"/>
      <c r="AK43" s="708"/>
      <c r="AL43" s="669">
        <v>100</v>
      </c>
      <c r="AM43" s="709"/>
      <c r="AN43" s="709"/>
      <c r="AO43" s="710"/>
      <c r="BV43" s="238"/>
      <c r="BW43" s="238"/>
      <c r="BX43" s="238"/>
      <c r="BY43" s="238"/>
      <c r="BZ43" s="238"/>
      <c r="CA43" s="238"/>
      <c r="CB43" s="238"/>
      <c r="CD43" s="679" t="s">
        <v>353</v>
      </c>
      <c r="CE43" s="680"/>
      <c r="CF43" s="680"/>
      <c r="CG43" s="680"/>
      <c r="CH43" s="680"/>
      <c r="CI43" s="680"/>
      <c r="CJ43" s="680"/>
      <c r="CK43" s="680"/>
      <c r="CL43" s="680"/>
      <c r="CM43" s="680"/>
      <c r="CN43" s="680"/>
      <c r="CO43" s="680"/>
      <c r="CP43" s="680"/>
      <c r="CQ43" s="681"/>
      <c r="CR43" s="682">
        <v>95785</v>
      </c>
      <c r="CS43" s="701"/>
      <c r="CT43" s="701"/>
      <c r="CU43" s="701"/>
      <c r="CV43" s="701"/>
      <c r="CW43" s="701"/>
      <c r="CX43" s="701"/>
      <c r="CY43" s="702"/>
      <c r="CZ43" s="685">
        <v>0.1</v>
      </c>
      <c r="DA43" s="703"/>
      <c r="DB43" s="703"/>
      <c r="DC43" s="704"/>
      <c r="DD43" s="688">
        <v>95785</v>
      </c>
      <c r="DE43" s="701"/>
      <c r="DF43" s="701"/>
      <c r="DG43" s="701"/>
      <c r="DH43" s="701"/>
      <c r="DI43" s="701"/>
      <c r="DJ43" s="701"/>
      <c r="DK43" s="702"/>
      <c r="DL43" s="689"/>
      <c r="DM43" s="690"/>
      <c r="DN43" s="690"/>
      <c r="DO43" s="690"/>
      <c r="DP43" s="690"/>
      <c r="DQ43" s="690"/>
      <c r="DR43" s="690"/>
      <c r="DS43" s="690"/>
      <c r="DT43" s="690"/>
      <c r="DU43" s="690"/>
      <c r="DV43" s="691"/>
      <c r="DW43" s="692"/>
      <c r="DX43" s="693"/>
      <c r="DY43" s="693"/>
      <c r="DZ43" s="693"/>
      <c r="EA43" s="693"/>
      <c r="EB43" s="693"/>
      <c r="EC43" s="69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5" t="s">
        <v>301</v>
      </c>
      <c r="CE44" s="696"/>
      <c r="CF44" s="679" t="s">
        <v>354</v>
      </c>
      <c r="CG44" s="680"/>
      <c r="CH44" s="680"/>
      <c r="CI44" s="680"/>
      <c r="CJ44" s="680"/>
      <c r="CK44" s="680"/>
      <c r="CL44" s="680"/>
      <c r="CM44" s="680"/>
      <c r="CN44" s="680"/>
      <c r="CO44" s="680"/>
      <c r="CP44" s="680"/>
      <c r="CQ44" s="681"/>
      <c r="CR44" s="682">
        <v>5562490</v>
      </c>
      <c r="CS44" s="683"/>
      <c r="CT44" s="683"/>
      <c r="CU44" s="683"/>
      <c r="CV44" s="683"/>
      <c r="CW44" s="683"/>
      <c r="CX44" s="683"/>
      <c r="CY44" s="684"/>
      <c r="CZ44" s="685">
        <v>7.7</v>
      </c>
      <c r="DA44" s="686"/>
      <c r="DB44" s="686"/>
      <c r="DC44" s="687"/>
      <c r="DD44" s="688">
        <v>1905336</v>
      </c>
      <c r="DE44" s="683"/>
      <c r="DF44" s="683"/>
      <c r="DG44" s="683"/>
      <c r="DH44" s="683"/>
      <c r="DI44" s="683"/>
      <c r="DJ44" s="683"/>
      <c r="DK44" s="684"/>
      <c r="DL44" s="689"/>
      <c r="DM44" s="690"/>
      <c r="DN44" s="690"/>
      <c r="DO44" s="690"/>
      <c r="DP44" s="690"/>
      <c r="DQ44" s="690"/>
      <c r="DR44" s="690"/>
      <c r="DS44" s="690"/>
      <c r="DT44" s="690"/>
      <c r="DU44" s="690"/>
      <c r="DV44" s="691"/>
      <c r="DW44" s="692"/>
      <c r="DX44" s="693"/>
      <c r="DY44" s="693"/>
      <c r="DZ44" s="693"/>
      <c r="EA44" s="693"/>
      <c r="EB44" s="693"/>
      <c r="EC44" s="694"/>
    </row>
    <row r="45" spans="2:133" ht="11.25" customHeight="1">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7"/>
      <c r="CE45" s="698"/>
      <c r="CF45" s="679" t="s">
        <v>356</v>
      </c>
      <c r="CG45" s="680"/>
      <c r="CH45" s="680"/>
      <c r="CI45" s="680"/>
      <c r="CJ45" s="680"/>
      <c r="CK45" s="680"/>
      <c r="CL45" s="680"/>
      <c r="CM45" s="680"/>
      <c r="CN45" s="680"/>
      <c r="CO45" s="680"/>
      <c r="CP45" s="680"/>
      <c r="CQ45" s="681"/>
      <c r="CR45" s="682">
        <v>1247985</v>
      </c>
      <c r="CS45" s="701"/>
      <c r="CT45" s="701"/>
      <c r="CU45" s="701"/>
      <c r="CV45" s="701"/>
      <c r="CW45" s="701"/>
      <c r="CX45" s="701"/>
      <c r="CY45" s="702"/>
      <c r="CZ45" s="685">
        <v>1.7</v>
      </c>
      <c r="DA45" s="703"/>
      <c r="DB45" s="703"/>
      <c r="DC45" s="704"/>
      <c r="DD45" s="688">
        <v>57777</v>
      </c>
      <c r="DE45" s="701"/>
      <c r="DF45" s="701"/>
      <c r="DG45" s="701"/>
      <c r="DH45" s="701"/>
      <c r="DI45" s="701"/>
      <c r="DJ45" s="701"/>
      <c r="DK45" s="702"/>
      <c r="DL45" s="689"/>
      <c r="DM45" s="690"/>
      <c r="DN45" s="690"/>
      <c r="DO45" s="690"/>
      <c r="DP45" s="690"/>
      <c r="DQ45" s="690"/>
      <c r="DR45" s="690"/>
      <c r="DS45" s="690"/>
      <c r="DT45" s="690"/>
      <c r="DU45" s="690"/>
      <c r="DV45" s="691"/>
      <c r="DW45" s="692"/>
      <c r="DX45" s="693"/>
      <c r="DY45" s="693"/>
      <c r="DZ45" s="693"/>
      <c r="EA45" s="693"/>
      <c r="EB45" s="693"/>
      <c r="EC45" s="694"/>
    </row>
    <row r="46" spans="2:133" ht="11.25" customHeight="1">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7"/>
      <c r="CE46" s="698"/>
      <c r="CF46" s="679" t="s">
        <v>358</v>
      </c>
      <c r="CG46" s="680"/>
      <c r="CH46" s="680"/>
      <c r="CI46" s="680"/>
      <c r="CJ46" s="680"/>
      <c r="CK46" s="680"/>
      <c r="CL46" s="680"/>
      <c r="CM46" s="680"/>
      <c r="CN46" s="680"/>
      <c r="CO46" s="680"/>
      <c r="CP46" s="680"/>
      <c r="CQ46" s="681"/>
      <c r="CR46" s="682">
        <v>4310785</v>
      </c>
      <c r="CS46" s="683"/>
      <c r="CT46" s="683"/>
      <c r="CU46" s="683"/>
      <c r="CV46" s="683"/>
      <c r="CW46" s="683"/>
      <c r="CX46" s="683"/>
      <c r="CY46" s="684"/>
      <c r="CZ46" s="685">
        <v>6</v>
      </c>
      <c r="DA46" s="686"/>
      <c r="DB46" s="686"/>
      <c r="DC46" s="687"/>
      <c r="DD46" s="688">
        <v>1843839</v>
      </c>
      <c r="DE46" s="683"/>
      <c r="DF46" s="683"/>
      <c r="DG46" s="683"/>
      <c r="DH46" s="683"/>
      <c r="DI46" s="683"/>
      <c r="DJ46" s="683"/>
      <c r="DK46" s="684"/>
      <c r="DL46" s="689"/>
      <c r="DM46" s="690"/>
      <c r="DN46" s="690"/>
      <c r="DO46" s="690"/>
      <c r="DP46" s="690"/>
      <c r="DQ46" s="690"/>
      <c r="DR46" s="690"/>
      <c r="DS46" s="690"/>
      <c r="DT46" s="690"/>
      <c r="DU46" s="690"/>
      <c r="DV46" s="691"/>
      <c r="DW46" s="692"/>
      <c r="DX46" s="693"/>
      <c r="DY46" s="693"/>
      <c r="DZ46" s="693"/>
      <c r="EA46" s="693"/>
      <c r="EB46" s="693"/>
      <c r="EC46" s="694"/>
    </row>
    <row r="47" spans="2:133" ht="11.25" customHeight="1">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7"/>
      <c r="CE47" s="698"/>
      <c r="CF47" s="679" t="s">
        <v>360</v>
      </c>
      <c r="CG47" s="680"/>
      <c r="CH47" s="680"/>
      <c r="CI47" s="680"/>
      <c r="CJ47" s="680"/>
      <c r="CK47" s="680"/>
      <c r="CL47" s="680"/>
      <c r="CM47" s="680"/>
      <c r="CN47" s="680"/>
      <c r="CO47" s="680"/>
      <c r="CP47" s="680"/>
      <c r="CQ47" s="681"/>
      <c r="CR47" s="682">
        <v>22990</v>
      </c>
      <c r="CS47" s="701"/>
      <c r="CT47" s="701"/>
      <c r="CU47" s="701"/>
      <c r="CV47" s="701"/>
      <c r="CW47" s="701"/>
      <c r="CX47" s="701"/>
      <c r="CY47" s="702"/>
      <c r="CZ47" s="685">
        <v>0</v>
      </c>
      <c r="DA47" s="703"/>
      <c r="DB47" s="703"/>
      <c r="DC47" s="704"/>
      <c r="DD47" s="688">
        <v>7759</v>
      </c>
      <c r="DE47" s="701"/>
      <c r="DF47" s="701"/>
      <c r="DG47" s="701"/>
      <c r="DH47" s="701"/>
      <c r="DI47" s="701"/>
      <c r="DJ47" s="701"/>
      <c r="DK47" s="702"/>
      <c r="DL47" s="689"/>
      <c r="DM47" s="690"/>
      <c r="DN47" s="690"/>
      <c r="DO47" s="690"/>
      <c r="DP47" s="690"/>
      <c r="DQ47" s="690"/>
      <c r="DR47" s="690"/>
      <c r="DS47" s="690"/>
      <c r="DT47" s="690"/>
      <c r="DU47" s="690"/>
      <c r="DV47" s="691"/>
      <c r="DW47" s="692"/>
      <c r="DX47" s="693"/>
      <c r="DY47" s="693"/>
      <c r="DZ47" s="693"/>
      <c r="EA47" s="693"/>
      <c r="EB47" s="693"/>
      <c r="EC47" s="69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9"/>
      <c r="CE48" s="700"/>
      <c r="CF48" s="679" t="s">
        <v>361</v>
      </c>
      <c r="CG48" s="680"/>
      <c r="CH48" s="680"/>
      <c r="CI48" s="680"/>
      <c r="CJ48" s="680"/>
      <c r="CK48" s="680"/>
      <c r="CL48" s="680"/>
      <c r="CM48" s="680"/>
      <c r="CN48" s="680"/>
      <c r="CO48" s="680"/>
      <c r="CP48" s="680"/>
      <c r="CQ48" s="681"/>
      <c r="CR48" s="682" t="s">
        <v>231</v>
      </c>
      <c r="CS48" s="683"/>
      <c r="CT48" s="683"/>
      <c r="CU48" s="683"/>
      <c r="CV48" s="683"/>
      <c r="CW48" s="683"/>
      <c r="CX48" s="683"/>
      <c r="CY48" s="684"/>
      <c r="CZ48" s="685" t="s">
        <v>231</v>
      </c>
      <c r="DA48" s="686"/>
      <c r="DB48" s="686"/>
      <c r="DC48" s="687"/>
      <c r="DD48" s="688" t="s">
        <v>129</v>
      </c>
      <c r="DE48" s="683"/>
      <c r="DF48" s="683"/>
      <c r="DG48" s="683"/>
      <c r="DH48" s="683"/>
      <c r="DI48" s="683"/>
      <c r="DJ48" s="683"/>
      <c r="DK48" s="684"/>
      <c r="DL48" s="689"/>
      <c r="DM48" s="690"/>
      <c r="DN48" s="690"/>
      <c r="DO48" s="690"/>
      <c r="DP48" s="690"/>
      <c r="DQ48" s="690"/>
      <c r="DR48" s="690"/>
      <c r="DS48" s="690"/>
      <c r="DT48" s="690"/>
      <c r="DU48" s="690"/>
      <c r="DV48" s="691"/>
      <c r="DW48" s="692"/>
      <c r="DX48" s="693"/>
      <c r="DY48" s="693"/>
      <c r="DZ48" s="693"/>
      <c r="EA48" s="693"/>
      <c r="EB48" s="693"/>
      <c r="EC48" s="69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3" t="s">
        <v>362</v>
      </c>
      <c r="CE49" s="664"/>
      <c r="CF49" s="664"/>
      <c r="CG49" s="664"/>
      <c r="CH49" s="664"/>
      <c r="CI49" s="664"/>
      <c r="CJ49" s="664"/>
      <c r="CK49" s="664"/>
      <c r="CL49" s="664"/>
      <c r="CM49" s="664"/>
      <c r="CN49" s="664"/>
      <c r="CO49" s="664"/>
      <c r="CP49" s="664"/>
      <c r="CQ49" s="665"/>
      <c r="CR49" s="666">
        <v>72029432</v>
      </c>
      <c r="CS49" s="667"/>
      <c r="CT49" s="667"/>
      <c r="CU49" s="667"/>
      <c r="CV49" s="667"/>
      <c r="CW49" s="667"/>
      <c r="CX49" s="667"/>
      <c r="CY49" s="668"/>
      <c r="CZ49" s="669">
        <v>100</v>
      </c>
      <c r="DA49" s="670"/>
      <c r="DB49" s="670"/>
      <c r="DC49" s="671"/>
      <c r="DD49" s="672">
        <v>34477252</v>
      </c>
      <c r="DE49" s="667"/>
      <c r="DF49" s="667"/>
      <c r="DG49" s="667"/>
      <c r="DH49" s="667"/>
      <c r="DI49" s="667"/>
      <c r="DJ49" s="667"/>
      <c r="DK49" s="668"/>
      <c r="DL49" s="673"/>
      <c r="DM49" s="674"/>
      <c r="DN49" s="674"/>
      <c r="DO49" s="674"/>
      <c r="DP49" s="674"/>
      <c r="DQ49" s="674"/>
      <c r="DR49" s="674"/>
      <c r="DS49" s="674"/>
      <c r="DT49" s="674"/>
      <c r="DU49" s="674"/>
      <c r="DV49" s="675"/>
      <c r="DW49" s="676"/>
      <c r="DX49" s="677"/>
      <c r="DY49" s="677"/>
      <c r="DZ49" s="677"/>
      <c r="EA49" s="677"/>
      <c r="EB49" s="677"/>
      <c r="EC49" s="678"/>
    </row>
  </sheetData>
  <sheetProtection algorithmName="SHA-512" hashValue="LK3OIVicnuiEMq9huTC2VLiD4SuFsiN+OeBLejLFeMwBZsflr1ZKusJu3bes8VQAW4w9UIC4Xz7HdnmbJsgZYg==" saltValue="FeepimsUsIc/9Of+rKRZp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3"/>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4" t="s">
        <v>364</v>
      </c>
      <c r="DK2" s="1205"/>
      <c r="DL2" s="1205"/>
      <c r="DM2" s="1205"/>
      <c r="DN2" s="1205"/>
      <c r="DO2" s="1206"/>
      <c r="DP2" s="251"/>
      <c r="DQ2" s="1204" t="s">
        <v>365</v>
      </c>
      <c r="DR2" s="1205"/>
      <c r="DS2" s="1205"/>
      <c r="DT2" s="1205"/>
      <c r="DU2" s="1205"/>
      <c r="DV2" s="1205"/>
      <c r="DW2" s="1205"/>
      <c r="DX2" s="1205"/>
      <c r="DY2" s="1205"/>
      <c r="DZ2" s="120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7" t="s">
        <v>366</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89" t="s">
        <v>368</v>
      </c>
      <c r="B5" s="1090"/>
      <c r="C5" s="1090"/>
      <c r="D5" s="1090"/>
      <c r="E5" s="1090"/>
      <c r="F5" s="1090"/>
      <c r="G5" s="1090"/>
      <c r="H5" s="1090"/>
      <c r="I5" s="1090"/>
      <c r="J5" s="1090"/>
      <c r="K5" s="1090"/>
      <c r="L5" s="1090"/>
      <c r="M5" s="1090"/>
      <c r="N5" s="1090"/>
      <c r="O5" s="1090"/>
      <c r="P5" s="1091"/>
      <c r="Q5" s="1095" t="s">
        <v>369</v>
      </c>
      <c r="R5" s="1096"/>
      <c r="S5" s="1096"/>
      <c r="T5" s="1096"/>
      <c r="U5" s="1097"/>
      <c r="V5" s="1095" t="s">
        <v>370</v>
      </c>
      <c r="W5" s="1096"/>
      <c r="X5" s="1096"/>
      <c r="Y5" s="1096"/>
      <c r="Z5" s="1097"/>
      <c r="AA5" s="1095" t="s">
        <v>371</v>
      </c>
      <c r="AB5" s="1096"/>
      <c r="AC5" s="1096"/>
      <c r="AD5" s="1096"/>
      <c r="AE5" s="1096"/>
      <c r="AF5" s="1207" t="s">
        <v>372</v>
      </c>
      <c r="AG5" s="1096"/>
      <c r="AH5" s="1096"/>
      <c r="AI5" s="1096"/>
      <c r="AJ5" s="1111"/>
      <c r="AK5" s="1096" t="s">
        <v>373</v>
      </c>
      <c r="AL5" s="1096"/>
      <c r="AM5" s="1096"/>
      <c r="AN5" s="1096"/>
      <c r="AO5" s="1097"/>
      <c r="AP5" s="1095" t="s">
        <v>374</v>
      </c>
      <c r="AQ5" s="1096"/>
      <c r="AR5" s="1096"/>
      <c r="AS5" s="1096"/>
      <c r="AT5" s="1097"/>
      <c r="AU5" s="1095" t="s">
        <v>375</v>
      </c>
      <c r="AV5" s="1096"/>
      <c r="AW5" s="1096"/>
      <c r="AX5" s="1096"/>
      <c r="AY5" s="1111"/>
      <c r="AZ5" s="258"/>
      <c r="BA5" s="258"/>
      <c r="BB5" s="258"/>
      <c r="BC5" s="258"/>
      <c r="BD5" s="258"/>
      <c r="BE5" s="259"/>
      <c r="BF5" s="259"/>
      <c r="BG5" s="259"/>
      <c r="BH5" s="259"/>
      <c r="BI5" s="259"/>
      <c r="BJ5" s="259"/>
      <c r="BK5" s="259"/>
      <c r="BL5" s="259"/>
      <c r="BM5" s="259"/>
      <c r="BN5" s="259"/>
      <c r="BO5" s="259"/>
      <c r="BP5" s="259"/>
      <c r="BQ5" s="1089" t="s">
        <v>376</v>
      </c>
      <c r="BR5" s="1090"/>
      <c r="BS5" s="1090"/>
      <c r="BT5" s="1090"/>
      <c r="BU5" s="1090"/>
      <c r="BV5" s="1090"/>
      <c r="BW5" s="1090"/>
      <c r="BX5" s="1090"/>
      <c r="BY5" s="1090"/>
      <c r="BZ5" s="1090"/>
      <c r="CA5" s="1090"/>
      <c r="CB5" s="1090"/>
      <c r="CC5" s="1090"/>
      <c r="CD5" s="1090"/>
      <c r="CE5" s="1090"/>
      <c r="CF5" s="1090"/>
      <c r="CG5" s="1091"/>
      <c r="CH5" s="1095" t="s">
        <v>377</v>
      </c>
      <c r="CI5" s="1096"/>
      <c r="CJ5" s="1096"/>
      <c r="CK5" s="1096"/>
      <c r="CL5" s="1097"/>
      <c r="CM5" s="1095" t="s">
        <v>378</v>
      </c>
      <c r="CN5" s="1096"/>
      <c r="CO5" s="1096"/>
      <c r="CP5" s="1096"/>
      <c r="CQ5" s="1097"/>
      <c r="CR5" s="1095" t="s">
        <v>379</v>
      </c>
      <c r="CS5" s="1096"/>
      <c r="CT5" s="1096"/>
      <c r="CU5" s="1096"/>
      <c r="CV5" s="1097"/>
      <c r="CW5" s="1095" t="s">
        <v>380</v>
      </c>
      <c r="CX5" s="1096"/>
      <c r="CY5" s="1096"/>
      <c r="CZ5" s="1096"/>
      <c r="DA5" s="1097"/>
      <c r="DB5" s="1095" t="s">
        <v>381</v>
      </c>
      <c r="DC5" s="1096"/>
      <c r="DD5" s="1096"/>
      <c r="DE5" s="1096"/>
      <c r="DF5" s="1097"/>
      <c r="DG5" s="1192" t="s">
        <v>382</v>
      </c>
      <c r="DH5" s="1193"/>
      <c r="DI5" s="1193"/>
      <c r="DJ5" s="1193"/>
      <c r="DK5" s="1194"/>
      <c r="DL5" s="1192" t="s">
        <v>383</v>
      </c>
      <c r="DM5" s="1193"/>
      <c r="DN5" s="1193"/>
      <c r="DO5" s="1193"/>
      <c r="DP5" s="1194"/>
      <c r="DQ5" s="1095" t="s">
        <v>384</v>
      </c>
      <c r="DR5" s="1096"/>
      <c r="DS5" s="1096"/>
      <c r="DT5" s="1096"/>
      <c r="DU5" s="1097"/>
      <c r="DV5" s="1095" t="s">
        <v>375</v>
      </c>
      <c r="DW5" s="1096"/>
      <c r="DX5" s="1096"/>
      <c r="DY5" s="1096"/>
      <c r="DZ5" s="1111"/>
      <c r="EA5" s="256"/>
    </row>
    <row r="6" spans="1:131" s="257" customFormat="1" ht="26.25" customHeight="1" thickBot="1">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8"/>
      <c r="AG6" s="1099"/>
      <c r="AH6" s="1099"/>
      <c r="AI6" s="1099"/>
      <c r="AJ6" s="1112"/>
      <c r="AK6" s="1099"/>
      <c r="AL6" s="1099"/>
      <c r="AM6" s="1099"/>
      <c r="AN6" s="1099"/>
      <c r="AO6" s="1100"/>
      <c r="AP6" s="1098"/>
      <c r="AQ6" s="1099"/>
      <c r="AR6" s="1099"/>
      <c r="AS6" s="1099"/>
      <c r="AT6" s="1100"/>
      <c r="AU6" s="1098"/>
      <c r="AV6" s="1099"/>
      <c r="AW6" s="1099"/>
      <c r="AX6" s="1099"/>
      <c r="AY6" s="1112"/>
      <c r="AZ6" s="254"/>
      <c r="BA6" s="254"/>
      <c r="BB6" s="254"/>
      <c r="BC6" s="254"/>
      <c r="BD6" s="254"/>
      <c r="BE6" s="255"/>
      <c r="BF6" s="255"/>
      <c r="BG6" s="255"/>
      <c r="BH6" s="255"/>
      <c r="BI6" s="255"/>
      <c r="BJ6" s="255"/>
      <c r="BK6" s="255"/>
      <c r="BL6" s="255"/>
      <c r="BM6" s="255"/>
      <c r="BN6" s="255"/>
      <c r="BO6" s="255"/>
      <c r="BP6" s="255"/>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5"/>
      <c r="DH6" s="1196"/>
      <c r="DI6" s="1196"/>
      <c r="DJ6" s="1196"/>
      <c r="DK6" s="1197"/>
      <c r="DL6" s="1195"/>
      <c r="DM6" s="1196"/>
      <c r="DN6" s="1196"/>
      <c r="DO6" s="1196"/>
      <c r="DP6" s="1197"/>
      <c r="DQ6" s="1098"/>
      <c r="DR6" s="1099"/>
      <c r="DS6" s="1099"/>
      <c r="DT6" s="1099"/>
      <c r="DU6" s="1100"/>
      <c r="DV6" s="1098"/>
      <c r="DW6" s="1099"/>
      <c r="DX6" s="1099"/>
      <c r="DY6" s="1099"/>
      <c r="DZ6" s="1112"/>
      <c r="EA6" s="256"/>
    </row>
    <row r="7" spans="1:131" s="257" customFormat="1" ht="26.25" customHeight="1" thickTop="1">
      <c r="A7" s="260">
        <v>1</v>
      </c>
      <c r="B7" s="1144" t="s">
        <v>385</v>
      </c>
      <c r="C7" s="1145"/>
      <c r="D7" s="1145"/>
      <c r="E7" s="1145"/>
      <c r="F7" s="1145"/>
      <c r="G7" s="1145"/>
      <c r="H7" s="1145"/>
      <c r="I7" s="1145"/>
      <c r="J7" s="1145"/>
      <c r="K7" s="1145"/>
      <c r="L7" s="1145"/>
      <c r="M7" s="1145"/>
      <c r="N7" s="1145"/>
      <c r="O7" s="1145"/>
      <c r="P7" s="1146"/>
      <c r="Q7" s="1198">
        <v>74978</v>
      </c>
      <c r="R7" s="1199"/>
      <c r="S7" s="1199"/>
      <c r="T7" s="1199"/>
      <c r="U7" s="1199"/>
      <c r="V7" s="1199">
        <v>72029</v>
      </c>
      <c r="W7" s="1199"/>
      <c r="X7" s="1199"/>
      <c r="Y7" s="1199"/>
      <c r="Z7" s="1199"/>
      <c r="AA7" s="1199">
        <v>2948</v>
      </c>
      <c r="AB7" s="1199"/>
      <c r="AC7" s="1199"/>
      <c r="AD7" s="1199"/>
      <c r="AE7" s="1200"/>
      <c r="AF7" s="1201">
        <v>2047</v>
      </c>
      <c r="AG7" s="1202"/>
      <c r="AH7" s="1202"/>
      <c r="AI7" s="1202"/>
      <c r="AJ7" s="1203"/>
      <c r="AK7" s="1185">
        <v>621</v>
      </c>
      <c r="AL7" s="1186"/>
      <c r="AM7" s="1186"/>
      <c r="AN7" s="1186"/>
      <c r="AO7" s="1186"/>
      <c r="AP7" s="1186">
        <v>14043</v>
      </c>
      <c r="AQ7" s="1186"/>
      <c r="AR7" s="1186"/>
      <c r="AS7" s="1186"/>
      <c r="AT7" s="1186"/>
      <c r="AU7" s="1187"/>
      <c r="AV7" s="1187"/>
      <c r="AW7" s="1187"/>
      <c r="AX7" s="1187"/>
      <c r="AY7" s="1188"/>
      <c r="AZ7" s="254"/>
      <c r="BA7" s="254"/>
      <c r="BB7" s="254"/>
      <c r="BC7" s="254"/>
      <c r="BD7" s="254"/>
      <c r="BE7" s="255"/>
      <c r="BF7" s="255"/>
      <c r="BG7" s="255"/>
      <c r="BH7" s="255"/>
      <c r="BI7" s="255"/>
      <c r="BJ7" s="255"/>
      <c r="BK7" s="255"/>
      <c r="BL7" s="255"/>
      <c r="BM7" s="255"/>
      <c r="BN7" s="255"/>
      <c r="BO7" s="255"/>
      <c r="BP7" s="255"/>
      <c r="BQ7" s="261">
        <v>1</v>
      </c>
      <c r="BR7" s="262" t="s">
        <v>570</v>
      </c>
      <c r="BS7" s="1189" t="s">
        <v>571</v>
      </c>
      <c r="BT7" s="1190"/>
      <c r="BU7" s="1190"/>
      <c r="BV7" s="1190"/>
      <c r="BW7" s="1190"/>
      <c r="BX7" s="1190"/>
      <c r="BY7" s="1190"/>
      <c r="BZ7" s="1190"/>
      <c r="CA7" s="1190"/>
      <c r="CB7" s="1190"/>
      <c r="CC7" s="1190"/>
      <c r="CD7" s="1190"/>
      <c r="CE7" s="1190"/>
      <c r="CF7" s="1190"/>
      <c r="CG7" s="1191"/>
      <c r="CH7" s="1182" t="s">
        <v>574</v>
      </c>
      <c r="CI7" s="1183"/>
      <c r="CJ7" s="1183"/>
      <c r="CK7" s="1183"/>
      <c r="CL7" s="1184"/>
      <c r="CM7" s="1182">
        <v>155</v>
      </c>
      <c r="CN7" s="1183"/>
      <c r="CO7" s="1183"/>
      <c r="CP7" s="1183"/>
      <c r="CQ7" s="1184"/>
      <c r="CR7" s="1182">
        <v>5</v>
      </c>
      <c r="CS7" s="1183"/>
      <c r="CT7" s="1183"/>
      <c r="CU7" s="1183"/>
      <c r="CV7" s="1184"/>
      <c r="CW7" s="1182" t="s">
        <v>574</v>
      </c>
      <c r="CX7" s="1183"/>
      <c r="CY7" s="1183"/>
      <c r="CZ7" s="1183"/>
      <c r="DA7" s="1184"/>
      <c r="DB7" s="1182" t="s">
        <v>574</v>
      </c>
      <c r="DC7" s="1183"/>
      <c r="DD7" s="1183"/>
      <c r="DE7" s="1183"/>
      <c r="DF7" s="1184"/>
      <c r="DG7" s="1182" t="s">
        <v>574</v>
      </c>
      <c r="DH7" s="1183"/>
      <c r="DI7" s="1183"/>
      <c r="DJ7" s="1183"/>
      <c r="DK7" s="1184"/>
      <c r="DL7" s="1182" t="s">
        <v>574</v>
      </c>
      <c r="DM7" s="1183"/>
      <c r="DN7" s="1183"/>
      <c r="DO7" s="1183"/>
      <c r="DP7" s="1184"/>
      <c r="DQ7" s="1182" t="s">
        <v>574</v>
      </c>
      <c r="DR7" s="1183"/>
      <c r="DS7" s="1183"/>
      <c r="DT7" s="1183"/>
      <c r="DU7" s="1184"/>
      <c r="DV7" s="1209"/>
      <c r="DW7" s="1210"/>
      <c r="DX7" s="1210"/>
      <c r="DY7" s="1210"/>
      <c r="DZ7" s="1211"/>
      <c r="EA7" s="256"/>
    </row>
    <row r="8" spans="1:131" s="257" customFormat="1" ht="26.25" customHeight="1">
      <c r="A8" s="263">
        <v>2</v>
      </c>
      <c r="B8" s="1131"/>
      <c r="C8" s="1132"/>
      <c r="D8" s="1132"/>
      <c r="E8" s="1132"/>
      <c r="F8" s="1132"/>
      <c r="G8" s="1132"/>
      <c r="H8" s="1132"/>
      <c r="I8" s="1132"/>
      <c r="J8" s="1132"/>
      <c r="K8" s="1132"/>
      <c r="L8" s="1132"/>
      <c r="M8" s="1132"/>
      <c r="N8" s="1132"/>
      <c r="O8" s="1132"/>
      <c r="P8" s="1133"/>
      <c r="Q8" s="1137"/>
      <c r="R8" s="1138"/>
      <c r="S8" s="1138"/>
      <c r="T8" s="1138"/>
      <c r="U8" s="1138"/>
      <c r="V8" s="1138"/>
      <c r="W8" s="1138"/>
      <c r="X8" s="1138"/>
      <c r="Y8" s="1138"/>
      <c r="Z8" s="1138"/>
      <c r="AA8" s="1138"/>
      <c r="AB8" s="1138"/>
      <c r="AC8" s="1138"/>
      <c r="AD8" s="1138"/>
      <c r="AE8" s="1139"/>
      <c r="AF8" s="1113"/>
      <c r="AG8" s="1114"/>
      <c r="AH8" s="1114"/>
      <c r="AI8" s="1114"/>
      <c r="AJ8" s="1115"/>
      <c r="AK8" s="1180"/>
      <c r="AL8" s="1181"/>
      <c r="AM8" s="1181"/>
      <c r="AN8" s="1181"/>
      <c r="AO8" s="1181"/>
      <c r="AP8" s="1181"/>
      <c r="AQ8" s="1181"/>
      <c r="AR8" s="1181"/>
      <c r="AS8" s="1181"/>
      <c r="AT8" s="1181"/>
      <c r="AU8" s="1178"/>
      <c r="AV8" s="1178"/>
      <c r="AW8" s="1178"/>
      <c r="AX8" s="1178"/>
      <c r="AY8" s="1179"/>
      <c r="AZ8" s="254"/>
      <c r="BA8" s="254"/>
      <c r="BB8" s="254"/>
      <c r="BC8" s="254"/>
      <c r="BD8" s="254"/>
      <c r="BE8" s="255"/>
      <c r="BF8" s="255"/>
      <c r="BG8" s="255"/>
      <c r="BH8" s="255"/>
      <c r="BI8" s="255"/>
      <c r="BJ8" s="255"/>
      <c r="BK8" s="255"/>
      <c r="BL8" s="255"/>
      <c r="BM8" s="255"/>
      <c r="BN8" s="255"/>
      <c r="BO8" s="255"/>
      <c r="BP8" s="255"/>
      <c r="BQ8" s="264">
        <v>2</v>
      </c>
      <c r="BR8" s="265"/>
      <c r="BS8" s="1108" t="s">
        <v>572</v>
      </c>
      <c r="BT8" s="1109"/>
      <c r="BU8" s="1109"/>
      <c r="BV8" s="1109"/>
      <c r="BW8" s="1109"/>
      <c r="BX8" s="1109"/>
      <c r="BY8" s="1109"/>
      <c r="BZ8" s="1109"/>
      <c r="CA8" s="1109"/>
      <c r="CB8" s="1109"/>
      <c r="CC8" s="1109"/>
      <c r="CD8" s="1109"/>
      <c r="CE8" s="1109"/>
      <c r="CF8" s="1109"/>
      <c r="CG8" s="1110"/>
      <c r="CH8" s="1083">
        <v>-97</v>
      </c>
      <c r="CI8" s="1084"/>
      <c r="CJ8" s="1084"/>
      <c r="CK8" s="1084"/>
      <c r="CL8" s="1085"/>
      <c r="CM8" s="1083">
        <v>526</v>
      </c>
      <c r="CN8" s="1084"/>
      <c r="CO8" s="1084"/>
      <c r="CP8" s="1084"/>
      <c r="CQ8" s="1085"/>
      <c r="CR8" s="1083">
        <v>130</v>
      </c>
      <c r="CS8" s="1084"/>
      <c r="CT8" s="1084"/>
      <c r="CU8" s="1084"/>
      <c r="CV8" s="1085"/>
      <c r="CW8" s="1083" t="s">
        <v>590</v>
      </c>
      <c r="CX8" s="1084"/>
      <c r="CY8" s="1084"/>
      <c r="CZ8" s="1084"/>
      <c r="DA8" s="1085"/>
      <c r="DB8" s="1083" t="s">
        <v>590</v>
      </c>
      <c r="DC8" s="1084"/>
      <c r="DD8" s="1084"/>
      <c r="DE8" s="1084"/>
      <c r="DF8" s="1085"/>
      <c r="DG8" s="1083" t="s">
        <v>590</v>
      </c>
      <c r="DH8" s="1084"/>
      <c r="DI8" s="1084"/>
      <c r="DJ8" s="1084"/>
      <c r="DK8" s="1085"/>
      <c r="DL8" s="1083" t="s">
        <v>590</v>
      </c>
      <c r="DM8" s="1084"/>
      <c r="DN8" s="1084"/>
      <c r="DO8" s="1084"/>
      <c r="DP8" s="1085"/>
      <c r="DQ8" s="1083" t="s">
        <v>590</v>
      </c>
      <c r="DR8" s="1084"/>
      <c r="DS8" s="1084"/>
      <c r="DT8" s="1084"/>
      <c r="DU8" s="1085"/>
      <c r="DV8" s="1086"/>
      <c r="DW8" s="1087"/>
      <c r="DX8" s="1087"/>
      <c r="DY8" s="1087"/>
      <c r="DZ8" s="1088"/>
      <c r="EA8" s="256"/>
    </row>
    <row r="9" spans="1:131" s="257" customFormat="1" ht="26.25" customHeight="1">
      <c r="A9" s="263">
        <v>3</v>
      </c>
      <c r="B9" s="1131"/>
      <c r="C9" s="1132"/>
      <c r="D9" s="1132"/>
      <c r="E9" s="1132"/>
      <c r="F9" s="1132"/>
      <c r="G9" s="1132"/>
      <c r="H9" s="1132"/>
      <c r="I9" s="1132"/>
      <c r="J9" s="1132"/>
      <c r="K9" s="1132"/>
      <c r="L9" s="1132"/>
      <c r="M9" s="1132"/>
      <c r="N9" s="1132"/>
      <c r="O9" s="1132"/>
      <c r="P9" s="1133"/>
      <c r="Q9" s="1137"/>
      <c r="R9" s="1138"/>
      <c r="S9" s="1138"/>
      <c r="T9" s="1138"/>
      <c r="U9" s="1138"/>
      <c r="V9" s="1138"/>
      <c r="W9" s="1138"/>
      <c r="X9" s="1138"/>
      <c r="Y9" s="1138"/>
      <c r="Z9" s="1138"/>
      <c r="AA9" s="1138"/>
      <c r="AB9" s="1138"/>
      <c r="AC9" s="1138"/>
      <c r="AD9" s="1138"/>
      <c r="AE9" s="1139"/>
      <c r="AF9" s="1113"/>
      <c r="AG9" s="1114"/>
      <c r="AH9" s="1114"/>
      <c r="AI9" s="1114"/>
      <c r="AJ9" s="1115"/>
      <c r="AK9" s="1180"/>
      <c r="AL9" s="1181"/>
      <c r="AM9" s="1181"/>
      <c r="AN9" s="1181"/>
      <c r="AO9" s="1181"/>
      <c r="AP9" s="1181"/>
      <c r="AQ9" s="1181"/>
      <c r="AR9" s="1181"/>
      <c r="AS9" s="1181"/>
      <c r="AT9" s="1181"/>
      <c r="AU9" s="1178"/>
      <c r="AV9" s="1178"/>
      <c r="AW9" s="1178"/>
      <c r="AX9" s="1178"/>
      <c r="AY9" s="1179"/>
      <c r="AZ9" s="254"/>
      <c r="BA9" s="254"/>
      <c r="BB9" s="254"/>
      <c r="BC9" s="254"/>
      <c r="BD9" s="254"/>
      <c r="BE9" s="255"/>
      <c r="BF9" s="255"/>
      <c r="BG9" s="255"/>
      <c r="BH9" s="255"/>
      <c r="BI9" s="255"/>
      <c r="BJ9" s="255"/>
      <c r="BK9" s="255"/>
      <c r="BL9" s="255"/>
      <c r="BM9" s="255"/>
      <c r="BN9" s="255"/>
      <c r="BO9" s="255"/>
      <c r="BP9" s="255"/>
      <c r="BQ9" s="264">
        <v>3</v>
      </c>
      <c r="BR9" s="265"/>
      <c r="BS9" s="1108" t="s">
        <v>573</v>
      </c>
      <c r="BT9" s="1109"/>
      <c r="BU9" s="1109"/>
      <c r="BV9" s="1109"/>
      <c r="BW9" s="1109"/>
      <c r="BX9" s="1109"/>
      <c r="BY9" s="1109"/>
      <c r="BZ9" s="1109"/>
      <c r="CA9" s="1109"/>
      <c r="CB9" s="1109"/>
      <c r="CC9" s="1109"/>
      <c r="CD9" s="1109"/>
      <c r="CE9" s="1109"/>
      <c r="CF9" s="1109"/>
      <c r="CG9" s="1110"/>
      <c r="CH9" s="1083">
        <v>-1436</v>
      </c>
      <c r="CI9" s="1084"/>
      <c r="CJ9" s="1084"/>
      <c r="CK9" s="1084"/>
      <c r="CL9" s="1085"/>
      <c r="CM9" s="1083">
        <v>32756</v>
      </c>
      <c r="CN9" s="1084"/>
      <c r="CO9" s="1084"/>
      <c r="CP9" s="1084"/>
      <c r="CQ9" s="1085"/>
      <c r="CR9" s="1083">
        <v>331</v>
      </c>
      <c r="CS9" s="1084"/>
      <c r="CT9" s="1084"/>
      <c r="CU9" s="1084"/>
      <c r="CV9" s="1085"/>
      <c r="CW9" s="1083" t="s">
        <v>590</v>
      </c>
      <c r="CX9" s="1084"/>
      <c r="CY9" s="1084"/>
      <c r="CZ9" s="1084"/>
      <c r="DA9" s="1085"/>
      <c r="DB9" s="1083">
        <v>1500</v>
      </c>
      <c r="DC9" s="1084"/>
      <c r="DD9" s="1084"/>
      <c r="DE9" s="1084"/>
      <c r="DF9" s="1085"/>
      <c r="DG9" s="1083" t="s">
        <v>590</v>
      </c>
      <c r="DH9" s="1084"/>
      <c r="DI9" s="1084"/>
      <c r="DJ9" s="1084"/>
      <c r="DK9" s="1085"/>
      <c r="DL9" s="1083" t="s">
        <v>591</v>
      </c>
      <c r="DM9" s="1084"/>
      <c r="DN9" s="1084"/>
      <c r="DO9" s="1084"/>
      <c r="DP9" s="1085"/>
      <c r="DQ9" s="1083" t="s">
        <v>590</v>
      </c>
      <c r="DR9" s="1084"/>
      <c r="DS9" s="1084"/>
      <c r="DT9" s="1084"/>
      <c r="DU9" s="1085"/>
      <c r="DV9" s="1086"/>
      <c r="DW9" s="1087"/>
      <c r="DX9" s="1087"/>
      <c r="DY9" s="1087"/>
      <c r="DZ9" s="1088"/>
      <c r="EA9" s="256"/>
    </row>
    <row r="10" spans="1:131" s="257" customFormat="1" ht="26.25" customHeight="1">
      <c r="A10" s="263">
        <v>4</v>
      </c>
      <c r="B10" s="1131"/>
      <c r="C10" s="1132"/>
      <c r="D10" s="1132"/>
      <c r="E10" s="1132"/>
      <c r="F10" s="1132"/>
      <c r="G10" s="1132"/>
      <c r="H10" s="1132"/>
      <c r="I10" s="1132"/>
      <c r="J10" s="1132"/>
      <c r="K10" s="1132"/>
      <c r="L10" s="1132"/>
      <c r="M10" s="1132"/>
      <c r="N10" s="1132"/>
      <c r="O10" s="1132"/>
      <c r="P10" s="1133"/>
      <c r="Q10" s="1137"/>
      <c r="R10" s="1138"/>
      <c r="S10" s="1138"/>
      <c r="T10" s="1138"/>
      <c r="U10" s="1138"/>
      <c r="V10" s="1138"/>
      <c r="W10" s="1138"/>
      <c r="X10" s="1138"/>
      <c r="Y10" s="1138"/>
      <c r="Z10" s="1138"/>
      <c r="AA10" s="1138"/>
      <c r="AB10" s="1138"/>
      <c r="AC10" s="1138"/>
      <c r="AD10" s="1138"/>
      <c r="AE10" s="1139"/>
      <c r="AF10" s="1113"/>
      <c r="AG10" s="1114"/>
      <c r="AH10" s="1114"/>
      <c r="AI10" s="1114"/>
      <c r="AJ10" s="1115"/>
      <c r="AK10" s="1180"/>
      <c r="AL10" s="1181"/>
      <c r="AM10" s="1181"/>
      <c r="AN10" s="1181"/>
      <c r="AO10" s="1181"/>
      <c r="AP10" s="1181"/>
      <c r="AQ10" s="1181"/>
      <c r="AR10" s="1181"/>
      <c r="AS10" s="1181"/>
      <c r="AT10" s="1181"/>
      <c r="AU10" s="1178"/>
      <c r="AV10" s="1178"/>
      <c r="AW10" s="1178"/>
      <c r="AX10" s="1178"/>
      <c r="AY10" s="1179"/>
      <c r="AZ10" s="254"/>
      <c r="BA10" s="254"/>
      <c r="BB10" s="254"/>
      <c r="BC10" s="254"/>
      <c r="BD10" s="254"/>
      <c r="BE10" s="255"/>
      <c r="BF10" s="255"/>
      <c r="BG10" s="255"/>
      <c r="BH10" s="255"/>
      <c r="BI10" s="255"/>
      <c r="BJ10" s="255"/>
      <c r="BK10" s="255"/>
      <c r="BL10" s="255"/>
      <c r="BM10" s="255"/>
      <c r="BN10" s="255"/>
      <c r="BO10" s="255"/>
      <c r="BP10" s="255"/>
      <c r="BQ10" s="264">
        <v>4</v>
      </c>
      <c r="BR10" s="265"/>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6"/>
    </row>
    <row r="11" spans="1:131" s="257" customFormat="1" ht="26.25" customHeight="1">
      <c r="A11" s="263">
        <v>5</v>
      </c>
      <c r="B11" s="1131"/>
      <c r="C11" s="1132"/>
      <c r="D11" s="1132"/>
      <c r="E11" s="1132"/>
      <c r="F11" s="1132"/>
      <c r="G11" s="1132"/>
      <c r="H11" s="1132"/>
      <c r="I11" s="1132"/>
      <c r="J11" s="1132"/>
      <c r="K11" s="1132"/>
      <c r="L11" s="1132"/>
      <c r="M11" s="1132"/>
      <c r="N11" s="1132"/>
      <c r="O11" s="1132"/>
      <c r="P11" s="1133"/>
      <c r="Q11" s="1137"/>
      <c r="R11" s="1138"/>
      <c r="S11" s="1138"/>
      <c r="T11" s="1138"/>
      <c r="U11" s="1138"/>
      <c r="V11" s="1138"/>
      <c r="W11" s="1138"/>
      <c r="X11" s="1138"/>
      <c r="Y11" s="1138"/>
      <c r="Z11" s="1138"/>
      <c r="AA11" s="1138"/>
      <c r="AB11" s="1138"/>
      <c r="AC11" s="1138"/>
      <c r="AD11" s="1138"/>
      <c r="AE11" s="1139"/>
      <c r="AF11" s="1113"/>
      <c r="AG11" s="1114"/>
      <c r="AH11" s="1114"/>
      <c r="AI11" s="1114"/>
      <c r="AJ11" s="1115"/>
      <c r="AK11" s="1180"/>
      <c r="AL11" s="1181"/>
      <c r="AM11" s="1181"/>
      <c r="AN11" s="1181"/>
      <c r="AO11" s="1181"/>
      <c r="AP11" s="1181"/>
      <c r="AQ11" s="1181"/>
      <c r="AR11" s="1181"/>
      <c r="AS11" s="1181"/>
      <c r="AT11" s="1181"/>
      <c r="AU11" s="1178"/>
      <c r="AV11" s="1178"/>
      <c r="AW11" s="1178"/>
      <c r="AX11" s="1178"/>
      <c r="AY11" s="1179"/>
      <c r="AZ11" s="254"/>
      <c r="BA11" s="254"/>
      <c r="BB11" s="254"/>
      <c r="BC11" s="254"/>
      <c r="BD11" s="254"/>
      <c r="BE11" s="255"/>
      <c r="BF11" s="255"/>
      <c r="BG11" s="255"/>
      <c r="BH11" s="255"/>
      <c r="BI11" s="255"/>
      <c r="BJ11" s="255"/>
      <c r="BK11" s="255"/>
      <c r="BL11" s="255"/>
      <c r="BM11" s="255"/>
      <c r="BN11" s="255"/>
      <c r="BO11" s="255"/>
      <c r="BP11" s="255"/>
      <c r="BQ11" s="264">
        <v>5</v>
      </c>
      <c r="BR11" s="265"/>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6"/>
    </row>
    <row r="12" spans="1:131" s="257" customFormat="1" ht="26.25" customHeight="1">
      <c r="A12" s="263">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3"/>
      <c r="AG12" s="1114"/>
      <c r="AH12" s="1114"/>
      <c r="AI12" s="1114"/>
      <c r="AJ12" s="1115"/>
      <c r="AK12" s="1180"/>
      <c r="AL12" s="1181"/>
      <c r="AM12" s="1181"/>
      <c r="AN12" s="1181"/>
      <c r="AO12" s="1181"/>
      <c r="AP12" s="1181"/>
      <c r="AQ12" s="1181"/>
      <c r="AR12" s="1181"/>
      <c r="AS12" s="1181"/>
      <c r="AT12" s="1181"/>
      <c r="AU12" s="1178"/>
      <c r="AV12" s="1178"/>
      <c r="AW12" s="1178"/>
      <c r="AX12" s="1178"/>
      <c r="AY12" s="1179"/>
      <c r="AZ12" s="254"/>
      <c r="BA12" s="254"/>
      <c r="BB12" s="254"/>
      <c r="BC12" s="254"/>
      <c r="BD12" s="254"/>
      <c r="BE12" s="255"/>
      <c r="BF12" s="255"/>
      <c r="BG12" s="255"/>
      <c r="BH12" s="255"/>
      <c r="BI12" s="255"/>
      <c r="BJ12" s="255"/>
      <c r="BK12" s="255"/>
      <c r="BL12" s="255"/>
      <c r="BM12" s="255"/>
      <c r="BN12" s="255"/>
      <c r="BO12" s="255"/>
      <c r="BP12" s="255"/>
      <c r="BQ12" s="264">
        <v>6</v>
      </c>
      <c r="BR12" s="265"/>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6"/>
    </row>
    <row r="13" spans="1:131" s="257" customFormat="1" ht="26.25" customHeight="1">
      <c r="A13" s="263">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3"/>
      <c r="AG13" s="1114"/>
      <c r="AH13" s="1114"/>
      <c r="AI13" s="1114"/>
      <c r="AJ13" s="1115"/>
      <c r="AK13" s="1180"/>
      <c r="AL13" s="1181"/>
      <c r="AM13" s="1181"/>
      <c r="AN13" s="1181"/>
      <c r="AO13" s="1181"/>
      <c r="AP13" s="1181"/>
      <c r="AQ13" s="1181"/>
      <c r="AR13" s="1181"/>
      <c r="AS13" s="1181"/>
      <c r="AT13" s="1181"/>
      <c r="AU13" s="1178"/>
      <c r="AV13" s="1178"/>
      <c r="AW13" s="1178"/>
      <c r="AX13" s="1178"/>
      <c r="AY13" s="1179"/>
      <c r="AZ13" s="254"/>
      <c r="BA13" s="254"/>
      <c r="BB13" s="254"/>
      <c r="BC13" s="254"/>
      <c r="BD13" s="254"/>
      <c r="BE13" s="255"/>
      <c r="BF13" s="255"/>
      <c r="BG13" s="255"/>
      <c r="BH13" s="255"/>
      <c r="BI13" s="255"/>
      <c r="BJ13" s="255"/>
      <c r="BK13" s="255"/>
      <c r="BL13" s="255"/>
      <c r="BM13" s="255"/>
      <c r="BN13" s="255"/>
      <c r="BO13" s="255"/>
      <c r="BP13" s="255"/>
      <c r="BQ13" s="264">
        <v>7</v>
      </c>
      <c r="BR13" s="265"/>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6"/>
    </row>
    <row r="14" spans="1:131" s="257" customFormat="1" ht="26.25" customHeight="1">
      <c r="A14" s="263">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3"/>
      <c r="AG14" s="1114"/>
      <c r="AH14" s="1114"/>
      <c r="AI14" s="1114"/>
      <c r="AJ14" s="1115"/>
      <c r="AK14" s="1180"/>
      <c r="AL14" s="1181"/>
      <c r="AM14" s="1181"/>
      <c r="AN14" s="1181"/>
      <c r="AO14" s="1181"/>
      <c r="AP14" s="1181"/>
      <c r="AQ14" s="1181"/>
      <c r="AR14" s="1181"/>
      <c r="AS14" s="1181"/>
      <c r="AT14" s="1181"/>
      <c r="AU14" s="1178"/>
      <c r="AV14" s="1178"/>
      <c r="AW14" s="1178"/>
      <c r="AX14" s="1178"/>
      <c r="AY14" s="1179"/>
      <c r="AZ14" s="254"/>
      <c r="BA14" s="254"/>
      <c r="BB14" s="254"/>
      <c r="BC14" s="254"/>
      <c r="BD14" s="254"/>
      <c r="BE14" s="255"/>
      <c r="BF14" s="255"/>
      <c r="BG14" s="255"/>
      <c r="BH14" s="255"/>
      <c r="BI14" s="255"/>
      <c r="BJ14" s="255"/>
      <c r="BK14" s="255"/>
      <c r="BL14" s="255"/>
      <c r="BM14" s="255"/>
      <c r="BN14" s="255"/>
      <c r="BO14" s="255"/>
      <c r="BP14" s="255"/>
      <c r="BQ14" s="264">
        <v>8</v>
      </c>
      <c r="BR14" s="265"/>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6"/>
    </row>
    <row r="15" spans="1:131" s="257" customFormat="1" ht="26.25" customHeight="1">
      <c r="A15" s="263">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3"/>
      <c r="AG15" s="1114"/>
      <c r="AH15" s="1114"/>
      <c r="AI15" s="1114"/>
      <c r="AJ15" s="1115"/>
      <c r="AK15" s="1180"/>
      <c r="AL15" s="1181"/>
      <c r="AM15" s="1181"/>
      <c r="AN15" s="1181"/>
      <c r="AO15" s="1181"/>
      <c r="AP15" s="1181"/>
      <c r="AQ15" s="1181"/>
      <c r="AR15" s="1181"/>
      <c r="AS15" s="1181"/>
      <c r="AT15" s="1181"/>
      <c r="AU15" s="1178"/>
      <c r="AV15" s="1178"/>
      <c r="AW15" s="1178"/>
      <c r="AX15" s="1178"/>
      <c r="AY15" s="1179"/>
      <c r="AZ15" s="254"/>
      <c r="BA15" s="254"/>
      <c r="BB15" s="254"/>
      <c r="BC15" s="254"/>
      <c r="BD15" s="254"/>
      <c r="BE15" s="255"/>
      <c r="BF15" s="255"/>
      <c r="BG15" s="255"/>
      <c r="BH15" s="255"/>
      <c r="BI15" s="255"/>
      <c r="BJ15" s="255"/>
      <c r="BK15" s="255"/>
      <c r="BL15" s="255"/>
      <c r="BM15" s="255"/>
      <c r="BN15" s="255"/>
      <c r="BO15" s="255"/>
      <c r="BP15" s="255"/>
      <c r="BQ15" s="264">
        <v>9</v>
      </c>
      <c r="BR15" s="265"/>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6"/>
    </row>
    <row r="16" spans="1:131" s="257" customFormat="1" ht="26.25" customHeight="1">
      <c r="A16" s="263">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3"/>
      <c r="AG16" s="1114"/>
      <c r="AH16" s="1114"/>
      <c r="AI16" s="1114"/>
      <c r="AJ16" s="1115"/>
      <c r="AK16" s="1180"/>
      <c r="AL16" s="1181"/>
      <c r="AM16" s="1181"/>
      <c r="AN16" s="1181"/>
      <c r="AO16" s="1181"/>
      <c r="AP16" s="1181"/>
      <c r="AQ16" s="1181"/>
      <c r="AR16" s="1181"/>
      <c r="AS16" s="1181"/>
      <c r="AT16" s="1181"/>
      <c r="AU16" s="1178"/>
      <c r="AV16" s="1178"/>
      <c r="AW16" s="1178"/>
      <c r="AX16" s="1178"/>
      <c r="AY16" s="1179"/>
      <c r="AZ16" s="254"/>
      <c r="BA16" s="254"/>
      <c r="BB16" s="254"/>
      <c r="BC16" s="254"/>
      <c r="BD16" s="254"/>
      <c r="BE16" s="255"/>
      <c r="BF16" s="255"/>
      <c r="BG16" s="255"/>
      <c r="BH16" s="255"/>
      <c r="BI16" s="255"/>
      <c r="BJ16" s="255"/>
      <c r="BK16" s="255"/>
      <c r="BL16" s="255"/>
      <c r="BM16" s="255"/>
      <c r="BN16" s="255"/>
      <c r="BO16" s="255"/>
      <c r="BP16" s="255"/>
      <c r="BQ16" s="264">
        <v>10</v>
      </c>
      <c r="BR16" s="265"/>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6"/>
    </row>
    <row r="17" spans="1:131" s="257" customFormat="1" ht="26.25" customHeight="1">
      <c r="A17" s="263">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3"/>
      <c r="AG17" s="1114"/>
      <c r="AH17" s="1114"/>
      <c r="AI17" s="1114"/>
      <c r="AJ17" s="1115"/>
      <c r="AK17" s="1180"/>
      <c r="AL17" s="1181"/>
      <c r="AM17" s="1181"/>
      <c r="AN17" s="1181"/>
      <c r="AO17" s="1181"/>
      <c r="AP17" s="1181"/>
      <c r="AQ17" s="1181"/>
      <c r="AR17" s="1181"/>
      <c r="AS17" s="1181"/>
      <c r="AT17" s="1181"/>
      <c r="AU17" s="1178"/>
      <c r="AV17" s="1178"/>
      <c r="AW17" s="1178"/>
      <c r="AX17" s="1178"/>
      <c r="AY17" s="1179"/>
      <c r="AZ17" s="254"/>
      <c r="BA17" s="254"/>
      <c r="BB17" s="254"/>
      <c r="BC17" s="254"/>
      <c r="BD17" s="254"/>
      <c r="BE17" s="255"/>
      <c r="BF17" s="255"/>
      <c r="BG17" s="255"/>
      <c r="BH17" s="255"/>
      <c r="BI17" s="255"/>
      <c r="BJ17" s="255"/>
      <c r="BK17" s="255"/>
      <c r="BL17" s="255"/>
      <c r="BM17" s="255"/>
      <c r="BN17" s="255"/>
      <c r="BO17" s="255"/>
      <c r="BP17" s="255"/>
      <c r="BQ17" s="264">
        <v>11</v>
      </c>
      <c r="BR17" s="265"/>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6"/>
    </row>
    <row r="18" spans="1:131" s="257" customFormat="1" ht="26.25" customHeight="1">
      <c r="A18" s="263">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3"/>
      <c r="AG18" s="1114"/>
      <c r="AH18" s="1114"/>
      <c r="AI18" s="1114"/>
      <c r="AJ18" s="1115"/>
      <c r="AK18" s="1180"/>
      <c r="AL18" s="1181"/>
      <c r="AM18" s="1181"/>
      <c r="AN18" s="1181"/>
      <c r="AO18" s="1181"/>
      <c r="AP18" s="1181"/>
      <c r="AQ18" s="1181"/>
      <c r="AR18" s="1181"/>
      <c r="AS18" s="1181"/>
      <c r="AT18" s="1181"/>
      <c r="AU18" s="1178"/>
      <c r="AV18" s="1178"/>
      <c r="AW18" s="1178"/>
      <c r="AX18" s="1178"/>
      <c r="AY18" s="1179"/>
      <c r="AZ18" s="254"/>
      <c r="BA18" s="254"/>
      <c r="BB18" s="254"/>
      <c r="BC18" s="254"/>
      <c r="BD18" s="254"/>
      <c r="BE18" s="255"/>
      <c r="BF18" s="255"/>
      <c r="BG18" s="255"/>
      <c r="BH18" s="255"/>
      <c r="BI18" s="255"/>
      <c r="BJ18" s="255"/>
      <c r="BK18" s="255"/>
      <c r="BL18" s="255"/>
      <c r="BM18" s="255"/>
      <c r="BN18" s="255"/>
      <c r="BO18" s="255"/>
      <c r="BP18" s="255"/>
      <c r="BQ18" s="264">
        <v>12</v>
      </c>
      <c r="BR18" s="265"/>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6"/>
    </row>
    <row r="19" spans="1:131" s="257" customFormat="1" ht="26.25" customHeight="1">
      <c r="A19" s="263">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3"/>
      <c r="AG19" s="1114"/>
      <c r="AH19" s="1114"/>
      <c r="AI19" s="1114"/>
      <c r="AJ19" s="1115"/>
      <c r="AK19" s="1180"/>
      <c r="AL19" s="1181"/>
      <c r="AM19" s="1181"/>
      <c r="AN19" s="1181"/>
      <c r="AO19" s="1181"/>
      <c r="AP19" s="1181"/>
      <c r="AQ19" s="1181"/>
      <c r="AR19" s="1181"/>
      <c r="AS19" s="1181"/>
      <c r="AT19" s="1181"/>
      <c r="AU19" s="1178"/>
      <c r="AV19" s="1178"/>
      <c r="AW19" s="1178"/>
      <c r="AX19" s="1178"/>
      <c r="AY19" s="1179"/>
      <c r="AZ19" s="254"/>
      <c r="BA19" s="254"/>
      <c r="BB19" s="254"/>
      <c r="BC19" s="254"/>
      <c r="BD19" s="254"/>
      <c r="BE19" s="255"/>
      <c r="BF19" s="255"/>
      <c r="BG19" s="255"/>
      <c r="BH19" s="255"/>
      <c r="BI19" s="255"/>
      <c r="BJ19" s="255"/>
      <c r="BK19" s="255"/>
      <c r="BL19" s="255"/>
      <c r="BM19" s="255"/>
      <c r="BN19" s="255"/>
      <c r="BO19" s="255"/>
      <c r="BP19" s="255"/>
      <c r="BQ19" s="264">
        <v>13</v>
      </c>
      <c r="BR19" s="265"/>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6"/>
    </row>
    <row r="20" spans="1:131" s="257" customFormat="1" ht="26.25" customHeight="1">
      <c r="A20" s="263">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3"/>
      <c r="AG20" s="1114"/>
      <c r="AH20" s="1114"/>
      <c r="AI20" s="1114"/>
      <c r="AJ20" s="1115"/>
      <c r="AK20" s="1180"/>
      <c r="AL20" s="1181"/>
      <c r="AM20" s="1181"/>
      <c r="AN20" s="1181"/>
      <c r="AO20" s="1181"/>
      <c r="AP20" s="1181"/>
      <c r="AQ20" s="1181"/>
      <c r="AR20" s="1181"/>
      <c r="AS20" s="1181"/>
      <c r="AT20" s="1181"/>
      <c r="AU20" s="1178"/>
      <c r="AV20" s="1178"/>
      <c r="AW20" s="1178"/>
      <c r="AX20" s="1178"/>
      <c r="AY20" s="1179"/>
      <c r="AZ20" s="254"/>
      <c r="BA20" s="254"/>
      <c r="BB20" s="254"/>
      <c r="BC20" s="254"/>
      <c r="BD20" s="254"/>
      <c r="BE20" s="255"/>
      <c r="BF20" s="255"/>
      <c r="BG20" s="255"/>
      <c r="BH20" s="255"/>
      <c r="BI20" s="255"/>
      <c r="BJ20" s="255"/>
      <c r="BK20" s="255"/>
      <c r="BL20" s="255"/>
      <c r="BM20" s="255"/>
      <c r="BN20" s="255"/>
      <c r="BO20" s="255"/>
      <c r="BP20" s="255"/>
      <c r="BQ20" s="264">
        <v>14</v>
      </c>
      <c r="BR20" s="265"/>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6"/>
    </row>
    <row r="21" spans="1:131" s="257" customFormat="1" ht="26.25" customHeight="1" thickBot="1">
      <c r="A21" s="263">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3"/>
      <c r="AG21" s="1114"/>
      <c r="AH21" s="1114"/>
      <c r="AI21" s="1114"/>
      <c r="AJ21" s="1115"/>
      <c r="AK21" s="1180"/>
      <c r="AL21" s="1181"/>
      <c r="AM21" s="1181"/>
      <c r="AN21" s="1181"/>
      <c r="AO21" s="1181"/>
      <c r="AP21" s="1181"/>
      <c r="AQ21" s="1181"/>
      <c r="AR21" s="1181"/>
      <c r="AS21" s="1181"/>
      <c r="AT21" s="1181"/>
      <c r="AU21" s="1178"/>
      <c r="AV21" s="1178"/>
      <c r="AW21" s="1178"/>
      <c r="AX21" s="1178"/>
      <c r="AY21" s="1179"/>
      <c r="AZ21" s="254"/>
      <c r="BA21" s="254"/>
      <c r="BB21" s="254"/>
      <c r="BC21" s="254"/>
      <c r="BD21" s="254"/>
      <c r="BE21" s="255"/>
      <c r="BF21" s="255"/>
      <c r="BG21" s="255"/>
      <c r="BH21" s="255"/>
      <c r="BI21" s="255"/>
      <c r="BJ21" s="255"/>
      <c r="BK21" s="255"/>
      <c r="BL21" s="255"/>
      <c r="BM21" s="255"/>
      <c r="BN21" s="255"/>
      <c r="BO21" s="255"/>
      <c r="BP21" s="255"/>
      <c r="BQ21" s="264">
        <v>15</v>
      </c>
      <c r="BR21" s="265"/>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6"/>
    </row>
    <row r="22" spans="1:131" s="257" customFormat="1" ht="26.25" customHeight="1">
      <c r="A22" s="263">
        <v>16</v>
      </c>
      <c r="B22" s="1131"/>
      <c r="C22" s="1132"/>
      <c r="D22" s="1132"/>
      <c r="E22" s="1132"/>
      <c r="F22" s="1132"/>
      <c r="G22" s="1132"/>
      <c r="H22" s="1132"/>
      <c r="I22" s="1132"/>
      <c r="J22" s="1132"/>
      <c r="K22" s="1132"/>
      <c r="L22" s="1132"/>
      <c r="M22" s="1132"/>
      <c r="N22" s="1132"/>
      <c r="O22" s="1132"/>
      <c r="P22" s="1133"/>
      <c r="Q22" s="1175"/>
      <c r="R22" s="1176"/>
      <c r="S22" s="1176"/>
      <c r="T22" s="1176"/>
      <c r="U22" s="1176"/>
      <c r="V22" s="1176"/>
      <c r="W22" s="1176"/>
      <c r="X22" s="1176"/>
      <c r="Y22" s="1176"/>
      <c r="Z22" s="1176"/>
      <c r="AA22" s="1176"/>
      <c r="AB22" s="1176"/>
      <c r="AC22" s="1176"/>
      <c r="AD22" s="1176"/>
      <c r="AE22" s="1177"/>
      <c r="AF22" s="1113"/>
      <c r="AG22" s="1114"/>
      <c r="AH22" s="1114"/>
      <c r="AI22" s="1114"/>
      <c r="AJ22" s="1115"/>
      <c r="AK22" s="1171"/>
      <c r="AL22" s="1172"/>
      <c r="AM22" s="1172"/>
      <c r="AN22" s="1172"/>
      <c r="AO22" s="1172"/>
      <c r="AP22" s="1172"/>
      <c r="AQ22" s="1172"/>
      <c r="AR22" s="1172"/>
      <c r="AS22" s="1172"/>
      <c r="AT22" s="1172"/>
      <c r="AU22" s="1173"/>
      <c r="AV22" s="1173"/>
      <c r="AW22" s="1173"/>
      <c r="AX22" s="1173"/>
      <c r="AY22" s="1174"/>
      <c r="AZ22" s="1129" t="s">
        <v>386</v>
      </c>
      <c r="BA22" s="1129"/>
      <c r="BB22" s="1129"/>
      <c r="BC22" s="1129"/>
      <c r="BD22" s="1130"/>
      <c r="BE22" s="255"/>
      <c r="BF22" s="255"/>
      <c r="BG22" s="255"/>
      <c r="BH22" s="255"/>
      <c r="BI22" s="255"/>
      <c r="BJ22" s="255"/>
      <c r="BK22" s="255"/>
      <c r="BL22" s="255"/>
      <c r="BM22" s="255"/>
      <c r="BN22" s="255"/>
      <c r="BO22" s="255"/>
      <c r="BP22" s="255"/>
      <c r="BQ22" s="264">
        <v>16</v>
      </c>
      <c r="BR22" s="265"/>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6"/>
    </row>
    <row r="23" spans="1:131" s="257" customFormat="1" ht="26.25" customHeight="1" thickBot="1">
      <c r="A23" s="266" t="s">
        <v>387</v>
      </c>
      <c r="B23" s="1041" t="s">
        <v>388</v>
      </c>
      <c r="C23" s="1042"/>
      <c r="D23" s="1042"/>
      <c r="E23" s="1042"/>
      <c r="F23" s="1042"/>
      <c r="G23" s="1042"/>
      <c r="H23" s="1042"/>
      <c r="I23" s="1042"/>
      <c r="J23" s="1042"/>
      <c r="K23" s="1042"/>
      <c r="L23" s="1042"/>
      <c r="M23" s="1042"/>
      <c r="N23" s="1042"/>
      <c r="O23" s="1042"/>
      <c r="P23" s="1043"/>
      <c r="Q23" s="1162">
        <v>74978</v>
      </c>
      <c r="R23" s="1163"/>
      <c r="S23" s="1163"/>
      <c r="T23" s="1163"/>
      <c r="U23" s="1163"/>
      <c r="V23" s="1163">
        <v>72029</v>
      </c>
      <c r="W23" s="1163"/>
      <c r="X23" s="1163"/>
      <c r="Y23" s="1163"/>
      <c r="Z23" s="1163"/>
      <c r="AA23" s="1163">
        <v>2948</v>
      </c>
      <c r="AB23" s="1163"/>
      <c r="AC23" s="1163"/>
      <c r="AD23" s="1163"/>
      <c r="AE23" s="1164"/>
      <c r="AF23" s="1165">
        <v>2047</v>
      </c>
      <c r="AG23" s="1163"/>
      <c r="AH23" s="1163"/>
      <c r="AI23" s="1163"/>
      <c r="AJ23" s="1166"/>
      <c r="AK23" s="1167"/>
      <c r="AL23" s="1168"/>
      <c r="AM23" s="1168"/>
      <c r="AN23" s="1168"/>
      <c r="AO23" s="1168"/>
      <c r="AP23" s="1163">
        <v>14043</v>
      </c>
      <c r="AQ23" s="1163"/>
      <c r="AR23" s="1163"/>
      <c r="AS23" s="1163"/>
      <c r="AT23" s="1163"/>
      <c r="AU23" s="1169"/>
      <c r="AV23" s="1169"/>
      <c r="AW23" s="1169"/>
      <c r="AX23" s="1169"/>
      <c r="AY23" s="1170"/>
      <c r="AZ23" s="1159" t="s">
        <v>129</v>
      </c>
      <c r="BA23" s="1160"/>
      <c r="BB23" s="1160"/>
      <c r="BC23" s="1160"/>
      <c r="BD23" s="1161"/>
      <c r="BE23" s="255"/>
      <c r="BF23" s="255"/>
      <c r="BG23" s="255"/>
      <c r="BH23" s="255"/>
      <c r="BI23" s="255"/>
      <c r="BJ23" s="255"/>
      <c r="BK23" s="255"/>
      <c r="BL23" s="255"/>
      <c r="BM23" s="255"/>
      <c r="BN23" s="255"/>
      <c r="BO23" s="255"/>
      <c r="BP23" s="255"/>
      <c r="BQ23" s="264">
        <v>17</v>
      </c>
      <c r="BR23" s="265"/>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6"/>
    </row>
    <row r="24" spans="1:131" s="257" customFormat="1" ht="26.25" customHeight="1">
      <c r="A24" s="1158" t="s">
        <v>389</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4"/>
      <c r="BA24" s="254"/>
      <c r="BB24" s="254"/>
      <c r="BC24" s="254"/>
      <c r="BD24" s="254"/>
      <c r="BE24" s="255"/>
      <c r="BF24" s="255"/>
      <c r="BG24" s="255"/>
      <c r="BH24" s="255"/>
      <c r="BI24" s="255"/>
      <c r="BJ24" s="255"/>
      <c r="BK24" s="255"/>
      <c r="BL24" s="255"/>
      <c r="BM24" s="255"/>
      <c r="BN24" s="255"/>
      <c r="BO24" s="255"/>
      <c r="BP24" s="255"/>
      <c r="BQ24" s="264">
        <v>18</v>
      </c>
      <c r="BR24" s="265"/>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6"/>
    </row>
    <row r="25" spans="1:131" s="249" customFormat="1" ht="26.25" customHeight="1" thickBot="1">
      <c r="A25" s="1157" t="s">
        <v>390</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4"/>
      <c r="BK25" s="254"/>
      <c r="BL25" s="254"/>
      <c r="BM25" s="254"/>
      <c r="BN25" s="254"/>
      <c r="BO25" s="267"/>
      <c r="BP25" s="267"/>
      <c r="BQ25" s="264">
        <v>19</v>
      </c>
      <c r="BR25" s="265"/>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8"/>
    </row>
    <row r="26" spans="1:131" s="249" customFormat="1" ht="26.25" customHeight="1">
      <c r="A26" s="1089" t="s">
        <v>368</v>
      </c>
      <c r="B26" s="1090"/>
      <c r="C26" s="1090"/>
      <c r="D26" s="1090"/>
      <c r="E26" s="1090"/>
      <c r="F26" s="1090"/>
      <c r="G26" s="1090"/>
      <c r="H26" s="1090"/>
      <c r="I26" s="1090"/>
      <c r="J26" s="1090"/>
      <c r="K26" s="1090"/>
      <c r="L26" s="1090"/>
      <c r="M26" s="1090"/>
      <c r="N26" s="1090"/>
      <c r="O26" s="1090"/>
      <c r="P26" s="1091"/>
      <c r="Q26" s="1095" t="s">
        <v>391</v>
      </c>
      <c r="R26" s="1096"/>
      <c r="S26" s="1096"/>
      <c r="T26" s="1096"/>
      <c r="U26" s="1097"/>
      <c r="V26" s="1095" t="s">
        <v>392</v>
      </c>
      <c r="W26" s="1096"/>
      <c r="X26" s="1096"/>
      <c r="Y26" s="1096"/>
      <c r="Z26" s="1097"/>
      <c r="AA26" s="1095" t="s">
        <v>393</v>
      </c>
      <c r="AB26" s="1096"/>
      <c r="AC26" s="1096"/>
      <c r="AD26" s="1096"/>
      <c r="AE26" s="1096"/>
      <c r="AF26" s="1153" t="s">
        <v>394</v>
      </c>
      <c r="AG26" s="1102"/>
      <c r="AH26" s="1102"/>
      <c r="AI26" s="1102"/>
      <c r="AJ26" s="1154"/>
      <c r="AK26" s="1096" t="s">
        <v>395</v>
      </c>
      <c r="AL26" s="1096"/>
      <c r="AM26" s="1096"/>
      <c r="AN26" s="1096"/>
      <c r="AO26" s="1097"/>
      <c r="AP26" s="1095" t="s">
        <v>396</v>
      </c>
      <c r="AQ26" s="1096"/>
      <c r="AR26" s="1096"/>
      <c r="AS26" s="1096"/>
      <c r="AT26" s="1097"/>
      <c r="AU26" s="1095" t="s">
        <v>397</v>
      </c>
      <c r="AV26" s="1096"/>
      <c r="AW26" s="1096"/>
      <c r="AX26" s="1096"/>
      <c r="AY26" s="1097"/>
      <c r="AZ26" s="1095" t="s">
        <v>398</v>
      </c>
      <c r="BA26" s="1096"/>
      <c r="BB26" s="1096"/>
      <c r="BC26" s="1096"/>
      <c r="BD26" s="1097"/>
      <c r="BE26" s="1095" t="s">
        <v>375</v>
      </c>
      <c r="BF26" s="1096"/>
      <c r="BG26" s="1096"/>
      <c r="BH26" s="1096"/>
      <c r="BI26" s="1111"/>
      <c r="BJ26" s="254"/>
      <c r="BK26" s="254"/>
      <c r="BL26" s="254"/>
      <c r="BM26" s="254"/>
      <c r="BN26" s="254"/>
      <c r="BO26" s="267"/>
      <c r="BP26" s="267"/>
      <c r="BQ26" s="264">
        <v>20</v>
      </c>
      <c r="BR26" s="265"/>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8"/>
    </row>
    <row r="27" spans="1:131" s="249" customFormat="1" ht="26.25" customHeight="1" thickBot="1">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5"/>
      <c r="AG27" s="1105"/>
      <c r="AH27" s="1105"/>
      <c r="AI27" s="1105"/>
      <c r="AJ27" s="1156"/>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4"/>
      <c r="BK27" s="254"/>
      <c r="BL27" s="254"/>
      <c r="BM27" s="254"/>
      <c r="BN27" s="254"/>
      <c r="BO27" s="267"/>
      <c r="BP27" s="267"/>
      <c r="BQ27" s="264">
        <v>21</v>
      </c>
      <c r="BR27" s="265"/>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8"/>
    </row>
    <row r="28" spans="1:131" s="249" customFormat="1" ht="26.25" customHeight="1" thickTop="1">
      <c r="A28" s="268">
        <v>1</v>
      </c>
      <c r="B28" s="1144" t="s">
        <v>399</v>
      </c>
      <c r="C28" s="1145"/>
      <c r="D28" s="1145"/>
      <c r="E28" s="1145"/>
      <c r="F28" s="1145"/>
      <c r="G28" s="1145"/>
      <c r="H28" s="1145"/>
      <c r="I28" s="1145"/>
      <c r="J28" s="1145"/>
      <c r="K28" s="1145"/>
      <c r="L28" s="1145"/>
      <c r="M28" s="1145"/>
      <c r="N28" s="1145"/>
      <c r="O28" s="1145"/>
      <c r="P28" s="1146"/>
      <c r="Q28" s="1147">
        <v>14983</v>
      </c>
      <c r="R28" s="1148"/>
      <c r="S28" s="1148"/>
      <c r="T28" s="1148"/>
      <c r="U28" s="1148"/>
      <c r="V28" s="1148">
        <v>14574</v>
      </c>
      <c r="W28" s="1148"/>
      <c r="X28" s="1148"/>
      <c r="Y28" s="1148"/>
      <c r="Z28" s="1148"/>
      <c r="AA28" s="1148">
        <v>408</v>
      </c>
      <c r="AB28" s="1148"/>
      <c r="AC28" s="1148"/>
      <c r="AD28" s="1148"/>
      <c r="AE28" s="1149"/>
      <c r="AF28" s="1150">
        <v>408</v>
      </c>
      <c r="AG28" s="1148"/>
      <c r="AH28" s="1148"/>
      <c r="AI28" s="1148"/>
      <c r="AJ28" s="1151"/>
      <c r="AK28" s="1152">
        <v>1473</v>
      </c>
      <c r="AL28" s="1140"/>
      <c r="AM28" s="1140"/>
      <c r="AN28" s="1140"/>
      <c r="AO28" s="1140"/>
      <c r="AP28" s="1140" t="s">
        <v>569</v>
      </c>
      <c r="AQ28" s="1140"/>
      <c r="AR28" s="1140"/>
      <c r="AS28" s="1140"/>
      <c r="AT28" s="1140"/>
      <c r="AU28" s="1140" t="s">
        <v>569</v>
      </c>
      <c r="AV28" s="1140"/>
      <c r="AW28" s="1140"/>
      <c r="AX28" s="1140"/>
      <c r="AY28" s="1140"/>
      <c r="AZ28" s="1141"/>
      <c r="BA28" s="1141"/>
      <c r="BB28" s="1141"/>
      <c r="BC28" s="1141"/>
      <c r="BD28" s="1141"/>
      <c r="BE28" s="1142"/>
      <c r="BF28" s="1142"/>
      <c r="BG28" s="1142"/>
      <c r="BH28" s="1142"/>
      <c r="BI28" s="1143"/>
      <c r="BJ28" s="254"/>
      <c r="BK28" s="254"/>
      <c r="BL28" s="254"/>
      <c r="BM28" s="254"/>
      <c r="BN28" s="254"/>
      <c r="BO28" s="267"/>
      <c r="BP28" s="267"/>
      <c r="BQ28" s="264">
        <v>22</v>
      </c>
      <c r="BR28" s="265"/>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8"/>
    </row>
    <row r="29" spans="1:131" s="249" customFormat="1" ht="26.25" customHeight="1">
      <c r="A29" s="268">
        <v>2</v>
      </c>
      <c r="B29" s="1131" t="s">
        <v>400</v>
      </c>
      <c r="C29" s="1132"/>
      <c r="D29" s="1132"/>
      <c r="E29" s="1132"/>
      <c r="F29" s="1132"/>
      <c r="G29" s="1132"/>
      <c r="H29" s="1132"/>
      <c r="I29" s="1132"/>
      <c r="J29" s="1132"/>
      <c r="K29" s="1132"/>
      <c r="L29" s="1132"/>
      <c r="M29" s="1132"/>
      <c r="N29" s="1132"/>
      <c r="O29" s="1132"/>
      <c r="P29" s="1133"/>
      <c r="Q29" s="1137">
        <v>11481</v>
      </c>
      <c r="R29" s="1138"/>
      <c r="S29" s="1138"/>
      <c r="T29" s="1138"/>
      <c r="U29" s="1138"/>
      <c r="V29" s="1138">
        <v>10941</v>
      </c>
      <c r="W29" s="1138"/>
      <c r="X29" s="1138"/>
      <c r="Y29" s="1138"/>
      <c r="Z29" s="1138"/>
      <c r="AA29" s="1138">
        <v>540</v>
      </c>
      <c r="AB29" s="1138"/>
      <c r="AC29" s="1138"/>
      <c r="AD29" s="1138"/>
      <c r="AE29" s="1139"/>
      <c r="AF29" s="1113">
        <v>538</v>
      </c>
      <c r="AG29" s="1114"/>
      <c r="AH29" s="1114"/>
      <c r="AI29" s="1114"/>
      <c r="AJ29" s="1115"/>
      <c r="AK29" s="1074">
        <v>1814</v>
      </c>
      <c r="AL29" s="1065"/>
      <c r="AM29" s="1065"/>
      <c r="AN29" s="1065"/>
      <c r="AO29" s="1065"/>
      <c r="AP29" s="1065" t="s">
        <v>569</v>
      </c>
      <c r="AQ29" s="1065"/>
      <c r="AR29" s="1065"/>
      <c r="AS29" s="1065"/>
      <c r="AT29" s="1065"/>
      <c r="AU29" s="1065" t="s">
        <v>569</v>
      </c>
      <c r="AV29" s="1065"/>
      <c r="AW29" s="1065"/>
      <c r="AX29" s="1065"/>
      <c r="AY29" s="1065"/>
      <c r="AZ29" s="1136"/>
      <c r="BA29" s="1136"/>
      <c r="BB29" s="1136"/>
      <c r="BC29" s="1136"/>
      <c r="BD29" s="1136"/>
      <c r="BE29" s="1126"/>
      <c r="BF29" s="1126"/>
      <c r="BG29" s="1126"/>
      <c r="BH29" s="1126"/>
      <c r="BI29" s="1127"/>
      <c r="BJ29" s="254"/>
      <c r="BK29" s="254"/>
      <c r="BL29" s="254"/>
      <c r="BM29" s="254"/>
      <c r="BN29" s="254"/>
      <c r="BO29" s="267"/>
      <c r="BP29" s="267"/>
      <c r="BQ29" s="264">
        <v>23</v>
      </c>
      <c r="BR29" s="265"/>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8"/>
    </row>
    <row r="30" spans="1:131" s="249" customFormat="1" ht="26.25" customHeight="1">
      <c r="A30" s="268">
        <v>3</v>
      </c>
      <c r="B30" s="1131" t="s">
        <v>568</v>
      </c>
      <c r="C30" s="1132"/>
      <c r="D30" s="1132"/>
      <c r="E30" s="1132"/>
      <c r="F30" s="1132"/>
      <c r="G30" s="1132"/>
      <c r="H30" s="1132"/>
      <c r="I30" s="1132"/>
      <c r="J30" s="1132"/>
      <c r="K30" s="1132"/>
      <c r="L30" s="1132"/>
      <c r="M30" s="1132"/>
      <c r="N30" s="1132"/>
      <c r="O30" s="1132"/>
      <c r="P30" s="1133"/>
      <c r="Q30" s="1137">
        <v>3929</v>
      </c>
      <c r="R30" s="1138"/>
      <c r="S30" s="1138"/>
      <c r="T30" s="1138"/>
      <c r="U30" s="1138"/>
      <c r="V30" s="1138">
        <v>3920</v>
      </c>
      <c r="W30" s="1138"/>
      <c r="X30" s="1138"/>
      <c r="Y30" s="1138"/>
      <c r="Z30" s="1138"/>
      <c r="AA30" s="1138">
        <v>9</v>
      </c>
      <c r="AB30" s="1138"/>
      <c r="AC30" s="1138"/>
      <c r="AD30" s="1138"/>
      <c r="AE30" s="1139"/>
      <c r="AF30" s="1113">
        <v>9</v>
      </c>
      <c r="AG30" s="1114"/>
      <c r="AH30" s="1114"/>
      <c r="AI30" s="1114"/>
      <c r="AJ30" s="1115"/>
      <c r="AK30" s="1074">
        <v>1797</v>
      </c>
      <c r="AL30" s="1065"/>
      <c r="AM30" s="1065"/>
      <c r="AN30" s="1065"/>
      <c r="AO30" s="1065"/>
      <c r="AP30" s="1065" t="s">
        <v>569</v>
      </c>
      <c r="AQ30" s="1065"/>
      <c r="AR30" s="1065"/>
      <c r="AS30" s="1065"/>
      <c r="AT30" s="1065"/>
      <c r="AU30" s="1065" t="s">
        <v>569</v>
      </c>
      <c r="AV30" s="1065"/>
      <c r="AW30" s="1065"/>
      <c r="AX30" s="1065"/>
      <c r="AY30" s="1065"/>
      <c r="AZ30" s="1136"/>
      <c r="BA30" s="1136"/>
      <c r="BB30" s="1136"/>
      <c r="BC30" s="1136"/>
      <c r="BD30" s="1136"/>
      <c r="BE30" s="1126"/>
      <c r="BF30" s="1126"/>
      <c r="BG30" s="1126"/>
      <c r="BH30" s="1126"/>
      <c r="BI30" s="1127"/>
      <c r="BJ30" s="254"/>
      <c r="BK30" s="254"/>
      <c r="BL30" s="254"/>
      <c r="BM30" s="254"/>
      <c r="BN30" s="254"/>
      <c r="BO30" s="267"/>
      <c r="BP30" s="267"/>
      <c r="BQ30" s="264">
        <v>24</v>
      </c>
      <c r="BR30" s="265"/>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8"/>
    </row>
    <row r="31" spans="1:131" s="249" customFormat="1" ht="26.25" customHeight="1">
      <c r="A31" s="268">
        <v>4</v>
      </c>
      <c r="B31" s="1131" t="s">
        <v>401</v>
      </c>
      <c r="C31" s="1132"/>
      <c r="D31" s="1132"/>
      <c r="E31" s="1132"/>
      <c r="F31" s="1132"/>
      <c r="G31" s="1132"/>
      <c r="H31" s="1132"/>
      <c r="I31" s="1132"/>
      <c r="J31" s="1132"/>
      <c r="K31" s="1132"/>
      <c r="L31" s="1132"/>
      <c r="M31" s="1132"/>
      <c r="N31" s="1132"/>
      <c r="O31" s="1132"/>
      <c r="P31" s="1133"/>
      <c r="Q31" s="1137">
        <v>3001</v>
      </c>
      <c r="R31" s="1138"/>
      <c r="S31" s="1138"/>
      <c r="T31" s="1138"/>
      <c r="U31" s="1138"/>
      <c r="V31" s="1138">
        <v>2702</v>
      </c>
      <c r="W31" s="1138"/>
      <c r="X31" s="1138"/>
      <c r="Y31" s="1138"/>
      <c r="Z31" s="1138"/>
      <c r="AA31" s="1138">
        <v>299</v>
      </c>
      <c r="AB31" s="1138"/>
      <c r="AC31" s="1138"/>
      <c r="AD31" s="1138"/>
      <c r="AE31" s="1139"/>
      <c r="AF31" s="1113">
        <v>9454</v>
      </c>
      <c r="AG31" s="1114"/>
      <c r="AH31" s="1114"/>
      <c r="AI31" s="1114"/>
      <c r="AJ31" s="1115"/>
      <c r="AK31" s="1074">
        <v>228</v>
      </c>
      <c r="AL31" s="1065"/>
      <c r="AM31" s="1065"/>
      <c r="AN31" s="1065"/>
      <c r="AO31" s="1065"/>
      <c r="AP31" s="1065">
        <v>499</v>
      </c>
      <c r="AQ31" s="1065"/>
      <c r="AR31" s="1065"/>
      <c r="AS31" s="1065"/>
      <c r="AT31" s="1065"/>
      <c r="AU31" s="1065">
        <v>159</v>
      </c>
      <c r="AV31" s="1065"/>
      <c r="AW31" s="1065"/>
      <c r="AX31" s="1065"/>
      <c r="AY31" s="1065"/>
      <c r="AZ31" s="1136"/>
      <c r="BA31" s="1136"/>
      <c r="BB31" s="1136"/>
      <c r="BC31" s="1136"/>
      <c r="BD31" s="1136"/>
      <c r="BE31" s="1126" t="s">
        <v>402</v>
      </c>
      <c r="BF31" s="1126"/>
      <c r="BG31" s="1126"/>
      <c r="BH31" s="1126"/>
      <c r="BI31" s="1127"/>
      <c r="BJ31" s="254"/>
      <c r="BK31" s="254"/>
      <c r="BL31" s="254"/>
      <c r="BM31" s="254"/>
      <c r="BN31" s="254"/>
      <c r="BO31" s="267"/>
      <c r="BP31" s="267"/>
      <c r="BQ31" s="264">
        <v>25</v>
      </c>
      <c r="BR31" s="265"/>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8"/>
    </row>
    <row r="32" spans="1:131" s="249" customFormat="1" ht="26.25" customHeight="1">
      <c r="A32" s="268">
        <v>5</v>
      </c>
      <c r="B32" s="1131"/>
      <c r="C32" s="1132"/>
      <c r="D32" s="1132"/>
      <c r="E32" s="1132"/>
      <c r="F32" s="1132"/>
      <c r="G32" s="1132"/>
      <c r="H32" s="1132"/>
      <c r="I32" s="1132"/>
      <c r="J32" s="1132"/>
      <c r="K32" s="1132"/>
      <c r="L32" s="1132"/>
      <c r="M32" s="1132"/>
      <c r="N32" s="1132"/>
      <c r="O32" s="1132"/>
      <c r="P32" s="1133"/>
      <c r="Q32" s="1137"/>
      <c r="R32" s="1138"/>
      <c r="S32" s="1138"/>
      <c r="T32" s="1138"/>
      <c r="U32" s="1138"/>
      <c r="V32" s="1138"/>
      <c r="W32" s="1138"/>
      <c r="X32" s="1138"/>
      <c r="Y32" s="1138"/>
      <c r="Z32" s="1138"/>
      <c r="AA32" s="1138"/>
      <c r="AB32" s="1138"/>
      <c r="AC32" s="1138"/>
      <c r="AD32" s="1138"/>
      <c r="AE32" s="1139"/>
      <c r="AF32" s="1113"/>
      <c r="AG32" s="1114"/>
      <c r="AH32" s="1114"/>
      <c r="AI32" s="1114"/>
      <c r="AJ32" s="1115"/>
      <c r="AK32" s="1074"/>
      <c r="AL32" s="1065"/>
      <c r="AM32" s="1065"/>
      <c r="AN32" s="1065"/>
      <c r="AO32" s="1065"/>
      <c r="AP32" s="1065"/>
      <c r="AQ32" s="1065"/>
      <c r="AR32" s="1065"/>
      <c r="AS32" s="1065"/>
      <c r="AT32" s="1065"/>
      <c r="AU32" s="1065"/>
      <c r="AV32" s="1065"/>
      <c r="AW32" s="1065"/>
      <c r="AX32" s="1065"/>
      <c r="AY32" s="1065"/>
      <c r="AZ32" s="1136"/>
      <c r="BA32" s="1136"/>
      <c r="BB32" s="1136"/>
      <c r="BC32" s="1136"/>
      <c r="BD32" s="1136"/>
      <c r="BE32" s="1126"/>
      <c r="BF32" s="1126"/>
      <c r="BG32" s="1126"/>
      <c r="BH32" s="1126"/>
      <c r="BI32" s="1127"/>
      <c r="BJ32" s="254"/>
      <c r="BK32" s="254"/>
      <c r="BL32" s="254"/>
      <c r="BM32" s="254"/>
      <c r="BN32" s="254"/>
      <c r="BO32" s="267"/>
      <c r="BP32" s="267"/>
      <c r="BQ32" s="264">
        <v>26</v>
      </c>
      <c r="BR32" s="265"/>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8"/>
    </row>
    <row r="33" spans="1:131" s="249" customFormat="1" ht="26.25" customHeight="1">
      <c r="A33" s="268">
        <v>6</v>
      </c>
      <c r="B33" s="1131"/>
      <c r="C33" s="1132"/>
      <c r="D33" s="1132"/>
      <c r="E33" s="1132"/>
      <c r="F33" s="1132"/>
      <c r="G33" s="1132"/>
      <c r="H33" s="1132"/>
      <c r="I33" s="1132"/>
      <c r="J33" s="1132"/>
      <c r="K33" s="1132"/>
      <c r="L33" s="1132"/>
      <c r="M33" s="1132"/>
      <c r="N33" s="1132"/>
      <c r="O33" s="1132"/>
      <c r="P33" s="1133"/>
      <c r="Q33" s="1137"/>
      <c r="R33" s="1138"/>
      <c r="S33" s="1138"/>
      <c r="T33" s="1138"/>
      <c r="U33" s="1138"/>
      <c r="V33" s="1138"/>
      <c r="W33" s="1138"/>
      <c r="X33" s="1138"/>
      <c r="Y33" s="1138"/>
      <c r="Z33" s="1138"/>
      <c r="AA33" s="1138"/>
      <c r="AB33" s="1138"/>
      <c r="AC33" s="1138"/>
      <c r="AD33" s="1138"/>
      <c r="AE33" s="1139"/>
      <c r="AF33" s="1113"/>
      <c r="AG33" s="1114"/>
      <c r="AH33" s="1114"/>
      <c r="AI33" s="1114"/>
      <c r="AJ33" s="1115"/>
      <c r="AK33" s="1074"/>
      <c r="AL33" s="1065"/>
      <c r="AM33" s="1065"/>
      <c r="AN33" s="1065"/>
      <c r="AO33" s="1065"/>
      <c r="AP33" s="1065"/>
      <c r="AQ33" s="1065"/>
      <c r="AR33" s="1065"/>
      <c r="AS33" s="1065"/>
      <c r="AT33" s="1065"/>
      <c r="AU33" s="1065"/>
      <c r="AV33" s="1065"/>
      <c r="AW33" s="1065"/>
      <c r="AX33" s="1065"/>
      <c r="AY33" s="1065"/>
      <c r="AZ33" s="1136"/>
      <c r="BA33" s="1136"/>
      <c r="BB33" s="1136"/>
      <c r="BC33" s="1136"/>
      <c r="BD33" s="1136"/>
      <c r="BE33" s="1126"/>
      <c r="BF33" s="1126"/>
      <c r="BG33" s="1126"/>
      <c r="BH33" s="1126"/>
      <c r="BI33" s="1127"/>
      <c r="BJ33" s="254"/>
      <c r="BK33" s="254"/>
      <c r="BL33" s="254"/>
      <c r="BM33" s="254"/>
      <c r="BN33" s="254"/>
      <c r="BO33" s="267"/>
      <c r="BP33" s="267"/>
      <c r="BQ33" s="264">
        <v>27</v>
      </c>
      <c r="BR33" s="265"/>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8"/>
    </row>
    <row r="34" spans="1:131" s="249" customFormat="1" ht="26.25" customHeight="1">
      <c r="A34" s="268">
        <v>7</v>
      </c>
      <c r="B34" s="1131"/>
      <c r="C34" s="1132"/>
      <c r="D34" s="1132"/>
      <c r="E34" s="1132"/>
      <c r="F34" s="1132"/>
      <c r="G34" s="1132"/>
      <c r="H34" s="1132"/>
      <c r="I34" s="1132"/>
      <c r="J34" s="1132"/>
      <c r="K34" s="1132"/>
      <c r="L34" s="1132"/>
      <c r="M34" s="1132"/>
      <c r="N34" s="1132"/>
      <c r="O34" s="1132"/>
      <c r="P34" s="1133"/>
      <c r="Q34" s="1137"/>
      <c r="R34" s="1138"/>
      <c r="S34" s="1138"/>
      <c r="T34" s="1138"/>
      <c r="U34" s="1138"/>
      <c r="V34" s="1138"/>
      <c r="W34" s="1138"/>
      <c r="X34" s="1138"/>
      <c r="Y34" s="1138"/>
      <c r="Z34" s="1138"/>
      <c r="AA34" s="1138"/>
      <c r="AB34" s="1138"/>
      <c r="AC34" s="1138"/>
      <c r="AD34" s="1138"/>
      <c r="AE34" s="1139"/>
      <c r="AF34" s="1113"/>
      <c r="AG34" s="1114"/>
      <c r="AH34" s="1114"/>
      <c r="AI34" s="1114"/>
      <c r="AJ34" s="1115"/>
      <c r="AK34" s="1074"/>
      <c r="AL34" s="1065"/>
      <c r="AM34" s="1065"/>
      <c r="AN34" s="1065"/>
      <c r="AO34" s="1065"/>
      <c r="AP34" s="1065"/>
      <c r="AQ34" s="1065"/>
      <c r="AR34" s="1065"/>
      <c r="AS34" s="1065"/>
      <c r="AT34" s="1065"/>
      <c r="AU34" s="1065"/>
      <c r="AV34" s="1065"/>
      <c r="AW34" s="1065"/>
      <c r="AX34" s="1065"/>
      <c r="AY34" s="1065"/>
      <c r="AZ34" s="1136"/>
      <c r="BA34" s="1136"/>
      <c r="BB34" s="1136"/>
      <c r="BC34" s="1136"/>
      <c r="BD34" s="1136"/>
      <c r="BE34" s="1126"/>
      <c r="BF34" s="1126"/>
      <c r="BG34" s="1126"/>
      <c r="BH34" s="1126"/>
      <c r="BI34" s="1127"/>
      <c r="BJ34" s="254"/>
      <c r="BK34" s="254"/>
      <c r="BL34" s="254"/>
      <c r="BM34" s="254"/>
      <c r="BN34" s="254"/>
      <c r="BO34" s="267"/>
      <c r="BP34" s="267"/>
      <c r="BQ34" s="264">
        <v>28</v>
      </c>
      <c r="BR34" s="265"/>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8"/>
    </row>
    <row r="35" spans="1:131" s="249" customFormat="1" ht="26.25" customHeight="1">
      <c r="A35" s="268">
        <v>8</v>
      </c>
      <c r="B35" s="1131"/>
      <c r="C35" s="1132"/>
      <c r="D35" s="1132"/>
      <c r="E35" s="1132"/>
      <c r="F35" s="1132"/>
      <c r="G35" s="1132"/>
      <c r="H35" s="1132"/>
      <c r="I35" s="1132"/>
      <c r="J35" s="1132"/>
      <c r="K35" s="1132"/>
      <c r="L35" s="1132"/>
      <c r="M35" s="1132"/>
      <c r="N35" s="1132"/>
      <c r="O35" s="1132"/>
      <c r="P35" s="1133"/>
      <c r="Q35" s="1137"/>
      <c r="R35" s="1138"/>
      <c r="S35" s="1138"/>
      <c r="T35" s="1138"/>
      <c r="U35" s="1138"/>
      <c r="V35" s="1138"/>
      <c r="W35" s="1138"/>
      <c r="X35" s="1138"/>
      <c r="Y35" s="1138"/>
      <c r="Z35" s="1138"/>
      <c r="AA35" s="1138"/>
      <c r="AB35" s="1138"/>
      <c r="AC35" s="1138"/>
      <c r="AD35" s="1138"/>
      <c r="AE35" s="1139"/>
      <c r="AF35" s="1113"/>
      <c r="AG35" s="1114"/>
      <c r="AH35" s="1114"/>
      <c r="AI35" s="1114"/>
      <c r="AJ35" s="1115"/>
      <c r="AK35" s="1074"/>
      <c r="AL35" s="1065"/>
      <c r="AM35" s="1065"/>
      <c r="AN35" s="1065"/>
      <c r="AO35" s="1065"/>
      <c r="AP35" s="1065"/>
      <c r="AQ35" s="1065"/>
      <c r="AR35" s="1065"/>
      <c r="AS35" s="1065"/>
      <c r="AT35" s="1065"/>
      <c r="AU35" s="1065"/>
      <c r="AV35" s="1065"/>
      <c r="AW35" s="1065"/>
      <c r="AX35" s="1065"/>
      <c r="AY35" s="1065"/>
      <c r="AZ35" s="1136"/>
      <c r="BA35" s="1136"/>
      <c r="BB35" s="1136"/>
      <c r="BC35" s="1136"/>
      <c r="BD35" s="1136"/>
      <c r="BE35" s="1126"/>
      <c r="BF35" s="1126"/>
      <c r="BG35" s="1126"/>
      <c r="BH35" s="1126"/>
      <c r="BI35" s="1127"/>
      <c r="BJ35" s="254"/>
      <c r="BK35" s="254"/>
      <c r="BL35" s="254"/>
      <c r="BM35" s="254"/>
      <c r="BN35" s="254"/>
      <c r="BO35" s="267"/>
      <c r="BP35" s="267"/>
      <c r="BQ35" s="264">
        <v>29</v>
      </c>
      <c r="BR35" s="265"/>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8"/>
    </row>
    <row r="36" spans="1:131" s="249" customFormat="1" ht="26.25" customHeight="1">
      <c r="A36" s="268">
        <v>9</v>
      </c>
      <c r="B36" s="1131"/>
      <c r="C36" s="1132"/>
      <c r="D36" s="1132"/>
      <c r="E36" s="1132"/>
      <c r="F36" s="1132"/>
      <c r="G36" s="1132"/>
      <c r="H36" s="1132"/>
      <c r="I36" s="1132"/>
      <c r="J36" s="1132"/>
      <c r="K36" s="1132"/>
      <c r="L36" s="1132"/>
      <c r="M36" s="1132"/>
      <c r="N36" s="1132"/>
      <c r="O36" s="1132"/>
      <c r="P36" s="1133"/>
      <c r="Q36" s="1137"/>
      <c r="R36" s="1138"/>
      <c r="S36" s="1138"/>
      <c r="T36" s="1138"/>
      <c r="U36" s="1138"/>
      <c r="V36" s="1138"/>
      <c r="W36" s="1138"/>
      <c r="X36" s="1138"/>
      <c r="Y36" s="1138"/>
      <c r="Z36" s="1138"/>
      <c r="AA36" s="1138"/>
      <c r="AB36" s="1138"/>
      <c r="AC36" s="1138"/>
      <c r="AD36" s="1138"/>
      <c r="AE36" s="1139"/>
      <c r="AF36" s="1113"/>
      <c r="AG36" s="1114"/>
      <c r="AH36" s="1114"/>
      <c r="AI36" s="1114"/>
      <c r="AJ36" s="1115"/>
      <c r="AK36" s="1074"/>
      <c r="AL36" s="1065"/>
      <c r="AM36" s="1065"/>
      <c r="AN36" s="1065"/>
      <c r="AO36" s="1065"/>
      <c r="AP36" s="1065"/>
      <c r="AQ36" s="1065"/>
      <c r="AR36" s="1065"/>
      <c r="AS36" s="1065"/>
      <c r="AT36" s="1065"/>
      <c r="AU36" s="1065"/>
      <c r="AV36" s="1065"/>
      <c r="AW36" s="1065"/>
      <c r="AX36" s="1065"/>
      <c r="AY36" s="1065"/>
      <c r="AZ36" s="1136"/>
      <c r="BA36" s="1136"/>
      <c r="BB36" s="1136"/>
      <c r="BC36" s="1136"/>
      <c r="BD36" s="1136"/>
      <c r="BE36" s="1126"/>
      <c r="BF36" s="1126"/>
      <c r="BG36" s="1126"/>
      <c r="BH36" s="1126"/>
      <c r="BI36" s="1127"/>
      <c r="BJ36" s="254"/>
      <c r="BK36" s="254"/>
      <c r="BL36" s="254"/>
      <c r="BM36" s="254"/>
      <c r="BN36" s="254"/>
      <c r="BO36" s="267"/>
      <c r="BP36" s="267"/>
      <c r="BQ36" s="264">
        <v>30</v>
      </c>
      <c r="BR36" s="265"/>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8"/>
    </row>
    <row r="37" spans="1:131" s="249" customFormat="1" ht="26.25" customHeight="1">
      <c r="A37" s="268">
        <v>10</v>
      </c>
      <c r="B37" s="1131"/>
      <c r="C37" s="1132"/>
      <c r="D37" s="1132"/>
      <c r="E37" s="1132"/>
      <c r="F37" s="1132"/>
      <c r="G37" s="1132"/>
      <c r="H37" s="1132"/>
      <c r="I37" s="1132"/>
      <c r="J37" s="1132"/>
      <c r="K37" s="1132"/>
      <c r="L37" s="1132"/>
      <c r="M37" s="1132"/>
      <c r="N37" s="1132"/>
      <c r="O37" s="1132"/>
      <c r="P37" s="1133"/>
      <c r="Q37" s="1137"/>
      <c r="R37" s="1138"/>
      <c r="S37" s="1138"/>
      <c r="T37" s="1138"/>
      <c r="U37" s="1138"/>
      <c r="V37" s="1138"/>
      <c r="W37" s="1138"/>
      <c r="X37" s="1138"/>
      <c r="Y37" s="1138"/>
      <c r="Z37" s="1138"/>
      <c r="AA37" s="1138"/>
      <c r="AB37" s="1138"/>
      <c r="AC37" s="1138"/>
      <c r="AD37" s="1138"/>
      <c r="AE37" s="1139"/>
      <c r="AF37" s="1113"/>
      <c r="AG37" s="1114"/>
      <c r="AH37" s="1114"/>
      <c r="AI37" s="1114"/>
      <c r="AJ37" s="1115"/>
      <c r="AK37" s="1074"/>
      <c r="AL37" s="1065"/>
      <c r="AM37" s="1065"/>
      <c r="AN37" s="1065"/>
      <c r="AO37" s="1065"/>
      <c r="AP37" s="1065"/>
      <c r="AQ37" s="1065"/>
      <c r="AR37" s="1065"/>
      <c r="AS37" s="1065"/>
      <c r="AT37" s="1065"/>
      <c r="AU37" s="1065"/>
      <c r="AV37" s="1065"/>
      <c r="AW37" s="1065"/>
      <c r="AX37" s="1065"/>
      <c r="AY37" s="1065"/>
      <c r="AZ37" s="1136"/>
      <c r="BA37" s="1136"/>
      <c r="BB37" s="1136"/>
      <c r="BC37" s="1136"/>
      <c r="BD37" s="1136"/>
      <c r="BE37" s="1126"/>
      <c r="BF37" s="1126"/>
      <c r="BG37" s="1126"/>
      <c r="BH37" s="1126"/>
      <c r="BI37" s="1127"/>
      <c r="BJ37" s="254"/>
      <c r="BK37" s="254"/>
      <c r="BL37" s="254"/>
      <c r="BM37" s="254"/>
      <c r="BN37" s="254"/>
      <c r="BO37" s="267"/>
      <c r="BP37" s="267"/>
      <c r="BQ37" s="264">
        <v>31</v>
      </c>
      <c r="BR37" s="265"/>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8"/>
    </row>
    <row r="38" spans="1:131" s="249" customFormat="1" ht="26.25" customHeight="1">
      <c r="A38" s="268">
        <v>11</v>
      </c>
      <c r="B38" s="1131"/>
      <c r="C38" s="1132"/>
      <c r="D38" s="1132"/>
      <c r="E38" s="1132"/>
      <c r="F38" s="1132"/>
      <c r="G38" s="1132"/>
      <c r="H38" s="1132"/>
      <c r="I38" s="1132"/>
      <c r="J38" s="1132"/>
      <c r="K38" s="1132"/>
      <c r="L38" s="1132"/>
      <c r="M38" s="1132"/>
      <c r="N38" s="1132"/>
      <c r="O38" s="1132"/>
      <c r="P38" s="1133"/>
      <c r="Q38" s="1137"/>
      <c r="R38" s="1138"/>
      <c r="S38" s="1138"/>
      <c r="T38" s="1138"/>
      <c r="U38" s="1138"/>
      <c r="V38" s="1138"/>
      <c r="W38" s="1138"/>
      <c r="X38" s="1138"/>
      <c r="Y38" s="1138"/>
      <c r="Z38" s="1138"/>
      <c r="AA38" s="1138"/>
      <c r="AB38" s="1138"/>
      <c r="AC38" s="1138"/>
      <c r="AD38" s="1138"/>
      <c r="AE38" s="1139"/>
      <c r="AF38" s="1113"/>
      <c r="AG38" s="1114"/>
      <c r="AH38" s="1114"/>
      <c r="AI38" s="1114"/>
      <c r="AJ38" s="1115"/>
      <c r="AK38" s="1074"/>
      <c r="AL38" s="1065"/>
      <c r="AM38" s="1065"/>
      <c r="AN38" s="1065"/>
      <c r="AO38" s="1065"/>
      <c r="AP38" s="1065"/>
      <c r="AQ38" s="1065"/>
      <c r="AR38" s="1065"/>
      <c r="AS38" s="1065"/>
      <c r="AT38" s="1065"/>
      <c r="AU38" s="1065"/>
      <c r="AV38" s="1065"/>
      <c r="AW38" s="1065"/>
      <c r="AX38" s="1065"/>
      <c r="AY38" s="1065"/>
      <c r="AZ38" s="1136"/>
      <c r="BA38" s="1136"/>
      <c r="BB38" s="1136"/>
      <c r="BC38" s="1136"/>
      <c r="BD38" s="1136"/>
      <c r="BE38" s="1126"/>
      <c r="BF38" s="1126"/>
      <c r="BG38" s="1126"/>
      <c r="BH38" s="1126"/>
      <c r="BI38" s="1127"/>
      <c r="BJ38" s="254"/>
      <c r="BK38" s="254"/>
      <c r="BL38" s="254"/>
      <c r="BM38" s="254"/>
      <c r="BN38" s="254"/>
      <c r="BO38" s="267"/>
      <c r="BP38" s="267"/>
      <c r="BQ38" s="264">
        <v>32</v>
      </c>
      <c r="BR38" s="265"/>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8"/>
    </row>
    <row r="39" spans="1:131" s="249" customFormat="1" ht="26.25" customHeight="1">
      <c r="A39" s="268">
        <v>12</v>
      </c>
      <c r="B39" s="1131"/>
      <c r="C39" s="1132"/>
      <c r="D39" s="1132"/>
      <c r="E39" s="1132"/>
      <c r="F39" s="1132"/>
      <c r="G39" s="1132"/>
      <c r="H39" s="1132"/>
      <c r="I39" s="1132"/>
      <c r="J39" s="1132"/>
      <c r="K39" s="1132"/>
      <c r="L39" s="1132"/>
      <c r="M39" s="1132"/>
      <c r="N39" s="1132"/>
      <c r="O39" s="1132"/>
      <c r="P39" s="1133"/>
      <c r="Q39" s="1137"/>
      <c r="R39" s="1138"/>
      <c r="S39" s="1138"/>
      <c r="T39" s="1138"/>
      <c r="U39" s="1138"/>
      <c r="V39" s="1138"/>
      <c r="W39" s="1138"/>
      <c r="X39" s="1138"/>
      <c r="Y39" s="1138"/>
      <c r="Z39" s="1138"/>
      <c r="AA39" s="1138"/>
      <c r="AB39" s="1138"/>
      <c r="AC39" s="1138"/>
      <c r="AD39" s="1138"/>
      <c r="AE39" s="1139"/>
      <c r="AF39" s="1113"/>
      <c r="AG39" s="1114"/>
      <c r="AH39" s="1114"/>
      <c r="AI39" s="1114"/>
      <c r="AJ39" s="1115"/>
      <c r="AK39" s="1074"/>
      <c r="AL39" s="1065"/>
      <c r="AM39" s="1065"/>
      <c r="AN39" s="1065"/>
      <c r="AO39" s="1065"/>
      <c r="AP39" s="1065"/>
      <c r="AQ39" s="1065"/>
      <c r="AR39" s="1065"/>
      <c r="AS39" s="1065"/>
      <c r="AT39" s="1065"/>
      <c r="AU39" s="1065"/>
      <c r="AV39" s="1065"/>
      <c r="AW39" s="1065"/>
      <c r="AX39" s="1065"/>
      <c r="AY39" s="1065"/>
      <c r="AZ39" s="1136"/>
      <c r="BA39" s="1136"/>
      <c r="BB39" s="1136"/>
      <c r="BC39" s="1136"/>
      <c r="BD39" s="1136"/>
      <c r="BE39" s="1126"/>
      <c r="BF39" s="1126"/>
      <c r="BG39" s="1126"/>
      <c r="BH39" s="1126"/>
      <c r="BI39" s="1127"/>
      <c r="BJ39" s="254"/>
      <c r="BK39" s="254"/>
      <c r="BL39" s="254"/>
      <c r="BM39" s="254"/>
      <c r="BN39" s="254"/>
      <c r="BO39" s="267"/>
      <c r="BP39" s="267"/>
      <c r="BQ39" s="264">
        <v>33</v>
      </c>
      <c r="BR39" s="265"/>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8"/>
    </row>
    <row r="40" spans="1:131" s="249" customFormat="1" ht="26.25" customHeight="1">
      <c r="A40" s="263">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3"/>
      <c r="AG40" s="1114"/>
      <c r="AH40" s="1114"/>
      <c r="AI40" s="1114"/>
      <c r="AJ40" s="1115"/>
      <c r="AK40" s="1074"/>
      <c r="AL40" s="1065"/>
      <c r="AM40" s="1065"/>
      <c r="AN40" s="1065"/>
      <c r="AO40" s="1065"/>
      <c r="AP40" s="1065"/>
      <c r="AQ40" s="1065"/>
      <c r="AR40" s="1065"/>
      <c r="AS40" s="1065"/>
      <c r="AT40" s="1065"/>
      <c r="AU40" s="1065"/>
      <c r="AV40" s="1065"/>
      <c r="AW40" s="1065"/>
      <c r="AX40" s="1065"/>
      <c r="AY40" s="1065"/>
      <c r="AZ40" s="1136"/>
      <c r="BA40" s="1136"/>
      <c r="BB40" s="1136"/>
      <c r="BC40" s="1136"/>
      <c r="BD40" s="1136"/>
      <c r="BE40" s="1126"/>
      <c r="BF40" s="1126"/>
      <c r="BG40" s="1126"/>
      <c r="BH40" s="1126"/>
      <c r="BI40" s="1127"/>
      <c r="BJ40" s="254"/>
      <c r="BK40" s="254"/>
      <c r="BL40" s="254"/>
      <c r="BM40" s="254"/>
      <c r="BN40" s="254"/>
      <c r="BO40" s="267"/>
      <c r="BP40" s="267"/>
      <c r="BQ40" s="264">
        <v>34</v>
      </c>
      <c r="BR40" s="265"/>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8"/>
    </row>
    <row r="41" spans="1:131" s="249" customFormat="1" ht="26.25" customHeight="1">
      <c r="A41" s="263">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3"/>
      <c r="AG41" s="1114"/>
      <c r="AH41" s="1114"/>
      <c r="AI41" s="1114"/>
      <c r="AJ41" s="1115"/>
      <c r="AK41" s="1074"/>
      <c r="AL41" s="1065"/>
      <c r="AM41" s="1065"/>
      <c r="AN41" s="1065"/>
      <c r="AO41" s="1065"/>
      <c r="AP41" s="1065"/>
      <c r="AQ41" s="1065"/>
      <c r="AR41" s="1065"/>
      <c r="AS41" s="1065"/>
      <c r="AT41" s="1065"/>
      <c r="AU41" s="1065"/>
      <c r="AV41" s="1065"/>
      <c r="AW41" s="1065"/>
      <c r="AX41" s="1065"/>
      <c r="AY41" s="1065"/>
      <c r="AZ41" s="1136"/>
      <c r="BA41" s="1136"/>
      <c r="BB41" s="1136"/>
      <c r="BC41" s="1136"/>
      <c r="BD41" s="1136"/>
      <c r="BE41" s="1126"/>
      <c r="BF41" s="1126"/>
      <c r="BG41" s="1126"/>
      <c r="BH41" s="1126"/>
      <c r="BI41" s="1127"/>
      <c r="BJ41" s="254"/>
      <c r="BK41" s="254"/>
      <c r="BL41" s="254"/>
      <c r="BM41" s="254"/>
      <c r="BN41" s="254"/>
      <c r="BO41" s="267"/>
      <c r="BP41" s="267"/>
      <c r="BQ41" s="264">
        <v>35</v>
      </c>
      <c r="BR41" s="265"/>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8"/>
    </row>
    <row r="42" spans="1:131" s="249" customFormat="1" ht="26.25" customHeight="1">
      <c r="A42" s="263">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3"/>
      <c r="AG42" s="1114"/>
      <c r="AH42" s="1114"/>
      <c r="AI42" s="1114"/>
      <c r="AJ42" s="1115"/>
      <c r="AK42" s="1074"/>
      <c r="AL42" s="1065"/>
      <c r="AM42" s="1065"/>
      <c r="AN42" s="1065"/>
      <c r="AO42" s="1065"/>
      <c r="AP42" s="1065"/>
      <c r="AQ42" s="1065"/>
      <c r="AR42" s="1065"/>
      <c r="AS42" s="1065"/>
      <c r="AT42" s="1065"/>
      <c r="AU42" s="1065"/>
      <c r="AV42" s="1065"/>
      <c r="AW42" s="1065"/>
      <c r="AX42" s="1065"/>
      <c r="AY42" s="1065"/>
      <c r="AZ42" s="1136"/>
      <c r="BA42" s="1136"/>
      <c r="BB42" s="1136"/>
      <c r="BC42" s="1136"/>
      <c r="BD42" s="1136"/>
      <c r="BE42" s="1126"/>
      <c r="BF42" s="1126"/>
      <c r="BG42" s="1126"/>
      <c r="BH42" s="1126"/>
      <c r="BI42" s="1127"/>
      <c r="BJ42" s="254"/>
      <c r="BK42" s="254"/>
      <c r="BL42" s="254"/>
      <c r="BM42" s="254"/>
      <c r="BN42" s="254"/>
      <c r="BO42" s="267"/>
      <c r="BP42" s="267"/>
      <c r="BQ42" s="264">
        <v>36</v>
      </c>
      <c r="BR42" s="265"/>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8"/>
    </row>
    <row r="43" spans="1:131" s="249" customFormat="1" ht="26.25" customHeight="1">
      <c r="A43" s="263">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3"/>
      <c r="AG43" s="1114"/>
      <c r="AH43" s="1114"/>
      <c r="AI43" s="1114"/>
      <c r="AJ43" s="1115"/>
      <c r="AK43" s="1074"/>
      <c r="AL43" s="1065"/>
      <c r="AM43" s="1065"/>
      <c r="AN43" s="1065"/>
      <c r="AO43" s="1065"/>
      <c r="AP43" s="1065"/>
      <c r="AQ43" s="1065"/>
      <c r="AR43" s="1065"/>
      <c r="AS43" s="1065"/>
      <c r="AT43" s="1065"/>
      <c r="AU43" s="1065"/>
      <c r="AV43" s="1065"/>
      <c r="AW43" s="1065"/>
      <c r="AX43" s="1065"/>
      <c r="AY43" s="1065"/>
      <c r="AZ43" s="1136"/>
      <c r="BA43" s="1136"/>
      <c r="BB43" s="1136"/>
      <c r="BC43" s="1136"/>
      <c r="BD43" s="1136"/>
      <c r="BE43" s="1126"/>
      <c r="BF43" s="1126"/>
      <c r="BG43" s="1126"/>
      <c r="BH43" s="1126"/>
      <c r="BI43" s="1127"/>
      <c r="BJ43" s="254"/>
      <c r="BK43" s="254"/>
      <c r="BL43" s="254"/>
      <c r="BM43" s="254"/>
      <c r="BN43" s="254"/>
      <c r="BO43" s="267"/>
      <c r="BP43" s="267"/>
      <c r="BQ43" s="264">
        <v>37</v>
      </c>
      <c r="BR43" s="265"/>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8"/>
    </row>
    <row r="44" spans="1:131" s="249" customFormat="1" ht="26.25" customHeight="1">
      <c r="A44" s="263">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3"/>
      <c r="AG44" s="1114"/>
      <c r="AH44" s="1114"/>
      <c r="AI44" s="1114"/>
      <c r="AJ44" s="1115"/>
      <c r="AK44" s="1074"/>
      <c r="AL44" s="1065"/>
      <c r="AM44" s="1065"/>
      <c r="AN44" s="1065"/>
      <c r="AO44" s="1065"/>
      <c r="AP44" s="1065"/>
      <c r="AQ44" s="1065"/>
      <c r="AR44" s="1065"/>
      <c r="AS44" s="1065"/>
      <c r="AT44" s="1065"/>
      <c r="AU44" s="1065"/>
      <c r="AV44" s="1065"/>
      <c r="AW44" s="1065"/>
      <c r="AX44" s="1065"/>
      <c r="AY44" s="1065"/>
      <c r="AZ44" s="1136"/>
      <c r="BA44" s="1136"/>
      <c r="BB44" s="1136"/>
      <c r="BC44" s="1136"/>
      <c r="BD44" s="1136"/>
      <c r="BE44" s="1126"/>
      <c r="BF44" s="1126"/>
      <c r="BG44" s="1126"/>
      <c r="BH44" s="1126"/>
      <c r="BI44" s="1127"/>
      <c r="BJ44" s="254"/>
      <c r="BK44" s="254"/>
      <c r="BL44" s="254"/>
      <c r="BM44" s="254"/>
      <c r="BN44" s="254"/>
      <c r="BO44" s="267"/>
      <c r="BP44" s="267"/>
      <c r="BQ44" s="264">
        <v>38</v>
      </c>
      <c r="BR44" s="265"/>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8"/>
    </row>
    <row r="45" spans="1:131" s="249" customFormat="1" ht="26.25" customHeight="1">
      <c r="A45" s="263">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3"/>
      <c r="AG45" s="1114"/>
      <c r="AH45" s="1114"/>
      <c r="AI45" s="1114"/>
      <c r="AJ45" s="1115"/>
      <c r="AK45" s="1074"/>
      <c r="AL45" s="1065"/>
      <c r="AM45" s="1065"/>
      <c r="AN45" s="1065"/>
      <c r="AO45" s="1065"/>
      <c r="AP45" s="1065"/>
      <c r="AQ45" s="1065"/>
      <c r="AR45" s="1065"/>
      <c r="AS45" s="1065"/>
      <c r="AT45" s="1065"/>
      <c r="AU45" s="1065"/>
      <c r="AV45" s="1065"/>
      <c r="AW45" s="1065"/>
      <c r="AX45" s="1065"/>
      <c r="AY45" s="1065"/>
      <c r="AZ45" s="1136"/>
      <c r="BA45" s="1136"/>
      <c r="BB45" s="1136"/>
      <c r="BC45" s="1136"/>
      <c r="BD45" s="1136"/>
      <c r="BE45" s="1126"/>
      <c r="BF45" s="1126"/>
      <c r="BG45" s="1126"/>
      <c r="BH45" s="1126"/>
      <c r="BI45" s="1127"/>
      <c r="BJ45" s="254"/>
      <c r="BK45" s="254"/>
      <c r="BL45" s="254"/>
      <c r="BM45" s="254"/>
      <c r="BN45" s="254"/>
      <c r="BO45" s="267"/>
      <c r="BP45" s="267"/>
      <c r="BQ45" s="264">
        <v>39</v>
      </c>
      <c r="BR45" s="265"/>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8"/>
    </row>
    <row r="46" spans="1:131" s="249" customFormat="1" ht="26.25" customHeight="1">
      <c r="A46" s="263">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3"/>
      <c r="AG46" s="1114"/>
      <c r="AH46" s="1114"/>
      <c r="AI46" s="1114"/>
      <c r="AJ46" s="1115"/>
      <c r="AK46" s="1074"/>
      <c r="AL46" s="1065"/>
      <c r="AM46" s="1065"/>
      <c r="AN46" s="1065"/>
      <c r="AO46" s="1065"/>
      <c r="AP46" s="1065"/>
      <c r="AQ46" s="1065"/>
      <c r="AR46" s="1065"/>
      <c r="AS46" s="1065"/>
      <c r="AT46" s="1065"/>
      <c r="AU46" s="1065"/>
      <c r="AV46" s="1065"/>
      <c r="AW46" s="1065"/>
      <c r="AX46" s="1065"/>
      <c r="AY46" s="1065"/>
      <c r="AZ46" s="1136"/>
      <c r="BA46" s="1136"/>
      <c r="BB46" s="1136"/>
      <c r="BC46" s="1136"/>
      <c r="BD46" s="1136"/>
      <c r="BE46" s="1126"/>
      <c r="BF46" s="1126"/>
      <c r="BG46" s="1126"/>
      <c r="BH46" s="1126"/>
      <c r="BI46" s="1127"/>
      <c r="BJ46" s="254"/>
      <c r="BK46" s="254"/>
      <c r="BL46" s="254"/>
      <c r="BM46" s="254"/>
      <c r="BN46" s="254"/>
      <c r="BO46" s="267"/>
      <c r="BP46" s="267"/>
      <c r="BQ46" s="264">
        <v>40</v>
      </c>
      <c r="BR46" s="265"/>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8"/>
    </row>
    <row r="47" spans="1:131" s="249" customFormat="1" ht="26.25" customHeight="1">
      <c r="A47" s="263">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3"/>
      <c r="AG47" s="1114"/>
      <c r="AH47" s="1114"/>
      <c r="AI47" s="1114"/>
      <c r="AJ47" s="1115"/>
      <c r="AK47" s="1074"/>
      <c r="AL47" s="1065"/>
      <c r="AM47" s="1065"/>
      <c r="AN47" s="1065"/>
      <c r="AO47" s="1065"/>
      <c r="AP47" s="1065"/>
      <c r="AQ47" s="1065"/>
      <c r="AR47" s="1065"/>
      <c r="AS47" s="1065"/>
      <c r="AT47" s="1065"/>
      <c r="AU47" s="1065"/>
      <c r="AV47" s="1065"/>
      <c r="AW47" s="1065"/>
      <c r="AX47" s="1065"/>
      <c r="AY47" s="1065"/>
      <c r="AZ47" s="1136"/>
      <c r="BA47" s="1136"/>
      <c r="BB47" s="1136"/>
      <c r="BC47" s="1136"/>
      <c r="BD47" s="1136"/>
      <c r="BE47" s="1126"/>
      <c r="BF47" s="1126"/>
      <c r="BG47" s="1126"/>
      <c r="BH47" s="1126"/>
      <c r="BI47" s="1127"/>
      <c r="BJ47" s="254"/>
      <c r="BK47" s="254"/>
      <c r="BL47" s="254"/>
      <c r="BM47" s="254"/>
      <c r="BN47" s="254"/>
      <c r="BO47" s="267"/>
      <c r="BP47" s="267"/>
      <c r="BQ47" s="264">
        <v>41</v>
      </c>
      <c r="BR47" s="265"/>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8"/>
    </row>
    <row r="48" spans="1:131" s="249" customFormat="1" ht="26.25" customHeight="1">
      <c r="A48" s="263">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3"/>
      <c r="AG48" s="1114"/>
      <c r="AH48" s="1114"/>
      <c r="AI48" s="1114"/>
      <c r="AJ48" s="1115"/>
      <c r="AK48" s="1074"/>
      <c r="AL48" s="1065"/>
      <c r="AM48" s="1065"/>
      <c r="AN48" s="1065"/>
      <c r="AO48" s="1065"/>
      <c r="AP48" s="1065"/>
      <c r="AQ48" s="1065"/>
      <c r="AR48" s="1065"/>
      <c r="AS48" s="1065"/>
      <c r="AT48" s="1065"/>
      <c r="AU48" s="1065"/>
      <c r="AV48" s="1065"/>
      <c r="AW48" s="1065"/>
      <c r="AX48" s="1065"/>
      <c r="AY48" s="1065"/>
      <c r="AZ48" s="1136"/>
      <c r="BA48" s="1136"/>
      <c r="BB48" s="1136"/>
      <c r="BC48" s="1136"/>
      <c r="BD48" s="1136"/>
      <c r="BE48" s="1126"/>
      <c r="BF48" s="1126"/>
      <c r="BG48" s="1126"/>
      <c r="BH48" s="1126"/>
      <c r="BI48" s="1127"/>
      <c r="BJ48" s="254"/>
      <c r="BK48" s="254"/>
      <c r="BL48" s="254"/>
      <c r="BM48" s="254"/>
      <c r="BN48" s="254"/>
      <c r="BO48" s="267"/>
      <c r="BP48" s="267"/>
      <c r="BQ48" s="264">
        <v>42</v>
      </c>
      <c r="BR48" s="265"/>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8"/>
    </row>
    <row r="49" spans="1:131" s="249" customFormat="1" ht="26.25" customHeight="1">
      <c r="A49" s="263">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3"/>
      <c r="AG49" s="1114"/>
      <c r="AH49" s="1114"/>
      <c r="AI49" s="1114"/>
      <c r="AJ49" s="1115"/>
      <c r="AK49" s="1074"/>
      <c r="AL49" s="1065"/>
      <c r="AM49" s="1065"/>
      <c r="AN49" s="1065"/>
      <c r="AO49" s="1065"/>
      <c r="AP49" s="1065"/>
      <c r="AQ49" s="1065"/>
      <c r="AR49" s="1065"/>
      <c r="AS49" s="1065"/>
      <c r="AT49" s="1065"/>
      <c r="AU49" s="1065"/>
      <c r="AV49" s="1065"/>
      <c r="AW49" s="1065"/>
      <c r="AX49" s="1065"/>
      <c r="AY49" s="1065"/>
      <c r="AZ49" s="1136"/>
      <c r="BA49" s="1136"/>
      <c r="BB49" s="1136"/>
      <c r="BC49" s="1136"/>
      <c r="BD49" s="1136"/>
      <c r="BE49" s="1126"/>
      <c r="BF49" s="1126"/>
      <c r="BG49" s="1126"/>
      <c r="BH49" s="1126"/>
      <c r="BI49" s="1127"/>
      <c r="BJ49" s="254"/>
      <c r="BK49" s="254"/>
      <c r="BL49" s="254"/>
      <c r="BM49" s="254"/>
      <c r="BN49" s="254"/>
      <c r="BO49" s="267"/>
      <c r="BP49" s="267"/>
      <c r="BQ49" s="264">
        <v>43</v>
      </c>
      <c r="BR49" s="265"/>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8"/>
    </row>
    <row r="50" spans="1:131" s="249" customFormat="1" ht="26.25" customHeight="1">
      <c r="A50" s="263">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4"/>
      <c r="BK50" s="254"/>
      <c r="BL50" s="254"/>
      <c r="BM50" s="254"/>
      <c r="BN50" s="254"/>
      <c r="BO50" s="267"/>
      <c r="BP50" s="267"/>
      <c r="BQ50" s="264">
        <v>44</v>
      </c>
      <c r="BR50" s="265"/>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8"/>
    </row>
    <row r="51" spans="1:131" s="249" customFormat="1" ht="26.25" customHeight="1">
      <c r="A51" s="263">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4"/>
      <c r="BK51" s="254"/>
      <c r="BL51" s="254"/>
      <c r="BM51" s="254"/>
      <c r="BN51" s="254"/>
      <c r="BO51" s="267"/>
      <c r="BP51" s="267"/>
      <c r="BQ51" s="264">
        <v>45</v>
      </c>
      <c r="BR51" s="265"/>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8"/>
    </row>
    <row r="52" spans="1:131" s="249" customFormat="1" ht="26.25" customHeight="1">
      <c r="A52" s="263">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4"/>
      <c r="BK52" s="254"/>
      <c r="BL52" s="254"/>
      <c r="BM52" s="254"/>
      <c r="BN52" s="254"/>
      <c r="BO52" s="267"/>
      <c r="BP52" s="267"/>
      <c r="BQ52" s="264">
        <v>46</v>
      </c>
      <c r="BR52" s="265"/>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8"/>
    </row>
    <row r="53" spans="1:131" s="249" customFormat="1" ht="26.25" customHeight="1">
      <c r="A53" s="263">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4"/>
      <c r="BK53" s="254"/>
      <c r="BL53" s="254"/>
      <c r="BM53" s="254"/>
      <c r="BN53" s="254"/>
      <c r="BO53" s="267"/>
      <c r="BP53" s="267"/>
      <c r="BQ53" s="264">
        <v>47</v>
      </c>
      <c r="BR53" s="265"/>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8"/>
    </row>
    <row r="54" spans="1:131" s="249" customFormat="1" ht="26.25" customHeight="1">
      <c r="A54" s="263">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4"/>
      <c r="BK54" s="254"/>
      <c r="BL54" s="254"/>
      <c r="BM54" s="254"/>
      <c r="BN54" s="254"/>
      <c r="BO54" s="267"/>
      <c r="BP54" s="267"/>
      <c r="BQ54" s="264">
        <v>48</v>
      </c>
      <c r="BR54" s="265"/>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8"/>
    </row>
    <row r="55" spans="1:131" s="249" customFormat="1" ht="26.25" customHeight="1">
      <c r="A55" s="263">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4"/>
      <c r="BK55" s="254"/>
      <c r="BL55" s="254"/>
      <c r="BM55" s="254"/>
      <c r="BN55" s="254"/>
      <c r="BO55" s="267"/>
      <c r="BP55" s="267"/>
      <c r="BQ55" s="264">
        <v>49</v>
      </c>
      <c r="BR55" s="265"/>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8"/>
    </row>
    <row r="56" spans="1:131" s="249" customFormat="1" ht="26.25" customHeight="1">
      <c r="A56" s="263">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4"/>
      <c r="BK56" s="254"/>
      <c r="BL56" s="254"/>
      <c r="BM56" s="254"/>
      <c r="BN56" s="254"/>
      <c r="BO56" s="267"/>
      <c r="BP56" s="267"/>
      <c r="BQ56" s="264">
        <v>50</v>
      </c>
      <c r="BR56" s="265"/>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8"/>
    </row>
    <row r="57" spans="1:131" s="249" customFormat="1" ht="26.25" customHeight="1">
      <c r="A57" s="263">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4"/>
      <c r="BK57" s="254"/>
      <c r="BL57" s="254"/>
      <c r="BM57" s="254"/>
      <c r="BN57" s="254"/>
      <c r="BO57" s="267"/>
      <c r="BP57" s="267"/>
      <c r="BQ57" s="264">
        <v>51</v>
      </c>
      <c r="BR57" s="265"/>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8"/>
    </row>
    <row r="58" spans="1:131" s="249" customFormat="1" ht="26.25" customHeight="1">
      <c r="A58" s="263">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4"/>
      <c r="BK58" s="254"/>
      <c r="BL58" s="254"/>
      <c r="BM58" s="254"/>
      <c r="BN58" s="254"/>
      <c r="BO58" s="267"/>
      <c r="BP58" s="267"/>
      <c r="BQ58" s="264">
        <v>52</v>
      </c>
      <c r="BR58" s="265"/>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8"/>
    </row>
    <row r="59" spans="1:131" s="249" customFormat="1" ht="26.25" customHeight="1">
      <c r="A59" s="263">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4"/>
      <c r="BK59" s="254"/>
      <c r="BL59" s="254"/>
      <c r="BM59" s="254"/>
      <c r="BN59" s="254"/>
      <c r="BO59" s="267"/>
      <c r="BP59" s="267"/>
      <c r="BQ59" s="264">
        <v>53</v>
      </c>
      <c r="BR59" s="265"/>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8"/>
    </row>
    <row r="60" spans="1:131" s="249" customFormat="1" ht="26.25" customHeight="1">
      <c r="A60" s="263">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4"/>
      <c r="BK60" s="254"/>
      <c r="BL60" s="254"/>
      <c r="BM60" s="254"/>
      <c r="BN60" s="254"/>
      <c r="BO60" s="267"/>
      <c r="BP60" s="267"/>
      <c r="BQ60" s="264">
        <v>54</v>
      </c>
      <c r="BR60" s="265"/>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8"/>
    </row>
    <row r="61" spans="1:131" s="249" customFormat="1" ht="26.25" customHeight="1" thickBot="1">
      <c r="A61" s="263">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4"/>
      <c r="BK61" s="254"/>
      <c r="BL61" s="254"/>
      <c r="BM61" s="254"/>
      <c r="BN61" s="254"/>
      <c r="BO61" s="267"/>
      <c r="BP61" s="267"/>
      <c r="BQ61" s="264">
        <v>55</v>
      </c>
      <c r="BR61" s="265"/>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8"/>
    </row>
    <row r="62" spans="1:131" s="249" customFormat="1" ht="26.25" customHeight="1">
      <c r="A62" s="263">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403</v>
      </c>
      <c r="BK62" s="1129"/>
      <c r="BL62" s="1129"/>
      <c r="BM62" s="1129"/>
      <c r="BN62" s="1130"/>
      <c r="BO62" s="267"/>
      <c r="BP62" s="267"/>
      <c r="BQ62" s="264">
        <v>56</v>
      </c>
      <c r="BR62" s="265"/>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8"/>
    </row>
    <row r="63" spans="1:131" s="249" customFormat="1" ht="26.25" customHeight="1" thickBot="1">
      <c r="A63" s="266" t="s">
        <v>387</v>
      </c>
      <c r="B63" s="1041" t="s">
        <v>404</v>
      </c>
      <c r="C63" s="1042"/>
      <c r="D63" s="1042"/>
      <c r="E63" s="1042"/>
      <c r="F63" s="1042"/>
      <c r="G63" s="1042"/>
      <c r="H63" s="1042"/>
      <c r="I63" s="1042"/>
      <c r="J63" s="1042"/>
      <c r="K63" s="1042"/>
      <c r="L63" s="1042"/>
      <c r="M63" s="1042"/>
      <c r="N63" s="1042"/>
      <c r="O63" s="1042"/>
      <c r="P63" s="1043"/>
      <c r="Q63" s="1056"/>
      <c r="R63" s="1057"/>
      <c r="S63" s="1057"/>
      <c r="T63" s="1057"/>
      <c r="U63" s="1057"/>
      <c r="V63" s="1057"/>
      <c r="W63" s="1057"/>
      <c r="X63" s="1057"/>
      <c r="Y63" s="1057"/>
      <c r="Z63" s="1057"/>
      <c r="AA63" s="1057"/>
      <c r="AB63" s="1057"/>
      <c r="AC63" s="1057"/>
      <c r="AD63" s="1057"/>
      <c r="AE63" s="1122"/>
      <c r="AF63" s="1123">
        <v>10410</v>
      </c>
      <c r="AG63" s="1053"/>
      <c r="AH63" s="1053"/>
      <c r="AI63" s="1053"/>
      <c r="AJ63" s="1124"/>
      <c r="AK63" s="1125"/>
      <c r="AL63" s="1057"/>
      <c r="AM63" s="1057"/>
      <c r="AN63" s="1057"/>
      <c r="AO63" s="1057"/>
      <c r="AP63" s="1053">
        <f>SUM(AP28:AT62)</f>
        <v>499</v>
      </c>
      <c r="AQ63" s="1053"/>
      <c r="AR63" s="1053"/>
      <c r="AS63" s="1053"/>
      <c r="AT63" s="1053"/>
      <c r="AU63" s="1053">
        <f>SUM(AU28:AY62)</f>
        <v>159</v>
      </c>
      <c r="AV63" s="1053"/>
      <c r="AW63" s="1053"/>
      <c r="AX63" s="1053"/>
      <c r="AY63" s="1053"/>
      <c r="AZ63" s="1119"/>
      <c r="BA63" s="1119"/>
      <c r="BB63" s="1119"/>
      <c r="BC63" s="1119"/>
      <c r="BD63" s="1119"/>
      <c r="BE63" s="1054"/>
      <c r="BF63" s="1054"/>
      <c r="BG63" s="1054"/>
      <c r="BH63" s="1054"/>
      <c r="BI63" s="1055"/>
      <c r="BJ63" s="1120" t="s">
        <v>129</v>
      </c>
      <c r="BK63" s="1031"/>
      <c r="BL63" s="1031"/>
      <c r="BM63" s="1031"/>
      <c r="BN63" s="1121"/>
      <c r="BO63" s="267"/>
      <c r="BP63" s="267"/>
      <c r="BQ63" s="264">
        <v>57</v>
      </c>
      <c r="BR63" s="265"/>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8"/>
    </row>
    <row r="65" spans="1:131" s="249" customFormat="1" ht="26.25" customHeight="1" thickBot="1">
      <c r="A65" s="254" t="s">
        <v>405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8"/>
    </row>
    <row r="66" spans="1:131" s="249" customFormat="1" ht="26.25" customHeight="1">
      <c r="A66" s="1089" t="s">
        <v>406</v>
      </c>
      <c r="B66" s="1090"/>
      <c r="C66" s="1090"/>
      <c r="D66" s="1090"/>
      <c r="E66" s="1090"/>
      <c r="F66" s="1090"/>
      <c r="G66" s="1090"/>
      <c r="H66" s="1090"/>
      <c r="I66" s="1090"/>
      <c r="J66" s="1090"/>
      <c r="K66" s="1090"/>
      <c r="L66" s="1090"/>
      <c r="M66" s="1090"/>
      <c r="N66" s="1090"/>
      <c r="O66" s="1090"/>
      <c r="P66" s="1091"/>
      <c r="Q66" s="1095" t="s">
        <v>391</v>
      </c>
      <c r="R66" s="1096"/>
      <c r="S66" s="1096"/>
      <c r="T66" s="1096"/>
      <c r="U66" s="1097"/>
      <c r="V66" s="1095" t="s">
        <v>392</v>
      </c>
      <c r="W66" s="1096"/>
      <c r="X66" s="1096"/>
      <c r="Y66" s="1096"/>
      <c r="Z66" s="1097"/>
      <c r="AA66" s="1095" t="s">
        <v>393</v>
      </c>
      <c r="AB66" s="1096"/>
      <c r="AC66" s="1096"/>
      <c r="AD66" s="1096"/>
      <c r="AE66" s="1097"/>
      <c r="AF66" s="1101" t="s">
        <v>394</v>
      </c>
      <c r="AG66" s="1102"/>
      <c r="AH66" s="1102"/>
      <c r="AI66" s="1102"/>
      <c r="AJ66" s="1103"/>
      <c r="AK66" s="1095" t="s">
        <v>395</v>
      </c>
      <c r="AL66" s="1090"/>
      <c r="AM66" s="1090"/>
      <c r="AN66" s="1090"/>
      <c r="AO66" s="1091"/>
      <c r="AP66" s="1095" t="s">
        <v>396</v>
      </c>
      <c r="AQ66" s="1096"/>
      <c r="AR66" s="1096"/>
      <c r="AS66" s="1096"/>
      <c r="AT66" s="1097"/>
      <c r="AU66" s="1095" t="s">
        <v>407</v>
      </c>
      <c r="AV66" s="1096"/>
      <c r="AW66" s="1096"/>
      <c r="AX66" s="1096"/>
      <c r="AY66" s="1097"/>
      <c r="AZ66" s="1095" t="s">
        <v>375</v>
      </c>
      <c r="BA66" s="1096"/>
      <c r="BB66" s="1096"/>
      <c r="BC66" s="1096"/>
      <c r="BD66" s="1111"/>
      <c r="BE66" s="267"/>
      <c r="BF66" s="267"/>
      <c r="BG66" s="267"/>
      <c r="BH66" s="267"/>
      <c r="BI66" s="267"/>
      <c r="BJ66" s="267"/>
      <c r="BK66" s="267"/>
      <c r="BL66" s="267"/>
      <c r="BM66" s="267"/>
      <c r="BN66" s="267"/>
      <c r="BO66" s="267"/>
      <c r="BP66" s="267"/>
      <c r="BQ66" s="264">
        <v>60</v>
      </c>
      <c r="BR66" s="269"/>
      <c r="BS66" s="1047"/>
      <c r="BT66" s="1048"/>
      <c r="BU66" s="1048"/>
      <c r="BV66" s="1048"/>
      <c r="BW66" s="1048"/>
      <c r="BX66" s="1048"/>
      <c r="BY66" s="1048"/>
      <c r="BZ66" s="1048"/>
      <c r="CA66" s="1048"/>
      <c r="CB66" s="1048"/>
      <c r="CC66" s="1048"/>
      <c r="CD66" s="1048"/>
      <c r="CE66" s="1048"/>
      <c r="CF66" s="1048"/>
      <c r="CG66" s="1049"/>
      <c r="CH66" s="1050"/>
      <c r="CI66" s="1051"/>
      <c r="CJ66" s="1051"/>
      <c r="CK66" s="1051"/>
      <c r="CL66" s="1052"/>
      <c r="CM66" s="1050"/>
      <c r="CN66" s="1051"/>
      <c r="CO66" s="1051"/>
      <c r="CP66" s="1051"/>
      <c r="CQ66" s="1052"/>
      <c r="CR66" s="1050"/>
      <c r="CS66" s="1051"/>
      <c r="CT66" s="1051"/>
      <c r="CU66" s="1051"/>
      <c r="CV66" s="1052"/>
      <c r="CW66" s="1050"/>
      <c r="CX66" s="1051"/>
      <c r="CY66" s="1051"/>
      <c r="CZ66" s="1051"/>
      <c r="DA66" s="1052"/>
      <c r="DB66" s="1050"/>
      <c r="DC66" s="1051"/>
      <c r="DD66" s="1051"/>
      <c r="DE66" s="1051"/>
      <c r="DF66" s="1052"/>
      <c r="DG66" s="1050"/>
      <c r="DH66" s="1051"/>
      <c r="DI66" s="1051"/>
      <c r="DJ66" s="1051"/>
      <c r="DK66" s="1052"/>
      <c r="DL66" s="1050"/>
      <c r="DM66" s="1051"/>
      <c r="DN66" s="1051"/>
      <c r="DO66" s="1051"/>
      <c r="DP66" s="1052"/>
      <c r="DQ66" s="1050"/>
      <c r="DR66" s="1051"/>
      <c r="DS66" s="1051"/>
      <c r="DT66" s="1051"/>
      <c r="DU66" s="1052"/>
      <c r="DV66" s="1038"/>
      <c r="DW66" s="1039"/>
      <c r="DX66" s="1039"/>
      <c r="DY66" s="1039"/>
      <c r="DZ66" s="1040"/>
      <c r="EA66" s="248"/>
    </row>
    <row r="67" spans="1:131" s="249" customFormat="1" ht="26.25" customHeight="1" thickBot="1">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7"/>
      <c r="BF67" s="267"/>
      <c r="BG67" s="267"/>
      <c r="BH67" s="267"/>
      <c r="BI67" s="267"/>
      <c r="BJ67" s="267"/>
      <c r="BK67" s="267"/>
      <c r="BL67" s="267"/>
      <c r="BM67" s="267"/>
      <c r="BN67" s="267"/>
      <c r="BO67" s="267"/>
      <c r="BP67" s="267"/>
      <c r="BQ67" s="264">
        <v>61</v>
      </c>
      <c r="BR67" s="269"/>
      <c r="BS67" s="1047"/>
      <c r="BT67" s="1048"/>
      <c r="BU67" s="1048"/>
      <c r="BV67" s="1048"/>
      <c r="BW67" s="1048"/>
      <c r="BX67" s="1048"/>
      <c r="BY67" s="1048"/>
      <c r="BZ67" s="1048"/>
      <c r="CA67" s="1048"/>
      <c r="CB67" s="1048"/>
      <c r="CC67" s="1048"/>
      <c r="CD67" s="1048"/>
      <c r="CE67" s="1048"/>
      <c r="CF67" s="1048"/>
      <c r="CG67" s="1049"/>
      <c r="CH67" s="1050"/>
      <c r="CI67" s="1051"/>
      <c r="CJ67" s="1051"/>
      <c r="CK67" s="1051"/>
      <c r="CL67" s="1052"/>
      <c r="CM67" s="1050"/>
      <c r="CN67" s="1051"/>
      <c r="CO67" s="1051"/>
      <c r="CP67" s="1051"/>
      <c r="CQ67" s="1052"/>
      <c r="CR67" s="1050"/>
      <c r="CS67" s="1051"/>
      <c r="CT67" s="1051"/>
      <c r="CU67" s="1051"/>
      <c r="CV67" s="1052"/>
      <c r="CW67" s="1050"/>
      <c r="CX67" s="1051"/>
      <c r="CY67" s="1051"/>
      <c r="CZ67" s="1051"/>
      <c r="DA67" s="1052"/>
      <c r="DB67" s="1050"/>
      <c r="DC67" s="1051"/>
      <c r="DD67" s="1051"/>
      <c r="DE67" s="1051"/>
      <c r="DF67" s="1052"/>
      <c r="DG67" s="1050"/>
      <c r="DH67" s="1051"/>
      <c r="DI67" s="1051"/>
      <c r="DJ67" s="1051"/>
      <c r="DK67" s="1052"/>
      <c r="DL67" s="1050"/>
      <c r="DM67" s="1051"/>
      <c r="DN67" s="1051"/>
      <c r="DO67" s="1051"/>
      <c r="DP67" s="1052"/>
      <c r="DQ67" s="1050"/>
      <c r="DR67" s="1051"/>
      <c r="DS67" s="1051"/>
      <c r="DT67" s="1051"/>
      <c r="DU67" s="1052"/>
      <c r="DV67" s="1038"/>
      <c r="DW67" s="1039"/>
      <c r="DX67" s="1039"/>
      <c r="DY67" s="1039"/>
      <c r="DZ67" s="1040"/>
      <c r="EA67" s="248"/>
    </row>
    <row r="68" spans="1:131" s="249" customFormat="1" ht="26.25" customHeight="1" thickTop="1">
      <c r="A68" s="260">
        <v>1</v>
      </c>
      <c r="B68" s="1076" t="s">
        <v>575</v>
      </c>
      <c r="C68" s="1077"/>
      <c r="D68" s="1077"/>
      <c r="E68" s="1077"/>
      <c r="F68" s="1077"/>
      <c r="G68" s="1077"/>
      <c r="H68" s="1077"/>
      <c r="I68" s="1077"/>
      <c r="J68" s="1077"/>
      <c r="K68" s="1077"/>
      <c r="L68" s="1077"/>
      <c r="M68" s="1077"/>
      <c r="N68" s="1077"/>
      <c r="O68" s="1077"/>
      <c r="P68" s="1078"/>
      <c r="Q68" s="1082">
        <v>6959</v>
      </c>
      <c r="R68" s="1079"/>
      <c r="S68" s="1079"/>
      <c r="T68" s="1079"/>
      <c r="U68" s="1079"/>
      <c r="V68" s="1079">
        <v>6856</v>
      </c>
      <c r="W68" s="1079"/>
      <c r="X68" s="1079"/>
      <c r="Y68" s="1079"/>
      <c r="Z68" s="1079"/>
      <c r="AA68" s="1079">
        <v>103</v>
      </c>
      <c r="AB68" s="1079"/>
      <c r="AC68" s="1079"/>
      <c r="AD68" s="1079"/>
      <c r="AE68" s="1079"/>
      <c r="AF68" s="1079">
        <v>103</v>
      </c>
      <c r="AG68" s="1079"/>
      <c r="AH68" s="1079"/>
      <c r="AI68" s="1079"/>
      <c r="AJ68" s="1079"/>
      <c r="AK68" s="1079">
        <v>2441</v>
      </c>
      <c r="AL68" s="1079"/>
      <c r="AM68" s="1079"/>
      <c r="AN68" s="1079"/>
      <c r="AO68" s="1079"/>
      <c r="AP68" s="1079" t="s">
        <v>590</v>
      </c>
      <c r="AQ68" s="1079"/>
      <c r="AR68" s="1079"/>
      <c r="AS68" s="1079"/>
      <c r="AT68" s="1079"/>
      <c r="AU68" s="1079" t="s">
        <v>590</v>
      </c>
      <c r="AV68" s="1079"/>
      <c r="AW68" s="1079"/>
      <c r="AX68" s="1079"/>
      <c r="AY68" s="1079"/>
      <c r="AZ68" s="1080"/>
      <c r="BA68" s="1080"/>
      <c r="BB68" s="1080"/>
      <c r="BC68" s="1080"/>
      <c r="BD68" s="1081"/>
      <c r="BE68" s="267"/>
      <c r="BF68" s="267"/>
      <c r="BG68" s="267"/>
      <c r="BH68" s="267"/>
      <c r="BI68" s="267"/>
      <c r="BJ68" s="267"/>
      <c r="BK68" s="267"/>
      <c r="BL68" s="267"/>
      <c r="BM68" s="267"/>
      <c r="BN68" s="267"/>
      <c r="BO68" s="267"/>
      <c r="BP68" s="267"/>
      <c r="BQ68" s="264">
        <v>62</v>
      </c>
      <c r="BR68" s="269"/>
      <c r="BS68" s="1047"/>
      <c r="BT68" s="1048"/>
      <c r="BU68" s="1048"/>
      <c r="BV68" s="1048"/>
      <c r="BW68" s="1048"/>
      <c r="BX68" s="1048"/>
      <c r="BY68" s="1048"/>
      <c r="BZ68" s="1048"/>
      <c r="CA68" s="1048"/>
      <c r="CB68" s="1048"/>
      <c r="CC68" s="1048"/>
      <c r="CD68" s="1048"/>
      <c r="CE68" s="1048"/>
      <c r="CF68" s="1048"/>
      <c r="CG68" s="1049"/>
      <c r="CH68" s="1050"/>
      <c r="CI68" s="1051"/>
      <c r="CJ68" s="1051"/>
      <c r="CK68" s="1051"/>
      <c r="CL68" s="1052"/>
      <c r="CM68" s="1050"/>
      <c r="CN68" s="1051"/>
      <c r="CO68" s="1051"/>
      <c r="CP68" s="1051"/>
      <c r="CQ68" s="1052"/>
      <c r="CR68" s="1050"/>
      <c r="CS68" s="1051"/>
      <c r="CT68" s="1051"/>
      <c r="CU68" s="1051"/>
      <c r="CV68" s="1052"/>
      <c r="CW68" s="1050"/>
      <c r="CX68" s="1051"/>
      <c r="CY68" s="1051"/>
      <c r="CZ68" s="1051"/>
      <c r="DA68" s="1052"/>
      <c r="DB68" s="1050"/>
      <c r="DC68" s="1051"/>
      <c r="DD68" s="1051"/>
      <c r="DE68" s="1051"/>
      <c r="DF68" s="1052"/>
      <c r="DG68" s="1050"/>
      <c r="DH68" s="1051"/>
      <c r="DI68" s="1051"/>
      <c r="DJ68" s="1051"/>
      <c r="DK68" s="1052"/>
      <c r="DL68" s="1050"/>
      <c r="DM68" s="1051"/>
      <c r="DN68" s="1051"/>
      <c r="DO68" s="1051"/>
      <c r="DP68" s="1052"/>
      <c r="DQ68" s="1050"/>
      <c r="DR68" s="1051"/>
      <c r="DS68" s="1051"/>
      <c r="DT68" s="1051"/>
      <c r="DU68" s="1052"/>
      <c r="DV68" s="1038"/>
      <c r="DW68" s="1039"/>
      <c r="DX68" s="1039"/>
      <c r="DY68" s="1039"/>
      <c r="DZ68" s="1040"/>
      <c r="EA68" s="248"/>
    </row>
    <row r="69" spans="1:131" s="249" customFormat="1" ht="26.25" customHeight="1">
      <c r="A69" s="263">
        <v>2</v>
      </c>
      <c r="B69" s="1076" t="s">
        <v>576</v>
      </c>
      <c r="C69" s="1077"/>
      <c r="D69" s="1077"/>
      <c r="E69" s="1077"/>
      <c r="F69" s="1077"/>
      <c r="G69" s="1077"/>
      <c r="H69" s="1077"/>
      <c r="I69" s="1077"/>
      <c r="J69" s="1077"/>
      <c r="K69" s="1077"/>
      <c r="L69" s="1077"/>
      <c r="M69" s="1077"/>
      <c r="N69" s="1077"/>
      <c r="O69" s="1077"/>
      <c r="P69" s="1078"/>
      <c r="Q69" s="1071">
        <v>1424517</v>
      </c>
      <c r="R69" s="1065"/>
      <c r="S69" s="1065"/>
      <c r="T69" s="1065"/>
      <c r="U69" s="1065"/>
      <c r="V69" s="1065">
        <v>1354325</v>
      </c>
      <c r="W69" s="1065"/>
      <c r="X69" s="1065"/>
      <c r="Y69" s="1065"/>
      <c r="Z69" s="1065"/>
      <c r="AA69" s="1065">
        <v>70191</v>
      </c>
      <c r="AB69" s="1065"/>
      <c r="AC69" s="1065"/>
      <c r="AD69" s="1065"/>
      <c r="AE69" s="1065"/>
      <c r="AF69" s="1065">
        <v>70191</v>
      </c>
      <c r="AG69" s="1065"/>
      <c r="AH69" s="1065"/>
      <c r="AI69" s="1065"/>
      <c r="AJ69" s="1065"/>
      <c r="AK69" s="1065">
        <v>20230</v>
      </c>
      <c r="AL69" s="1065"/>
      <c r="AM69" s="1065"/>
      <c r="AN69" s="1065"/>
      <c r="AO69" s="1065"/>
      <c r="AP69" s="1065" t="s">
        <v>590</v>
      </c>
      <c r="AQ69" s="1065"/>
      <c r="AR69" s="1065"/>
      <c r="AS69" s="1065"/>
      <c r="AT69" s="1065"/>
      <c r="AU69" s="1065" t="s">
        <v>590</v>
      </c>
      <c r="AV69" s="1065"/>
      <c r="AW69" s="1065"/>
      <c r="AX69" s="1065"/>
      <c r="AY69" s="1065"/>
      <c r="AZ69" s="1066"/>
      <c r="BA69" s="1066"/>
      <c r="BB69" s="1066"/>
      <c r="BC69" s="1066"/>
      <c r="BD69" s="1067"/>
      <c r="BE69" s="267"/>
      <c r="BF69" s="267"/>
      <c r="BG69" s="267"/>
      <c r="BH69" s="267"/>
      <c r="BI69" s="267"/>
      <c r="BJ69" s="267"/>
      <c r="BK69" s="267"/>
      <c r="BL69" s="267"/>
      <c r="BM69" s="267"/>
      <c r="BN69" s="267"/>
      <c r="BO69" s="267"/>
      <c r="BP69" s="267"/>
      <c r="BQ69" s="264">
        <v>63</v>
      </c>
      <c r="BR69" s="269"/>
      <c r="BS69" s="1047"/>
      <c r="BT69" s="1048"/>
      <c r="BU69" s="1048"/>
      <c r="BV69" s="1048"/>
      <c r="BW69" s="1048"/>
      <c r="BX69" s="1048"/>
      <c r="BY69" s="1048"/>
      <c r="BZ69" s="1048"/>
      <c r="CA69" s="1048"/>
      <c r="CB69" s="1048"/>
      <c r="CC69" s="1048"/>
      <c r="CD69" s="1048"/>
      <c r="CE69" s="1048"/>
      <c r="CF69" s="1048"/>
      <c r="CG69" s="1049"/>
      <c r="CH69" s="1050"/>
      <c r="CI69" s="1051"/>
      <c r="CJ69" s="1051"/>
      <c r="CK69" s="1051"/>
      <c r="CL69" s="1052"/>
      <c r="CM69" s="1050"/>
      <c r="CN69" s="1051"/>
      <c r="CO69" s="1051"/>
      <c r="CP69" s="1051"/>
      <c r="CQ69" s="1052"/>
      <c r="CR69" s="1050"/>
      <c r="CS69" s="1051"/>
      <c r="CT69" s="1051"/>
      <c r="CU69" s="1051"/>
      <c r="CV69" s="1052"/>
      <c r="CW69" s="1050"/>
      <c r="CX69" s="1051"/>
      <c r="CY69" s="1051"/>
      <c r="CZ69" s="1051"/>
      <c r="DA69" s="1052"/>
      <c r="DB69" s="1050"/>
      <c r="DC69" s="1051"/>
      <c r="DD69" s="1051"/>
      <c r="DE69" s="1051"/>
      <c r="DF69" s="1052"/>
      <c r="DG69" s="1050"/>
      <c r="DH69" s="1051"/>
      <c r="DI69" s="1051"/>
      <c r="DJ69" s="1051"/>
      <c r="DK69" s="1052"/>
      <c r="DL69" s="1050"/>
      <c r="DM69" s="1051"/>
      <c r="DN69" s="1051"/>
      <c r="DO69" s="1051"/>
      <c r="DP69" s="1052"/>
      <c r="DQ69" s="1050"/>
      <c r="DR69" s="1051"/>
      <c r="DS69" s="1051"/>
      <c r="DT69" s="1051"/>
      <c r="DU69" s="1052"/>
      <c r="DV69" s="1038"/>
      <c r="DW69" s="1039"/>
      <c r="DX69" s="1039"/>
      <c r="DY69" s="1039"/>
      <c r="DZ69" s="1040"/>
      <c r="EA69" s="248"/>
    </row>
    <row r="70" spans="1:131" s="249" customFormat="1" ht="26.25" customHeight="1">
      <c r="A70" s="263">
        <v>3</v>
      </c>
      <c r="B70" s="1068" t="s">
        <v>577</v>
      </c>
      <c r="C70" s="1069"/>
      <c r="D70" s="1069"/>
      <c r="E70" s="1069"/>
      <c r="F70" s="1069"/>
      <c r="G70" s="1069"/>
      <c r="H70" s="1069"/>
      <c r="I70" s="1069"/>
      <c r="J70" s="1069"/>
      <c r="K70" s="1069"/>
      <c r="L70" s="1069"/>
      <c r="M70" s="1069"/>
      <c r="N70" s="1069"/>
      <c r="O70" s="1069"/>
      <c r="P70" s="1070"/>
      <c r="Q70" s="1071">
        <v>4669</v>
      </c>
      <c r="R70" s="1065"/>
      <c r="S70" s="1065"/>
      <c r="T70" s="1065"/>
      <c r="U70" s="1065"/>
      <c r="V70" s="1065">
        <v>4084</v>
      </c>
      <c r="W70" s="1065"/>
      <c r="X70" s="1065"/>
      <c r="Y70" s="1065"/>
      <c r="Z70" s="1065"/>
      <c r="AA70" s="1065">
        <v>585</v>
      </c>
      <c r="AB70" s="1065"/>
      <c r="AC70" s="1065"/>
      <c r="AD70" s="1065"/>
      <c r="AE70" s="1065"/>
      <c r="AF70" s="1065">
        <v>585</v>
      </c>
      <c r="AG70" s="1065"/>
      <c r="AH70" s="1065"/>
      <c r="AI70" s="1065"/>
      <c r="AJ70" s="1065"/>
      <c r="AK70" s="1065">
        <v>100</v>
      </c>
      <c r="AL70" s="1065"/>
      <c r="AM70" s="1065"/>
      <c r="AN70" s="1065"/>
      <c r="AO70" s="1065"/>
      <c r="AP70" s="1065" t="s">
        <v>590</v>
      </c>
      <c r="AQ70" s="1065"/>
      <c r="AR70" s="1065"/>
      <c r="AS70" s="1065"/>
      <c r="AT70" s="1065"/>
      <c r="AU70" s="1065" t="s">
        <v>590</v>
      </c>
      <c r="AV70" s="1065"/>
      <c r="AW70" s="1065"/>
      <c r="AX70" s="1065"/>
      <c r="AY70" s="1065"/>
      <c r="AZ70" s="1066"/>
      <c r="BA70" s="1066"/>
      <c r="BB70" s="1066"/>
      <c r="BC70" s="1066"/>
      <c r="BD70" s="1067"/>
      <c r="BE70" s="267"/>
      <c r="BF70" s="267"/>
      <c r="BG70" s="267"/>
      <c r="BH70" s="267"/>
      <c r="BI70" s="267"/>
      <c r="BJ70" s="267"/>
      <c r="BK70" s="267"/>
      <c r="BL70" s="267"/>
      <c r="BM70" s="267"/>
      <c r="BN70" s="267"/>
      <c r="BO70" s="267"/>
      <c r="BP70" s="267"/>
      <c r="BQ70" s="264">
        <v>64</v>
      </c>
      <c r="BR70" s="269"/>
      <c r="BS70" s="1047"/>
      <c r="BT70" s="1048"/>
      <c r="BU70" s="1048"/>
      <c r="BV70" s="1048"/>
      <c r="BW70" s="1048"/>
      <c r="BX70" s="1048"/>
      <c r="BY70" s="1048"/>
      <c r="BZ70" s="1048"/>
      <c r="CA70" s="1048"/>
      <c r="CB70" s="1048"/>
      <c r="CC70" s="1048"/>
      <c r="CD70" s="1048"/>
      <c r="CE70" s="1048"/>
      <c r="CF70" s="1048"/>
      <c r="CG70" s="1049"/>
      <c r="CH70" s="1050"/>
      <c r="CI70" s="1051"/>
      <c r="CJ70" s="1051"/>
      <c r="CK70" s="1051"/>
      <c r="CL70" s="1052"/>
      <c r="CM70" s="1050"/>
      <c r="CN70" s="1051"/>
      <c r="CO70" s="1051"/>
      <c r="CP70" s="1051"/>
      <c r="CQ70" s="1052"/>
      <c r="CR70" s="1050"/>
      <c r="CS70" s="1051"/>
      <c r="CT70" s="1051"/>
      <c r="CU70" s="1051"/>
      <c r="CV70" s="1052"/>
      <c r="CW70" s="1050"/>
      <c r="CX70" s="1051"/>
      <c r="CY70" s="1051"/>
      <c r="CZ70" s="1051"/>
      <c r="DA70" s="1052"/>
      <c r="DB70" s="1050"/>
      <c r="DC70" s="1051"/>
      <c r="DD70" s="1051"/>
      <c r="DE70" s="1051"/>
      <c r="DF70" s="1052"/>
      <c r="DG70" s="1050"/>
      <c r="DH70" s="1051"/>
      <c r="DI70" s="1051"/>
      <c r="DJ70" s="1051"/>
      <c r="DK70" s="1052"/>
      <c r="DL70" s="1050"/>
      <c r="DM70" s="1051"/>
      <c r="DN70" s="1051"/>
      <c r="DO70" s="1051"/>
      <c r="DP70" s="1052"/>
      <c r="DQ70" s="1050"/>
      <c r="DR70" s="1051"/>
      <c r="DS70" s="1051"/>
      <c r="DT70" s="1051"/>
      <c r="DU70" s="1052"/>
      <c r="DV70" s="1038"/>
      <c r="DW70" s="1039"/>
      <c r="DX70" s="1039"/>
      <c r="DY70" s="1039"/>
      <c r="DZ70" s="1040"/>
      <c r="EA70" s="248"/>
    </row>
    <row r="71" spans="1:131" s="249" customFormat="1" ht="26.25" customHeight="1">
      <c r="A71" s="263">
        <v>4</v>
      </c>
      <c r="B71" s="1068" t="s">
        <v>578</v>
      </c>
      <c r="C71" s="1069"/>
      <c r="D71" s="1069"/>
      <c r="E71" s="1069"/>
      <c r="F71" s="1069"/>
      <c r="G71" s="1069"/>
      <c r="H71" s="1069"/>
      <c r="I71" s="1069"/>
      <c r="J71" s="1069"/>
      <c r="K71" s="1069"/>
      <c r="L71" s="1069"/>
      <c r="M71" s="1069"/>
      <c r="N71" s="1069"/>
      <c r="O71" s="1069"/>
      <c r="P71" s="1070"/>
      <c r="Q71" s="1071">
        <v>4</v>
      </c>
      <c r="R71" s="1065"/>
      <c r="S71" s="1065"/>
      <c r="T71" s="1065"/>
      <c r="U71" s="1065"/>
      <c r="V71" s="1065">
        <v>3</v>
      </c>
      <c r="W71" s="1065"/>
      <c r="X71" s="1065"/>
      <c r="Y71" s="1065"/>
      <c r="Z71" s="1065"/>
      <c r="AA71" s="1065">
        <v>1</v>
      </c>
      <c r="AB71" s="1065"/>
      <c r="AC71" s="1065"/>
      <c r="AD71" s="1065"/>
      <c r="AE71" s="1065"/>
      <c r="AF71" s="1065">
        <v>1</v>
      </c>
      <c r="AG71" s="1065"/>
      <c r="AH71" s="1065"/>
      <c r="AI71" s="1065"/>
      <c r="AJ71" s="1065"/>
      <c r="AK71" s="1065" t="s">
        <v>585</v>
      </c>
      <c r="AL71" s="1065"/>
      <c r="AM71" s="1065"/>
      <c r="AN71" s="1065"/>
      <c r="AO71" s="1065"/>
      <c r="AP71" s="1065" t="s">
        <v>586</v>
      </c>
      <c r="AQ71" s="1065"/>
      <c r="AR71" s="1065"/>
      <c r="AS71" s="1065"/>
      <c r="AT71" s="1065"/>
      <c r="AU71" s="1065" t="s">
        <v>587</v>
      </c>
      <c r="AV71" s="1065"/>
      <c r="AW71" s="1065"/>
      <c r="AX71" s="1065"/>
      <c r="AY71" s="1065"/>
      <c r="AZ71" s="1066"/>
      <c r="BA71" s="1066"/>
      <c r="BB71" s="1066"/>
      <c r="BC71" s="1066"/>
      <c r="BD71" s="1067"/>
      <c r="BE71" s="267"/>
      <c r="BF71" s="267"/>
      <c r="BG71" s="267"/>
      <c r="BH71" s="267"/>
      <c r="BI71" s="267"/>
      <c r="BJ71" s="267"/>
      <c r="BK71" s="267"/>
      <c r="BL71" s="267"/>
      <c r="BM71" s="267"/>
      <c r="BN71" s="267"/>
      <c r="BO71" s="267"/>
      <c r="BP71" s="267"/>
      <c r="BQ71" s="264">
        <v>65</v>
      </c>
      <c r="BR71" s="269"/>
      <c r="BS71" s="1047"/>
      <c r="BT71" s="1048"/>
      <c r="BU71" s="1048"/>
      <c r="BV71" s="1048"/>
      <c r="BW71" s="1048"/>
      <c r="BX71" s="1048"/>
      <c r="BY71" s="1048"/>
      <c r="BZ71" s="1048"/>
      <c r="CA71" s="1048"/>
      <c r="CB71" s="1048"/>
      <c r="CC71" s="1048"/>
      <c r="CD71" s="1048"/>
      <c r="CE71" s="1048"/>
      <c r="CF71" s="1048"/>
      <c r="CG71" s="1049"/>
      <c r="CH71" s="1050"/>
      <c r="CI71" s="1051"/>
      <c r="CJ71" s="1051"/>
      <c r="CK71" s="1051"/>
      <c r="CL71" s="1052"/>
      <c r="CM71" s="1050"/>
      <c r="CN71" s="1051"/>
      <c r="CO71" s="1051"/>
      <c r="CP71" s="1051"/>
      <c r="CQ71" s="1052"/>
      <c r="CR71" s="1050"/>
      <c r="CS71" s="1051"/>
      <c r="CT71" s="1051"/>
      <c r="CU71" s="1051"/>
      <c r="CV71" s="1052"/>
      <c r="CW71" s="1050"/>
      <c r="CX71" s="1051"/>
      <c r="CY71" s="1051"/>
      <c r="CZ71" s="1051"/>
      <c r="DA71" s="1052"/>
      <c r="DB71" s="1050"/>
      <c r="DC71" s="1051"/>
      <c r="DD71" s="1051"/>
      <c r="DE71" s="1051"/>
      <c r="DF71" s="1052"/>
      <c r="DG71" s="1050"/>
      <c r="DH71" s="1051"/>
      <c r="DI71" s="1051"/>
      <c r="DJ71" s="1051"/>
      <c r="DK71" s="1052"/>
      <c r="DL71" s="1050"/>
      <c r="DM71" s="1051"/>
      <c r="DN71" s="1051"/>
      <c r="DO71" s="1051"/>
      <c r="DP71" s="1052"/>
      <c r="DQ71" s="1050"/>
      <c r="DR71" s="1051"/>
      <c r="DS71" s="1051"/>
      <c r="DT71" s="1051"/>
      <c r="DU71" s="1052"/>
      <c r="DV71" s="1038"/>
      <c r="DW71" s="1039"/>
      <c r="DX71" s="1039"/>
      <c r="DY71" s="1039"/>
      <c r="DZ71" s="1040"/>
      <c r="EA71" s="248"/>
    </row>
    <row r="72" spans="1:131" s="249" customFormat="1" ht="26.25" customHeight="1">
      <c r="A72" s="263">
        <v>5</v>
      </c>
      <c r="B72" s="1068" t="s">
        <v>579</v>
      </c>
      <c r="C72" s="1069"/>
      <c r="D72" s="1069"/>
      <c r="E72" s="1069"/>
      <c r="F72" s="1069"/>
      <c r="G72" s="1069"/>
      <c r="H72" s="1069"/>
      <c r="I72" s="1069"/>
      <c r="J72" s="1069"/>
      <c r="K72" s="1069"/>
      <c r="L72" s="1069"/>
      <c r="M72" s="1069"/>
      <c r="N72" s="1069"/>
      <c r="O72" s="1069"/>
      <c r="P72" s="1070"/>
      <c r="Q72" s="1071">
        <v>262</v>
      </c>
      <c r="R72" s="1065"/>
      <c r="S72" s="1065"/>
      <c r="T72" s="1065"/>
      <c r="U72" s="1065"/>
      <c r="V72" s="1065">
        <v>243</v>
      </c>
      <c r="W72" s="1065"/>
      <c r="X72" s="1065"/>
      <c r="Y72" s="1065"/>
      <c r="Z72" s="1065"/>
      <c r="AA72" s="1065">
        <v>18</v>
      </c>
      <c r="AB72" s="1065"/>
      <c r="AC72" s="1065"/>
      <c r="AD72" s="1065"/>
      <c r="AE72" s="1065"/>
      <c r="AF72" s="1065">
        <v>18</v>
      </c>
      <c r="AG72" s="1065"/>
      <c r="AH72" s="1065"/>
      <c r="AI72" s="1065"/>
      <c r="AJ72" s="1065"/>
      <c r="AK72" s="1065" t="s">
        <v>590</v>
      </c>
      <c r="AL72" s="1065"/>
      <c r="AM72" s="1065"/>
      <c r="AN72" s="1065"/>
      <c r="AO72" s="1065"/>
      <c r="AP72" s="1065" t="s">
        <v>590</v>
      </c>
      <c r="AQ72" s="1065"/>
      <c r="AR72" s="1065"/>
      <c r="AS72" s="1065"/>
      <c r="AT72" s="1065"/>
      <c r="AU72" s="1065" t="s">
        <v>590</v>
      </c>
      <c r="AV72" s="1065"/>
      <c r="AW72" s="1065"/>
      <c r="AX72" s="1065"/>
      <c r="AY72" s="1065"/>
      <c r="AZ72" s="1066"/>
      <c r="BA72" s="1066"/>
      <c r="BB72" s="1066"/>
      <c r="BC72" s="1066"/>
      <c r="BD72" s="1067"/>
      <c r="BE72" s="267"/>
      <c r="BF72" s="267"/>
      <c r="BG72" s="267"/>
      <c r="BH72" s="267"/>
      <c r="BI72" s="267"/>
      <c r="BJ72" s="267"/>
      <c r="BK72" s="267"/>
      <c r="BL72" s="267"/>
      <c r="BM72" s="267"/>
      <c r="BN72" s="267"/>
      <c r="BO72" s="267"/>
      <c r="BP72" s="267"/>
      <c r="BQ72" s="264">
        <v>66</v>
      </c>
      <c r="BR72" s="269"/>
      <c r="BS72" s="1047"/>
      <c r="BT72" s="1048"/>
      <c r="BU72" s="1048"/>
      <c r="BV72" s="1048"/>
      <c r="BW72" s="1048"/>
      <c r="BX72" s="1048"/>
      <c r="BY72" s="1048"/>
      <c r="BZ72" s="1048"/>
      <c r="CA72" s="1048"/>
      <c r="CB72" s="1048"/>
      <c r="CC72" s="1048"/>
      <c r="CD72" s="1048"/>
      <c r="CE72" s="1048"/>
      <c r="CF72" s="1048"/>
      <c r="CG72" s="1049"/>
      <c r="CH72" s="1050"/>
      <c r="CI72" s="1051"/>
      <c r="CJ72" s="1051"/>
      <c r="CK72" s="1051"/>
      <c r="CL72" s="1052"/>
      <c r="CM72" s="1050"/>
      <c r="CN72" s="1051"/>
      <c r="CO72" s="1051"/>
      <c r="CP72" s="1051"/>
      <c r="CQ72" s="1052"/>
      <c r="CR72" s="1050"/>
      <c r="CS72" s="1051"/>
      <c r="CT72" s="1051"/>
      <c r="CU72" s="1051"/>
      <c r="CV72" s="1052"/>
      <c r="CW72" s="1050"/>
      <c r="CX72" s="1051"/>
      <c r="CY72" s="1051"/>
      <c r="CZ72" s="1051"/>
      <c r="DA72" s="1052"/>
      <c r="DB72" s="1050"/>
      <c r="DC72" s="1051"/>
      <c r="DD72" s="1051"/>
      <c r="DE72" s="1051"/>
      <c r="DF72" s="1052"/>
      <c r="DG72" s="1050"/>
      <c r="DH72" s="1051"/>
      <c r="DI72" s="1051"/>
      <c r="DJ72" s="1051"/>
      <c r="DK72" s="1052"/>
      <c r="DL72" s="1050"/>
      <c r="DM72" s="1051"/>
      <c r="DN72" s="1051"/>
      <c r="DO72" s="1051"/>
      <c r="DP72" s="1052"/>
      <c r="DQ72" s="1050"/>
      <c r="DR72" s="1051"/>
      <c r="DS72" s="1051"/>
      <c r="DT72" s="1051"/>
      <c r="DU72" s="1052"/>
      <c r="DV72" s="1038"/>
      <c r="DW72" s="1039"/>
      <c r="DX72" s="1039"/>
      <c r="DY72" s="1039"/>
      <c r="DZ72" s="1040"/>
      <c r="EA72" s="248"/>
    </row>
    <row r="73" spans="1:131" s="249" customFormat="1" ht="26.25" customHeight="1">
      <c r="A73" s="263">
        <v>6</v>
      </c>
      <c r="B73" s="1068" t="s">
        <v>580</v>
      </c>
      <c r="C73" s="1069"/>
      <c r="D73" s="1069"/>
      <c r="E73" s="1069"/>
      <c r="F73" s="1069"/>
      <c r="G73" s="1069"/>
      <c r="H73" s="1069"/>
      <c r="I73" s="1069"/>
      <c r="J73" s="1069"/>
      <c r="K73" s="1069"/>
      <c r="L73" s="1069"/>
      <c r="M73" s="1069"/>
      <c r="N73" s="1069"/>
      <c r="O73" s="1069"/>
      <c r="P73" s="1070"/>
      <c r="Q73" s="1071">
        <v>10042</v>
      </c>
      <c r="R73" s="1065"/>
      <c r="S73" s="1065"/>
      <c r="T73" s="1065"/>
      <c r="U73" s="1065"/>
      <c r="V73" s="1065">
        <v>9586</v>
      </c>
      <c r="W73" s="1065"/>
      <c r="X73" s="1065"/>
      <c r="Y73" s="1065"/>
      <c r="Z73" s="1065"/>
      <c r="AA73" s="1065">
        <v>456</v>
      </c>
      <c r="AB73" s="1065"/>
      <c r="AC73" s="1065"/>
      <c r="AD73" s="1065"/>
      <c r="AE73" s="1065"/>
      <c r="AF73" s="1065">
        <v>456</v>
      </c>
      <c r="AG73" s="1065"/>
      <c r="AH73" s="1065"/>
      <c r="AI73" s="1065"/>
      <c r="AJ73" s="1065"/>
      <c r="AK73" s="1065" t="s">
        <v>590</v>
      </c>
      <c r="AL73" s="1065"/>
      <c r="AM73" s="1065"/>
      <c r="AN73" s="1065"/>
      <c r="AO73" s="1065"/>
      <c r="AP73" s="1065">
        <v>253</v>
      </c>
      <c r="AQ73" s="1065"/>
      <c r="AR73" s="1065"/>
      <c r="AS73" s="1065"/>
      <c r="AT73" s="1065"/>
      <c r="AU73" s="1065">
        <v>11</v>
      </c>
      <c r="AV73" s="1065"/>
      <c r="AW73" s="1065"/>
      <c r="AX73" s="1065"/>
      <c r="AY73" s="1065"/>
      <c r="AZ73" s="1066"/>
      <c r="BA73" s="1066"/>
      <c r="BB73" s="1066"/>
      <c r="BC73" s="1066"/>
      <c r="BD73" s="1067"/>
      <c r="BE73" s="267"/>
      <c r="BF73" s="267"/>
      <c r="BG73" s="267"/>
      <c r="BH73" s="267"/>
      <c r="BI73" s="267"/>
      <c r="BJ73" s="267"/>
      <c r="BK73" s="267"/>
      <c r="BL73" s="267"/>
      <c r="BM73" s="267"/>
      <c r="BN73" s="267"/>
      <c r="BO73" s="267"/>
      <c r="BP73" s="267"/>
      <c r="BQ73" s="264">
        <v>67</v>
      </c>
      <c r="BR73" s="269"/>
      <c r="BS73" s="1047"/>
      <c r="BT73" s="1048"/>
      <c r="BU73" s="1048"/>
      <c r="BV73" s="1048"/>
      <c r="BW73" s="1048"/>
      <c r="BX73" s="1048"/>
      <c r="BY73" s="1048"/>
      <c r="BZ73" s="1048"/>
      <c r="CA73" s="1048"/>
      <c r="CB73" s="1048"/>
      <c r="CC73" s="1048"/>
      <c r="CD73" s="1048"/>
      <c r="CE73" s="1048"/>
      <c r="CF73" s="1048"/>
      <c r="CG73" s="1049"/>
      <c r="CH73" s="1050"/>
      <c r="CI73" s="1051"/>
      <c r="CJ73" s="1051"/>
      <c r="CK73" s="1051"/>
      <c r="CL73" s="1052"/>
      <c r="CM73" s="1050"/>
      <c r="CN73" s="1051"/>
      <c r="CO73" s="1051"/>
      <c r="CP73" s="1051"/>
      <c r="CQ73" s="1052"/>
      <c r="CR73" s="1050"/>
      <c r="CS73" s="1051"/>
      <c r="CT73" s="1051"/>
      <c r="CU73" s="1051"/>
      <c r="CV73" s="1052"/>
      <c r="CW73" s="1050"/>
      <c r="CX73" s="1051"/>
      <c r="CY73" s="1051"/>
      <c r="CZ73" s="1051"/>
      <c r="DA73" s="1052"/>
      <c r="DB73" s="1050"/>
      <c r="DC73" s="1051"/>
      <c r="DD73" s="1051"/>
      <c r="DE73" s="1051"/>
      <c r="DF73" s="1052"/>
      <c r="DG73" s="1050"/>
      <c r="DH73" s="1051"/>
      <c r="DI73" s="1051"/>
      <c r="DJ73" s="1051"/>
      <c r="DK73" s="1052"/>
      <c r="DL73" s="1050"/>
      <c r="DM73" s="1051"/>
      <c r="DN73" s="1051"/>
      <c r="DO73" s="1051"/>
      <c r="DP73" s="1052"/>
      <c r="DQ73" s="1050"/>
      <c r="DR73" s="1051"/>
      <c r="DS73" s="1051"/>
      <c r="DT73" s="1051"/>
      <c r="DU73" s="1052"/>
      <c r="DV73" s="1038"/>
      <c r="DW73" s="1039"/>
      <c r="DX73" s="1039"/>
      <c r="DY73" s="1039"/>
      <c r="DZ73" s="1040"/>
      <c r="EA73" s="248"/>
    </row>
    <row r="74" spans="1:131" s="249" customFormat="1" ht="26.25" customHeight="1">
      <c r="A74" s="263">
        <v>7</v>
      </c>
      <c r="B74" s="1068" t="s">
        <v>581</v>
      </c>
      <c r="C74" s="1069"/>
      <c r="D74" s="1069"/>
      <c r="E74" s="1069"/>
      <c r="F74" s="1069"/>
      <c r="G74" s="1069"/>
      <c r="H74" s="1069"/>
      <c r="I74" s="1069"/>
      <c r="J74" s="1069"/>
      <c r="K74" s="1069"/>
      <c r="L74" s="1069"/>
      <c r="M74" s="1069"/>
      <c r="N74" s="1069"/>
      <c r="O74" s="1069"/>
      <c r="P74" s="1070"/>
      <c r="Q74" s="1071">
        <v>1950</v>
      </c>
      <c r="R74" s="1065"/>
      <c r="S74" s="1065"/>
      <c r="T74" s="1065"/>
      <c r="U74" s="1065"/>
      <c r="V74" s="1065">
        <v>1930</v>
      </c>
      <c r="W74" s="1065"/>
      <c r="X74" s="1065"/>
      <c r="Y74" s="1065"/>
      <c r="Z74" s="1065"/>
      <c r="AA74" s="1065">
        <v>20</v>
      </c>
      <c r="AB74" s="1065"/>
      <c r="AC74" s="1065"/>
      <c r="AD74" s="1065"/>
      <c r="AE74" s="1065"/>
      <c r="AF74" s="1065">
        <v>20</v>
      </c>
      <c r="AG74" s="1065"/>
      <c r="AH74" s="1065"/>
      <c r="AI74" s="1065"/>
      <c r="AJ74" s="1065"/>
      <c r="AK74" s="1065">
        <v>53</v>
      </c>
      <c r="AL74" s="1065"/>
      <c r="AM74" s="1065"/>
      <c r="AN74" s="1065"/>
      <c r="AO74" s="1065"/>
      <c r="AP74" s="1065" t="s">
        <v>588</v>
      </c>
      <c r="AQ74" s="1065"/>
      <c r="AR74" s="1065"/>
      <c r="AS74" s="1065"/>
      <c r="AT74" s="1065"/>
      <c r="AU74" s="1065" t="s">
        <v>589</v>
      </c>
      <c r="AV74" s="1065"/>
      <c r="AW74" s="1065"/>
      <c r="AX74" s="1065"/>
      <c r="AY74" s="1065"/>
      <c r="AZ74" s="1066"/>
      <c r="BA74" s="1066"/>
      <c r="BB74" s="1066"/>
      <c r="BC74" s="1066"/>
      <c r="BD74" s="1067"/>
      <c r="BE74" s="267"/>
      <c r="BF74" s="267"/>
      <c r="BG74" s="267"/>
      <c r="BH74" s="267"/>
      <c r="BI74" s="267"/>
      <c r="BJ74" s="267"/>
      <c r="BK74" s="267"/>
      <c r="BL74" s="267"/>
      <c r="BM74" s="267"/>
      <c r="BN74" s="267"/>
      <c r="BO74" s="267"/>
      <c r="BP74" s="267"/>
      <c r="BQ74" s="264">
        <v>68</v>
      </c>
      <c r="BR74" s="269"/>
      <c r="BS74" s="1047"/>
      <c r="BT74" s="1048"/>
      <c r="BU74" s="1048"/>
      <c r="BV74" s="1048"/>
      <c r="BW74" s="1048"/>
      <c r="BX74" s="1048"/>
      <c r="BY74" s="1048"/>
      <c r="BZ74" s="1048"/>
      <c r="CA74" s="1048"/>
      <c r="CB74" s="1048"/>
      <c r="CC74" s="1048"/>
      <c r="CD74" s="1048"/>
      <c r="CE74" s="1048"/>
      <c r="CF74" s="1048"/>
      <c r="CG74" s="1049"/>
      <c r="CH74" s="1050"/>
      <c r="CI74" s="1051"/>
      <c r="CJ74" s="1051"/>
      <c r="CK74" s="1051"/>
      <c r="CL74" s="1052"/>
      <c r="CM74" s="1050"/>
      <c r="CN74" s="1051"/>
      <c r="CO74" s="1051"/>
      <c r="CP74" s="1051"/>
      <c r="CQ74" s="1052"/>
      <c r="CR74" s="1050"/>
      <c r="CS74" s="1051"/>
      <c r="CT74" s="1051"/>
      <c r="CU74" s="1051"/>
      <c r="CV74" s="1052"/>
      <c r="CW74" s="1050"/>
      <c r="CX74" s="1051"/>
      <c r="CY74" s="1051"/>
      <c r="CZ74" s="1051"/>
      <c r="DA74" s="1052"/>
      <c r="DB74" s="1050"/>
      <c r="DC74" s="1051"/>
      <c r="DD74" s="1051"/>
      <c r="DE74" s="1051"/>
      <c r="DF74" s="1052"/>
      <c r="DG74" s="1050"/>
      <c r="DH74" s="1051"/>
      <c r="DI74" s="1051"/>
      <c r="DJ74" s="1051"/>
      <c r="DK74" s="1052"/>
      <c r="DL74" s="1050"/>
      <c r="DM74" s="1051"/>
      <c r="DN74" s="1051"/>
      <c r="DO74" s="1051"/>
      <c r="DP74" s="1052"/>
      <c r="DQ74" s="1050"/>
      <c r="DR74" s="1051"/>
      <c r="DS74" s="1051"/>
      <c r="DT74" s="1051"/>
      <c r="DU74" s="1052"/>
      <c r="DV74" s="1038"/>
      <c r="DW74" s="1039"/>
      <c r="DX74" s="1039"/>
      <c r="DY74" s="1039"/>
      <c r="DZ74" s="1040"/>
      <c r="EA74" s="248"/>
    </row>
    <row r="75" spans="1:131" s="249" customFormat="1" ht="26.25" customHeight="1">
      <c r="A75" s="263">
        <v>8</v>
      </c>
      <c r="B75" s="1068" t="s">
        <v>582</v>
      </c>
      <c r="C75" s="1069"/>
      <c r="D75" s="1069"/>
      <c r="E75" s="1069"/>
      <c r="F75" s="1069"/>
      <c r="G75" s="1069"/>
      <c r="H75" s="1069"/>
      <c r="I75" s="1069"/>
      <c r="J75" s="1069"/>
      <c r="K75" s="1069"/>
      <c r="L75" s="1069"/>
      <c r="M75" s="1069"/>
      <c r="N75" s="1069"/>
      <c r="O75" s="1069"/>
      <c r="P75" s="1070"/>
      <c r="Q75" s="1072">
        <v>312</v>
      </c>
      <c r="R75" s="1073"/>
      <c r="S75" s="1073"/>
      <c r="T75" s="1073"/>
      <c r="U75" s="1074"/>
      <c r="V75" s="1075">
        <v>191</v>
      </c>
      <c r="W75" s="1073"/>
      <c r="X75" s="1073"/>
      <c r="Y75" s="1073"/>
      <c r="Z75" s="1074"/>
      <c r="AA75" s="1075">
        <v>121</v>
      </c>
      <c r="AB75" s="1073"/>
      <c r="AC75" s="1073"/>
      <c r="AD75" s="1073"/>
      <c r="AE75" s="1074"/>
      <c r="AF75" s="1075">
        <v>121</v>
      </c>
      <c r="AG75" s="1073"/>
      <c r="AH75" s="1073"/>
      <c r="AI75" s="1073"/>
      <c r="AJ75" s="1074"/>
      <c r="AK75" s="1075">
        <v>57</v>
      </c>
      <c r="AL75" s="1073"/>
      <c r="AM75" s="1073"/>
      <c r="AN75" s="1073"/>
      <c r="AO75" s="1074"/>
      <c r="AP75" s="1075" t="s">
        <v>590</v>
      </c>
      <c r="AQ75" s="1073"/>
      <c r="AR75" s="1073"/>
      <c r="AS75" s="1073"/>
      <c r="AT75" s="1074"/>
      <c r="AU75" s="1075" t="s">
        <v>590</v>
      </c>
      <c r="AV75" s="1073"/>
      <c r="AW75" s="1073"/>
      <c r="AX75" s="1073"/>
      <c r="AY75" s="1074"/>
      <c r="AZ75" s="1066"/>
      <c r="BA75" s="1066"/>
      <c r="BB75" s="1066"/>
      <c r="BC75" s="1066"/>
      <c r="BD75" s="1067"/>
      <c r="BE75" s="267"/>
      <c r="BF75" s="267"/>
      <c r="BG75" s="267"/>
      <c r="BH75" s="267"/>
      <c r="BI75" s="267"/>
      <c r="BJ75" s="267"/>
      <c r="BK75" s="267"/>
      <c r="BL75" s="267"/>
      <c r="BM75" s="267"/>
      <c r="BN75" s="267"/>
      <c r="BO75" s="267"/>
      <c r="BP75" s="267"/>
      <c r="BQ75" s="264">
        <v>69</v>
      </c>
      <c r="BR75" s="269"/>
      <c r="BS75" s="1047"/>
      <c r="BT75" s="1048"/>
      <c r="BU75" s="1048"/>
      <c r="BV75" s="1048"/>
      <c r="BW75" s="1048"/>
      <c r="BX75" s="1048"/>
      <c r="BY75" s="1048"/>
      <c r="BZ75" s="1048"/>
      <c r="CA75" s="1048"/>
      <c r="CB75" s="1048"/>
      <c r="CC75" s="1048"/>
      <c r="CD75" s="1048"/>
      <c r="CE75" s="1048"/>
      <c r="CF75" s="1048"/>
      <c r="CG75" s="1049"/>
      <c r="CH75" s="1050"/>
      <c r="CI75" s="1051"/>
      <c r="CJ75" s="1051"/>
      <c r="CK75" s="1051"/>
      <c r="CL75" s="1052"/>
      <c r="CM75" s="1050"/>
      <c r="CN75" s="1051"/>
      <c r="CO75" s="1051"/>
      <c r="CP75" s="1051"/>
      <c r="CQ75" s="1052"/>
      <c r="CR75" s="1050"/>
      <c r="CS75" s="1051"/>
      <c r="CT75" s="1051"/>
      <c r="CU75" s="1051"/>
      <c r="CV75" s="1052"/>
      <c r="CW75" s="1050"/>
      <c r="CX75" s="1051"/>
      <c r="CY75" s="1051"/>
      <c r="CZ75" s="1051"/>
      <c r="DA75" s="1052"/>
      <c r="DB75" s="1050"/>
      <c r="DC75" s="1051"/>
      <c r="DD75" s="1051"/>
      <c r="DE75" s="1051"/>
      <c r="DF75" s="1052"/>
      <c r="DG75" s="1050"/>
      <c r="DH75" s="1051"/>
      <c r="DI75" s="1051"/>
      <c r="DJ75" s="1051"/>
      <c r="DK75" s="1052"/>
      <c r="DL75" s="1050"/>
      <c r="DM75" s="1051"/>
      <c r="DN75" s="1051"/>
      <c r="DO75" s="1051"/>
      <c r="DP75" s="1052"/>
      <c r="DQ75" s="1050"/>
      <c r="DR75" s="1051"/>
      <c r="DS75" s="1051"/>
      <c r="DT75" s="1051"/>
      <c r="DU75" s="1052"/>
      <c r="DV75" s="1038"/>
      <c r="DW75" s="1039"/>
      <c r="DX75" s="1039"/>
      <c r="DY75" s="1039"/>
      <c r="DZ75" s="1040"/>
      <c r="EA75" s="248"/>
    </row>
    <row r="76" spans="1:131" s="249" customFormat="1" ht="26.25" customHeight="1">
      <c r="A76" s="263">
        <v>9</v>
      </c>
      <c r="B76" s="1068" t="s">
        <v>583</v>
      </c>
      <c r="C76" s="1069"/>
      <c r="D76" s="1069"/>
      <c r="E76" s="1069"/>
      <c r="F76" s="1069"/>
      <c r="G76" s="1069"/>
      <c r="H76" s="1069"/>
      <c r="I76" s="1069"/>
      <c r="J76" s="1069"/>
      <c r="K76" s="1069"/>
      <c r="L76" s="1069"/>
      <c r="M76" s="1069"/>
      <c r="N76" s="1069"/>
      <c r="O76" s="1069"/>
      <c r="P76" s="1070"/>
      <c r="Q76" s="1072">
        <v>1632</v>
      </c>
      <c r="R76" s="1073"/>
      <c r="S76" s="1073"/>
      <c r="T76" s="1073"/>
      <c r="U76" s="1074"/>
      <c r="V76" s="1075">
        <v>1496</v>
      </c>
      <c r="W76" s="1073"/>
      <c r="X76" s="1073"/>
      <c r="Y76" s="1073"/>
      <c r="Z76" s="1074"/>
      <c r="AA76" s="1075">
        <v>136</v>
      </c>
      <c r="AB76" s="1073"/>
      <c r="AC76" s="1073"/>
      <c r="AD76" s="1073"/>
      <c r="AE76" s="1074"/>
      <c r="AF76" s="1075">
        <v>136</v>
      </c>
      <c r="AG76" s="1073"/>
      <c r="AH76" s="1073"/>
      <c r="AI76" s="1073"/>
      <c r="AJ76" s="1074"/>
      <c r="AK76" s="1075">
        <v>86</v>
      </c>
      <c r="AL76" s="1073"/>
      <c r="AM76" s="1073"/>
      <c r="AN76" s="1073"/>
      <c r="AO76" s="1074"/>
      <c r="AP76" s="1075" t="s">
        <v>592</v>
      </c>
      <c r="AQ76" s="1073"/>
      <c r="AR76" s="1073"/>
      <c r="AS76" s="1073"/>
      <c r="AT76" s="1074"/>
      <c r="AU76" s="1075" t="s">
        <v>590</v>
      </c>
      <c r="AV76" s="1073"/>
      <c r="AW76" s="1073"/>
      <c r="AX76" s="1073"/>
      <c r="AY76" s="1074"/>
      <c r="AZ76" s="1066"/>
      <c r="BA76" s="1066"/>
      <c r="BB76" s="1066"/>
      <c r="BC76" s="1066"/>
      <c r="BD76" s="1067"/>
      <c r="BE76" s="267"/>
      <c r="BF76" s="267"/>
      <c r="BG76" s="267"/>
      <c r="BH76" s="267"/>
      <c r="BI76" s="267"/>
      <c r="BJ76" s="267"/>
      <c r="BK76" s="267"/>
      <c r="BL76" s="267"/>
      <c r="BM76" s="267"/>
      <c r="BN76" s="267"/>
      <c r="BO76" s="267"/>
      <c r="BP76" s="267"/>
      <c r="BQ76" s="264">
        <v>70</v>
      </c>
      <c r="BR76" s="269"/>
      <c r="BS76" s="1047"/>
      <c r="BT76" s="1048"/>
      <c r="BU76" s="1048"/>
      <c r="BV76" s="1048"/>
      <c r="BW76" s="1048"/>
      <c r="BX76" s="1048"/>
      <c r="BY76" s="1048"/>
      <c r="BZ76" s="1048"/>
      <c r="CA76" s="1048"/>
      <c r="CB76" s="1048"/>
      <c r="CC76" s="1048"/>
      <c r="CD76" s="1048"/>
      <c r="CE76" s="1048"/>
      <c r="CF76" s="1048"/>
      <c r="CG76" s="1049"/>
      <c r="CH76" s="1050"/>
      <c r="CI76" s="1051"/>
      <c r="CJ76" s="1051"/>
      <c r="CK76" s="1051"/>
      <c r="CL76" s="1052"/>
      <c r="CM76" s="1050"/>
      <c r="CN76" s="1051"/>
      <c r="CO76" s="1051"/>
      <c r="CP76" s="1051"/>
      <c r="CQ76" s="1052"/>
      <c r="CR76" s="1050"/>
      <c r="CS76" s="1051"/>
      <c r="CT76" s="1051"/>
      <c r="CU76" s="1051"/>
      <c r="CV76" s="1052"/>
      <c r="CW76" s="1050"/>
      <c r="CX76" s="1051"/>
      <c r="CY76" s="1051"/>
      <c r="CZ76" s="1051"/>
      <c r="DA76" s="1052"/>
      <c r="DB76" s="1050"/>
      <c r="DC76" s="1051"/>
      <c r="DD76" s="1051"/>
      <c r="DE76" s="1051"/>
      <c r="DF76" s="1052"/>
      <c r="DG76" s="1050"/>
      <c r="DH76" s="1051"/>
      <c r="DI76" s="1051"/>
      <c r="DJ76" s="1051"/>
      <c r="DK76" s="1052"/>
      <c r="DL76" s="1050"/>
      <c r="DM76" s="1051"/>
      <c r="DN76" s="1051"/>
      <c r="DO76" s="1051"/>
      <c r="DP76" s="1052"/>
      <c r="DQ76" s="1050"/>
      <c r="DR76" s="1051"/>
      <c r="DS76" s="1051"/>
      <c r="DT76" s="1051"/>
      <c r="DU76" s="1052"/>
      <c r="DV76" s="1038"/>
      <c r="DW76" s="1039"/>
      <c r="DX76" s="1039"/>
      <c r="DY76" s="1039"/>
      <c r="DZ76" s="1040"/>
      <c r="EA76" s="248"/>
    </row>
    <row r="77" spans="1:131" s="249" customFormat="1" ht="26.25" customHeight="1">
      <c r="A77" s="263">
        <v>10</v>
      </c>
      <c r="B77" s="1068" t="s">
        <v>584</v>
      </c>
      <c r="C77" s="1069"/>
      <c r="D77" s="1069"/>
      <c r="E77" s="1069"/>
      <c r="F77" s="1069"/>
      <c r="G77" s="1069"/>
      <c r="H77" s="1069"/>
      <c r="I77" s="1069"/>
      <c r="J77" s="1069"/>
      <c r="K77" s="1069"/>
      <c r="L77" s="1069"/>
      <c r="M77" s="1069"/>
      <c r="N77" s="1069"/>
      <c r="O77" s="1069"/>
      <c r="P77" s="1070"/>
      <c r="Q77" s="1072">
        <v>17428</v>
      </c>
      <c r="R77" s="1073"/>
      <c r="S77" s="1073"/>
      <c r="T77" s="1073"/>
      <c r="U77" s="1074"/>
      <c r="V77" s="1075">
        <v>17257</v>
      </c>
      <c r="W77" s="1073"/>
      <c r="X77" s="1073"/>
      <c r="Y77" s="1073"/>
      <c r="Z77" s="1074"/>
      <c r="AA77" s="1075">
        <v>171</v>
      </c>
      <c r="AB77" s="1073"/>
      <c r="AC77" s="1073"/>
      <c r="AD77" s="1073"/>
      <c r="AE77" s="1074"/>
      <c r="AF77" s="1075">
        <v>171</v>
      </c>
      <c r="AG77" s="1073"/>
      <c r="AH77" s="1073"/>
      <c r="AI77" s="1073"/>
      <c r="AJ77" s="1074"/>
      <c r="AK77" s="1075" t="s">
        <v>590</v>
      </c>
      <c r="AL77" s="1073"/>
      <c r="AM77" s="1073"/>
      <c r="AN77" s="1073"/>
      <c r="AO77" s="1074"/>
      <c r="AP77" s="1075" t="s">
        <v>590</v>
      </c>
      <c r="AQ77" s="1073"/>
      <c r="AR77" s="1073"/>
      <c r="AS77" s="1073"/>
      <c r="AT77" s="1074"/>
      <c r="AU77" s="1075" t="s">
        <v>590</v>
      </c>
      <c r="AV77" s="1073"/>
      <c r="AW77" s="1073"/>
      <c r="AX77" s="1073"/>
      <c r="AY77" s="1074"/>
      <c r="AZ77" s="1066"/>
      <c r="BA77" s="1066"/>
      <c r="BB77" s="1066"/>
      <c r="BC77" s="1066"/>
      <c r="BD77" s="1067"/>
      <c r="BE77" s="267"/>
      <c r="BF77" s="267"/>
      <c r="BG77" s="267"/>
      <c r="BH77" s="267"/>
      <c r="BI77" s="267"/>
      <c r="BJ77" s="267"/>
      <c r="BK77" s="267"/>
      <c r="BL77" s="267"/>
      <c r="BM77" s="267"/>
      <c r="BN77" s="267"/>
      <c r="BO77" s="267"/>
      <c r="BP77" s="267"/>
      <c r="BQ77" s="264">
        <v>71</v>
      </c>
      <c r="BR77" s="269"/>
      <c r="BS77" s="1047"/>
      <c r="BT77" s="1048"/>
      <c r="BU77" s="1048"/>
      <c r="BV77" s="1048"/>
      <c r="BW77" s="1048"/>
      <c r="BX77" s="1048"/>
      <c r="BY77" s="1048"/>
      <c r="BZ77" s="1048"/>
      <c r="CA77" s="1048"/>
      <c r="CB77" s="1048"/>
      <c r="CC77" s="1048"/>
      <c r="CD77" s="1048"/>
      <c r="CE77" s="1048"/>
      <c r="CF77" s="1048"/>
      <c r="CG77" s="1049"/>
      <c r="CH77" s="1050"/>
      <c r="CI77" s="1051"/>
      <c r="CJ77" s="1051"/>
      <c r="CK77" s="1051"/>
      <c r="CL77" s="1052"/>
      <c r="CM77" s="1050"/>
      <c r="CN77" s="1051"/>
      <c r="CO77" s="1051"/>
      <c r="CP77" s="1051"/>
      <c r="CQ77" s="1052"/>
      <c r="CR77" s="1050"/>
      <c r="CS77" s="1051"/>
      <c r="CT77" s="1051"/>
      <c r="CU77" s="1051"/>
      <c r="CV77" s="1052"/>
      <c r="CW77" s="1050"/>
      <c r="CX77" s="1051"/>
      <c r="CY77" s="1051"/>
      <c r="CZ77" s="1051"/>
      <c r="DA77" s="1052"/>
      <c r="DB77" s="1050"/>
      <c r="DC77" s="1051"/>
      <c r="DD77" s="1051"/>
      <c r="DE77" s="1051"/>
      <c r="DF77" s="1052"/>
      <c r="DG77" s="1050"/>
      <c r="DH77" s="1051"/>
      <c r="DI77" s="1051"/>
      <c r="DJ77" s="1051"/>
      <c r="DK77" s="1052"/>
      <c r="DL77" s="1050"/>
      <c r="DM77" s="1051"/>
      <c r="DN77" s="1051"/>
      <c r="DO77" s="1051"/>
      <c r="DP77" s="1052"/>
      <c r="DQ77" s="1050"/>
      <c r="DR77" s="1051"/>
      <c r="DS77" s="1051"/>
      <c r="DT77" s="1051"/>
      <c r="DU77" s="1052"/>
      <c r="DV77" s="1038"/>
      <c r="DW77" s="1039"/>
      <c r="DX77" s="1039"/>
      <c r="DY77" s="1039"/>
      <c r="DZ77" s="1040"/>
      <c r="EA77" s="248"/>
    </row>
    <row r="78" spans="1:131" s="249" customFormat="1" ht="26.25" customHeight="1">
      <c r="A78" s="263">
        <v>11</v>
      </c>
      <c r="B78" s="1068"/>
      <c r="C78" s="1069"/>
      <c r="D78" s="1069"/>
      <c r="E78" s="1069"/>
      <c r="F78" s="1069"/>
      <c r="G78" s="1069"/>
      <c r="H78" s="1069"/>
      <c r="I78" s="1069"/>
      <c r="J78" s="1069"/>
      <c r="K78" s="1069"/>
      <c r="L78" s="1069"/>
      <c r="M78" s="1069"/>
      <c r="N78" s="1069"/>
      <c r="O78" s="1069"/>
      <c r="P78" s="1070"/>
      <c r="Q78" s="1071"/>
      <c r="R78" s="1065"/>
      <c r="S78" s="1065"/>
      <c r="T78" s="1065"/>
      <c r="U78" s="1065"/>
      <c r="V78" s="1065"/>
      <c r="W78" s="1065"/>
      <c r="X78" s="1065"/>
      <c r="Y78" s="1065"/>
      <c r="Z78" s="1065"/>
      <c r="AA78" s="1065"/>
      <c r="AB78" s="1065"/>
      <c r="AC78" s="1065"/>
      <c r="AD78" s="1065"/>
      <c r="AE78" s="1065"/>
      <c r="AF78" s="1065"/>
      <c r="AG78" s="1065"/>
      <c r="AH78" s="1065"/>
      <c r="AI78" s="1065"/>
      <c r="AJ78" s="1065"/>
      <c r="AK78" s="1065"/>
      <c r="AL78" s="1065"/>
      <c r="AM78" s="1065"/>
      <c r="AN78" s="1065"/>
      <c r="AO78" s="1065"/>
      <c r="AP78" s="1065"/>
      <c r="AQ78" s="1065"/>
      <c r="AR78" s="1065"/>
      <c r="AS78" s="1065"/>
      <c r="AT78" s="1065"/>
      <c r="AU78" s="1065"/>
      <c r="AV78" s="1065"/>
      <c r="AW78" s="1065"/>
      <c r="AX78" s="1065"/>
      <c r="AY78" s="1065"/>
      <c r="AZ78" s="1066"/>
      <c r="BA78" s="1066"/>
      <c r="BB78" s="1066"/>
      <c r="BC78" s="1066"/>
      <c r="BD78" s="1067"/>
      <c r="BE78" s="267"/>
      <c r="BF78" s="267"/>
      <c r="BG78" s="267"/>
      <c r="BH78" s="267"/>
      <c r="BI78" s="267"/>
      <c r="BJ78" s="270"/>
      <c r="BK78" s="270"/>
      <c r="BL78" s="270"/>
      <c r="BM78" s="270"/>
      <c r="BN78" s="270"/>
      <c r="BO78" s="267"/>
      <c r="BP78" s="267"/>
      <c r="BQ78" s="264">
        <v>72</v>
      </c>
      <c r="BR78" s="269"/>
      <c r="BS78" s="1047"/>
      <c r="BT78" s="1048"/>
      <c r="BU78" s="1048"/>
      <c r="BV78" s="1048"/>
      <c r="BW78" s="1048"/>
      <c r="BX78" s="1048"/>
      <c r="BY78" s="1048"/>
      <c r="BZ78" s="1048"/>
      <c r="CA78" s="1048"/>
      <c r="CB78" s="1048"/>
      <c r="CC78" s="1048"/>
      <c r="CD78" s="1048"/>
      <c r="CE78" s="1048"/>
      <c r="CF78" s="1048"/>
      <c r="CG78" s="1049"/>
      <c r="CH78" s="1050"/>
      <c r="CI78" s="1051"/>
      <c r="CJ78" s="1051"/>
      <c r="CK78" s="1051"/>
      <c r="CL78" s="1052"/>
      <c r="CM78" s="1050"/>
      <c r="CN78" s="1051"/>
      <c r="CO78" s="1051"/>
      <c r="CP78" s="1051"/>
      <c r="CQ78" s="1052"/>
      <c r="CR78" s="1050"/>
      <c r="CS78" s="1051"/>
      <c r="CT78" s="1051"/>
      <c r="CU78" s="1051"/>
      <c r="CV78" s="1052"/>
      <c r="CW78" s="1050"/>
      <c r="CX78" s="1051"/>
      <c r="CY78" s="1051"/>
      <c r="CZ78" s="1051"/>
      <c r="DA78" s="1052"/>
      <c r="DB78" s="1050"/>
      <c r="DC78" s="1051"/>
      <c r="DD78" s="1051"/>
      <c r="DE78" s="1051"/>
      <c r="DF78" s="1052"/>
      <c r="DG78" s="1050"/>
      <c r="DH78" s="1051"/>
      <c r="DI78" s="1051"/>
      <c r="DJ78" s="1051"/>
      <c r="DK78" s="1052"/>
      <c r="DL78" s="1050"/>
      <c r="DM78" s="1051"/>
      <c r="DN78" s="1051"/>
      <c r="DO78" s="1051"/>
      <c r="DP78" s="1052"/>
      <c r="DQ78" s="1050"/>
      <c r="DR78" s="1051"/>
      <c r="DS78" s="1051"/>
      <c r="DT78" s="1051"/>
      <c r="DU78" s="1052"/>
      <c r="DV78" s="1038"/>
      <c r="DW78" s="1039"/>
      <c r="DX78" s="1039"/>
      <c r="DY78" s="1039"/>
      <c r="DZ78" s="1040"/>
      <c r="EA78" s="248"/>
    </row>
    <row r="79" spans="1:131" s="249" customFormat="1" ht="26.25" customHeight="1">
      <c r="A79" s="263">
        <v>12</v>
      </c>
      <c r="B79" s="1068"/>
      <c r="C79" s="1069"/>
      <c r="D79" s="1069"/>
      <c r="E79" s="1069"/>
      <c r="F79" s="1069"/>
      <c r="G79" s="1069"/>
      <c r="H79" s="1069"/>
      <c r="I79" s="1069"/>
      <c r="J79" s="1069"/>
      <c r="K79" s="1069"/>
      <c r="L79" s="1069"/>
      <c r="M79" s="1069"/>
      <c r="N79" s="1069"/>
      <c r="O79" s="1069"/>
      <c r="P79" s="1070"/>
      <c r="Q79" s="1071"/>
      <c r="R79" s="1065"/>
      <c r="S79" s="1065"/>
      <c r="T79" s="1065"/>
      <c r="U79" s="1065"/>
      <c r="V79" s="1065"/>
      <c r="W79" s="1065"/>
      <c r="X79" s="1065"/>
      <c r="Y79" s="1065"/>
      <c r="Z79" s="1065"/>
      <c r="AA79" s="1065"/>
      <c r="AB79" s="1065"/>
      <c r="AC79" s="1065"/>
      <c r="AD79" s="1065"/>
      <c r="AE79" s="1065"/>
      <c r="AF79" s="1065"/>
      <c r="AG79" s="1065"/>
      <c r="AH79" s="1065"/>
      <c r="AI79" s="1065"/>
      <c r="AJ79" s="1065"/>
      <c r="AK79" s="1065"/>
      <c r="AL79" s="1065"/>
      <c r="AM79" s="1065"/>
      <c r="AN79" s="1065"/>
      <c r="AO79" s="1065"/>
      <c r="AP79" s="1065"/>
      <c r="AQ79" s="1065"/>
      <c r="AR79" s="1065"/>
      <c r="AS79" s="1065"/>
      <c r="AT79" s="1065"/>
      <c r="AU79" s="1065"/>
      <c r="AV79" s="1065"/>
      <c r="AW79" s="1065"/>
      <c r="AX79" s="1065"/>
      <c r="AY79" s="1065"/>
      <c r="AZ79" s="1066"/>
      <c r="BA79" s="1066"/>
      <c r="BB79" s="1066"/>
      <c r="BC79" s="1066"/>
      <c r="BD79" s="1067"/>
      <c r="BE79" s="267"/>
      <c r="BF79" s="267"/>
      <c r="BG79" s="267"/>
      <c r="BH79" s="267"/>
      <c r="BI79" s="267"/>
      <c r="BJ79" s="270"/>
      <c r="BK79" s="270"/>
      <c r="BL79" s="270"/>
      <c r="BM79" s="270"/>
      <c r="BN79" s="270"/>
      <c r="BO79" s="267"/>
      <c r="BP79" s="267"/>
      <c r="BQ79" s="264">
        <v>73</v>
      </c>
      <c r="BR79" s="269"/>
      <c r="BS79" s="1047"/>
      <c r="BT79" s="1048"/>
      <c r="BU79" s="1048"/>
      <c r="BV79" s="1048"/>
      <c r="BW79" s="1048"/>
      <c r="BX79" s="1048"/>
      <c r="BY79" s="1048"/>
      <c r="BZ79" s="1048"/>
      <c r="CA79" s="1048"/>
      <c r="CB79" s="1048"/>
      <c r="CC79" s="1048"/>
      <c r="CD79" s="1048"/>
      <c r="CE79" s="1048"/>
      <c r="CF79" s="1048"/>
      <c r="CG79" s="1049"/>
      <c r="CH79" s="1050"/>
      <c r="CI79" s="1051"/>
      <c r="CJ79" s="1051"/>
      <c r="CK79" s="1051"/>
      <c r="CL79" s="1052"/>
      <c r="CM79" s="1050"/>
      <c r="CN79" s="1051"/>
      <c r="CO79" s="1051"/>
      <c r="CP79" s="1051"/>
      <c r="CQ79" s="1052"/>
      <c r="CR79" s="1050"/>
      <c r="CS79" s="1051"/>
      <c r="CT79" s="1051"/>
      <c r="CU79" s="1051"/>
      <c r="CV79" s="1052"/>
      <c r="CW79" s="1050"/>
      <c r="CX79" s="1051"/>
      <c r="CY79" s="1051"/>
      <c r="CZ79" s="1051"/>
      <c r="DA79" s="1052"/>
      <c r="DB79" s="1050"/>
      <c r="DC79" s="1051"/>
      <c r="DD79" s="1051"/>
      <c r="DE79" s="1051"/>
      <c r="DF79" s="1052"/>
      <c r="DG79" s="1050"/>
      <c r="DH79" s="1051"/>
      <c r="DI79" s="1051"/>
      <c r="DJ79" s="1051"/>
      <c r="DK79" s="1052"/>
      <c r="DL79" s="1050"/>
      <c r="DM79" s="1051"/>
      <c r="DN79" s="1051"/>
      <c r="DO79" s="1051"/>
      <c r="DP79" s="1052"/>
      <c r="DQ79" s="1050"/>
      <c r="DR79" s="1051"/>
      <c r="DS79" s="1051"/>
      <c r="DT79" s="1051"/>
      <c r="DU79" s="1052"/>
      <c r="DV79" s="1038"/>
      <c r="DW79" s="1039"/>
      <c r="DX79" s="1039"/>
      <c r="DY79" s="1039"/>
      <c r="DZ79" s="1040"/>
      <c r="EA79" s="248"/>
    </row>
    <row r="80" spans="1:131" s="249" customFormat="1" ht="26.25" customHeight="1">
      <c r="A80" s="263">
        <v>13</v>
      </c>
      <c r="B80" s="1068"/>
      <c r="C80" s="1069"/>
      <c r="D80" s="1069"/>
      <c r="E80" s="1069"/>
      <c r="F80" s="1069"/>
      <c r="G80" s="1069"/>
      <c r="H80" s="1069"/>
      <c r="I80" s="1069"/>
      <c r="J80" s="1069"/>
      <c r="K80" s="1069"/>
      <c r="L80" s="1069"/>
      <c r="M80" s="1069"/>
      <c r="N80" s="1069"/>
      <c r="O80" s="1069"/>
      <c r="P80" s="1070"/>
      <c r="Q80" s="1071"/>
      <c r="R80" s="1065"/>
      <c r="S80" s="1065"/>
      <c r="T80" s="1065"/>
      <c r="U80" s="1065"/>
      <c r="V80" s="1065"/>
      <c r="W80" s="1065"/>
      <c r="X80" s="1065"/>
      <c r="Y80" s="1065"/>
      <c r="Z80" s="1065"/>
      <c r="AA80" s="1065"/>
      <c r="AB80" s="1065"/>
      <c r="AC80" s="1065"/>
      <c r="AD80" s="1065"/>
      <c r="AE80" s="1065"/>
      <c r="AF80" s="1065"/>
      <c r="AG80" s="1065"/>
      <c r="AH80" s="1065"/>
      <c r="AI80" s="1065"/>
      <c r="AJ80" s="1065"/>
      <c r="AK80" s="1065"/>
      <c r="AL80" s="1065"/>
      <c r="AM80" s="1065"/>
      <c r="AN80" s="1065"/>
      <c r="AO80" s="1065"/>
      <c r="AP80" s="1065"/>
      <c r="AQ80" s="1065"/>
      <c r="AR80" s="1065"/>
      <c r="AS80" s="1065"/>
      <c r="AT80" s="1065"/>
      <c r="AU80" s="1065"/>
      <c r="AV80" s="1065"/>
      <c r="AW80" s="1065"/>
      <c r="AX80" s="1065"/>
      <c r="AY80" s="1065"/>
      <c r="AZ80" s="1066"/>
      <c r="BA80" s="1066"/>
      <c r="BB80" s="1066"/>
      <c r="BC80" s="1066"/>
      <c r="BD80" s="1067"/>
      <c r="BE80" s="267"/>
      <c r="BF80" s="267"/>
      <c r="BG80" s="267"/>
      <c r="BH80" s="267"/>
      <c r="BI80" s="267"/>
      <c r="BJ80" s="267"/>
      <c r="BK80" s="267"/>
      <c r="BL80" s="267"/>
      <c r="BM80" s="267"/>
      <c r="BN80" s="267"/>
      <c r="BO80" s="267"/>
      <c r="BP80" s="267"/>
      <c r="BQ80" s="264">
        <v>74</v>
      </c>
      <c r="BR80" s="269"/>
      <c r="BS80" s="1047"/>
      <c r="BT80" s="1048"/>
      <c r="BU80" s="1048"/>
      <c r="BV80" s="1048"/>
      <c r="BW80" s="1048"/>
      <c r="BX80" s="1048"/>
      <c r="BY80" s="1048"/>
      <c r="BZ80" s="1048"/>
      <c r="CA80" s="1048"/>
      <c r="CB80" s="1048"/>
      <c r="CC80" s="1048"/>
      <c r="CD80" s="1048"/>
      <c r="CE80" s="1048"/>
      <c r="CF80" s="1048"/>
      <c r="CG80" s="1049"/>
      <c r="CH80" s="1050"/>
      <c r="CI80" s="1051"/>
      <c r="CJ80" s="1051"/>
      <c r="CK80" s="1051"/>
      <c r="CL80" s="1052"/>
      <c r="CM80" s="1050"/>
      <c r="CN80" s="1051"/>
      <c r="CO80" s="1051"/>
      <c r="CP80" s="1051"/>
      <c r="CQ80" s="1052"/>
      <c r="CR80" s="1050"/>
      <c r="CS80" s="1051"/>
      <c r="CT80" s="1051"/>
      <c r="CU80" s="1051"/>
      <c r="CV80" s="1052"/>
      <c r="CW80" s="1050"/>
      <c r="CX80" s="1051"/>
      <c r="CY80" s="1051"/>
      <c r="CZ80" s="1051"/>
      <c r="DA80" s="1052"/>
      <c r="DB80" s="1050"/>
      <c r="DC80" s="1051"/>
      <c r="DD80" s="1051"/>
      <c r="DE80" s="1051"/>
      <c r="DF80" s="1052"/>
      <c r="DG80" s="1050"/>
      <c r="DH80" s="1051"/>
      <c r="DI80" s="1051"/>
      <c r="DJ80" s="1051"/>
      <c r="DK80" s="1052"/>
      <c r="DL80" s="1050"/>
      <c r="DM80" s="1051"/>
      <c r="DN80" s="1051"/>
      <c r="DO80" s="1051"/>
      <c r="DP80" s="1052"/>
      <c r="DQ80" s="1050"/>
      <c r="DR80" s="1051"/>
      <c r="DS80" s="1051"/>
      <c r="DT80" s="1051"/>
      <c r="DU80" s="1052"/>
      <c r="DV80" s="1038"/>
      <c r="DW80" s="1039"/>
      <c r="DX80" s="1039"/>
      <c r="DY80" s="1039"/>
      <c r="DZ80" s="1040"/>
      <c r="EA80" s="248"/>
    </row>
    <row r="81" spans="1:131" s="249" customFormat="1" ht="26.25" customHeight="1">
      <c r="A81" s="263">
        <v>14</v>
      </c>
      <c r="B81" s="1068"/>
      <c r="C81" s="1069"/>
      <c r="D81" s="1069"/>
      <c r="E81" s="1069"/>
      <c r="F81" s="1069"/>
      <c r="G81" s="1069"/>
      <c r="H81" s="1069"/>
      <c r="I81" s="1069"/>
      <c r="J81" s="1069"/>
      <c r="K81" s="1069"/>
      <c r="L81" s="1069"/>
      <c r="M81" s="1069"/>
      <c r="N81" s="1069"/>
      <c r="O81" s="1069"/>
      <c r="P81" s="1070"/>
      <c r="Q81" s="1071"/>
      <c r="R81" s="1065"/>
      <c r="S81" s="1065"/>
      <c r="T81" s="1065"/>
      <c r="U81" s="1065"/>
      <c r="V81" s="1065"/>
      <c r="W81" s="1065"/>
      <c r="X81" s="1065"/>
      <c r="Y81" s="1065"/>
      <c r="Z81" s="1065"/>
      <c r="AA81" s="1065"/>
      <c r="AB81" s="1065"/>
      <c r="AC81" s="1065"/>
      <c r="AD81" s="1065"/>
      <c r="AE81" s="1065"/>
      <c r="AF81" s="1065"/>
      <c r="AG81" s="1065"/>
      <c r="AH81" s="1065"/>
      <c r="AI81" s="1065"/>
      <c r="AJ81" s="1065"/>
      <c r="AK81" s="1065"/>
      <c r="AL81" s="1065"/>
      <c r="AM81" s="1065"/>
      <c r="AN81" s="1065"/>
      <c r="AO81" s="1065"/>
      <c r="AP81" s="1065"/>
      <c r="AQ81" s="1065"/>
      <c r="AR81" s="1065"/>
      <c r="AS81" s="1065"/>
      <c r="AT81" s="1065"/>
      <c r="AU81" s="1065"/>
      <c r="AV81" s="1065"/>
      <c r="AW81" s="1065"/>
      <c r="AX81" s="1065"/>
      <c r="AY81" s="1065"/>
      <c r="AZ81" s="1066"/>
      <c r="BA81" s="1066"/>
      <c r="BB81" s="1066"/>
      <c r="BC81" s="1066"/>
      <c r="BD81" s="1067"/>
      <c r="BE81" s="267"/>
      <c r="BF81" s="267"/>
      <c r="BG81" s="267"/>
      <c r="BH81" s="267"/>
      <c r="BI81" s="267"/>
      <c r="BJ81" s="267"/>
      <c r="BK81" s="267"/>
      <c r="BL81" s="267"/>
      <c r="BM81" s="267"/>
      <c r="BN81" s="267"/>
      <c r="BO81" s="267"/>
      <c r="BP81" s="267"/>
      <c r="BQ81" s="264">
        <v>75</v>
      </c>
      <c r="BR81" s="269"/>
      <c r="BS81" s="1047"/>
      <c r="BT81" s="1048"/>
      <c r="BU81" s="1048"/>
      <c r="BV81" s="1048"/>
      <c r="BW81" s="1048"/>
      <c r="BX81" s="1048"/>
      <c r="BY81" s="1048"/>
      <c r="BZ81" s="1048"/>
      <c r="CA81" s="1048"/>
      <c r="CB81" s="1048"/>
      <c r="CC81" s="1048"/>
      <c r="CD81" s="1048"/>
      <c r="CE81" s="1048"/>
      <c r="CF81" s="1048"/>
      <c r="CG81" s="1049"/>
      <c r="CH81" s="1050"/>
      <c r="CI81" s="1051"/>
      <c r="CJ81" s="1051"/>
      <c r="CK81" s="1051"/>
      <c r="CL81" s="1052"/>
      <c r="CM81" s="1050"/>
      <c r="CN81" s="1051"/>
      <c r="CO81" s="1051"/>
      <c r="CP81" s="1051"/>
      <c r="CQ81" s="1052"/>
      <c r="CR81" s="1050"/>
      <c r="CS81" s="1051"/>
      <c r="CT81" s="1051"/>
      <c r="CU81" s="1051"/>
      <c r="CV81" s="1052"/>
      <c r="CW81" s="1050"/>
      <c r="CX81" s="1051"/>
      <c r="CY81" s="1051"/>
      <c r="CZ81" s="1051"/>
      <c r="DA81" s="1052"/>
      <c r="DB81" s="1050"/>
      <c r="DC81" s="1051"/>
      <c r="DD81" s="1051"/>
      <c r="DE81" s="1051"/>
      <c r="DF81" s="1052"/>
      <c r="DG81" s="1050"/>
      <c r="DH81" s="1051"/>
      <c r="DI81" s="1051"/>
      <c r="DJ81" s="1051"/>
      <c r="DK81" s="1052"/>
      <c r="DL81" s="1050"/>
      <c r="DM81" s="1051"/>
      <c r="DN81" s="1051"/>
      <c r="DO81" s="1051"/>
      <c r="DP81" s="1052"/>
      <c r="DQ81" s="1050"/>
      <c r="DR81" s="1051"/>
      <c r="DS81" s="1051"/>
      <c r="DT81" s="1051"/>
      <c r="DU81" s="1052"/>
      <c r="DV81" s="1038"/>
      <c r="DW81" s="1039"/>
      <c r="DX81" s="1039"/>
      <c r="DY81" s="1039"/>
      <c r="DZ81" s="1040"/>
      <c r="EA81" s="248"/>
    </row>
    <row r="82" spans="1:131" s="249" customFormat="1" ht="26.25" customHeight="1">
      <c r="A82" s="263">
        <v>15</v>
      </c>
      <c r="B82" s="1068"/>
      <c r="C82" s="1069"/>
      <c r="D82" s="1069"/>
      <c r="E82" s="1069"/>
      <c r="F82" s="1069"/>
      <c r="G82" s="1069"/>
      <c r="H82" s="1069"/>
      <c r="I82" s="1069"/>
      <c r="J82" s="1069"/>
      <c r="K82" s="1069"/>
      <c r="L82" s="1069"/>
      <c r="M82" s="1069"/>
      <c r="N82" s="1069"/>
      <c r="O82" s="1069"/>
      <c r="P82" s="1070"/>
      <c r="Q82" s="1071"/>
      <c r="R82" s="1065"/>
      <c r="S82" s="1065"/>
      <c r="T82" s="1065"/>
      <c r="U82" s="1065"/>
      <c r="V82" s="1065"/>
      <c r="W82" s="1065"/>
      <c r="X82" s="1065"/>
      <c r="Y82" s="1065"/>
      <c r="Z82" s="1065"/>
      <c r="AA82" s="1065"/>
      <c r="AB82" s="1065"/>
      <c r="AC82" s="1065"/>
      <c r="AD82" s="1065"/>
      <c r="AE82" s="1065"/>
      <c r="AF82" s="1065"/>
      <c r="AG82" s="1065"/>
      <c r="AH82" s="1065"/>
      <c r="AI82" s="1065"/>
      <c r="AJ82" s="1065"/>
      <c r="AK82" s="1065"/>
      <c r="AL82" s="1065"/>
      <c r="AM82" s="1065"/>
      <c r="AN82" s="1065"/>
      <c r="AO82" s="1065"/>
      <c r="AP82" s="1065"/>
      <c r="AQ82" s="1065"/>
      <c r="AR82" s="1065"/>
      <c r="AS82" s="1065"/>
      <c r="AT82" s="1065"/>
      <c r="AU82" s="1065"/>
      <c r="AV82" s="1065"/>
      <c r="AW82" s="1065"/>
      <c r="AX82" s="1065"/>
      <c r="AY82" s="1065"/>
      <c r="AZ82" s="1066"/>
      <c r="BA82" s="1066"/>
      <c r="BB82" s="1066"/>
      <c r="BC82" s="1066"/>
      <c r="BD82" s="1067"/>
      <c r="BE82" s="267"/>
      <c r="BF82" s="267"/>
      <c r="BG82" s="267"/>
      <c r="BH82" s="267"/>
      <c r="BI82" s="267"/>
      <c r="BJ82" s="267"/>
      <c r="BK82" s="267"/>
      <c r="BL82" s="267"/>
      <c r="BM82" s="267"/>
      <c r="BN82" s="267"/>
      <c r="BO82" s="267"/>
      <c r="BP82" s="267"/>
      <c r="BQ82" s="264">
        <v>76</v>
      </c>
      <c r="BR82" s="269"/>
      <c r="BS82" s="1047"/>
      <c r="BT82" s="1048"/>
      <c r="BU82" s="1048"/>
      <c r="BV82" s="1048"/>
      <c r="BW82" s="1048"/>
      <c r="BX82" s="1048"/>
      <c r="BY82" s="1048"/>
      <c r="BZ82" s="1048"/>
      <c r="CA82" s="1048"/>
      <c r="CB82" s="1048"/>
      <c r="CC82" s="1048"/>
      <c r="CD82" s="1048"/>
      <c r="CE82" s="1048"/>
      <c r="CF82" s="1048"/>
      <c r="CG82" s="1049"/>
      <c r="CH82" s="1050"/>
      <c r="CI82" s="1051"/>
      <c r="CJ82" s="1051"/>
      <c r="CK82" s="1051"/>
      <c r="CL82" s="1052"/>
      <c r="CM82" s="1050"/>
      <c r="CN82" s="1051"/>
      <c r="CO82" s="1051"/>
      <c r="CP82" s="1051"/>
      <c r="CQ82" s="1052"/>
      <c r="CR82" s="1050"/>
      <c r="CS82" s="1051"/>
      <c r="CT82" s="1051"/>
      <c r="CU82" s="1051"/>
      <c r="CV82" s="1052"/>
      <c r="CW82" s="1050"/>
      <c r="CX82" s="1051"/>
      <c r="CY82" s="1051"/>
      <c r="CZ82" s="1051"/>
      <c r="DA82" s="1052"/>
      <c r="DB82" s="1050"/>
      <c r="DC82" s="1051"/>
      <c r="DD82" s="1051"/>
      <c r="DE82" s="1051"/>
      <c r="DF82" s="1052"/>
      <c r="DG82" s="1050"/>
      <c r="DH82" s="1051"/>
      <c r="DI82" s="1051"/>
      <c r="DJ82" s="1051"/>
      <c r="DK82" s="1052"/>
      <c r="DL82" s="1050"/>
      <c r="DM82" s="1051"/>
      <c r="DN82" s="1051"/>
      <c r="DO82" s="1051"/>
      <c r="DP82" s="1052"/>
      <c r="DQ82" s="1050"/>
      <c r="DR82" s="1051"/>
      <c r="DS82" s="1051"/>
      <c r="DT82" s="1051"/>
      <c r="DU82" s="1052"/>
      <c r="DV82" s="1038"/>
      <c r="DW82" s="1039"/>
      <c r="DX82" s="1039"/>
      <c r="DY82" s="1039"/>
      <c r="DZ82" s="1040"/>
      <c r="EA82" s="248"/>
    </row>
    <row r="83" spans="1:131" s="249" customFormat="1" ht="26.25" customHeight="1">
      <c r="A83" s="263">
        <v>16</v>
      </c>
      <c r="B83" s="1068"/>
      <c r="C83" s="1069"/>
      <c r="D83" s="1069"/>
      <c r="E83" s="1069"/>
      <c r="F83" s="1069"/>
      <c r="G83" s="1069"/>
      <c r="H83" s="1069"/>
      <c r="I83" s="1069"/>
      <c r="J83" s="1069"/>
      <c r="K83" s="1069"/>
      <c r="L83" s="1069"/>
      <c r="M83" s="1069"/>
      <c r="N83" s="1069"/>
      <c r="O83" s="1069"/>
      <c r="P83" s="1070"/>
      <c r="Q83" s="1071"/>
      <c r="R83" s="1065"/>
      <c r="S83" s="1065"/>
      <c r="T83" s="1065"/>
      <c r="U83" s="1065"/>
      <c r="V83" s="1065"/>
      <c r="W83" s="1065"/>
      <c r="X83" s="1065"/>
      <c r="Y83" s="1065"/>
      <c r="Z83" s="1065"/>
      <c r="AA83" s="1065"/>
      <c r="AB83" s="1065"/>
      <c r="AC83" s="1065"/>
      <c r="AD83" s="1065"/>
      <c r="AE83" s="1065"/>
      <c r="AF83" s="1065"/>
      <c r="AG83" s="1065"/>
      <c r="AH83" s="1065"/>
      <c r="AI83" s="1065"/>
      <c r="AJ83" s="1065"/>
      <c r="AK83" s="1065"/>
      <c r="AL83" s="1065"/>
      <c r="AM83" s="1065"/>
      <c r="AN83" s="1065"/>
      <c r="AO83" s="1065"/>
      <c r="AP83" s="1065"/>
      <c r="AQ83" s="1065"/>
      <c r="AR83" s="1065"/>
      <c r="AS83" s="1065"/>
      <c r="AT83" s="1065"/>
      <c r="AU83" s="1065"/>
      <c r="AV83" s="1065"/>
      <c r="AW83" s="1065"/>
      <c r="AX83" s="1065"/>
      <c r="AY83" s="1065"/>
      <c r="AZ83" s="1066"/>
      <c r="BA83" s="1066"/>
      <c r="BB83" s="1066"/>
      <c r="BC83" s="1066"/>
      <c r="BD83" s="1067"/>
      <c r="BE83" s="267"/>
      <c r="BF83" s="267"/>
      <c r="BG83" s="267"/>
      <c r="BH83" s="267"/>
      <c r="BI83" s="267"/>
      <c r="BJ83" s="267"/>
      <c r="BK83" s="267"/>
      <c r="BL83" s="267"/>
      <c r="BM83" s="267"/>
      <c r="BN83" s="267"/>
      <c r="BO83" s="267"/>
      <c r="BP83" s="267"/>
      <c r="BQ83" s="264">
        <v>77</v>
      </c>
      <c r="BR83" s="269"/>
      <c r="BS83" s="1047"/>
      <c r="BT83" s="1048"/>
      <c r="BU83" s="1048"/>
      <c r="BV83" s="1048"/>
      <c r="BW83" s="1048"/>
      <c r="BX83" s="1048"/>
      <c r="BY83" s="1048"/>
      <c r="BZ83" s="1048"/>
      <c r="CA83" s="1048"/>
      <c r="CB83" s="1048"/>
      <c r="CC83" s="1048"/>
      <c r="CD83" s="1048"/>
      <c r="CE83" s="1048"/>
      <c r="CF83" s="1048"/>
      <c r="CG83" s="1049"/>
      <c r="CH83" s="1050"/>
      <c r="CI83" s="1051"/>
      <c r="CJ83" s="1051"/>
      <c r="CK83" s="1051"/>
      <c r="CL83" s="1052"/>
      <c r="CM83" s="1050"/>
      <c r="CN83" s="1051"/>
      <c r="CO83" s="1051"/>
      <c r="CP83" s="1051"/>
      <c r="CQ83" s="1052"/>
      <c r="CR83" s="1050"/>
      <c r="CS83" s="1051"/>
      <c r="CT83" s="1051"/>
      <c r="CU83" s="1051"/>
      <c r="CV83" s="1052"/>
      <c r="CW83" s="1050"/>
      <c r="CX83" s="1051"/>
      <c r="CY83" s="1051"/>
      <c r="CZ83" s="1051"/>
      <c r="DA83" s="1052"/>
      <c r="DB83" s="1050"/>
      <c r="DC83" s="1051"/>
      <c r="DD83" s="1051"/>
      <c r="DE83" s="1051"/>
      <c r="DF83" s="1052"/>
      <c r="DG83" s="1050"/>
      <c r="DH83" s="1051"/>
      <c r="DI83" s="1051"/>
      <c r="DJ83" s="1051"/>
      <c r="DK83" s="1052"/>
      <c r="DL83" s="1050"/>
      <c r="DM83" s="1051"/>
      <c r="DN83" s="1051"/>
      <c r="DO83" s="1051"/>
      <c r="DP83" s="1052"/>
      <c r="DQ83" s="1050"/>
      <c r="DR83" s="1051"/>
      <c r="DS83" s="1051"/>
      <c r="DT83" s="1051"/>
      <c r="DU83" s="1052"/>
      <c r="DV83" s="1038"/>
      <c r="DW83" s="1039"/>
      <c r="DX83" s="1039"/>
      <c r="DY83" s="1039"/>
      <c r="DZ83" s="1040"/>
      <c r="EA83" s="248"/>
    </row>
    <row r="84" spans="1:131" s="249" customFormat="1" ht="26.25" customHeight="1">
      <c r="A84" s="263">
        <v>17</v>
      </c>
      <c r="B84" s="1068"/>
      <c r="C84" s="1069"/>
      <c r="D84" s="1069"/>
      <c r="E84" s="1069"/>
      <c r="F84" s="1069"/>
      <c r="G84" s="1069"/>
      <c r="H84" s="1069"/>
      <c r="I84" s="1069"/>
      <c r="J84" s="1069"/>
      <c r="K84" s="1069"/>
      <c r="L84" s="1069"/>
      <c r="M84" s="1069"/>
      <c r="N84" s="1069"/>
      <c r="O84" s="1069"/>
      <c r="P84" s="1070"/>
      <c r="Q84" s="1071"/>
      <c r="R84" s="1065"/>
      <c r="S84" s="1065"/>
      <c r="T84" s="1065"/>
      <c r="U84" s="1065"/>
      <c r="V84" s="1065"/>
      <c r="W84" s="1065"/>
      <c r="X84" s="1065"/>
      <c r="Y84" s="1065"/>
      <c r="Z84" s="1065"/>
      <c r="AA84" s="1065"/>
      <c r="AB84" s="1065"/>
      <c r="AC84" s="1065"/>
      <c r="AD84" s="1065"/>
      <c r="AE84" s="1065"/>
      <c r="AF84" s="1065"/>
      <c r="AG84" s="1065"/>
      <c r="AH84" s="1065"/>
      <c r="AI84" s="1065"/>
      <c r="AJ84" s="1065"/>
      <c r="AK84" s="1065"/>
      <c r="AL84" s="1065"/>
      <c r="AM84" s="1065"/>
      <c r="AN84" s="1065"/>
      <c r="AO84" s="1065"/>
      <c r="AP84" s="1065"/>
      <c r="AQ84" s="1065"/>
      <c r="AR84" s="1065"/>
      <c r="AS84" s="1065"/>
      <c r="AT84" s="1065"/>
      <c r="AU84" s="1065"/>
      <c r="AV84" s="1065"/>
      <c r="AW84" s="1065"/>
      <c r="AX84" s="1065"/>
      <c r="AY84" s="1065"/>
      <c r="AZ84" s="1066"/>
      <c r="BA84" s="1066"/>
      <c r="BB84" s="1066"/>
      <c r="BC84" s="1066"/>
      <c r="BD84" s="1067"/>
      <c r="BE84" s="267"/>
      <c r="BF84" s="267"/>
      <c r="BG84" s="267"/>
      <c r="BH84" s="267"/>
      <c r="BI84" s="267"/>
      <c r="BJ84" s="267"/>
      <c r="BK84" s="267"/>
      <c r="BL84" s="267"/>
      <c r="BM84" s="267"/>
      <c r="BN84" s="267"/>
      <c r="BO84" s="267"/>
      <c r="BP84" s="267"/>
      <c r="BQ84" s="264">
        <v>78</v>
      </c>
      <c r="BR84" s="269"/>
      <c r="BS84" s="1047"/>
      <c r="BT84" s="1048"/>
      <c r="BU84" s="1048"/>
      <c r="BV84" s="1048"/>
      <c r="BW84" s="1048"/>
      <c r="BX84" s="1048"/>
      <c r="BY84" s="1048"/>
      <c r="BZ84" s="1048"/>
      <c r="CA84" s="1048"/>
      <c r="CB84" s="1048"/>
      <c r="CC84" s="1048"/>
      <c r="CD84" s="1048"/>
      <c r="CE84" s="1048"/>
      <c r="CF84" s="1048"/>
      <c r="CG84" s="1049"/>
      <c r="CH84" s="1050"/>
      <c r="CI84" s="1051"/>
      <c r="CJ84" s="1051"/>
      <c r="CK84" s="1051"/>
      <c r="CL84" s="1052"/>
      <c r="CM84" s="1050"/>
      <c r="CN84" s="1051"/>
      <c r="CO84" s="1051"/>
      <c r="CP84" s="1051"/>
      <c r="CQ84" s="1052"/>
      <c r="CR84" s="1050"/>
      <c r="CS84" s="1051"/>
      <c r="CT84" s="1051"/>
      <c r="CU84" s="1051"/>
      <c r="CV84" s="1052"/>
      <c r="CW84" s="1050"/>
      <c r="CX84" s="1051"/>
      <c r="CY84" s="1051"/>
      <c r="CZ84" s="1051"/>
      <c r="DA84" s="1052"/>
      <c r="DB84" s="1050"/>
      <c r="DC84" s="1051"/>
      <c r="DD84" s="1051"/>
      <c r="DE84" s="1051"/>
      <c r="DF84" s="1052"/>
      <c r="DG84" s="1050"/>
      <c r="DH84" s="1051"/>
      <c r="DI84" s="1051"/>
      <c r="DJ84" s="1051"/>
      <c r="DK84" s="1052"/>
      <c r="DL84" s="1050"/>
      <c r="DM84" s="1051"/>
      <c r="DN84" s="1051"/>
      <c r="DO84" s="1051"/>
      <c r="DP84" s="1052"/>
      <c r="DQ84" s="1050"/>
      <c r="DR84" s="1051"/>
      <c r="DS84" s="1051"/>
      <c r="DT84" s="1051"/>
      <c r="DU84" s="1052"/>
      <c r="DV84" s="1038"/>
      <c r="DW84" s="1039"/>
      <c r="DX84" s="1039"/>
      <c r="DY84" s="1039"/>
      <c r="DZ84" s="1040"/>
      <c r="EA84" s="248"/>
    </row>
    <row r="85" spans="1:131" s="249" customFormat="1" ht="26.25" customHeight="1">
      <c r="A85" s="263">
        <v>18</v>
      </c>
      <c r="B85" s="1068"/>
      <c r="C85" s="1069"/>
      <c r="D85" s="1069"/>
      <c r="E85" s="1069"/>
      <c r="F85" s="1069"/>
      <c r="G85" s="1069"/>
      <c r="H85" s="1069"/>
      <c r="I85" s="1069"/>
      <c r="J85" s="1069"/>
      <c r="K85" s="1069"/>
      <c r="L85" s="1069"/>
      <c r="M85" s="1069"/>
      <c r="N85" s="1069"/>
      <c r="O85" s="1069"/>
      <c r="P85" s="1070"/>
      <c r="Q85" s="1071"/>
      <c r="R85" s="1065"/>
      <c r="S85" s="1065"/>
      <c r="T85" s="1065"/>
      <c r="U85" s="1065"/>
      <c r="V85" s="1065"/>
      <c r="W85" s="1065"/>
      <c r="X85" s="1065"/>
      <c r="Y85" s="1065"/>
      <c r="Z85" s="1065"/>
      <c r="AA85" s="1065"/>
      <c r="AB85" s="1065"/>
      <c r="AC85" s="1065"/>
      <c r="AD85" s="1065"/>
      <c r="AE85" s="1065"/>
      <c r="AF85" s="1065"/>
      <c r="AG85" s="1065"/>
      <c r="AH85" s="1065"/>
      <c r="AI85" s="1065"/>
      <c r="AJ85" s="1065"/>
      <c r="AK85" s="1065"/>
      <c r="AL85" s="1065"/>
      <c r="AM85" s="1065"/>
      <c r="AN85" s="1065"/>
      <c r="AO85" s="1065"/>
      <c r="AP85" s="1065"/>
      <c r="AQ85" s="1065"/>
      <c r="AR85" s="1065"/>
      <c r="AS85" s="1065"/>
      <c r="AT85" s="1065"/>
      <c r="AU85" s="1065"/>
      <c r="AV85" s="1065"/>
      <c r="AW85" s="1065"/>
      <c r="AX85" s="1065"/>
      <c r="AY85" s="1065"/>
      <c r="AZ85" s="1066"/>
      <c r="BA85" s="1066"/>
      <c r="BB85" s="1066"/>
      <c r="BC85" s="1066"/>
      <c r="BD85" s="1067"/>
      <c r="BE85" s="267"/>
      <c r="BF85" s="267"/>
      <c r="BG85" s="267"/>
      <c r="BH85" s="267"/>
      <c r="BI85" s="267"/>
      <c r="BJ85" s="267"/>
      <c r="BK85" s="267"/>
      <c r="BL85" s="267"/>
      <c r="BM85" s="267"/>
      <c r="BN85" s="267"/>
      <c r="BO85" s="267"/>
      <c r="BP85" s="267"/>
      <c r="BQ85" s="264">
        <v>79</v>
      </c>
      <c r="BR85" s="269"/>
      <c r="BS85" s="1047"/>
      <c r="BT85" s="1048"/>
      <c r="BU85" s="1048"/>
      <c r="BV85" s="1048"/>
      <c r="BW85" s="1048"/>
      <c r="BX85" s="1048"/>
      <c r="BY85" s="1048"/>
      <c r="BZ85" s="1048"/>
      <c r="CA85" s="1048"/>
      <c r="CB85" s="1048"/>
      <c r="CC85" s="1048"/>
      <c r="CD85" s="1048"/>
      <c r="CE85" s="1048"/>
      <c r="CF85" s="1048"/>
      <c r="CG85" s="1049"/>
      <c r="CH85" s="1050"/>
      <c r="CI85" s="1051"/>
      <c r="CJ85" s="1051"/>
      <c r="CK85" s="1051"/>
      <c r="CL85" s="1052"/>
      <c r="CM85" s="1050"/>
      <c r="CN85" s="1051"/>
      <c r="CO85" s="1051"/>
      <c r="CP85" s="1051"/>
      <c r="CQ85" s="1052"/>
      <c r="CR85" s="1050"/>
      <c r="CS85" s="1051"/>
      <c r="CT85" s="1051"/>
      <c r="CU85" s="1051"/>
      <c r="CV85" s="1052"/>
      <c r="CW85" s="1050"/>
      <c r="CX85" s="1051"/>
      <c r="CY85" s="1051"/>
      <c r="CZ85" s="1051"/>
      <c r="DA85" s="1052"/>
      <c r="DB85" s="1050"/>
      <c r="DC85" s="1051"/>
      <c r="DD85" s="1051"/>
      <c r="DE85" s="1051"/>
      <c r="DF85" s="1052"/>
      <c r="DG85" s="1050"/>
      <c r="DH85" s="1051"/>
      <c r="DI85" s="1051"/>
      <c r="DJ85" s="1051"/>
      <c r="DK85" s="1052"/>
      <c r="DL85" s="1050"/>
      <c r="DM85" s="1051"/>
      <c r="DN85" s="1051"/>
      <c r="DO85" s="1051"/>
      <c r="DP85" s="1052"/>
      <c r="DQ85" s="1050"/>
      <c r="DR85" s="1051"/>
      <c r="DS85" s="1051"/>
      <c r="DT85" s="1051"/>
      <c r="DU85" s="1052"/>
      <c r="DV85" s="1038"/>
      <c r="DW85" s="1039"/>
      <c r="DX85" s="1039"/>
      <c r="DY85" s="1039"/>
      <c r="DZ85" s="1040"/>
      <c r="EA85" s="248"/>
    </row>
    <row r="86" spans="1:131" s="249" customFormat="1" ht="26.25" customHeight="1">
      <c r="A86" s="263">
        <v>19</v>
      </c>
      <c r="B86" s="1068"/>
      <c r="C86" s="1069"/>
      <c r="D86" s="1069"/>
      <c r="E86" s="1069"/>
      <c r="F86" s="1069"/>
      <c r="G86" s="1069"/>
      <c r="H86" s="1069"/>
      <c r="I86" s="1069"/>
      <c r="J86" s="1069"/>
      <c r="K86" s="1069"/>
      <c r="L86" s="1069"/>
      <c r="M86" s="1069"/>
      <c r="N86" s="1069"/>
      <c r="O86" s="1069"/>
      <c r="P86" s="1070"/>
      <c r="Q86" s="1071"/>
      <c r="R86" s="1065"/>
      <c r="S86" s="1065"/>
      <c r="T86" s="1065"/>
      <c r="U86" s="1065"/>
      <c r="V86" s="1065"/>
      <c r="W86" s="1065"/>
      <c r="X86" s="1065"/>
      <c r="Y86" s="1065"/>
      <c r="Z86" s="1065"/>
      <c r="AA86" s="1065"/>
      <c r="AB86" s="1065"/>
      <c r="AC86" s="1065"/>
      <c r="AD86" s="1065"/>
      <c r="AE86" s="1065"/>
      <c r="AF86" s="1065"/>
      <c r="AG86" s="1065"/>
      <c r="AH86" s="1065"/>
      <c r="AI86" s="1065"/>
      <c r="AJ86" s="1065"/>
      <c r="AK86" s="1065"/>
      <c r="AL86" s="1065"/>
      <c r="AM86" s="1065"/>
      <c r="AN86" s="1065"/>
      <c r="AO86" s="1065"/>
      <c r="AP86" s="1065"/>
      <c r="AQ86" s="1065"/>
      <c r="AR86" s="1065"/>
      <c r="AS86" s="1065"/>
      <c r="AT86" s="1065"/>
      <c r="AU86" s="1065"/>
      <c r="AV86" s="1065"/>
      <c r="AW86" s="1065"/>
      <c r="AX86" s="1065"/>
      <c r="AY86" s="1065"/>
      <c r="AZ86" s="1066"/>
      <c r="BA86" s="1066"/>
      <c r="BB86" s="1066"/>
      <c r="BC86" s="1066"/>
      <c r="BD86" s="1067"/>
      <c r="BE86" s="267"/>
      <c r="BF86" s="267"/>
      <c r="BG86" s="267"/>
      <c r="BH86" s="267"/>
      <c r="BI86" s="267"/>
      <c r="BJ86" s="267"/>
      <c r="BK86" s="267"/>
      <c r="BL86" s="267"/>
      <c r="BM86" s="267"/>
      <c r="BN86" s="267"/>
      <c r="BO86" s="267"/>
      <c r="BP86" s="267"/>
      <c r="BQ86" s="264">
        <v>80</v>
      </c>
      <c r="BR86" s="269"/>
      <c r="BS86" s="1047"/>
      <c r="BT86" s="1048"/>
      <c r="BU86" s="1048"/>
      <c r="BV86" s="1048"/>
      <c r="BW86" s="1048"/>
      <c r="BX86" s="1048"/>
      <c r="BY86" s="1048"/>
      <c r="BZ86" s="1048"/>
      <c r="CA86" s="1048"/>
      <c r="CB86" s="1048"/>
      <c r="CC86" s="1048"/>
      <c r="CD86" s="1048"/>
      <c r="CE86" s="1048"/>
      <c r="CF86" s="1048"/>
      <c r="CG86" s="1049"/>
      <c r="CH86" s="1050"/>
      <c r="CI86" s="1051"/>
      <c r="CJ86" s="1051"/>
      <c r="CK86" s="1051"/>
      <c r="CL86" s="1052"/>
      <c r="CM86" s="1050"/>
      <c r="CN86" s="1051"/>
      <c r="CO86" s="1051"/>
      <c r="CP86" s="1051"/>
      <c r="CQ86" s="1052"/>
      <c r="CR86" s="1050"/>
      <c r="CS86" s="1051"/>
      <c r="CT86" s="1051"/>
      <c r="CU86" s="1051"/>
      <c r="CV86" s="1052"/>
      <c r="CW86" s="1050"/>
      <c r="CX86" s="1051"/>
      <c r="CY86" s="1051"/>
      <c r="CZ86" s="1051"/>
      <c r="DA86" s="1052"/>
      <c r="DB86" s="1050"/>
      <c r="DC86" s="1051"/>
      <c r="DD86" s="1051"/>
      <c r="DE86" s="1051"/>
      <c r="DF86" s="1052"/>
      <c r="DG86" s="1050"/>
      <c r="DH86" s="1051"/>
      <c r="DI86" s="1051"/>
      <c r="DJ86" s="1051"/>
      <c r="DK86" s="1052"/>
      <c r="DL86" s="1050"/>
      <c r="DM86" s="1051"/>
      <c r="DN86" s="1051"/>
      <c r="DO86" s="1051"/>
      <c r="DP86" s="1052"/>
      <c r="DQ86" s="1050"/>
      <c r="DR86" s="1051"/>
      <c r="DS86" s="1051"/>
      <c r="DT86" s="1051"/>
      <c r="DU86" s="1052"/>
      <c r="DV86" s="1038"/>
      <c r="DW86" s="1039"/>
      <c r="DX86" s="1039"/>
      <c r="DY86" s="1039"/>
      <c r="DZ86" s="1040"/>
      <c r="EA86" s="248"/>
    </row>
    <row r="87" spans="1:131" s="249" customFormat="1" ht="26.25" customHeight="1">
      <c r="A87" s="271">
        <v>20</v>
      </c>
      <c r="B87" s="1058"/>
      <c r="C87" s="1059"/>
      <c r="D87" s="1059"/>
      <c r="E87" s="1059"/>
      <c r="F87" s="1059"/>
      <c r="G87" s="1059"/>
      <c r="H87" s="1059"/>
      <c r="I87" s="1059"/>
      <c r="J87" s="1059"/>
      <c r="K87" s="1059"/>
      <c r="L87" s="1059"/>
      <c r="M87" s="1059"/>
      <c r="N87" s="1059"/>
      <c r="O87" s="1059"/>
      <c r="P87" s="1060"/>
      <c r="Q87" s="1061"/>
      <c r="R87" s="1062"/>
      <c r="S87" s="1062"/>
      <c r="T87" s="1062"/>
      <c r="U87" s="1062"/>
      <c r="V87" s="1062"/>
      <c r="W87" s="1062"/>
      <c r="X87" s="1062"/>
      <c r="Y87" s="1062"/>
      <c r="Z87" s="1062"/>
      <c r="AA87" s="1062"/>
      <c r="AB87" s="1062"/>
      <c r="AC87" s="1062"/>
      <c r="AD87" s="1062"/>
      <c r="AE87" s="1062"/>
      <c r="AF87" s="1062"/>
      <c r="AG87" s="1062"/>
      <c r="AH87" s="1062"/>
      <c r="AI87" s="1062"/>
      <c r="AJ87" s="1062"/>
      <c r="AK87" s="1062"/>
      <c r="AL87" s="1062"/>
      <c r="AM87" s="1062"/>
      <c r="AN87" s="1062"/>
      <c r="AO87" s="1062"/>
      <c r="AP87" s="1062"/>
      <c r="AQ87" s="1062"/>
      <c r="AR87" s="1062"/>
      <c r="AS87" s="1062"/>
      <c r="AT87" s="1062"/>
      <c r="AU87" s="1062"/>
      <c r="AV87" s="1062"/>
      <c r="AW87" s="1062"/>
      <c r="AX87" s="1062"/>
      <c r="AY87" s="1062"/>
      <c r="AZ87" s="1063"/>
      <c r="BA87" s="1063"/>
      <c r="BB87" s="1063"/>
      <c r="BC87" s="1063"/>
      <c r="BD87" s="1064"/>
      <c r="BE87" s="267"/>
      <c r="BF87" s="267"/>
      <c r="BG87" s="267"/>
      <c r="BH87" s="267"/>
      <c r="BI87" s="267"/>
      <c r="BJ87" s="267"/>
      <c r="BK87" s="267"/>
      <c r="BL87" s="267"/>
      <c r="BM87" s="267"/>
      <c r="BN87" s="267"/>
      <c r="BO87" s="267"/>
      <c r="BP87" s="267"/>
      <c r="BQ87" s="264">
        <v>81</v>
      </c>
      <c r="BR87" s="269"/>
      <c r="BS87" s="1047"/>
      <c r="BT87" s="1048"/>
      <c r="BU87" s="1048"/>
      <c r="BV87" s="1048"/>
      <c r="BW87" s="1048"/>
      <c r="BX87" s="1048"/>
      <c r="BY87" s="1048"/>
      <c r="BZ87" s="1048"/>
      <c r="CA87" s="1048"/>
      <c r="CB87" s="1048"/>
      <c r="CC87" s="1048"/>
      <c r="CD87" s="1048"/>
      <c r="CE87" s="1048"/>
      <c r="CF87" s="1048"/>
      <c r="CG87" s="1049"/>
      <c r="CH87" s="1050"/>
      <c r="CI87" s="1051"/>
      <c r="CJ87" s="1051"/>
      <c r="CK87" s="1051"/>
      <c r="CL87" s="1052"/>
      <c r="CM87" s="1050"/>
      <c r="CN87" s="1051"/>
      <c r="CO87" s="1051"/>
      <c r="CP87" s="1051"/>
      <c r="CQ87" s="1052"/>
      <c r="CR87" s="1050"/>
      <c r="CS87" s="1051"/>
      <c r="CT87" s="1051"/>
      <c r="CU87" s="1051"/>
      <c r="CV87" s="1052"/>
      <c r="CW87" s="1050"/>
      <c r="CX87" s="1051"/>
      <c r="CY87" s="1051"/>
      <c r="CZ87" s="1051"/>
      <c r="DA87" s="1052"/>
      <c r="DB87" s="1050"/>
      <c r="DC87" s="1051"/>
      <c r="DD87" s="1051"/>
      <c r="DE87" s="1051"/>
      <c r="DF87" s="1052"/>
      <c r="DG87" s="1050"/>
      <c r="DH87" s="1051"/>
      <c r="DI87" s="1051"/>
      <c r="DJ87" s="1051"/>
      <c r="DK87" s="1052"/>
      <c r="DL87" s="1050"/>
      <c r="DM87" s="1051"/>
      <c r="DN87" s="1051"/>
      <c r="DO87" s="1051"/>
      <c r="DP87" s="1052"/>
      <c r="DQ87" s="1050"/>
      <c r="DR87" s="1051"/>
      <c r="DS87" s="1051"/>
      <c r="DT87" s="1051"/>
      <c r="DU87" s="1052"/>
      <c r="DV87" s="1038"/>
      <c r="DW87" s="1039"/>
      <c r="DX87" s="1039"/>
      <c r="DY87" s="1039"/>
      <c r="DZ87" s="1040"/>
      <c r="EA87" s="248"/>
    </row>
    <row r="88" spans="1:131" s="249" customFormat="1" ht="26.25" customHeight="1" thickBot="1">
      <c r="A88" s="266" t="s">
        <v>387</v>
      </c>
      <c r="B88" s="1041" t="s">
        <v>408</v>
      </c>
      <c r="C88" s="1042"/>
      <c r="D88" s="1042"/>
      <c r="E88" s="1042"/>
      <c r="F88" s="1042"/>
      <c r="G88" s="1042"/>
      <c r="H88" s="1042"/>
      <c r="I88" s="1042"/>
      <c r="J88" s="1042"/>
      <c r="K88" s="1042"/>
      <c r="L88" s="1042"/>
      <c r="M88" s="1042"/>
      <c r="N88" s="1042"/>
      <c r="O88" s="1042"/>
      <c r="P88" s="1043"/>
      <c r="Q88" s="1056"/>
      <c r="R88" s="1057"/>
      <c r="S88" s="1057"/>
      <c r="T88" s="1057"/>
      <c r="U88" s="1057"/>
      <c r="V88" s="1057"/>
      <c r="W88" s="1057"/>
      <c r="X88" s="1057"/>
      <c r="Y88" s="1057"/>
      <c r="Z88" s="1057"/>
      <c r="AA88" s="1057"/>
      <c r="AB88" s="1057"/>
      <c r="AC88" s="1057"/>
      <c r="AD88" s="1057"/>
      <c r="AE88" s="1057"/>
      <c r="AF88" s="1053">
        <f>SUM(AF68:AJ87)</f>
        <v>71802</v>
      </c>
      <c r="AG88" s="1053"/>
      <c r="AH88" s="1053"/>
      <c r="AI88" s="1053"/>
      <c r="AJ88" s="1053"/>
      <c r="AK88" s="1057"/>
      <c r="AL88" s="1057"/>
      <c r="AM88" s="1057"/>
      <c r="AN88" s="1057"/>
      <c r="AO88" s="1057"/>
      <c r="AP88" s="1053">
        <f>SUM(AP68:AT87)</f>
        <v>253</v>
      </c>
      <c r="AQ88" s="1053"/>
      <c r="AR88" s="1053"/>
      <c r="AS88" s="1053"/>
      <c r="AT88" s="1053"/>
      <c r="AU88" s="1053">
        <f>SUM(AU68:AY87)</f>
        <v>11</v>
      </c>
      <c r="AV88" s="1053"/>
      <c r="AW88" s="1053"/>
      <c r="AX88" s="1053"/>
      <c r="AY88" s="1053"/>
      <c r="AZ88" s="1054"/>
      <c r="BA88" s="1054"/>
      <c r="BB88" s="1054"/>
      <c r="BC88" s="1054"/>
      <c r="BD88" s="1055"/>
      <c r="BE88" s="267"/>
      <c r="BF88" s="267"/>
      <c r="BG88" s="267"/>
      <c r="BH88" s="267"/>
      <c r="BI88" s="267"/>
      <c r="BJ88" s="267"/>
      <c r="BK88" s="267"/>
      <c r="BL88" s="267"/>
      <c r="BM88" s="267"/>
      <c r="BN88" s="267"/>
      <c r="BO88" s="267"/>
      <c r="BP88" s="267"/>
      <c r="BQ88" s="264">
        <v>82</v>
      </c>
      <c r="BR88" s="269"/>
      <c r="BS88" s="1047"/>
      <c r="BT88" s="1048"/>
      <c r="BU88" s="1048"/>
      <c r="BV88" s="1048"/>
      <c r="BW88" s="1048"/>
      <c r="BX88" s="1048"/>
      <c r="BY88" s="1048"/>
      <c r="BZ88" s="1048"/>
      <c r="CA88" s="1048"/>
      <c r="CB88" s="1048"/>
      <c r="CC88" s="1048"/>
      <c r="CD88" s="1048"/>
      <c r="CE88" s="1048"/>
      <c r="CF88" s="1048"/>
      <c r="CG88" s="1049"/>
      <c r="CH88" s="1050"/>
      <c r="CI88" s="1051"/>
      <c r="CJ88" s="1051"/>
      <c r="CK88" s="1051"/>
      <c r="CL88" s="1052"/>
      <c r="CM88" s="1050"/>
      <c r="CN88" s="1051"/>
      <c r="CO88" s="1051"/>
      <c r="CP88" s="1051"/>
      <c r="CQ88" s="1052"/>
      <c r="CR88" s="1050"/>
      <c r="CS88" s="1051"/>
      <c r="CT88" s="1051"/>
      <c r="CU88" s="1051"/>
      <c r="CV88" s="1052"/>
      <c r="CW88" s="1050"/>
      <c r="CX88" s="1051"/>
      <c r="CY88" s="1051"/>
      <c r="CZ88" s="1051"/>
      <c r="DA88" s="1052"/>
      <c r="DB88" s="1050"/>
      <c r="DC88" s="1051"/>
      <c r="DD88" s="1051"/>
      <c r="DE88" s="1051"/>
      <c r="DF88" s="1052"/>
      <c r="DG88" s="1050"/>
      <c r="DH88" s="1051"/>
      <c r="DI88" s="1051"/>
      <c r="DJ88" s="1051"/>
      <c r="DK88" s="1052"/>
      <c r="DL88" s="1050"/>
      <c r="DM88" s="1051"/>
      <c r="DN88" s="1051"/>
      <c r="DO88" s="1051"/>
      <c r="DP88" s="1052"/>
      <c r="DQ88" s="1050"/>
      <c r="DR88" s="1051"/>
      <c r="DS88" s="1051"/>
      <c r="DT88" s="1051"/>
      <c r="DU88" s="1052"/>
      <c r="DV88" s="1038"/>
      <c r="DW88" s="1039"/>
      <c r="DX88" s="1039"/>
      <c r="DY88" s="1039"/>
      <c r="DZ88" s="104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7"/>
      <c r="BT89" s="1048"/>
      <c r="BU89" s="1048"/>
      <c r="BV89" s="1048"/>
      <c r="BW89" s="1048"/>
      <c r="BX89" s="1048"/>
      <c r="BY89" s="1048"/>
      <c r="BZ89" s="1048"/>
      <c r="CA89" s="1048"/>
      <c r="CB89" s="1048"/>
      <c r="CC89" s="1048"/>
      <c r="CD89" s="1048"/>
      <c r="CE89" s="1048"/>
      <c r="CF89" s="1048"/>
      <c r="CG89" s="1049"/>
      <c r="CH89" s="1050"/>
      <c r="CI89" s="1051"/>
      <c r="CJ89" s="1051"/>
      <c r="CK89" s="1051"/>
      <c r="CL89" s="1052"/>
      <c r="CM89" s="1050"/>
      <c r="CN89" s="1051"/>
      <c r="CO89" s="1051"/>
      <c r="CP89" s="1051"/>
      <c r="CQ89" s="1052"/>
      <c r="CR89" s="1050"/>
      <c r="CS89" s="1051"/>
      <c r="CT89" s="1051"/>
      <c r="CU89" s="1051"/>
      <c r="CV89" s="1052"/>
      <c r="CW89" s="1050"/>
      <c r="CX89" s="1051"/>
      <c r="CY89" s="1051"/>
      <c r="CZ89" s="1051"/>
      <c r="DA89" s="1052"/>
      <c r="DB89" s="1050"/>
      <c r="DC89" s="1051"/>
      <c r="DD89" s="1051"/>
      <c r="DE89" s="1051"/>
      <c r="DF89" s="1052"/>
      <c r="DG89" s="1050"/>
      <c r="DH89" s="1051"/>
      <c r="DI89" s="1051"/>
      <c r="DJ89" s="1051"/>
      <c r="DK89" s="1052"/>
      <c r="DL89" s="1050"/>
      <c r="DM89" s="1051"/>
      <c r="DN89" s="1051"/>
      <c r="DO89" s="1051"/>
      <c r="DP89" s="1052"/>
      <c r="DQ89" s="1050"/>
      <c r="DR89" s="1051"/>
      <c r="DS89" s="1051"/>
      <c r="DT89" s="1051"/>
      <c r="DU89" s="1052"/>
      <c r="DV89" s="1038"/>
      <c r="DW89" s="1039"/>
      <c r="DX89" s="1039"/>
      <c r="DY89" s="1039"/>
      <c r="DZ89" s="104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7"/>
      <c r="BT90" s="1048"/>
      <c r="BU90" s="1048"/>
      <c r="BV90" s="1048"/>
      <c r="BW90" s="1048"/>
      <c r="BX90" s="1048"/>
      <c r="BY90" s="1048"/>
      <c r="BZ90" s="1048"/>
      <c r="CA90" s="1048"/>
      <c r="CB90" s="1048"/>
      <c r="CC90" s="1048"/>
      <c r="CD90" s="1048"/>
      <c r="CE90" s="1048"/>
      <c r="CF90" s="1048"/>
      <c r="CG90" s="1049"/>
      <c r="CH90" s="1050"/>
      <c r="CI90" s="1051"/>
      <c r="CJ90" s="1051"/>
      <c r="CK90" s="1051"/>
      <c r="CL90" s="1052"/>
      <c r="CM90" s="1050"/>
      <c r="CN90" s="1051"/>
      <c r="CO90" s="1051"/>
      <c r="CP90" s="1051"/>
      <c r="CQ90" s="1052"/>
      <c r="CR90" s="1050"/>
      <c r="CS90" s="1051"/>
      <c r="CT90" s="1051"/>
      <c r="CU90" s="1051"/>
      <c r="CV90" s="1052"/>
      <c r="CW90" s="1050"/>
      <c r="CX90" s="1051"/>
      <c r="CY90" s="1051"/>
      <c r="CZ90" s="1051"/>
      <c r="DA90" s="1052"/>
      <c r="DB90" s="1050"/>
      <c r="DC90" s="1051"/>
      <c r="DD90" s="1051"/>
      <c r="DE90" s="1051"/>
      <c r="DF90" s="1052"/>
      <c r="DG90" s="1050"/>
      <c r="DH90" s="1051"/>
      <c r="DI90" s="1051"/>
      <c r="DJ90" s="1051"/>
      <c r="DK90" s="1052"/>
      <c r="DL90" s="1050"/>
      <c r="DM90" s="1051"/>
      <c r="DN90" s="1051"/>
      <c r="DO90" s="1051"/>
      <c r="DP90" s="1052"/>
      <c r="DQ90" s="1050"/>
      <c r="DR90" s="1051"/>
      <c r="DS90" s="1051"/>
      <c r="DT90" s="1051"/>
      <c r="DU90" s="1052"/>
      <c r="DV90" s="1038"/>
      <c r="DW90" s="1039"/>
      <c r="DX90" s="1039"/>
      <c r="DY90" s="1039"/>
      <c r="DZ90" s="104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7"/>
      <c r="BT91" s="1048"/>
      <c r="BU91" s="1048"/>
      <c r="BV91" s="1048"/>
      <c r="BW91" s="1048"/>
      <c r="BX91" s="1048"/>
      <c r="BY91" s="1048"/>
      <c r="BZ91" s="1048"/>
      <c r="CA91" s="1048"/>
      <c r="CB91" s="1048"/>
      <c r="CC91" s="1048"/>
      <c r="CD91" s="1048"/>
      <c r="CE91" s="1048"/>
      <c r="CF91" s="1048"/>
      <c r="CG91" s="1049"/>
      <c r="CH91" s="1050"/>
      <c r="CI91" s="1051"/>
      <c r="CJ91" s="1051"/>
      <c r="CK91" s="1051"/>
      <c r="CL91" s="1052"/>
      <c r="CM91" s="1050"/>
      <c r="CN91" s="1051"/>
      <c r="CO91" s="1051"/>
      <c r="CP91" s="1051"/>
      <c r="CQ91" s="1052"/>
      <c r="CR91" s="1050"/>
      <c r="CS91" s="1051"/>
      <c r="CT91" s="1051"/>
      <c r="CU91" s="1051"/>
      <c r="CV91" s="1052"/>
      <c r="CW91" s="1050"/>
      <c r="CX91" s="1051"/>
      <c r="CY91" s="1051"/>
      <c r="CZ91" s="1051"/>
      <c r="DA91" s="1052"/>
      <c r="DB91" s="1050"/>
      <c r="DC91" s="1051"/>
      <c r="DD91" s="1051"/>
      <c r="DE91" s="1051"/>
      <c r="DF91" s="1052"/>
      <c r="DG91" s="1050"/>
      <c r="DH91" s="1051"/>
      <c r="DI91" s="1051"/>
      <c r="DJ91" s="1051"/>
      <c r="DK91" s="1052"/>
      <c r="DL91" s="1050"/>
      <c r="DM91" s="1051"/>
      <c r="DN91" s="1051"/>
      <c r="DO91" s="1051"/>
      <c r="DP91" s="1052"/>
      <c r="DQ91" s="1050"/>
      <c r="DR91" s="1051"/>
      <c r="DS91" s="1051"/>
      <c r="DT91" s="1051"/>
      <c r="DU91" s="1052"/>
      <c r="DV91" s="1038"/>
      <c r="DW91" s="1039"/>
      <c r="DX91" s="1039"/>
      <c r="DY91" s="1039"/>
      <c r="DZ91" s="104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7"/>
      <c r="BT92" s="1048"/>
      <c r="BU92" s="1048"/>
      <c r="BV92" s="1048"/>
      <c r="BW92" s="1048"/>
      <c r="BX92" s="1048"/>
      <c r="BY92" s="1048"/>
      <c r="BZ92" s="1048"/>
      <c r="CA92" s="1048"/>
      <c r="CB92" s="1048"/>
      <c r="CC92" s="1048"/>
      <c r="CD92" s="1048"/>
      <c r="CE92" s="1048"/>
      <c r="CF92" s="1048"/>
      <c r="CG92" s="1049"/>
      <c r="CH92" s="1050"/>
      <c r="CI92" s="1051"/>
      <c r="CJ92" s="1051"/>
      <c r="CK92" s="1051"/>
      <c r="CL92" s="1052"/>
      <c r="CM92" s="1050"/>
      <c r="CN92" s="1051"/>
      <c r="CO92" s="1051"/>
      <c r="CP92" s="1051"/>
      <c r="CQ92" s="1052"/>
      <c r="CR92" s="1050"/>
      <c r="CS92" s="1051"/>
      <c r="CT92" s="1051"/>
      <c r="CU92" s="1051"/>
      <c r="CV92" s="1052"/>
      <c r="CW92" s="1050"/>
      <c r="CX92" s="1051"/>
      <c r="CY92" s="1051"/>
      <c r="CZ92" s="1051"/>
      <c r="DA92" s="1052"/>
      <c r="DB92" s="1050"/>
      <c r="DC92" s="1051"/>
      <c r="DD92" s="1051"/>
      <c r="DE92" s="1051"/>
      <c r="DF92" s="1052"/>
      <c r="DG92" s="1050"/>
      <c r="DH92" s="1051"/>
      <c r="DI92" s="1051"/>
      <c r="DJ92" s="1051"/>
      <c r="DK92" s="1052"/>
      <c r="DL92" s="1050"/>
      <c r="DM92" s="1051"/>
      <c r="DN92" s="1051"/>
      <c r="DO92" s="1051"/>
      <c r="DP92" s="1052"/>
      <c r="DQ92" s="1050"/>
      <c r="DR92" s="1051"/>
      <c r="DS92" s="1051"/>
      <c r="DT92" s="1051"/>
      <c r="DU92" s="1052"/>
      <c r="DV92" s="1038"/>
      <c r="DW92" s="1039"/>
      <c r="DX92" s="1039"/>
      <c r="DY92" s="1039"/>
      <c r="DZ92" s="104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7"/>
      <c r="BT93" s="1048"/>
      <c r="BU93" s="1048"/>
      <c r="BV93" s="1048"/>
      <c r="BW93" s="1048"/>
      <c r="BX93" s="1048"/>
      <c r="BY93" s="1048"/>
      <c r="BZ93" s="1048"/>
      <c r="CA93" s="1048"/>
      <c r="CB93" s="1048"/>
      <c r="CC93" s="1048"/>
      <c r="CD93" s="1048"/>
      <c r="CE93" s="1048"/>
      <c r="CF93" s="1048"/>
      <c r="CG93" s="1049"/>
      <c r="CH93" s="1050"/>
      <c r="CI93" s="1051"/>
      <c r="CJ93" s="1051"/>
      <c r="CK93" s="1051"/>
      <c r="CL93" s="1052"/>
      <c r="CM93" s="1050"/>
      <c r="CN93" s="1051"/>
      <c r="CO93" s="1051"/>
      <c r="CP93" s="1051"/>
      <c r="CQ93" s="1052"/>
      <c r="CR93" s="1050"/>
      <c r="CS93" s="1051"/>
      <c r="CT93" s="1051"/>
      <c r="CU93" s="1051"/>
      <c r="CV93" s="1052"/>
      <c r="CW93" s="1050"/>
      <c r="CX93" s="1051"/>
      <c r="CY93" s="1051"/>
      <c r="CZ93" s="1051"/>
      <c r="DA93" s="1052"/>
      <c r="DB93" s="1050"/>
      <c r="DC93" s="1051"/>
      <c r="DD93" s="1051"/>
      <c r="DE93" s="1051"/>
      <c r="DF93" s="1052"/>
      <c r="DG93" s="1050"/>
      <c r="DH93" s="1051"/>
      <c r="DI93" s="1051"/>
      <c r="DJ93" s="1051"/>
      <c r="DK93" s="1052"/>
      <c r="DL93" s="1050"/>
      <c r="DM93" s="1051"/>
      <c r="DN93" s="1051"/>
      <c r="DO93" s="1051"/>
      <c r="DP93" s="1052"/>
      <c r="DQ93" s="1050"/>
      <c r="DR93" s="1051"/>
      <c r="DS93" s="1051"/>
      <c r="DT93" s="1051"/>
      <c r="DU93" s="1052"/>
      <c r="DV93" s="1038"/>
      <c r="DW93" s="1039"/>
      <c r="DX93" s="1039"/>
      <c r="DY93" s="1039"/>
      <c r="DZ93" s="104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7"/>
      <c r="BT94" s="1048"/>
      <c r="BU94" s="1048"/>
      <c r="BV94" s="1048"/>
      <c r="BW94" s="1048"/>
      <c r="BX94" s="1048"/>
      <c r="BY94" s="1048"/>
      <c r="BZ94" s="1048"/>
      <c r="CA94" s="1048"/>
      <c r="CB94" s="1048"/>
      <c r="CC94" s="1048"/>
      <c r="CD94" s="1048"/>
      <c r="CE94" s="1048"/>
      <c r="CF94" s="1048"/>
      <c r="CG94" s="1049"/>
      <c r="CH94" s="1050"/>
      <c r="CI94" s="1051"/>
      <c r="CJ94" s="1051"/>
      <c r="CK94" s="1051"/>
      <c r="CL94" s="1052"/>
      <c r="CM94" s="1050"/>
      <c r="CN94" s="1051"/>
      <c r="CO94" s="1051"/>
      <c r="CP94" s="1051"/>
      <c r="CQ94" s="1052"/>
      <c r="CR94" s="1050"/>
      <c r="CS94" s="1051"/>
      <c r="CT94" s="1051"/>
      <c r="CU94" s="1051"/>
      <c r="CV94" s="1052"/>
      <c r="CW94" s="1050"/>
      <c r="CX94" s="1051"/>
      <c r="CY94" s="1051"/>
      <c r="CZ94" s="1051"/>
      <c r="DA94" s="1052"/>
      <c r="DB94" s="1050"/>
      <c r="DC94" s="1051"/>
      <c r="DD94" s="1051"/>
      <c r="DE94" s="1051"/>
      <c r="DF94" s="1052"/>
      <c r="DG94" s="1050"/>
      <c r="DH94" s="1051"/>
      <c r="DI94" s="1051"/>
      <c r="DJ94" s="1051"/>
      <c r="DK94" s="1052"/>
      <c r="DL94" s="1050"/>
      <c r="DM94" s="1051"/>
      <c r="DN94" s="1051"/>
      <c r="DO94" s="1051"/>
      <c r="DP94" s="1052"/>
      <c r="DQ94" s="1050"/>
      <c r="DR94" s="1051"/>
      <c r="DS94" s="1051"/>
      <c r="DT94" s="1051"/>
      <c r="DU94" s="1052"/>
      <c r="DV94" s="1038"/>
      <c r="DW94" s="1039"/>
      <c r="DX94" s="1039"/>
      <c r="DY94" s="1039"/>
      <c r="DZ94" s="104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7"/>
      <c r="BT95" s="1048"/>
      <c r="BU95" s="1048"/>
      <c r="BV95" s="1048"/>
      <c r="BW95" s="1048"/>
      <c r="BX95" s="1048"/>
      <c r="BY95" s="1048"/>
      <c r="BZ95" s="1048"/>
      <c r="CA95" s="1048"/>
      <c r="CB95" s="1048"/>
      <c r="CC95" s="1048"/>
      <c r="CD95" s="1048"/>
      <c r="CE95" s="1048"/>
      <c r="CF95" s="1048"/>
      <c r="CG95" s="1049"/>
      <c r="CH95" s="1050"/>
      <c r="CI95" s="1051"/>
      <c r="CJ95" s="1051"/>
      <c r="CK95" s="1051"/>
      <c r="CL95" s="1052"/>
      <c r="CM95" s="1050"/>
      <c r="CN95" s="1051"/>
      <c r="CO95" s="1051"/>
      <c r="CP95" s="1051"/>
      <c r="CQ95" s="1052"/>
      <c r="CR95" s="1050"/>
      <c r="CS95" s="1051"/>
      <c r="CT95" s="1051"/>
      <c r="CU95" s="1051"/>
      <c r="CV95" s="1052"/>
      <c r="CW95" s="1050"/>
      <c r="CX95" s="1051"/>
      <c r="CY95" s="1051"/>
      <c r="CZ95" s="1051"/>
      <c r="DA95" s="1052"/>
      <c r="DB95" s="1050"/>
      <c r="DC95" s="1051"/>
      <c r="DD95" s="1051"/>
      <c r="DE95" s="1051"/>
      <c r="DF95" s="1052"/>
      <c r="DG95" s="1050"/>
      <c r="DH95" s="1051"/>
      <c r="DI95" s="1051"/>
      <c r="DJ95" s="1051"/>
      <c r="DK95" s="1052"/>
      <c r="DL95" s="1050"/>
      <c r="DM95" s="1051"/>
      <c r="DN95" s="1051"/>
      <c r="DO95" s="1051"/>
      <c r="DP95" s="1052"/>
      <c r="DQ95" s="1050"/>
      <c r="DR95" s="1051"/>
      <c r="DS95" s="1051"/>
      <c r="DT95" s="1051"/>
      <c r="DU95" s="1052"/>
      <c r="DV95" s="1038"/>
      <c r="DW95" s="1039"/>
      <c r="DX95" s="1039"/>
      <c r="DY95" s="1039"/>
      <c r="DZ95" s="104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7"/>
      <c r="BT96" s="1048"/>
      <c r="BU96" s="1048"/>
      <c r="BV96" s="1048"/>
      <c r="BW96" s="1048"/>
      <c r="BX96" s="1048"/>
      <c r="BY96" s="1048"/>
      <c r="BZ96" s="1048"/>
      <c r="CA96" s="1048"/>
      <c r="CB96" s="1048"/>
      <c r="CC96" s="1048"/>
      <c r="CD96" s="1048"/>
      <c r="CE96" s="1048"/>
      <c r="CF96" s="1048"/>
      <c r="CG96" s="1049"/>
      <c r="CH96" s="1050"/>
      <c r="CI96" s="1051"/>
      <c r="CJ96" s="1051"/>
      <c r="CK96" s="1051"/>
      <c r="CL96" s="1052"/>
      <c r="CM96" s="1050"/>
      <c r="CN96" s="1051"/>
      <c r="CO96" s="1051"/>
      <c r="CP96" s="1051"/>
      <c r="CQ96" s="1052"/>
      <c r="CR96" s="1050"/>
      <c r="CS96" s="1051"/>
      <c r="CT96" s="1051"/>
      <c r="CU96" s="1051"/>
      <c r="CV96" s="1052"/>
      <c r="CW96" s="1050"/>
      <c r="CX96" s="1051"/>
      <c r="CY96" s="1051"/>
      <c r="CZ96" s="1051"/>
      <c r="DA96" s="1052"/>
      <c r="DB96" s="1050"/>
      <c r="DC96" s="1051"/>
      <c r="DD96" s="1051"/>
      <c r="DE96" s="1051"/>
      <c r="DF96" s="1052"/>
      <c r="DG96" s="1050"/>
      <c r="DH96" s="1051"/>
      <c r="DI96" s="1051"/>
      <c r="DJ96" s="1051"/>
      <c r="DK96" s="1052"/>
      <c r="DL96" s="1050"/>
      <c r="DM96" s="1051"/>
      <c r="DN96" s="1051"/>
      <c r="DO96" s="1051"/>
      <c r="DP96" s="1052"/>
      <c r="DQ96" s="1050"/>
      <c r="DR96" s="1051"/>
      <c r="DS96" s="1051"/>
      <c r="DT96" s="1051"/>
      <c r="DU96" s="1052"/>
      <c r="DV96" s="1038"/>
      <c r="DW96" s="1039"/>
      <c r="DX96" s="1039"/>
      <c r="DY96" s="1039"/>
      <c r="DZ96" s="104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7"/>
      <c r="BT97" s="1048"/>
      <c r="BU97" s="1048"/>
      <c r="BV97" s="1048"/>
      <c r="BW97" s="1048"/>
      <c r="BX97" s="1048"/>
      <c r="BY97" s="1048"/>
      <c r="BZ97" s="1048"/>
      <c r="CA97" s="1048"/>
      <c r="CB97" s="1048"/>
      <c r="CC97" s="1048"/>
      <c r="CD97" s="1048"/>
      <c r="CE97" s="1048"/>
      <c r="CF97" s="1048"/>
      <c r="CG97" s="1049"/>
      <c r="CH97" s="1050"/>
      <c r="CI97" s="1051"/>
      <c r="CJ97" s="1051"/>
      <c r="CK97" s="1051"/>
      <c r="CL97" s="1052"/>
      <c r="CM97" s="1050"/>
      <c r="CN97" s="1051"/>
      <c r="CO97" s="1051"/>
      <c r="CP97" s="1051"/>
      <c r="CQ97" s="1052"/>
      <c r="CR97" s="1050"/>
      <c r="CS97" s="1051"/>
      <c r="CT97" s="1051"/>
      <c r="CU97" s="1051"/>
      <c r="CV97" s="1052"/>
      <c r="CW97" s="1050"/>
      <c r="CX97" s="1051"/>
      <c r="CY97" s="1051"/>
      <c r="CZ97" s="1051"/>
      <c r="DA97" s="1052"/>
      <c r="DB97" s="1050"/>
      <c r="DC97" s="1051"/>
      <c r="DD97" s="1051"/>
      <c r="DE97" s="1051"/>
      <c r="DF97" s="1052"/>
      <c r="DG97" s="1050"/>
      <c r="DH97" s="1051"/>
      <c r="DI97" s="1051"/>
      <c r="DJ97" s="1051"/>
      <c r="DK97" s="1052"/>
      <c r="DL97" s="1050"/>
      <c r="DM97" s="1051"/>
      <c r="DN97" s="1051"/>
      <c r="DO97" s="1051"/>
      <c r="DP97" s="1052"/>
      <c r="DQ97" s="1050"/>
      <c r="DR97" s="1051"/>
      <c r="DS97" s="1051"/>
      <c r="DT97" s="1051"/>
      <c r="DU97" s="1052"/>
      <c r="DV97" s="1038"/>
      <c r="DW97" s="1039"/>
      <c r="DX97" s="1039"/>
      <c r="DY97" s="1039"/>
      <c r="DZ97" s="104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7"/>
      <c r="BT98" s="1048"/>
      <c r="BU98" s="1048"/>
      <c r="BV98" s="1048"/>
      <c r="BW98" s="1048"/>
      <c r="BX98" s="1048"/>
      <c r="BY98" s="1048"/>
      <c r="BZ98" s="1048"/>
      <c r="CA98" s="1048"/>
      <c r="CB98" s="1048"/>
      <c r="CC98" s="1048"/>
      <c r="CD98" s="1048"/>
      <c r="CE98" s="1048"/>
      <c r="CF98" s="1048"/>
      <c r="CG98" s="1049"/>
      <c r="CH98" s="1050"/>
      <c r="CI98" s="1051"/>
      <c r="CJ98" s="1051"/>
      <c r="CK98" s="1051"/>
      <c r="CL98" s="1052"/>
      <c r="CM98" s="1050"/>
      <c r="CN98" s="1051"/>
      <c r="CO98" s="1051"/>
      <c r="CP98" s="1051"/>
      <c r="CQ98" s="1052"/>
      <c r="CR98" s="1050"/>
      <c r="CS98" s="1051"/>
      <c r="CT98" s="1051"/>
      <c r="CU98" s="1051"/>
      <c r="CV98" s="1052"/>
      <c r="CW98" s="1050"/>
      <c r="CX98" s="1051"/>
      <c r="CY98" s="1051"/>
      <c r="CZ98" s="1051"/>
      <c r="DA98" s="1052"/>
      <c r="DB98" s="1050"/>
      <c r="DC98" s="1051"/>
      <c r="DD98" s="1051"/>
      <c r="DE98" s="1051"/>
      <c r="DF98" s="1052"/>
      <c r="DG98" s="1050"/>
      <c r="DH98" s="1051"/>
      <c r="DI98" s="1051"/>
      <c r="DJ98" s="1051"/>
      <c r="DK98" s="1052"/>
      <c r="DL98" s="1050"/>
      <c r="DM98" s="1051"/>
      <c r="DN98" s="1051"/>
      <c r="DO98" s="1051"/>
      <c r="DP98" s="1052"/>
      <c r="DQ98" s="1050"/>
      <c r="DR98" s="1051"/>
      <c r="DS98" s="1051"/>
      <c r="DT98" s="1051"/>
      <c r="DU98" s="1052"/>
      <c r="DV98" s="1038"/>
      <c r="DW98" s="1039"/>
      <c r="DX98" s="1039"/>
      <c r="DY98" s="1039"/>
      <c r="DZ98" s="104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7"/>
      <c r="BT99" s="1048"/>
      <c r="BU99" s="1048"/>
      <c r="BV99" s="1048"/>
      <c r="BW99" s="1048"/>
      <c r="BX99" s="1048"/>
      <c r="BY99" s="1048"/>
      <c r="BZ99" s="1048"/>
      <c r="CA99" s="1048"/>
      <c r="CB99" s="1048"/>
      <c r="CC99" s="1048"/>
      <c r="CD99" s="1048"/>
      <c r="CE99" s="1048"/>
      <c r="CF99" s="1048"/>
      <c r="CG99" s="1049"/>
      <c r="CH99" s="1050"/>
      <c r="CI99" s="1051"/>
      <c r="CJ99" s="1051"/>
      <c r="CK99" s="1051"/>
      <c r="CL99" s="1052"/>
      <c r="CM99" s="1050"/>
      <c r="CN99" s="1051"/>
      <c r="CO99" s="1051"/>
      <c r="CP99" s="1051"/>
      <c r="CQ99" s="1052"/>
      <c r="CR99" s="1050"/>
      <c r="CS99" s="1051"/>
      <c r="CT99" s="1051"/>
      <c r="CU99" s="1051"/>
      <c r="CV99" s="1052"/>
      <c r="CW99" s="1050"/>
      <c r="CX99" s="1051"/>
      <c r="CY99" s="1051"/>
      <c r="CZ99" s="1051"/>
      <c r="DA99" s="1052"/>
      <c r="DB99" s="1050"/>
      <c r="DC99" s="1051"/>
      <c r="DD99" s="1051"/>
      <c r="DE99" s="1051"/>
      <c r="DF99" s="1052"/>
      <c r="DG99" s="1050"/>
      <c r="DH99" s="1051"/>
      <c r="DI99" s="1051"/>
      <c r="DJ99" s="1051"/>
      <c r="DK99" s="1052"/>
      <c r="DL99" s="1050"/>
      <c r="DM99" s="1051"/>
      <c r="DN99" s="1051"/>
      <c r="DO99" s="1051"/>
      <c r="DP99" s="1052"/>
      <c r="DQ99" s="1050"/>
      <c r="DR99" s="1051"/>
      <c r="DS99" s="1051"/>
      <c r="DT99" s="1051"/>
      <c r="DU99" s="1052"/>
      <c r="DV99" s="1038"/>
      <c r="DW99" s="1039"/>
      <c r="DX99" s="1039"/>
      <c r="DY99" s="1039"/>
      <c r="DZ99" s="104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7"/>
      <c r="BT100" s="1048"/>
      <c r="BU100" s="1048"/>
      <c r="BV100" s="1048"/>
      <c r="BW100" s="1048"/>
      <c r="BX100" s="1048"/>
      <c r="BY100" s="1048"/>
      <c r="BZ100" s="1048"/>
      <c r="CA100" s="1048"/>
      <c r="CB100" s="1048"/>
      <c r="CC100" s="1048"/>
      <c r="CD100" s="1048"/>
      <c r="CE100" s="1048"/>
      <c r="CF100" s="1048"/>
      <c r="CG100" s="1049"/>
      <c r="CH100" s="1050"/>
      <c r="CI100" s="1051"/>
      <c r="CJ100" s="1051"/>
      <c r="CK100" s="1051"/>
      <c r="CL100" s="1052"/>
      <c r="CM100" s="1050"/>
      <c r="CN100" s="1051"/>
      <c r="CO100" s="1051"/>
      <c r="CP100" s="1051"/>
      <c r="CQ100" s="1052"/>
      <c r="CR100" s="1050"/>
      <c r="CS100" s="1051"/>
      <c r="CT100" s="1051"/>
      <c r="CU100" s="1051"/>
      <c r="CV100" s="1052"/>
      <c r="CW100" s="1050"/>
      <c r="CX100" s="1051"/>
      <c r="CY100" s="1051"/>
      <c r="CZ100" s="1051"/>
      <c r="DA100" s="1052"/>
      <c r="DB100" s="1050"/>
      <c r="DC100" s="1051"/>
      <c r="DD100" s="1051"/>
      <c r="DE100" s="1051"/>
      <c r="DF100" s="1052"/>
      <c r="DG100" s="1050"/>
      <c r="DH100" s="1051"/>
      <c r="DI100" s="1051"/>
      <c r="DJ100" s="1051"/>
      <c r="DK100" s="1052"/>
      <c r="DL100" s="1050"/>
      <c r="DM100" s="1051"/>
      <c r="DN100" s="1051"/>
      <c r="DO100" s="1051"/>
      <c r="DP100" s="1052"/>
      <c r="DQ100" s="1050"/>
      <c r="DR100" s="1051"/>
      <c r="DS100" s="1051"/>
      <c r="DT100" s="1051"/>
      <c r="DU100" s="1052"/>
      <c r="DV100" s="1038"/>
      <c r="DW100" s="1039"/>
      <c r="DX100" s="1039"/>
      <c r="DY100" s="1039"/>
      <c r="DZ100" s="104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7"/>
      <c r="BT101" s="1048"/>
      <c r="BU101" s="1048"/>
      <c r="BV101" s="1048"/>
      <c r="BW101" s="1048"/>
      <c r="BX101" s="1048"/>
      <c r="BY101" s="1048"/>
      <c r="BZ101" s="1048"/>
      <c r="CA101" s="1048"/>
      <c r="CB101" s="1048"/>
      <c r="CC101" s="1048"/>
      <c r="CD101" s="1048"/>
      <c r="CE101" s="1048"/>
      <c r="CF101" s="1048"/>
      <c r="CG101" s="1049"/>
      <c r="CH101" s="1050"/>
      <c r="CI101" s="1051"/>
      <c r="CJ101" s="1051"/>
      <c r="CK101" s="1051"/>
      <c r="CL101" s="1052"/>
      <c r="CM101" s="1050"/>
      <c r="CN101" s="1051"/>
      <c r="CO101" s="1051"/>
      <c r="CP101" s="1051"/>
      <c r="CQ101" s="1052"/>
      <c r="CR101" s="1050"/>
      <c r="CS101" s="1051"/>
      <c r="CT101" s="1051"/>
      <c r="CU101" s="1051"/>
      <c r="CV101" s="1052"/>
      <c r="CW101" s="1050"/>
      <c r="CX101" s="1051"/>
      <c r="CY101" s="1051"/>
      <c r="CZ101" s="1051"/>
      <c r="DA101" s="1052"/>
      <c r="DB101" s="1050"/>
      <c r="DC101" s="1051"/>
      <c r="DD101" s="1051"/>
      <c r="DE101" s="1051"/>
      <c r="DF101" s="1052"/>
      <c r="DG101" s="1050"/>
      <c r="DH101" s="1051"/>
      <c r="DI101" s="1051"/>
      <c r="DJ101" s="1051"/>
      <c r="DK101" s="1052"/>
      <c r="DL101" s="1050"/>
      <c r="DM101" s="1051"/>
      <c r="DN101" s="1051"/>
      <c r="DO101" s="1051"/>
      <c r="DP101" s="1052"/>
      <c r="DQ101" s="1050"/>
      <c r="DR101" s="1051"/>
      <c r="DS101" s="1051"/>
      <c r="DT101" s="1051"/>
      <c r="DU101" s="1052"/>
      <c r="DV101" s="1038"/>
      <c r="DW101" s="1039"/>
      <c r="DX101" s="1039"/>
      <c r="DY101" s="1039"/>
      <c r="DZ101" s="104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41" t="s">
        <v>409</v>
      </c>
      <c r="BS102" s="1042"/>
      <c r="BT102" s="1042"/>
      <c r="BU102" s="1042"/>
      <c r="BV102" s="1042"/>
      <c r="BW102" s="1042"/>
      <c r="BX102" s="1042"/>
      <c r="BY102" s="1042"/>
      <c r="BZ102" s="1042"/>
      <c r="CA102" s="1042"/>
      <c r="CB102" s="1042"/>
      <c r="CC102" s="1042"/>
      <c r="CD102" s="1042"/>
      <c r="CE102" s="1042"/>
      <c r="CF102" s="1042"/>
      <c r="CG102" s="1043"/>
      <c r="CH102" s="1044"/>
      <c r="CI102" s="1045"/>
      <c r="CJ102" s="1045"/>
      <c r="CK102" s="1045"/>
      <c r="CL102" s="1046"/>
      <c r="CM102" s="1044"/>
      <c r="CN102" s="1045"/>
      <c r="CO102" s="1045"/>
      <c r="CP102" s="1045"/>
      <c r="CQ102" s="1046"/>
      <c r="CR102" s="1030">
        <f>SUM(CR7:CV88)</f>
        <v>466</v>
      </c>
      <c r="CS102" s="1031"/>
      <c r="CT102" s="1031"/>
      <c r="CU102" s="1031"/>
      <c r="CV102" s="1032"/>
      <c r="CW102" s="1030">
        <f t="shared" ref="CW102" si="0">SUM(CW7:DA88)</f>
        <v>0</v>
      </c>
      <c r="CX102" s="1031"/>
      <c r="CY102" s="1031"/>
      <c r="CZ102" s="1031"/>
      <c r="DA102" s="1032"/>
      <c r="DB102" s="1030">
        <f t="shared" ref="DB102" si="1">SUM(DB7:DF88)</f>
        <v>1500</v>
      </c>
      <c r="DC102" s="1031"/>
      <c r="DD102" s="1031"/>
      <c r="DE102" s="1031"/>
      <c r="DF102" s="1032"/>
      <c r="DG102" s="1030">
        <f t="shared" ref="DG102" si="2">SUM(DG7:DK88)</f>
        <v>0</v>
      </c>
      <c r="DH102" s="1031"/>
      <c r="DI102" s="1031"/>
      <c r="DJ102" s="1031"/>
      <c r="DK102" s="1032"/>
      <c r="DL102" s="1030">
        <f t="shared" ref="DL102" si="3">SUM(DL7:DP88)</f>
        <v>0</v>
      </c>
      <c r="DM102" s="1031"/>
      <c r="DN102" s="1031"/>
      <c r="DO102" s="1031"/>
      <c r="DP102" s="1032"/>
      <c r="DQ102" s="1030">
        <f t="shared" ref="DQ102" si="4">SUM(DQ7:DU88)</f>
        <v>0</v>
      </c>
      <c r="DR102" s="1031"/>
      <c r="DS102" s="1031"/>
      <c r="DT102" s="1031"/>
      <c r="DU102" s="1032"/>
      <c r="DV102" s="1030">
        <f t="shared" ref="DV102" si="5">SUM(DV7:DZ88)</f>
        <v>0</v>
      </c>
      <c r="DW102" s="1031"/>
      <c r="DX102" s="1031"/>
      <c r="DY102" s="1031"/>
      <c r="DZ102" s="103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3" t="s">
        <v>410</v>
      </c>
      <c r="BR103" s="1033"/>
      <c r="BS103" s="1033"/>
      <c r="BT103" s="1033"/>
      <c r="BU103" s="1033"/>
      <c r="BV103" s="1033"/>
      <c r="BW103" s="1033"/>
      <c r="BX103" s="1033"/>
      <c r="BY103" s="1033"/>
      <c r="BZ103" s="1033"/>
      <c r="CA103" s="1033"/>
      <c r="CB103" s="1033"/>
      <c r="CC103" s="1033"/>
      <c r="CD103" s="1033"/>
      <c r="CE103" s="1033"/>
      <c r="CF103" s="1033"/>
      <c r="CG103" s="1033"/>
      <c r="CH103" s="1033"/>
      <c r="CI103" s="1033"/>
      <c r="CJ103" s="1033"/>
      <c r="CK103" s="1033"/>
      <c r="CL103" s="1033"/>
      <c r="CM103" s="1033"/>
      <c r="CN103" s="1033"/>
      <c r="CO103" s="1033"/>
      <c r="CP103" s="1033"/>
      <c r="CQ103" s="1033"/>
      <c r="CR103" s="1033"/>
      <c r="CS103" s="1033"/>
      <c r="CT103" s="1033"/>
      <c r="CU103" s="1033"/>
      <c r="CV103" s="1033"/>
      <c r="CW103" s="1033"/>
      <c r="CX103" s="1033"/>
      <c r="CY103" s="1033"/>
      <c r="CZ103" s="1033"/>
      <c r="DA103" s="1033"/>
      <c r="DB103" s="1033"/>
      <c r="DC103" s="1033"/>
      <c r="DD103" s="1033"/>
      <c r="DE103" s="1033"/>
      <c r="DF103" s="1033"/>
      <c r="DG103" s="1033"/>
      <c r="DH103" s="1033"/>
      <c r="DI103" s="1033"/>
      <c r="DJ103" s="1033"/>
      <c r="DK103" s="1033"/>
      <c r="DL103" s="1033"/>
      <c r="DM103" s="1033"/>
      <c r="DN103" s="1033"/>
      <c r="DO103" s="1033"/>
      <c r="DP103" s="1033"/>
      <c r="DQ103" s="1033"/>
      <c r="DR103" s="1033"/>
      <c r="DS103" s="1033"/>
      <c r="DT103" s="1033"/>
      <c r="DU103" s="1033"/>
      <c r="DV103" s="1033"/>
      <c r="DW103" s="1033"/>
      <c r="DX103" s="1033"/>
      <c r="DY103" s="1033"/>
      <c r="DZ103" s="103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4" t="s">
        <v>411</v>
      </c>
      <c r="BR104" s="1034"/>
      <c r="BS104" s="1034"/>
      <c r="BT104" s="1034"/>
      <c r="BU104" s="1034"/>
      <c r="BV104" s="1034"/>
      <c r="BW104" s="1034"/>
      <c r="BX104" s="1034"/>
      <c r="BY104" s="1034"/>
      <c r="BZ104" s="1034"/>
      <c r="CA104" s="1034"/>
      <c r="CB104" s="1034"/>
      <c r="CC104" s="1034"/>
      <c r="CD104" s="1034"/>
      <c r="CE104" s="1034"/>
      <c r="CF104" s="1034"/>
      <c r="CG104" s="1034"/>
      <c r="CH104" s="1034"/>
      <c r="CI104" s="1034"/>
      <c r="CJ104" s="1034"/>
      <c r="CK104" s="1034"/>
      <c r="CL104" s="1034"/>
      <c r="CM104" s="1034"/>
      <c r="CN104" s="1034"/>
      <c r="CO104" s="1034"/>
      <c r="CP104" s="1034"/>
      <c r="CQ104" s="1034"/>
      <c r="CR104" s="1034"/>
      <c r="CS104" s="1034"/>
      <c r="CT104" s="1034"/>
      <c r="CU104" s="1034"/>
      <c r="CV104" s="1034"/>
      <c r="CW104" s="1034"/>
      <c r="CX104" s="1034"/>
      <c r="CY104" s="1034"/>
      <c r="CZ104" s="1034"/>
      <c r="DA104" s="1034"/>
      <c r="DB104" s="1034"/>
      <c r="DC104" s="1034"/>
      <c r="DD104" s="1034"/>
      <c r="DE104" s="1034"/>
      <c r="DF104" s="1034"/>
      <c r="DG104" s="1034"/>
      <c r="DH104" s="1034"/>
      <c r="DI104" s="1034"/>
      <c r="DJ104" s="1034"/>
      <c r="DK104" s="1034"/>
      <c r="DL104" s="1034"/>
      <c r="DM104" s="1034"/>
      <c r="DN104" s="1034"/>
      <c r="DO104" s="1034"/>
      <c r="DP104" s="1034"/>
      <c r="DQ104" s="1034"/>
      <c r="DR104" s="1034"/>
      <c r="DS104" s="1034"/>
      <c r="DT104" s="1034"/>
      <c r="DU104" s="1034"/>
      <c r="DV104" s="1034"/>
      <c r="DW104" s="1034"/>
      <c r="DX104" s="1034"/>
      <c r="DY104" s="1034"/>
      <c r="DZ104" s="103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412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5" t="s">
        <v>414</v>
      </c>
      <c r="B108" s="1036"/>
      <c r="C108" s="1036"/>
      <c r="D108" s="1036"/>
      <c r="E108" s="1036"/>
      <c r="F108" s="1036"/>
      <c r="G108" s="1036"/>
      <c r="H108" s="1036"/>
      <c r="I108" s="1036"/>
      <c r="J108" s="1036"/>
      <c r="K108" s="1036"/>
      <c r="L108" s="1036"/>
      <c r="M108" s="1036"/>
      <c r="N108" s="1036"/>
      <c r="O108" s="1036"/>
      <c r="P108" s="1036"/>
      <c r="Q108" s="1036"/>
      <c r="R108" s="1036"/>
      <c r="S108" s="1036"/>
      <c r="T108" s="1036"/>
      <c r="U108" s="1036"/>
      <c r="V108" s="1036"/>
      <c r="W108" s="1036"/>
      <c r="X108" s="1036"/>
      <c r="Y108" s="1036"/>
      <c r="Z108" s="1036"/>
      <c r="AA108" s="1036"/>
      <c r="AB108" s="1036"/>
      <c r="AC108" s="1036"/>
      <c r="AD108" s="1036"/>
      <c r="AE108" s="1036"/>
      <c r="AF108" s="1036"/>
      <c r="AG108" s="1036"/>
      <c r="AH108" s="1036"/>
      <c r="AI108" s="1036"/>
      <c r="AJ108" s="1036"/>
      <c r="AK108" s="1036"/>
      <c r="AL108" s="1036"/>
      <c r="AM108" s="1036"/>
      <c r="AN108" s="1036"/>
      <c r="AO108" s="1036"/>
      <c r="AP108" s="1036"/>
      <c r="AQ108" s="1036"/>
      <c r="AR108" s="1036"/>
      <c r="AS108" s="1036"/>
      <c r="AT108" s="1037"/>
      <c r="AU108" s="1035" t="s">
        <v>415</v>
      </c>
      <c r="AV108" s="1036"/>
      <c r="AW108" s="1036"/>
      <c r="AX108" s="1036"/>
      <c r="AY108" s="1036"/>
      <c r="AZ108" s="1036"/>
      <c r="BA108" s="1036"/>
      <c r="BB108" s="1036"/>
      <c r="BC108" s="1036"/>
      <c r="BD108" s="1036"/>
      <c r="BE108" s="1036"/>
      <c r="BF108" s="1036"/>
      <c r="BG108" s="1036"/>
      <c r="BH108" s="1036"/>
      <c r="BI108" s="1036"/>
      <c r="BJ108" s="1036"/>
      <c r="BK108" s="1036"/>
      <c r="BL108" s="1036"/>
      <c r="BM108" s="1036"/>
      <c r="BN108" s="1036"/>
      <c r="BO108" s="1036"/>
      <c r="BP108" s="1036"/>
      <c r="BQ108" s="1036"/>
      <c r="BR108" s="1036"/>
      <c r="BS108" s="1036"/>
      <c r="BT108" s="1036"/>
      <c r="BU108" s="1036"/>
      <c r="BV108" s="1036"/>
      <c r="BW108" s="1036"/>
      <c r="BX108" s="1036"/>
      <c r="BY108" s="1036"/>
      <c r="BZ108" s="1036"/>
      <c r="CA108" s="1036"/>
      <c r="CB108" s="1036"/>
      <c r="CC108" s="1036"/>
      <c r="CD108" s="1036"/>
      <c r="CE108" s="1036"/>
      <c r="CF108" s="1036"/>
      <c r="CG108" s="1036"/>
      <c r="CH108" s="1036"/>
      <c r="CI108" s="1036"/>
      <c r="CJ108" s="1036"/>
      <c r="CK108" s="1036"/>
      <c r="CL108" s="1036"/>
      <c r="CM108" s="1036"/>
      <c r="CN108" s="1036"/>
      <c r="CO108" s="1036"/>
      <c r="CP108" s="1036"/>
      <c r="CQ108" s="1036"/>
      <c r="CR108" s="1036"/>
      <c r="CS108" s="1036"/>
      <c r="CT108" s="1036"/>
      <c r="CU108" s="1036"/>
      <c r="CV108" s="1036"/>
      <c r="CW108" s="1036"/>
      <c r="CX108" s="1036"/>
      <c r="CY108" s="1036"/>
      <c r="CZ108" s="1036"/>
      <c r="DA108" s="1036"/>
      <c r="DB108" s="1036"/>
      <c r="DC108" s="1036"/>
      <c r="DD108" s="1036"/>
      <c r="DE108" s="1036"/>
      <c r="DF108" s="1036"/>
      <c r="DG108" s="1036"/>
      <c r="DH108" s="1036"/>
      <c r="DI108" s="1036"/>
      <c r="DJ108" s="1036"/>
      <c r="DK108" s="1036"/>
      <c r="DL108" s="1036"/>
      <c r="DM108" s="1036"/>
      <c r="DN108" s="1036"/>
      <c r="DO108" s="1036"/>
      <c r="DP108" s="1036"/>
      <c r="DQ108" s="1036"/>
      <c r="DR108" s="1036"/>
      <c r="DS108" s="1036"/>
      <c r="DT108" s="1036"/>
      <c r="DU108" s="1036"/>
      <c r="DV108" s="1036"/>
      <c r="DW108" s="1036"/>
      <c r="DX108" s="1036"/>
      <c r="DY108" s="1036"/>
      <c r="DZ108" s="1037"/>
    </row>
    <row r="109" spans="1:131" s="248" customFormat="1" ht="26.25" customHeight="1">
      <c r="A109" s="990" t="s">
        <v>416</v>
      </c>
      <c r="B109" s="991"/>
      <c r="C109" s="991"/>
      <c r="D109" s="991"/>
      <c r="E109" s="991"/>
      <c r="F109" s="991"/>
      <c r="G109" s="991"/>
      <c r="H109" s="991"/>
      <c r="I109" s="991"/>
      <c r="J109" s="991"/>
      <c r="K109" s="991"/>
      <c r="L109" s="991"/>
      <c r="M109" s="991"/>
      <c r="N109" s="991"/>
      <c r="O109" s="991"/>
      <c r="P109" s="991"/>
      <c r="Q109" s="991"/>
      <c r="R109" s="991"/>
      <c r="S109" s="991"/>
      <c r="T109" s="991"/>
      <c r="U109" s="991"/>
      <c r="V109" s="991"/>
      <c r="W109" s="991"/>
      <c r="X109" s="991"/>
      <c r="Y109" s="991"/>
      <c r="Z109" s="992"/>
      <c r="AA109" s="993" t="s">
        <v>417</v>
      </c>
      <c r="AB109" s="991"/>
      <c r="AC109" s="991"/>
      <c r="AD109" s="991"/>
      <c r="AE109" s="992"/>
      <c r="AF109" s="993" t="s">
        <v>418</v>
      </c>
      <c r="AG109" s="991"/>
      <c r="AH109" s="991"/>
      <c r="AI109" s="991"/>
      <c r="AJ109" s="992"/>
      <c r="AK109" s="993" t="s">
        <v>303</v>
      </c>
      <c r="AL109" s="991"/>
      <c r="AM109" s="991"/>
      <c r="AN109" s="991"/>
      <c r="AO109" s="992"/>
      <c r="AP109" s="993" t="s">
        <v>419</v>
      </c>
      <c r="AQ109" s="991"/>
      <c r="AR109" s="991"/>
      <c r="AS109" s="991"/>
      <c r="AT109" s="1022"/>
      <c r="AU109" s="990" t="s">
        <v>416</v>
      </c>
      <c r="AV109" s="991"/>
      <c r="AW109" s="991"/>
      <c r="AX109" s="991"/>
      <c r="AY109" s="991"/>
      <c r="AZ109" s="991"/>
      <c r="BA109" s="991"/>
      <c r="BB109" s="991"/>
      <c r="BC109" s="991"/>
      <c r="BD109" s="991"/>
      <c r="BE109" s="991"/>
      <c r="BF109" s="991"/>
      <c r="BG109" s="991"/>
      <c r="BH109" s="991"/>
      <c r="BI109" s="991"/>
      <c r="BJ109" s="991"/>
      <c r="BK109" s="991"/>
      <c r="BL109" s="991"/>
      <c r="BM109" s="991"/>
      <c r="BN109" s="991"/>
      <c r="BO109" s="991"/>
      <c r="BP109" s="992"/>
      <c r="BQ109" s="993" t="s">
        <v>417</v>
      </c>
      <c r="BR109" s="991"/>
      <c r="BS109" s="991"/>
      <c r="BT109" s="991"/>
      <c r="BU109" s="992"/>
      <c r="BV109" s="993" t="s">
        <v>418</v>
      </c>
      <c r="BW109" s="991"/>
      <c r="BX109" s="991"/>
      <c r="BY109" s="991"/>
      <c r="BZ109" s="992"/>
      <c r="CA109" s="993" t="s">
        <v>303</v>
      </c>
      <c r="CB109" s="991"/>
      <c r="CC109" s="991"/>
      <c r="CD109" s="991"/>
      <c r="CE109" s="992"/>
      <c r="CF109" s="1029" t="s">
        <v>419</v>
      </c>
      <c r="CG109" s="1029"/>
      <c r="CH109" s="1029"/>
      <c r="CI109" s="1029"/>
      <c r="CJ109" s="1029"/>
      <c r="CK109" s="993" t="s">
        <v>420</v>
      </c>
      <c r="CL109" s="991"/>
      <c r="CM109" s="991"/>
      <c r="CN109" s="991"/>
      <c r="CO109" s="991"/>
      <c r="CP109" s="991"/>
      <c r="CQ109" s="991"/>
      <c r="CR109" s="991"/>
      <c r="CS109" s="991"/>
      <c r="CT109" s="991"/>
      <c r="CU109" s="991"/>
      <c r="CV109" s="991"/>
      <c r="CW109" s="991"/>
      <c r="CX109" s="991"/>
      <c r="CY109" s="991"/>
      <c r="CZ109" s="991"/>
      <c r="DA109" s="991"/>
      <c r="DB109" s="991"/>
      <c r="DC109" s="991"/>
      <c r="DD109" s="991"/>
      <c r="DE109" s="991"/>
      <c r="DF109" s="992"/>
      <c r="DG109" s="993" t="s">
        <v>417</v>
      </c>
      <c r="DH109" s="991"/>
      <c r="DI109" s="991"/>
      <c r="DJ109" s="991"/>
      <c r="DK109" s="992"/>
      <c r="DL109" s="993" t="s">
        <v>418</v>
      </c>
      <c r="DM109" s="991"/>
      <c r="DN109" s="991"/>
      <c r="DO109" s="991"/>
      <c r="DP109" s="992"/>
      <c r="DQ109" s="993" t="s">
        <v>303</v>
      </c>
      <c r="DR109" s="991"/>
      <c r="DS109" s="991"/>
      <c r="DT109" s="991"/>
      <c r="DU109" s="992"/>
      <c r="DV109" s="993" t="s">
        <v>419</v>
      </c>
      <c r="DW109" s="991"/>
      <c r="DX109" s="991"/>
      <c r="DY109" s="991"/>
      <c r="DZ109" s="1022"/>
    </row>
    <row r="110" spans="1:131" s="248" customFormat="1" ht="26.25" customHeight="1">
      <c r="A110" s="893" t="s">
        <v>421</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983">
        <v>2022312</v>
      </c>
      <c r="AB110" s="984"/>
      <c r="AC110" s="984"/>
      <c r="AD110" s="984"/>
      <c r="AE110" s="985"/>
      <c r="AF110" s="986">
        <v>1940181</v>
      </c>
      <c r="AG110" s="984"/>
      <c r="AH110" s="984"/>
      <c r="AI110" s="984"/>
      <c r="AJ110" s="985"/>
      <c r="AK110" s="986">
        <v>1994771</v>
      </c>
      <c r="AL110" s="984"/>
      <c r="AM110" s="984"/>
      <c r="AN110" s="984"/>
      <c r="AO110" s="985"/>
      <c r="AP110" s="987">
        <v>6.7</v>
      </c>
      <c r="AQ110" s="988"/>
      <c r="AR110" s="988"/>
      <c r="AS110" s="988"/>
      <c r="AT110" s="989"/>
      <c r="AU110" s="1023" t="s">
        <v>73</v>
      </c>
      <c r="AV110" s="1024"/>
      <c r="AW110" s="1024"/>
      <c r="AX110" s="1024"/>
      <c r="AY110" s="1024"/>
      <c r="AZ110" s="949" t="s">
        <v>422</v>
      </c>
      <c r="BA110" s="894"/>
      <c r="BB110" s="894"/>
      <c r="BC110" s="894"/>
      <c r="BD110" s="894"/>
      <c r="BE110" s="894"/>
      <c r="BF110" s="894"/>
      <c r="BG110" s="894"/>
      <c r="BH110" s="894"/>
      <c r="BI110" s="894"/>
      <c r="BJ110" s="894"/>
      <c r="BK110" s="894"/>
      <c r="BL110" s="894"/>
      <c r="BM110" s="894"/>
      <c r="BN110" s="894"/>
      <c r="BO110" s="894"/>
      <c r="BP110" s="895"/>
      <c r="BQ110" s="950">
        <v>14024838</v>
      </c>
      <c r="BR110" s="931"/>
      <c r="BS110" s="931"/>
      <c r="BT110" s="931"/>
      <c r="BU110" s="931"/>
      <c r="BV110" s="931">
        <v>14079191</v>
      </c>
      <c r="BW110" s="931"/>
      <c r="BX110" s="931"/>
      <c r="BY110" s="931"/>
      <c r="BZ110" s="931"/>
      <c r="CA110" s="931">
        <v>14042629</v>
      </c>
      <c r="CB110" s="931"/>
      <c r="CC110" s="931"/>
      <c r="CD110" s="931"/>
      <c r="CE110" s="931"/>
      <c r="CF110" s="955">
        <v>47.1</v>
      </c>
      <c r="CG110" s="956"/>
      <c r="CH110" s="956"/>
      <c r="CI110" s="956"/>
      <c r="CJ110" s="956"/>
      <c r="CK110" s="1019" t="s">
        <v>423</v>
      </c>
      <c r="CL110" s="905"/>
      <c r="CM110" s="980" t="s">
        <v>424</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50" t="s">
        <v>129</v>
      </c>
      <c r="DH110" s="931"/>
      <c r="DI110" s="931"/>
      <c r="DJ110" s="931"/>
      <c r="DK110" s="931"/>
      <c r="DL110" s="931" t="s">
        <v>425</v>
      </c>
      <c r="DM110" s="931"/>
      <c r="DN110" s="931"/>
      <c r="DO110" s="931"/>
      <c r="DP110" s="931"/>
      <c r="DQ110" s="931" t="s">
        <v>129</v>
      </c>
      <c r="DR110" s="931"/>
      <c r="DS110" s="931"/>
      <c r="DT110" s="931"/>
      <c r="DU110" s="931"/>
      <c r="DV110" s="932" t="s">
        <v>129</v>
      </c>
      <c r="DW110" s="932"/>
      <c r="DX110" s="932"/>
      <c r="DY110" s="932"/>
      <c r="DZ110" s="933"/>
    </row>
    <row r="111" spans="1:131" s="248" customFormat="1" ht="26.25" customHeight="1">
      <c r="A111" s="860" t="s">
        <v>426</v>
      </c>
      <c r="B111" s="861"/>
      <c r="C111" s="861"/>
      <c r="D111" s="861"/>
      <c r="E111" s="861"/>
      <c r="F111" s="861"/>
      <c r="G111" s="861"/>
      <c r="H111" s="861"/>
      <c r="I111" s="861"/>
      <c r="J111" s="861"/>
      <c r="K111" s="861"/>
      <c r="L111" s="861"/>
      <c r="M111" s="861"/>
      <c r="N111" s="861"/>
      <c r="O111" s="861"/>
      <c r="P111" s="861"/>
      <c r="Q111" s="861"/>
      <c r="R111" s="861"/>
      <c r="S111" s="861"/>
      <c r="T111" s="861"/>
      <c r="U111" s="861"/>
      <c r="V111" s="861"/>
      <c r="W111" s="861"/>
      <c r="X111" s="861"/>
      <c r="Y111" s="861"/>
      <c r="Z111" s="1018"/>
      <c r="AA111" s="1011" t="s">
        <v>129</v>
      </c>
      <c r="AB111" s="1012"/>
      <c r="AC111" s="1012"/>
      <c r="AD111" s="1012"/>
      <c r="AE111" s="1013"/>
      <c r="AF111" s="1014" t="s">
        <v>129</v>
      </c>
      <c r="AG111" s="1012"/>
      <c r="AH111" s="1012"/>
      <c r="AI111" s="1012"/>
      <c r="AJ111" s="1013"/>
      <c r="AK111" s="1014" t="s">
        <v>129</v>
      </c>
      <c r="AL111" s="1012"/>
      <c r="AM111" s="1012"/>
      <c r="AN111" s="1012"/>
      <c r="AO111" s="1013"/>
      <c r="AP111" s="1015" t="s">
        <v>129</v>
      </c>
      <c r="AQ111" s="1016"/>
      <c r="AR111" s="1016"/>
      <c r="AS111" s="1016"/>
      <c r="AT111" s="1017"/>
      <c r="AU111" s="1025"/>
      <c r="AV111" s="1026"/>
      <c r="AW111" s="1026"/>
      <c r="AX111" s="1026"/>
      <c r="AY111" s="1026"/>
      <c r="AZ111" s="901" t="s">
        <v>427</v>
      </c>
      <c r="BA111" s="836"/>
      <c r="BB111" s="836"/>
      <c r="BC111" s="836"/>
      <c r="BD111" s="836"/>
      <c r="BE111" s="836"/>
      <c r="BF111" s="836"/>
      <c r="BG111" s="836"/>
      <c r="BH111" s="836"/>
      <c r="BI111" s="836"/>
      <c r="BJ111" s="836"/>
      <c r="BK111" s="836"/>
      <c r="BL111" s="836"/>
      <c r="BM111" s="836"/>
      <c r="BN111" s="836"/>
      <c r="BO111" s="836"/>
      <c r="BP111" s="837"/>
      <c r="BQ111" s="902">
        <v>1943884</v>
      </c>
      <c r="BR111" s="903"/>
      <c r="BS111" s="903"/>
      <c r="BT111" s="903"/>
      <c r="BU111" s="903"/>
      <c r="BV111" s="903">
        <v>1729844</v>
      </c>
      <c r="BW111" s="903"/>
      <c r="BX111" s="903"/>
      <c r="BY111" s="903"/>
      <c r="BZ111" s="903"/>
      <c r="CA111" s="903">
        <v>1342295</v>
      </c>
      <c r="CB111" s="903"/>
      <c r="CC111" s="903"/>
      <c r="CD111" s="903"/>
      <c r="CE111" s="903"/>
      <c r="CF111" s="964">
        <v>4.5</v>
      </c>
      <c r="CG111" s="965"/>
      <c r="CH111" s="965"/>
      <c r="CI111" s="965"/>
      <c r="CJ111" s="965"/>
      <c r="CK111" s="1020"/>
      <c r="CL111" s="907"/>
      <c r="CM111" s="910" t="s">
        <v>428</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02">
        <v>794901</v>
      </c>
      <c r="DH111" s="903"/>
      <c r="DI111" s="903"/>
      <c r="DJ111" s="903"/>
      <c r="DK111" s="903"/>
      <c r="DL111" s="903">
        <v>710489</v>
      </c>
      <c r="DM111" s="903"/>
      <c r="DN111" s="903"/>
      <c r="DO111" s="903"/>
      <c r="DP111" s="903"/>
      <c r="DQ111" s="903">
        <v>627466</v>
      </c>
      <c r="DR111" s="903"/>
      <c r="DS111" s="903"/>
      <c r="DT111" s="903"/>
      <c r="DU111" s="903"/>
      <c r="DV111" s="880">
        <v>2.1</v>
      </c>
      <c r="DW111" s="880"/>
      <c r="DX111" s="880"/>
      <c r="DY111" s="880"/>
      <c r="DZ111" s="881"/>
    </row>
    <row r="112" spans="1:131" s="248" customFormat="1" ht="26.25" customHeight="1">
      <c r="A112" s="1005" t="s">
        <v>429</v>
      </c>
      <c r="B112" s="1006"/>
      <c r="C112" s="836" t="s">
        <v>430</v>
      </c>
      <c r="D112" s="836"/>
      <c r="E112" s="836"/>
      <c r="F112" s="836"/>
      <c r="G112" s="836"/>
      <c r="H112" s="836"/>
      <c r="I112" s="836"/>
      <c r="J112" s="836"/>
      <c r="K112" s="836"/>
      <c r="L112" s="836"/>
      <c r="M112" s="836"/>
      <c r="N112" s="836"/>
      <c r="O112" s="836"/>
      <c r="P112" s="836"/>
      <c r="Q112" s="836"/>
      <c r="R112" s="836"/>
      <c r="S112" s="836"/>
      <c r="T112" s="836"/>
      <c r="U112" s="836"/>
      <c r="V112" s="836"/>
      <c r="W112" s="836"/>
      <c r="X112" s="836"/>
      <c r="Y112" s="836"/>
      <c r="Z112" s="837"/>
      <c r="AA112" s="865" t="s">
        <v>129</v>
      </c>
      <c r="AB112" s="866"/>
      <c r="AC112" s="866"/>
      <c r="AD112" s="866"/>
      <c r="AE112" s="867"/>
      <c r="AF112" s="868" t="s">
        <v>129</v>
      </c>
      <c r="AG112" s="866"/>
      <c r="AH112" s="866"/>
      <c r="AI112" s="866"/>
      <c r="AJ112" s="867"/>
      <c r="AK112" s="868" t="s">
        <v>129</v>
      </c>
      <c r="AL112" s="866"/>
      <c r="AM112" s="866"/>
      <c r="AN112" s="866"/>
      <c r="AO112" s="867"/>
      <c r="AP112" s="913" t="s">
        <v>431</v>
      </c>
      <c r="AQ112" s="914"/>
      <c r="AR112" s="914"/>
      <c r="AS112" s="914"/>
      <c r="AT112" s="915"/>
      <c r="AU112" s="1025"/>
      <c r="AV112" s="1026"/>
      <c r="AW112" s="1026"/>
      <c r="AX112" s="1026"/>
      <c r="AY112" s="1026"/>
      <c r="AZ112" s="901" t="s">
        <v>432</v>
      </c>
      <c r="BA112" s="836"/>
      <c r="BB112" s="836"/>
      <c r="BC112" s="836"/>
      <c r="BD112" s="836"/>
      <c r="BE112" s="836"/>
      <c r="BF112" s="836"/>
      <c r="BG112" s="836"/>
      <c r="BH112" s="836"/>
      <c r="BI112" s="836"/>
      <c r="BJ112" s="836"/>
      <c r="BK112" s="836"/>
      <c r="BL112" s="836"/>
      <c r="BM112" s="836"/>
      <c r="BN112" s="836"/>
      <c r="BO112" s="836"/>
      <c r="BP112" s="837"/>
      <c r="BQ112" s="902">
        <v>180410</v>
      </c>
      <c r="BR112" s="903"/>
      <c r="BS112" s="903"/>
      <c r="BT112" s="903"/>
      <c r="BU112" s="903"/>
      <c r="BV112" s="903">
        <v>169708</v>
      </c>
      <c r="BW112" s="903"/>
      <c r="BX112" s="903"/>
      <c r="BY112" s="903"/>
      <c r="BZ112" s="903"/>
      <c r="CA112" s="903">
        <v>159234</v>
      </c>
      <c r="CB112" s="903"/>
      <c r="CC112" s="903"/>
      <c r="CD112" s="903"/>
      <c r="CE112" s="903"/>
      <c r="CF112" s="964">
        <v>0.5</v>
      </c>
      <c r="CG112" s="965"/>
      <c r="CH112" s="965"/>
      <c r="CI112" s="965"/>
      <c r="CJ112" s="965"/>
      <c r="CK112" s="1020"/>
      <c r="CL112" s="907"/>
      <c r="CM112" s="910" t="s">
        <v>433</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02" t="s">
        <v>129</v>
      </c>
      <c r="DH112" s="903"/>
      <c r="DI112" s="903"/>
      <c r="DJ112" s="903"/>
      <c r="DK112" s="903"/>
      <c r="DL112" s="903" t="s">
        <v>431</v>
      </c>
      <c r="DM112" s="903"/>
      <c r="DN112" s="903"/>
      <c r="DO112" s="903"/>
      <c r="DP112" s="903"/>
      <c r="DQ112" s="903" t="s">
        <v>129</v>
      </c>
      <c r="DR112" s="903"/>
      <c r="DS112" s="903"/>
      <c r="DT112" s="903"/>
      <c r="DU112" s="903"/>
      <c r="DV112" s="880" t="s">
        <v>129</v>
      </c>
      <c r="DW112" s="880"/>
      <c r="DX112" s="880"/>
      <c r="DY112" s="880"/>
      <c r="DZ112" s="881"/>
    </row>
    <row r="113" spans="1:130" s="248" customFormat="1" ht="26.25" customHeight="1">
      <c r="A113" s="1007"/>
      <c r="B113" s="1008"/>
      <c r="C113" s="836" t="s">
        <v>434</v>
      </c>
      <c r="D113" s="836"/>
      <c r="E113" s="836"/>
      <c r="F113" s="836"/>
      <c r="G113" s="836"/>
      <c r="H113" s="836"/>
      <c r="I113" s="836"/>
      <c r="J113" s="836"/>
      <c r="K113" s="836"/>
      <c r="L113" s="836"/>
      <c r="M113" s="836"/>
      <c r="N113" s="836"/>
      <c r="O113" s="836"/>
      <c r="P113" s="836"/>
      <c r="Q113" s="836"/>
      <c r="R113" s="836"/>
      <c r="S113" s="836"/>
      <c r="T113" s="836"/>
      <c r="U113" s="836"/>
      <c r="V113" s="836"/>
      <c r="W113" s="836"/>
      <c r="X113" s="836"/>
      <c r="Y113" s="836"/>
      <c r="Z113" s="837"/>
      <c r="AA113" s="1011">
        <v>46446</v>
      </c>
      <c r="AB113" s="1012"/>
      <c r="AC113" s="1012"/>
      <c r="AD113" s="1012"/>
      <c r="AE113" s="1013"/>
      <c r="AF113" s="1014">
        <v>44080</v>
      </c>
      <c r="AG113" s="1012"/>
      <c r="AH113" s="1012"/>
      <c r="AI113" s="1012"/>
      <c r="AJ113" s="1013"/>
      <c r="AK113" s="1014">
        <v>42520</v>
      </c>
      <c r="AL113" s="1012"/>
      <c r="AM113" s="1012"/>
      <c r="AN113" s="1012"/>
      <c r="AO113" s="1013"/>
      <c r="AP113" s="1015">
        <v>0.1</v>
      </c>
      <c r="AQ113" s="1016"/>
      <c r="AR113" s="1016"/>
      <c r="AS113" s="1016"/>
      <c r="AT113" s="1017"/>
      <c r="AU113" s="1025"/>
      <c r="AV113" s="1026"/>
      <c r="AW113" s="1026"/>
      <c r="AX113" s="1026"/>
      <c r="AY113" s="1026"/>
      <c r="AZ113" s="901" t="s">
        <v>435</v>
      </c>
      <c r="BA113" s="836"/>
      <c r="BB113" s="836"/>
      <c r="BC113" s="836"/>
      <c r="BD113" s="836"/>
      <c r="BE113" s="836"/>
      <c r="BF113" s="836"/>
      <c r="BG113" s="836"/>
      <c r="BH113" s="836"/>
      <c r="BI113" s="836"/>
      <c r="BJ113" s="836"/>
      <c r="BK113" s="836"/>
      <c r="BL113" s="836"/>
      <c r="BM113" s="836"/>
      <c r="BN113" s="836"/>
      <c r="BO113" s="836"/>
      <c r="BP113" s="837"/>
      <c r="BQ113" s="902">
        <v>93468</v>
      </c>
      <c r="BR113" s="903"/>
      <c r="BS113" s="903"/>
      <c r="BT113" s="903"/>
      <c r="BU113" s="903"/>
      <c r="BV113" s="903">
        <v>34373</v>
      </c>
      <c r="BW113" s="903"/>
      <c r="BX113" s="903"/>
      <c r="BY113" s="903"/>
      <c r="BZ113" s="903"/>
      <c r="CA113" s="903">
        <v>10646</v>
      </c>
      <c r="CB113" s="903"/>
      <c r="CC113" s="903"/>
      <c r="CD113" s="903"/>
      <c r="CE113" s="903"/>
      <c r="CF113" s="964">
        <v>0</v>
      </c>
      <c r="CG113" s="965"/>
      <c r="CH113" s="965"/>
      <c r="CI113" s="965"/>
      <c r="CJ113" s="965"/>
      <c r="CK113" s="1020"/>
      <c r="CL113" s="907"/>
      <c r="CM113" s="910" t="s">
        <v>436</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865" t="s">
        <v>129</v>
      </c>
      <c r="DH113" s="866"/>
      <c r="DI113" s="866"/>
      <c r="DJ113" s="866"/>
      <c r="DK113" s="867"/>
      <c r="DL113" s="868" t="s">
        <v>431</v>
      </c>
      <c r="DM113" s="866"/>
      <c r="DN113" s="866"/>
      <c r="DO113" s="866"/>
      <c r="DP113" s="867"/>
      <c r="DQ113" s="868" t="s">
        <v>129</v>
      </c>
      <c r="DR113" s="866"/>
      <c r="DS113" s="866"/>
      <c r="DT113" s="866"/>
      <c r="DU113" s="867"/>
      <c r="DV113" s="913" t="s">
        <v>129</v>
      </c>
      <c r="DW113" s="914"/>
      <c r="DX113" s="914"/>
      <c r="DY113" s="914"/>
      <c r="DZ113" s="915"/>
    </row>
    <row r="114" spans="1:130" s="248" customFormat="1" ht="26.25" customHeight="1">
      <c r="A114" s="1007"/>
      <c r="B114" s="1008"/>
      <c r="C114" s="836" t="s">
        <v>437</v>
      </c>
      <c r="D114" s="836"/>
      <c r="E114" s="836"/>
      <c r="F114" s="836"/>
      <c r="G114" s="836"/>
      <c r="H114" s="836"/>
      <c r="I114" s="836"/>
      <c r="J114" s="836"/>
      <c r="K114" s="836"/>
      <c r="L114" s="836"/>
      <c r="M114" s="836"/>
      <c r="N114" s="836"/>
      <c r="O114" s="836"/>
      <c r="P114" s="836"/>
      <c r="Q114" s="836"/>
      <c r="R114" s="836"/>
      <c r="S114" s="836"/>
      <c r="T114" s="836"/>
      <c r="U114" s="836"/>
      <c r="V114" s="836"/>
      <c r="W114" s="836"/>
      <c r="X114" s="836"/>
      <c r="Y114" s="836"/>
      <c r="Z114" s="837"/>
      <c r="AA114" s="865">
        <v>65371</v>
      </c>
      <c r="AB114" s="866"/>
      <c r="AC114" s="866"/>
      <c r="AD114" s="866"/>
      <c r="AE114" s="867"/>
      <c r="AF114" s="868">
        <v>54736</v>
      </c>
      <c r="AG114" s="866"/>
      <c r="AH114" s="866"/>
      <c r="AI114" s="866"/>
      <c r="AJ114" s="867"/>
      <c r="AK114" s="868">
        <v>21967</v>
      </c>
      <c r="AL114" s="866"/>
      <c r="AM114" s="866"/>
      <c r="AN114" s="866"/>
      <c r="AO114" s="867"/>
      <c r="AP114" s="913">
        <v>0.1</v>
      </c>
      <c r="AQ114" s="914"/>
      <c r="AR114" s="914"/>
      <c r="AS114" s="914"/>
      <c r="AT114" s="915"/>
      <c r="AU114" s="1025"/>
      <c r="AV114" s="1026"/>
      <c r="AW114" s="1026"/>
      <c r="AX114" s="1026"/>
      <c r="AY114" s="1026"/>
      <c r="AZ114" s="901" t="s">
        <v>438</v>
      </c>
      <c r="BA114" s="836"/>
      <c r="BB114" s="836"/>
      <c r="BC114" s="836"/>
      <c r="BD114" s="836"/>
      <c r="BE114" s="836"/>
      <c r="BF114" s="836"/>
      <c r="BG114" s="836"/>
      <c r="BH114" s="836"/>
      <c r="BI114" s="836"/>
      <c r="BJ114" s="836"/>
      <c r="BK114" s="836"/>
      <c r="BL114" s="836"/>
      <c r="BM114" s="836"/>
      <c r="BN114" s="836"/>
      <c r="BO114" s="836"/>
      <c r="BP114" s="837"/>
      <c r="BQ114" s="902">
        <v>2185022</v>
      </c>
      <c r="BR114" s="903"/>
      <c r="BS114" s="903"/>
      <c r="BT114" s="903"/>
      <c r="BU114" s="903"/>
      <c r="BV114" s="903">
        <v>2384461</v>
      </c>
      <c r="BW114" s="903"/>
      <c r="BX114" s="903"/>
      <c r="BY114" s="903"/>
      <c r="BZ114" s="903"/>
      <c r="CA114" s="903">
        <v>2520389</v>
      </c>
      <c r="CB114" s="903"/>
      <c r="CC114" s="903"/>
      <c r="CD114" s="903"/>
      <c r="CE114" s="903"/>
      <c r="CF114" s="964">
        <v>8.5</v>
      </c>
      <c r="CG114" s="965"/>
      <c r="CH114" s="965"/>
      <c r="CI114" s="965"/>
      <c r="CJ114" s="965"/>
      <c r="CK114" s="1020"/>
      <c r="CL114" s="907"/>
      <c r="CM114" s="910" t="s">
        <v>439</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865" t="s">
        <v>129</v>
      </c>
      <c r="DH114" s="866"/>
      <c r="DI114" s="866"/>
      <c r="DJ114" s="866"/>
      <c r="DK114" s="867"/>
      <c r="DL114" s="868" t="s">
        <v>129</v>
      </c>
      <c r="DM114" s="866"/>
      <c r="DN114" s="866"/>
      <c r="DO114" s="866"/>
      <c r="DP114" s="867"/>
      <c r="DQ114" s="868" t="s">
        <v>129</v>
      </c>
      <c r="DR114" s="866"/>
      <c r="DS114" s="866"/>
      <c r="DT114" s="866"/>
      <c r="DU114" s="867"/>
      <c r="DV114" s="913" t="s">
        <v>129</v>
      </c>
      <c r="DW114" s="914"/>
      <c r="DX114" s="914"/>
      <c r="DY114" s="914"/>
      <c r="DZ114" s="915"/>
    </row>
    <row r="115" spans="1:130" s="248" customFormat="1" ht="26.25" customHeight="1">
      <c r="A115" s="1007"/>
      <c r="B115" s="1008"/>
      <c r="C115" s="836" t="s">
        <v>440</v>
      </c>
      <c r="D115" s="836"/>
      <c r="E115" s="836"/>
      <c r="F115" s="836"/>
      <c r="G115" s="836"/>
      <c r="H115" s="836"/>
      <c r="I115" s="836"/>
      <c r="J115" s="836"/>
      <c r="K115" s="836"/>
      <c r="L115" s="836"/>
      <c r="M115" s="836"/>
      <c r="N115" s="836"/>
      <c r="O115" s="836"/>
      <c r="P115" s="836"/>
      <c r="Q115" s="836"/>
      <c r="R115" s="836"/>
      <c r="S115" s="836"/>
      <c r="T115" s="836"/>
      <c r="U115" s="836"/>
      <c r="V115" s="836"/>
      <c r="W115" s="836"/>
      <c r="X115" s="836"/>
      <c r="Y115" s="836"/>
      <c r="Z115" s="837"/>
      <c r="AA115" s="1011">
        <v>533639</v>
      </c>
      <c r="AB115" s="1012"/>
      <c r="AC115" s="1012"/>
      <c r="AD115" s="1012"/>
      <c r="AE115" s="1013"/>
      <c r="AF115" s="1014">
        <v>1063160</v>
      </c>
      <c r="AG115" s="1012"/>
      <c r="AH115" s="1012"/>
      <c r="AI115" s="1012"/>
      <c r="AJ115" s="1013"/>
      <c r="AK115" s="1014">
        <v>391674</v>
      </c>
      <c r="AL115" s="1012"/>
      <c r="AM115" s="1012"/>
      <c r="AN115" s="1012"/>
      <c r="AO115" s="1013"/>
      <c r="AP115" s="1015">
        <v>1.3</v>
      </c>
      <c r="AQ115" s="1016"/>
      <c r="AR115" s="1016"/>
      <c r="AS115" s="1016"/>
      <c r="AT115" s="1017"/>
      <c r="AU115" s="1025"/>
      <c r="AV115" s="1026"/>
      <c r="AW115" s="1026"/>
      <c r="AX115" s="1026"/>
      <c r="AY115" s="1026"/>
      <c r="AZ115" s="901" t="s">
        <v>441</v>
      </c>
      <c r="BA115" s="836"/>
      <c r="BB115" s="836"/>
      <c r="BC115" s="836"/>
      <c r="BD115" s="836"/>
      <c r="BE115" s="836"/>
      <c r="BF115" s="836"/>
      <c r="BG115" s="836"/>
      <c r="BH115" s="836"/>
      <c r="BI115" s="836"/>
      <c r="BJ115" s="836"/>
      <c r="BK115" s="836"/>
      <c r="BL115" s="836"/>
      <c r="BM115" s="836"/>
      <c r="BN115" s="836"/>
      <c r="BO115" s="836"/>
      <c r="BP115" s="837"/>
      <c r="BQ115" s="902" t="s">
        <v>129</v>
      </c>
      <c r="BR115" s="903"/>
      <c r="BS115" s="903"/>
      <c r="BT115" s="903"/>
      <c r="BU115" s="903"/>
      <c r="BV115" s="903" t="s">
        <v>129</v>
      </c>
      <c r="BW115" s="903"/>
      <c r="BX115" s="903"/>
      <c r="BY115" s="903"/>
      <c r="BZ115" s="903"/>
      <c r="CA115" s="903" t="s">
        <v>129</v>
      </c>
      <c r="CB115" s="903"/>
      <c r="CC115" s="903"/>
      <c r="CD115" s="903"/>
      <c r="CE115" s="903"/>
      <c r="CF115" s="964" t="s">
        <v>129</v>
      </c>
      <c r="CG115" s="965"/>
      <c r="CH115" s="965"/>
      <c r="CI115" s="965"/>
      <c r="CJ115" s="965"/>
      <c r="CK115" s="1020"/>
      <c r="CL115" s="907"/>
      <c r="CM115" s="901" t="s">
        <v>442</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837"/>
      <c r="DG115" s="865" t="s">
        <v>129</v>
      </c>
      <c r="DH115" s="866"/>
      <c r="DI115" s="866"/>
      <c r="DJ115" s="866"/>
      <c r="DK115" s="867"/>
      <c r="DL115" s="868" t="s">
        <v>129</v>
      </c>
      <c r="DM115" s="866"/>
      <c r="DN115" s="866"/>
      <c r="DO115" s="866"/>
      <c r="DP115" s="867"/>
      <c r="DQ115" s="868" t="s">
        <v>129</v>
      </c>
      <c r="DR115" s="866"/>
      <c r="DS115" s="866"/>
      <c r="DT115" s="866"/>
      <c r="DU115" s="867"/>
      <c r="DV115" s="913" t="s">
        <v>129</v>
      </c>
      <c r="DW115" s="914"/>
      <c r="DX115" s="914"/>
      <c r="DY115" s="914"/>
      <c r="DZ115" s="915"/>
    </row>
    <row r="116" spans="1:130" s="248" customFormat="1" ht="26.25" customHeight="1">
      <c r="A116" s="1009"/>
      <c r="B116" s="1010"/>
      <c r="C116" s="969" t="s">
        <v>443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865" t="s">
        <v>129</v>
      </c>
      <c r="AB116" s="866"/>
      <c r="AC116" s="866"/>
      <c r="AD116" s="866"/>
      <c r="AE116" s="867"/>
      <c r="AF116" s="868" t="s">
        <v>425</v>
      </c>
      <c r="AG116" s="866"/>
      <c r="AH116" s="866"/>
      <c r="AI116" s="866"/>
      <c r="AJ116" s="867"/>
      <c r="AK116" s="868" t="s">
        <v>425</v>
      </c>
      <c r="AL116" s="866"/>
      <c r="AM116" s="866"/>
      <c r="AN116" s="866"/>
      <c r="AO116" s="867"/>
      <c r="AP116" s="913" t="s">
        <v>129</v>
      </c>
      <c r="AQ116" s="914"/>
      <c r="AR116" s="914"/>
      <c r="AS116" s="914"/>
      <c r="AT116" s="915"/>
      <c r="AU116" s="1025"/>
      <c r="AV116" s="1026"/>
      <c r="AW116" s="1026"/>
      <c r="AX116" s="1026"/>
      <c r="AY116" s="1026"/>
      <c r="AZ116" s="952" t="s">
        <v>444</v>
      </c>
      <c r="BA116" s="953"/>
      <c r="BB116" s="953"/>
      <c r="BC116" s="953"/>
      <c r="BD116" s="953"/>
      <c r="BE116" s="953"/>
      <c r="BF116" s="953"/>
      <c r="BG116" s="953"/>
      <c r="BH116" s="953"/>
      <c r="BI116" s="953"/>
      <c r="BJ116" s="953"/>
      <c r="BK116" s="953"/>
      <c r="BL116" s="953"/>
      <c r="BM116" s="953"/>
      <c r="BN116" s="953"/>
      <c r="BO116" s="953"/>
      <c r="BP116" s="954"/>
      <c r="BQ116" s="902" t="s">
        <v>129</v>
      </c>
      <c r="BR116" s="903"/>
      <c r="BS116" s="903"/>
      <c r="BT116" s="903"/>
      <c r="BU116" s="903"/>
      <c r="BV116" s="903" t="s">
        <v>129</v>
      </c>
      <c r="BW116" s="903"/>
      <c r="BX116" s="903"/>
      <c r="BY116" s="903"/>
      <c r="BZ116" s="903"/>
      <c r="CA116" s="903" t="s">
        <v>129</v>
      </c>
      <c r="CB116" s="903"/>
      <c r="CC116" s="903"/>
      <c r="CD116" s="903"/>
      <c r="CE116" s="903"/>
      <c r="CF116" s="964" t="s">
        <v>129</v>
      </c>
      <c r="CG116" s="965"/>
      <c r="CH116" s="965"/>
      <c r="CI116" s="965"/>
      <c r="CJ116" s="965"/>
      <c r="CK116" s="1020"/>
      <c r="CL116" s="907"/>
      <c r="CM116" s="910" t="s">
        <v>445</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865" t="s">
        <v>129</v>
      </c>
      <c r="DH116" s="866"/>
      <c r="DI116" s="866"/>
      <c r="DJ116" s="866"/>
      <c r="DK116" s="867"/>
      <c r="DL116" s="868" t="s">
        <v>129</v>
      </c>
      <c r="DM116" s="866"/>
      <c r="DN116" s="866"/>
      <c r="DO116" s="866"/>
      <c r="DP116" s="867"/>
      <c r="DQ116" s="868" t="s">
        <v>129</v>
      </c>
      <c r="DR116" s="866"/>
      <c r="DS116" s="866"/>
      <c r="DT116" s="866"/>
      <c r="DU116" s="867"/>
      <c r="DV116" s="913" t="s">
        <v>129</v>
      </c>
      <c r="DW116" s="914"/>
      <c r="DX116" s="914"/>
      <c r="DY116" s="914"/>
      <c r="DZ116" s="915"/>
    </row>
    <row r="117" spans="1:130" s="248" customFormat="1" ht="26.25" customHeight="1">
      <c r="A117" s="990" t="s">
        <v>186</v>
      </c>
      <c r="B117" s="991"/>
      <c r="C117" s="991"/>
      <c r="D117" s="991"/>
      <c r="E117" s="991"/>
      <c r="F117" s="991"/>
      <c r="G117" s="991"/>
      <c r="H117" s="991"/>
      <c r="I117" s="991"/>
      <c r="J117" s="991"/>
      <c r="K117" s="991"/>
      <c r="L117" s="991"/>
      <c r="M117" s="991"/>
      <c r="N117" s="991"/>
      <c r="O117" s="991"/>
      <c r="P117" s="991"/>
      <c r="Q117" s="991"/>
      <c r="R117" s="991"/>
      <c r="S117" s="991"/>
      <c r="T117" s="991"/>
      <c r="U117" s="991"/>
      <c r="V117" s="991"/>
      <c r="W117" s="991"/>
      <c r="X117" s="991"/>
      <c r="Y117" s="966" t="s">
        <v>446</v>
      </c>
      <c r="Z117" s="992"/>
      <c r="AA117" s="997">
        <v>2667768</v>
      </c>
      <c r="AB117" s="998"/>
      <c r="AC117" s="998"/>
      <c r="AD117" s="998"/>
      <c r="AE117" s="999"/>
      <c r="AF117" s="1000">
        <v>3102157</v>
      </c>
      <c r="AG117" s="998"/>
      <c r="AH117" s="998"/>
      <c r="AI117" s="998"/>
      <c r="AJ117" s="999"/>
      <c r="AK117" s="1000">
        <v>2450932</v>
      </c>
      <c r="AL117" s="998"/>
      <c r="AM117" s="998"/>
      <c r="AN117" s="998"/>
      <c r="AO117" s="999"/>
      <c r="AP117" s="1001"/>
      <c r="AQ117" s="1002"/>
      <c r="AR117" s="1002"/>
      <c r="AS117" s="1002"/>
      <c r="AT117" s="1003"/>
      <c r="AU117" s="1025"/>
      <c r="AV117" s="1026"/>
      <c r="AW117" s="1026"/>
      <c r="AX117" s="1026"/>
      <c r="AY117" s="1026"/>
      <c r="AZ117" s="952" t="s">
        <v>447</v>
      </c>
      <c r="BA117" s="953"/>
      <c r="BB117" s="953"/>
      <c r="BC117" s="953"/>
      <c r="BD117" s="953"/>
      <c r="BE117" s="953"/>
      <c r="BF117" s="953"/>
      <c r="BG117" s="953"/>
      <c r="BH117" s="953"/>
      <c r="BI117" s="953"/>
      <c r="BJ117" s="953"/>
      <c r="BK117" s="953"/>
      <c r="BL117" s="953"/>
      <c r="BM117" s="953"/>
      <c r="BN117" s="953"/>
      <c r="BO117" s="953"/>
      <c r="BP117" s="954"/>
      <c r="BQ117" s="902" t="s">
        <v>431</v>
      </c>
      <c r="BR117" s="903"/>
      <c r="BS117" s="903"/>
      <c r="BT117" s="903"/>
      <c r="BU117" s="903"/>
      <c r="BV117" s="903" t="s">
        <v>431</v>
      </c>
      <c r="BW117" s="903"/>
      <c r="BX117" s="903"/>
      <c r="BY117" s="903"/>
      <c r="BZ117" s="903"/>
      <c r="CA117" s="903" t="s">
        <v>431</v>
      </c>
      <c r="CB117" s="903"/>
      <c r="CC117" s="903"/>
      <c r="CD117" s="903"/>
      <c r="CE117" s="903"/>
      <c r="CF117" s="964" t="s">
        <v>431</v>
      </c>
      <c r="CG117" s="965"/>
      <c r="CH117" s="965"/>
      <c r="CI117" s="965"/>
      <c r="CJ117" s="965"/>
      <c r="CK117" s="1020"/>
      <c r="CL117" s="907"/>
      <c r="CM117" s="910" t="s">
        <v>448</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865" t="s">
        <v>129</v>
      </c>
      <c r="DH117" s="866"/>
      <c r="DI117" s="866"/>
      <c r="DJ117" s="866"/>
      <c r="DK117" s="867"/>
      <c r="DL117" s="868" t="s">
        <v>431</v>
      </c>
      <c r="DM117" s="866"/>
      <c r="DN117" s="866"/>
      <c r="DO117" s="866"/>
      <c r="DP117" s="867"/>
      <c r="DQ117" s="868" t="s">
        <v>129</v>
      </c>
      <c r="DR117" s="866"/>
      <c r="DS117" s="866"/>
      <c r="DT117" s="866"/>
      <c r="DU117" s="867"/>
      <c r="DV117" s="913" t="s">
        <v>129</v>
      </c>
      <c r="DW117" s="914"/>
      <c r="DX117" s="914"/>
      <c r="DY117" s="914"/>
      <c r="DZ117" s="915"/>
    </row>
    <row r="118" spans="1:130" s="248" customFormat="1" ht="26.25" customHeight="1">
      <c r="A118" s="990" t="s">
        <v>420</v>
      </c>
      <c r="B118" s="991"/>
      <c r="C118" s="991"/>
      <c r="D118" s="991"/>
      <c r="E118" s="991"/>
      <c r="F118" s="991"/>
      <c r="G118" s="991"/>
      <c r="H118" s="991"/>
      <c r="I118" s="991"/>
      <c r="J118" s="991"/>
      <c r="K118" s="991"/>
      <c r="L118" s="991"/>
      <c r="M118" s="991"/>
      <c r="N118" s="991"/>
      <c r="O118" s="991"/>
      <c r="P118" s="991"/>
      <c r="Q118" s="991"/>
      <c r="R118" s="991"/>
      <c r="S118" s="991"/>
      <c r="T118" s="991"/>
      <c r="U118" s="991"/>
      <c r="V118" s="991"/>
      <c r="W118" s="991"/>
      <c r="X118" s="991"/>
      <c r="Y118" s="991"/>
      <c r="Z118" s="992"/>
      <c r="AA118" s="993" t="s">
        <v>417</v>
      </c>
      <c r="AB118" s="991"/>
      <c r="AC118" s="991"/>
      <c r="AD118" s="991"/>
      <c r="AE118" s="992"/>
      <c r="AF118" s="993" t="s">
        <v>418</v>
      </c>
      <c r="AG118" s="991"/>
      <c r="AH118" s="991"/>
      <c r="AI118" s="991"/>
      <c r="AJ118" s="992"/>
      <c r="AK118" s="993" t="s">
        <v>303</v>
      </c>
      <c r="AL118" s="991"/>
      <c r="AM118" s="991"/>
      <c r="AN118" s="991"/>
      <c r="AO118" s="992"/>
      <c r="AP118" s="994" t="s">
        <v>419</v>
      </c>
      <c r="AQ118" s="995"/>
      <c r="AR118" s="995"/>
      <c r="AS118" s="995"/>
      <c r="AT118" s="996"/>
      <c r="AU118" s="1025"/>
      <c r="AV118" s="1026"/>
      <c r="AW118" s="1026"/>
      <c r="AX118" s="1026"/>
      <c r="AY118" s="1026"/>
      <c r="AZ118" s="968" t="s">
        <v>449</v>
      </c>
      <c r="BA118" s="969"/>
      <c r="BB118" s="969"/>
      <c r="BC118" s="969"/>
      <c r="BD118" s="969"/>
      <c r="BE118" s="969"/>
      <c r="BF118" s="969"/>
      <c r="BG118" s="969"/>
      <c r="BH118" s="969"/>
      <c r="BI118" s="969"/>
      <c r="BJ118" s="969"/>
      <c r="BK118" s="969"/>
      <c r="BL118" s="969"/>
      <c r="BM118" s="969"/>
      <c r="BN118" s="969"/>
      <c r="BO118" s="969"/>
      <c r="BP118" s="970"/>
      <c r="BQ118" s="971" t="s">
        <v>431</v>
      </c>
      <c r="BR118" s="934"/>
      <c r="BS118" s="934"/>
      <c r="BT118" s="934"/>
      <c r="BU118" s="934"/>
      <c r="BV118" s="934" t="s">
        <v>431</v>
      </c>
      <c r="BW118" s="934"/>
      <c r="BX118" s="934"/>
      <c r="BY118" s="934"/>
      <c r="BZ118" s="934"/>
      <c r="CA118" s="934" t="s">
        <v>425</v>
      </c>
      <c r="CB118" s="934"/>
      <c r="CC118" s="934"/>
      <c r="CD118" s="934"/>
      <c r="CE118" s="934"/>
      <c r="CF118" s="964" t="s">
        <v>129</v>
      </c>
      <c r="CG118" s="965"/>
      <c r="CH118" s="965"/>
      <c r="CI118" s="965"/>
      <c r="CJ118" s="965"/>
      <c r="CK118" s="1020"/>
      <c r="CL118" s="907"/>
      <c r="CM118" s="910" t="s">
        <v>450</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865" t="s">
        <v>431</v>
      </c>
      <c r="DH118" s="866"/>
      <c r="DI118" s="866"/>
      <c r="DJ118" s="866"/>
      <c r="DK118" s="867"/>
      <c r="DL118" s="868" t="s">
        <v>431</v>
      </c>
      <c r="DM118" s="866"/>
      <c r="DN118" s="866"/>
      <c r="DO118" s="866"/>
      <c r="DP118" s="867"/>
      <c r="DQ118" s="868" t="s">
        <v>129</v>
      </c>
      <c r="DR118" s="866"/>
      <c r="DS118" s="866"/>
      <c r="DT118" s="866"/>
      <c r="DU118" s="867"/>
      <c r="DV118" s="913" t="s">
        <v>431</v>
      </c>
      <c r="DW118" s="914"/>
      <c r="DX118" s="914"/>
      <c r="DY118" s="914"/>
      <c r="DZ118" s="915"/>
    </row>
    <row r="119" spans="1:130" s="248" customFormat="1" ht="26.25" customHeight="1">
      <c r="A119" s="904" t="s">
        <v>423</v>
      </c>
      <c r="B119" s="905"/>
      <c r="C119" s="980" t="s">
        <v>424</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83" t="s">
        <v>431</v>
      </c>
      <c r="AB119" s="984"/>
      <c r="AC119" s="984"/>
      <c r="AD119" s="984"/>
      <c r="AE119" s="985"/>
      <c r="AF119" s="986" t="s">
        <v>431</v>
      </c>
      <c r="AG119" s="984"/>
      <c r="AH119" s="984"/>
      <c r="AI119" s="984"/>
      <c r="AJ119" s="985"/>
      <c r="AK119" s="986" t="s">
        <v>425</v>
      </c>
      <c r="AL119" s="984"/>
      <c r="AM119" s="984"/>
      <c r="AN119" s="984"/>
      <c r="AO119" s="985"/>
      <c r="AP119" s="987" t="s">
        <v>425</v>
      </c>
      <c r="AQ119" s="988"/>
      <c r="AR119" s="988"/>
      <c r="AS119" s="988"/>
      <c r="AT119" s="989"/>
      <c r="AU119" s="1027"/>
      <c r="AV119" s="1028"/>
      <c r="AW119" s="1028"/>
      <c r="AX119" s="1028"/>
      <c r="AY119" s="1028"/>
      <c r="AZ119" s="279" t="s">
        <v>186</v>
      </c>
      <c r="BA119" s="279"/>
      <c r="BB119" s="279"/>
      <c r="BC119" s="279"/>
      <c r="BD119" s="279"/>
      <c r="BE119" s="279"/>
      <c r="BF119" s="279"/>
      <c r="BG119" s="279"/>
      <c r="BH119" s="279"/>
      <c r="BI119" s="279"/>
      <c r="BJ119" s="279"/>
      <c r="BK119" s="279"/>
      <c r="BL119" s="279"/>
      <c r="BM119" s="279"/>
      <c r="BN119" s="279"/>
      <c r="BO119" s="966" t="s">
        <v>451</v>
      </c>
      <c r="BP119" s="967"/>
      <c r="BQ119" s="971">
        <v>18427622</v>
      </c>
      <c r="BR119" s="934"/>
      <c r="BS119" s="934"/>
      <c r="BT119" s="934"/>
      <c r="BU119" s="934"/>
      <c r="BV119" s="934">
        <v>18397577</v>
      </c>
      <c r="BW119" s="934"/>
      <c r="BX119" s="934"/>
      <c r="BY119" s="934"/>
      <c r="BZ119" s="934"/>
      <c r="CA119" s="934">
        <v>18075193</v>
      </c>
      <c r="CB119" s="934"/>
      <c r="CC119" s="934"/>
      <c r="CD119" s="934"/>
      <c r="CE119" s="934"/>
      <c r="CF119" s="832"/>
      <c r="CG119" s="833"/>
      <c r="CH119" s="833"/>
      <c r="CI119" s="833"/>
      <c r="CJ119" s="923"/>
      <c r="CK119" s="1021"/>
      <c r="CL119" s="909"/>
      <c r="CM119" s="927" t="s">
        <v>452</v>
      </c>
      <c r="CN119" s="928"/>
      <c r="CO119" s="928"/>
      <c r="CP119" s="928"/>
      <c r="CQ119" s="928"/>
      <c r="CR119" s="928"/>
      <c r="CS119" s="928"/>
      <c r="CT119" s="928"/>
      <c r="CU119" s="928"/>
      <c r="CV119" s="928"/>
      <c r="CW119" s="928"/>
      <c r="CX119" s="928"/>
      <c r="CY119" s="928"/>
      <c r="CZ119" s="928"/>
      <c r="DA119" s="928"/>
      <c r="DB119" s="928"/>
      <c r="DC119" s="928"/>
      <c r="DD119" s="928"/>
      <c r="DE119" s="928"/>
      <c r="DF119" s="929"/>
      <c r="DG119" s="848">
        <v>1148983</v>
      </c>
      <c r="DH119" s="849"/>
      <c r="DI119" s="849"/>
      <c r="DJ119" s="849"/>
      <c r="DK119" s="850"/>
      <c r="DL119" s="851">
        <v>1019355</v>
      </c>
      <c r="DM119" s="849"/>
      <c r="DN119" s="849"/>
      <c r="DO119" s="849"/>
      <c r="DP119" s="850"/>
      <c r="DQ119" s="851">
        <v>714829</v>
      </c>
      <c r="DR119" s="849"/>
      <c r="DS119" s="849"/>
      <c r="DT119" s="849"/>
      <c r="DU119" s="850"/>
      <c r="DV119" s="937">
        <v>2.4</v>
      </c>
      <c r="DW119" s="938"/>
      <c r="DX119" s="938"/>
      <c r="DY119" s="938"/>
      <c r="DZ119" s="939"/>
    </row>
    <row r="120" spans="1:130" s="248" customFormat="1" ht="26.25" customHeight="1">
      <c r="A120" s="906"/>
      <c r="B120" s="907"/>
      <c r="C120" s="910" t="s">
        <v>428</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865">
        <v>148572</v>
      </c>
      <c r="AB120" s="866"/>
      <c r="AC120" s="866"/>
      <c r="AD120" s="866"/>
      <c r="AE120" s="867"/>
      <c r="AF120" s="868">
        <v>83713</v>
      </c>
      <c r="AG120" s="866"/>
      <c r="AH120" s="866"/>
      <c r="AI120" s="866"/>
      <c r="AJ120" s="867"/>
      <c r="AK120" s="868">
        <v>83023</v>
      </c>
      <c r="AL120" s="866"/>
      <c r="AM120" s="866"/>
      <c r="AN120" s="866"/>
      <c r="AO120" s="867"/>
      <c r="AP120" s="913">
        <v>0.3</v>
      </c>
      <c r="AQ120" s="914"/>
      <c r="AR120" s="914"/>
      <c r="AS120" s="914"/>
      <c r="AT120" s="915"/>
      <c r="AU120" s="972" t="s">
        <v>453</v>
      </c>
      <c r="AV120" s="973"/>
      <c r="AW120" s="973"/>
      <c r="AX120" s="973"/>
      <c r="AY120" s="974"/>
      <c r="AZ120" s="949" t="s">
        <v>454</v>
      </c>
      <c r="BA120" s="894"/>
      <c r="BB120" s="894"/>
      <c r="BC120" s="894"/>
      <c r="BD120" s="894"/>
      <c r="BE120" s="894"/>
      <c r="BF120" s="894"/>
      <c r="BG120" s="894"/>
      <c r="BH120" s="894"/>
      <c r="BI120" s="894"/>
      <c r="BJ120" s="894"/>
      <c r="BK120" s="894"/>
      <c r="BL120" s="894"/>
      <c r="BM120" s="894"/>
      <c r="BN120" s="894"/>
      <c r="BO120" s="894"/>
      <c r="BP120" s="895"/>
      <c r="BQ120" s="950">
        <v>20001904</v>
      </c>
      <c r="BR120" s="931"/>
      <c r="BS120" s="931"/>
      <c r="BT120" s="931"/>
      <c r="BU120" s="931"/>
      <c r="BV120" s="931">
        <v>19075260</v>
      </c>
      <c r="BW120" s="931"/>
      <c r="BX120" s="931"/>
      <c r="BY120" s="931"/>
      <c r="BZ120" s="931"/>
      <c r="CA120" s="931">
        <v>20227834</v>
      </c>
      <c r="CB120" s="931"/>
      <c r="CC120" s="931"/>
      <c r="CD120" s="931"/>
      <c r="CE120" s="931"/>
      <c r="CF120" s="955">
        <v>67.900000000000006</v>
      </c>
      <c r="CG120" s="956"/>
      <c r="CH120" s="956"/>
      <c r="CI120" s="956"/>
      <c r="CJ120" s="956"/>
      <c r="CK120" s="957" t="s">
        <v>455</v>
      </c>
      <c r="CL120" s="941"/>
      <c r="CM120" s="941"/>
      <c r="CN120" s="941"/>
      <c r="CO120" s="942"/>
      <c r="CP120" s="961" t="s">
        <v>456</v>
      </c>
      <c r="CQ120" s="962"/>
      <c r="CR120" s="962"/>
      <c r="CS120" s="962"/>
      <c r="CT120" s="962"/>
      <c r="CU120" s="962"/>
      <c r="CV120" s="962"/>
      <c r="CW120" s="962"/>
      <c r="CX120" s="962"/>
      <c r="CY120" s="962"/>
      <c r="CZ120" s="962"/>
      <c r="DA120" s="962"/>
      <c r="DB120" s="962"/>
      <c r="DC120" s="962"/>
      <c r="DD120" s="962"/>
      <c r="DE120" s="962"/>
      <c r="DF120" s="963"/>
      <c r="DG120" s="950">
        <v>180410</v>
      </c>
      <c r="DH120" s="931"/>
      <c r="DI120" s="931"/>
      <c r="DJ120" s="931"/>
      <c r="DK120" s="931"/>
      <c r="DL120" s="931">
        <v>169708</v>
      </c>
      <c r="DM120" s="931"/>
      <c r="DN120" s="931"/>
      <c r="DO120" s="931"/>
      <c r="DP120" s="931"/>
      <c r="DQ120" s="931">
        <v>159234</v>
      </c>
      <c r="DR120" s="931"/>
      <c r="DS120" s="931"/>
      <c r="DT120" s="931"/>
      <c r="DU120" s="931"/>
      <c r="DV120" s="932">
        <v>0.5</v>
      </c>
      <c r="DW120" s="932"/>
      <c r="DX120" s="932"/>
      <c r="DY120" s="932"/>
      <c r="DZ120" s="933"/>
    </row>
    <row r="121" spans="1:130" s="248" customFormat="1" ht="26.25" customHeight="1">
      <c r="A121" s="906"/>
      <c r="B121" s="907"/>
      <c r="C121" s="952" t="s">
        <v>457</v>
      </c>
      <c r="D121" s="953"/>
      <c r="E121" s="953"/>
      <c r="F121" s="953"/>
      <c r="G121" s="953"/>
      <c r="H121" s="953"/>
      <c r="I121" s="953"/>
      <c r="J121" s="953"/>
      <c r="K121" s="953"/>
      <c r="L121" s="953"/>
      <c r="M121" s="953"/>
      <c r="N121" s="953"/>
      <c r="O121" s="953"/>
      <c r="P121" s="953"/>
      <c r="Q121" s="953"/>
      <c r="R121" s="953"/>
      <c r="S121" s="953"/>
      <c r="T121" s="953"/>
      <c r="U121" s="953"/>
      <c r="V121" s="953"/>
      <c r="W121" s="953"/>
      <c r="X121" s="953"/>
      <c r="Y121" s="953"/>
      <c r="Z121" s="954"/>
      <c r="AA121" s="865" t="s">
        <v>425</v>
      </c>
      <c r="AB121" s="866"/>
      <c r="AC121" s="866"/>
      <c r="AD121" s="866"/>
      <c r="AE121" s="867"/>
      <c r="AF121" s="868" t="s">
        <v>425</v>
      </c>
      <c r="AG121" s="866"/>
      <c r="AH121" s="866"/>
      <c r="AI121" s="866"/>
      <c r="AJ121" s="867"/>
      <c r="AK121" s="868" t="s">
        <v>129</v>
      </c>
      <c r="AL121" s="866"/>
      <c r="AM121" s="866"/>
      <c r="AN121" s="866"/>
      <c r="AO121" s="867"/>
      <c r="AP121" s="913" t="s">
        <v>431</v>
      </c>
      <c r="AQ121" s="914"/>
      <c r="AR121" s="914"/>
      <c r="AS121" s="914"/>
      <c r="AT121" s="915"/>
      <c r="AU121" s="975"/>
      <c r="AV121" s="976"/>
      <c r="AW121" s="976"/>
      <c r="AX121" s="976"/>
      <c r="AY121" s="977"/>
      <c r="AZ121" s="901" t="s">
        <v>458</v>
      </c>
      <c r="BA121" s="836"/>
      <c r="BB121" s="836"/>
      <c r="BC121" s="836"/>
      <c r="BD121" s="836"/>
      <c r="BE121" s="836"/>
      <c r="BF121" s="836"/>
      <c r="BG121" s="836"/>
      <c r="BH121" s="836"/>
      <c r="BI121" s="836"/>
      <c r="BJ121" s="836"/>
      <c r="BK121" s="836"/>
      <c r="BL121" s="836"/>
      <c r="BM121" s="836"/>
      <c r="BN121" s="836"/>
      <c r="BO121" s="836"/>
      <c r="BP121" s="837"/>
      <c r="BQ121" s="902">
        <v>3115071</v>
      </c>
      <c r="BR121" s="903"/>
      <c r="BS121" s="903"/>
      <c r="BT121" s="903"/>
      <c r="BU121" s="903"/>
      <c r="BV121" s="903">
        <v>2024132</v>
      </c>
      <c r="BW121" s="903"/>
      <c r="BX121" s="903"/>
      <c r="BY121" s="903"/>
      <c r="BZ121" s="903"/>
      <c r="CA121" s="903">
        <v>1986682</v>
      </c>
      <c r="CB121" s="903"/>
      <c r="CC121" s="903"/>
      <c r="CD121" s="903"/>
      <c r="CE121" s="903"/>
      <c r="CF121" s="964">
        <v>6.7</v>
      </c>
      <c r="CG121" s="965"/>
      <c r="CH121" s="965"/>
      <c r="CI121" s="965"/>
      <c r="CJ121" s="965"/>
      <c r="CK121" s="958"/>
      <c r="CL121" s="944"/>
      <c r="CM121" s="944"/>
      <c r="CN121" s="944"/>
      <c r="CO121" s="945"/>
      <c r="CP121" s="924" t="s">
        <v>459</v>
      </c>
      <c r="CQ121" s="925"/>
      <c r="CR121" s="925"/>
      <c r="CS121" s="925"/>
      <c r="CT121" s="925"/>
      <c r="CU121" s="925"/>
      <c r="CV121" s="925"/>
      <c r="CW121" s="925"/>
      <c r="CX121" s="925"/>
      <c r="CY121" s="925"/>
      <c r="CZ121" s="925"/>
      <c r="DA121" s="925"/>
      <c r="DB121" s="925"/>
      <c r="DC121" s="925"/>
      <c r="DD121" s="925"/>
      <c r="DE121" s="925"/>
      <c r="DF121" s="926"/>
      <c r="DG121" s="902" t="s">
        <v>425</v>
      </c>
      <c r="DH121" s="903"/>
      <c r="DI121" s="903"/>
      <c r="DJ121" s="903"/>
      <c r="DK121" s="903"/>
      <c r="DL121" s="903" t="s">
        <v>425</v>
      </c>
      <c r="DM121" s="903"/>
      <c r="DN121" s="903"/>
      <c r="DO121" s="903"/>
      <c r="DP121" s="903"/>
      <c r="DQ121" s="903" t="s">
        <v>425</v>
      </c>
      <c r="DR121" s="903"/>
      <c r="DS121" s="903"/>
      <c r="DT121" s="903"/>
      <c r="DU121" s="903"/>
      <c r="DV121" s="880" t="s">
        <v>431</v>
      </c>
      <c r="DW121" s="880"/>
      <c r="DX121" s="880"/>
      <c r="DY121" s="880"/>
      <c r="DZ121" s="881"/>
    </row>
    <row r="122" spans="1:130" s="248" customFormat="1" ht="26.25" customHeight="1">
      <c r="A122" s="906"/>
      <c r="B122" s="907"/>
      <c r="C122" s="910" t="s">
        <v>439</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865" t="s">
        <v>129</v>
      </c>
      <c r="AB122" s="866"/>
      <c r="AC122" s="866"/>
      <c r="AD122" s="866"/>
      <c r="AE122" s="867"/>
      <c r="AF122" s="868" t="s">
        <v>425</v>
      </c>
      <c r="AG122" s="866"/>
      <c r="AH122" s="866"/>
      <c r="AI122" s="866"/>
      <c r="AJ122" s="867"/>
      <c r="AK122" s="868" t="s">
        <v>129</v>
      </c>
      <c r="AL122" s="866"/>
      <c r="AM122" s="866"/>
      <c r="AN122" s="866"/>
      <c r="AO122" s="867"/>
      <c r="AP122" s="913" t="s">
        <v>425</v>
      </c>
      <c r="AQ122" s="914"/>
      <c r="AR122" s="914"/>
      <c r="AS122" s="914"/>
      <c r="AT122" s="915"/>
      <c r="AU122" s="975"/>
      <c r="AV122" s="976"/>
      <c r="AW122" s="976"/>
      <c r="AX122" s="976"/>
      <c r="AY122" s="977"/>
      <c r="AZ122" s="968" t="s">
        <v>460</v>
      </c>
      <c r="BA122" s="969"/>
      <c r="BB122" s="969"/>
      <c r="BC122" s="969"/>
      <c r="BD122" s="969"/>
      <c r="BE122" s="969"/>
      <c r="BF122" s="969"/>
      <c r="BG122" s="969"/>
      <c r="BH122" s="969"/>
      <c r="BI122" s="969"/>
      <c r="BJ122" s="969"/>
      <c r="BK122" s="969"/>
      <c r="BL122" s="969"/>
      <c r="BM122" s="969"/>
      <c r="BN122" s="969"/>
      <c r="BO122" s="969"/>
      <c r="BP122" s="970"/>
      <c r="BQ122" s="971">
        <v>10993323</v>
      </c>
      <c r="BR122" s="934"/>
      <c r="BS122" s="934"/>
      <c r="BT122" s="934"/>
      <c r="BU122" s="934"/>
      <c r="BV122" s="934">
        <v>10014105</v>
      </c>
      <c r="BW122" s="934"/>
      <c r="BX122" s="934"/>
      <c r="BY122" s="934"/>
      <c r="BZ122" s="934"/>
      <c r="CA122" s="934">
        <v>9038658</v>
      </c>
      <c r="CB122" s="934"/>
      <c r="CC122" s="934"/>
      <c r="CD122" s="934"/>
      <c r="CE122" s="934"/>
      <c r="CF122" s="935">
        <v>30.3</v>
      </c>
      <c r="CG122" s="936"/>
      <c r="CH122" s="936"/>
      <c r="CI122" s="936"/>
      <c r="CJ122" s="936"/>
      <c r="CK122" s="958"/>
      <c r="CL122" s="944"/>
      <c r="CM122" s="944"/>
      <c r="CN122" s="944"/>
      <c r="CO122" s="945"/>
      <c r="CP122" s="924" t="s">
        <v>461</v>
      </c>
      <c r="CQ122" s="925"/>
      <c r="CR122" s="925"/>
      <c r="CS122" s="925"/>
      <c r="CT122" s="925"/>
      <c r="CU122" s="925"/>
      <c r="CV122" s="925"/>
      <c r="CW122" s="925"/>
      <c r="CX122" s="925"/>
      <c r="CY122" s="925"/>
      <c r="CZ122" s="925"/>
      <c r="DA122" s="925"/>
      <c r="DB122" s="925"/>
      <c r="DC122" s="925"/>
      <c r="DD122" s="925"/>
      <c r="DE122" s="925"/>
      <c r="DF122" s="926"/>
      <c r="DG122" s="902" t="s">
        <v>425</v>
      </c>
      <c r="DH122" s="903"/>
      <c r="DI122" s="903"/>
      <c r="DJ122" s="903"/>
      <c r="DK122" s="903"/>
      <c r="DL122" s="903" t="s">
        <v>425</v>
      </c>
      <c r="DM122" s="903"/>
      <c r="DN122" s="903"/>
      <c r="DO122" s="903"/>
      <c r="DP122" s="903"/>
      <c r="DQ122" s="903" t="s">
        <v>129</v>
      </c>
      <c r="DR122" s="903"/>
      <c r="DS122" s="903"/>
      <c r="DT122" s="903"/>
      <c r="DU122" s="903"/>
      <c r="DV122" s="880" t="s">
        <v>425</v>
      </c>
      <c r="DW122" s="880"/>
      <c r="DX122" s="880"/>
      <c r="DY122" s="880"/>
      <c r="DZ122" s="881"/>
    </row>
    <row r="123" spans="1:130" s="248" customFormat="1" ht="26.25" customHeight="1">
      <c r="A123" s="906"/>
      <c r="B123" s="907"/>
      <c r="C123" s="910" t="s">
        <v>445</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865" t="s">
        <v>425</v>
      </c>
      <c r="AB123" s="866"/>
      <c r="AC123" s="866"/>
      <c r="AD123" s="866"/>
      <c r="AE123" s="867"/>
      <c r="AF123" s="868" t="s">
        <v>129</v>
      </c>
      <c r="AG123" s="866"/>
      <c r="AH123" s="866"/>
      <c r="AI123" s="866"/>
      <c r="AJ123" s="867"/>
      <c r="AK123" s="868" t="s">
        <v>129</v>
      </c>
      <c r="AL123" s="866"/>
      <c r="AM123" s="866"/>
      <c r="AN123" s="866"/>
      <c r="AO123" s="867"/>
      <c r="AP123" s="913" t="s">
        <v>425</v>
      </c>
      <c r="AQ123" s="914"/>
      <c r="AR123" s="914"/>
      <c r="AS123" s="914"/>
      <c r="AT123" s="915"/>
      <c r="AU123" s="978"/>
      <c r="AV123" s="979"/>
      <c r="AW123" s="979"/>
      <c r="AX123" s="979"/>
      <c r="AY123" s="979"/>
      <c r="AZ123" s="279" t="s">
        <v>186</v>
      </c>
      <c r="BA123" s="279"/>
      <c r="BB123" s="279"/>
      <c r="BC123" s="279"/>
      <c r="BD123" s="279"/>
      <c r="BE123" s="279"/>
      <c r="BF123" s="279"/>
      <c r="BG123" s="279"/>
      <c r="BH123" s="279"/>
      <c r="BI123" s="279"/>
      <c r="BJ123" s="279"/>
      <c r="BK123" s="279"/>
      <c r="BL123" s="279"/>
      <c r="BM123" s="279"/>
      <c r="BN123" s="279"/>
      <c r="BO123" s="966" t="s">
        <v>462</v>
      </c>
      <c r="BP123" s="967"/>
      <c r="BQ123" s="921">
        <v>34110298</v>
      </c>
      <c r="BR123" s="922"/>
      <c r="BS123" s="922"/>
      <c r="BT123" s="922"/>
      <c r="BU123" s="922"/>
      <c r="BV123" s="922">
        <v>31113497</v>
      </c>
      <c r="BW123" s="922"/>
      <c r="BX123" s="922"/>
      <c r="BY123" s="922"/>
      <c r="BZ123" s="922"/>
      <c r="CA123" s="922">
        <v>31253174</v>
      </c>
      <c r="CB123" s="922"/>
      <c r="CC123" s="922"/>
      <c r="CD123" s="922"/>
      <c r="CE123" s="922"/>
      <c r="CF123" s="832"/>
      <c r="CG123" s="833"/>
      <c r="CH123" s="833"/>
      <c r="CI123" s="833"/>
      <c r="CJ123" s="923"/>
      <c r="CK123" s="958"/>
      <c r="CL123" s="944"/>
      <c r="CM123" s="944"/>
      <c r="CN123" s="944"/>
      <c r="CO123" s="945"/>
      <c r="CP123" s="924" t="s">
        <v>463</v>
      </c>
      <c r="CQ123" s="925"/>
      <c r="CR123" s="925"/>
      <c r="CS123" s="925"/>
      <c r="CT123" s="925"/>
      <c r="CU123" s="925"/>
      <c r="CV123" s="925"/>
      <c r="CW123" s="925"/>
      <c r="CX123" s="925"/>
      <c r="CY123" s="925"/>
      <c r="CZ123" s="925"/>
      <c r="DA123" s="925"/>
      <c r="DB123" s="925"/>
      <c r="DC123" s="925"/>
      <c r="DD123" s="925"/>
      <c r="DE123" s="925"/>
      <c r="DF123" s="926"/>
      <c r="DG123" s="865" t="s">
        <v>129</v>
      </c>
      <c r="DH123" s="866"/>
      <c r="DI123" s="866"/>
      <c r="DJ123" s="866"/>
      <c r="DK123" s="867"/>
      <c r="DL123" s="868" t="s">
        <v>129</v>
      </c>
      <c r="DM123" s="866"/>
      <c r="DN123" s="866"/>
      <c r="DO123" s="866"/>
      <c r="DP123" s="867"/>
      <c r="DQ123" s="868" t="s">
        <v>129</v>
      </c>
      <c r="DR123" s="866"/>
      <c r="DS123" s="866"/>
      <c r="DT123" s="866"/>
      <c r="DU123" s="867"/>
      <c r="DV123" s="913" t="s">
        <v>129</v>
      </c>
      <c r="DW123" s="914"/>
      <c r="DX123" s="914"/>
      <c r="DY123" s="914"/>
      <c r="DZ123" s="915"/>
    </row>
    <row r="124" spans="1:130" s="248" customFormat="1" ht="26.25" customHeight="1" thickBot="1">
      <c r="A124" s="906"/>
      <c r="B124" s="907"/>
      <c r="C124" s="910" t="s">
        <v>448</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865" t="s">
        <v>129</v>
      </c>
      <c r="AB124" s="866"/>
      <c r="AC124" s="866"/>
      <c r="AD124" s="866"/>
      <c r="AE124" s="867"/>
      <c r="AF124" s="868" t="s">
        <v>129</v>
      </c>
      <c r="AG124" s="866"/>
      <c r="AH124" s="866"/>
      <c r="AI124" s="866"/>
      <c r="AJ124" s="867"/>
      <c r="AK124" s="868" t="s">
        <v>129</v>
      </c>
      <c r="AL124" s="866"/>
      <c r="AM124" s="866"/>
      <c r="AN124" s="866"/>
      <c r="AO124" s="867"/>
      <c r="AP124" s="913" t="s">
        <v>129</v>
      </c>
      <c r="AQ124" s="914"/>
      <c r="AR124" s="914"/>
      <c r="AS124" s="914"/>
      <c r="AT124" s="915"/>
      <c r="AU124" s="916" t="s">
        <v>464</v>
      </c>
      <c r="AV124" s="917"/>
      <c r="AW124" s="917"/>
      <c r="AX124" s="917"/>
      <c r="AY124" s="917"/>
      <c r="AZ124" s="917"/>
      <c r="BA124" s="917"/>
      <c r="BB124" s="917"/>
      <c r="BC124" s="917"/>
      <c r="BD124" s="917"/>
      <c r="BE124" s="917"/>
      <c r="BF124" s="917"/>
      <c r="BG124" s="917"/>
      <c r="BH124" s="917"/>
      <c r="BI124" s="917"/>
      <c r="BJ124" s="917"/>
      <c r="BK124" s="917"/>
      <c r="BL124" s="917"/>
      <c r="BM124" s="917"/>
      <c r="BN124" s="917"/>
      <c r="BO124" s="917"/>
      <c r="BP124" s="918"/>
      <c r="BQ124" s="919" t="s">
        <v>129</v>
      </c>
      <c r="BR124" s="920"/>
      <c r="BS124" s="920"/>
      <c r="BT124" s="920"/>
      <c r="BU124" s="920"/>
      <c r="BV124" s="920" t="s">
        <v>129</v>
      </c>
      <c r="BW124" s="920"/>
      <c r="BX124" s="920"/>
      <c r="BY124" s="920"/>
      <c r="BZ124" s="920"/>
      <c r="CA124" s="920" t="s">
        <v>129</v>
      </c>
      <c r="CB124" s="920"/>
      <c r="CC124" s="920"/>
      <c r="CD124" s="920"/>
      <c r="CE124" s="920"/>
      <c r="CF124" s="810"/>
      <c r="CG124" s="811"/>
      <c r="CH124" s="811"/>
      <c r="CI124" s="811"/>
      <c r="CJ124" s="951"/>
      <c r="CK124" s="959"/>
      <c r="CL124" s="959"/>
      <c r="CM124" s="959"/>
      <c r="CN124" s="959"/>
      <c r="CO124" s="960"/>
      <c r="CP124" s="924" t="s">
        <v>465</v>
      </c>
      <c r="CQ124" s="925"/>
      <c r="CR124" s="925"/>
      <c r="CS124" s="925"/>
      <c r="CT124" s="925"/>
      <c r="CU124" s="925"/>
      <c r="CV124" s="925"/>
      <c r="CW124" s="925"/>
      <c r="CX124" s="925"/>
      <c r="CY124" s="925"/>
      <c r="CZ124" s="925"/>
      <c r="DA124" s="925"/>
      <c r="DB124" s="925"/>
      <c r="DC124" s="925"/>
      <c r="DD124" s="925"/>
      <c r="DE124" s="925"/>
      <c r="DF124" s="926"/>
      <c r="DG124" s="848" t="s">
        <v>129</v>
      </c>
      <c r="DH124" s="849"/>
      <c r="DI124" s="849"/>
      <c r="DJ124" s="849"/>
      <c r="DK124" s="850"/>
      <c r="DL124" s="851" t="s">
        <v>129</v>
      </c>
      <c r="DM124" s="849"/>
      <c r="DN124" s="849"/>
      <c r="DO124" s="849"/>
      <c r="DP124" s="850"/>
      <c r="DQ124" s="851" t="s">
        <v>129</v>
      </c>
      <c r="DR124" s="849"/>
      <c r="DS124" s="849"/>
      <c r="DT124" s="849"/>
      <c r="DU124" s="850"/>
      <c r="DV124" s="937" t="s">
        <v>129</v>
      </c>
      <c r="DW124" s="938"/>
      <c r="DX124" s="938"/>
      <c r="DY124" s="938"/>
      <c r="DZ124" s="939"/>
    </row>
    <row r="125" spans="1:130" s="248" customFormat="1" ht="26.25" customHeight="1">
      <c r="A125" s="906"/>
      <c r="B125" s="907"/>
      <c r="C125" s="910" t="s">
        <v>450</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865" t="s">
        <v>129</v>
      </c>
      <c r="AB125" s="866"/>
      <c r="AC125" s="866"/>
      <c r="AD125" s="866"/>
      <c r="AE125" s="867"/>
      <c r="AF125" s="868" t="s">
        <v>129</v>
      </c>
      <c r="AG125" s="866"/>
      <c r="AH125" s="866"/>
      <c r="AI125" s="866"/>
      <c r="AJ125" s="867"/>
      <c r="AK125" s="868" t="s">
        <v>129</v>
      </c>
      <c r="AL125" s="866"/>
      <c r="AM125" s="866"/>
      <c r="AN125" s="866"/>
      <c r="AO125" s="867"/>
      <c r="AP125" s="913" t="s">
        <v>129</v>
      </c>
      <c r="AQ125" s="914"/>
      <c r="AR125" s="914"/>
      <c r="AS125" s="914"/>
      <c r="AT125" s="91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40" t="s">
        <v>466</v>
      </c>
      <c r="CL125" s="941"/>
      <c r="CM125" s="941"/>
      <c r="CN125" s="941"/>
      <c r="CO125" s="942"/>
      <c r="CP125" s="949" t="s">
        <v>467</v>
      </c>
      <c r="CQ125" s="894"/>
      <c r="CR125" s="894"/>
      <c r="CS125" s="894"/>
      <c r="CT125" s="894"/>
      <c r="CU125" s="894"/>
      <c r="CV125" s="894"/>
      <c r="CW125" s="894"/>
      <c r="CX125" s="894"/>
      <c r="CY125" s="894"/>
      <c r="CZ125" s="894"/>
      <c r="DA125" s="894"/>
      <c r="DB125" s="894"/>
      <c r="DC125" s="894"/>
      <c r="DD125" s="894"/>
      <c r="DE125" s="894"/>
      <c r="DF125" s="895"/>
      <c r="DG125" s="950" t="s">
        <v>129</v>
      </c>
      <c r="DH125" s="931"/>
      <c r="DI125" s="931"/>
      <c r="DJ125" s="931"/>
      <c r="DK125" s="931"/>
      <c r="DL125" s="931" t="s">
        <v>129</v>
      </c>
      <c r="DM125" s="931"/>
      <c r="DN125" s="931"/>
      <c r="DO125" s="931"/>
      <c r="DP125" s="931"/>
      <c r="DQ125" s="931" t="s">
        <v>129</v>
      </c>
      <c r="DR125" s="931"/>
      <c r="DS125" s="931"/>
      <c r="DT125" s="931"/>
      <c r="DU125" s="931"/>
      <c r="DV125" s="932" t="s">
        <v>129</v>
      </c>
      <c r="DW125" s="932"/>
      <c r="DX125" s="932"/>
      <c r="DY125" s="932"/>
      <c r="DZ125" s="933"/>
    </row>
    <row r="126" spans="1:130" s="248" customFormat="1" ht="26.25" customHeight="1" thickBot="1">
      <c r="A126" s="906"/>
      <c r="B126" s="907"/>
      <c r="C126" s="910" t="s">
        <v>452</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865">
        <v>385067</v>
      </c>
      <c r="AB126" s="866"/>
      <c r="AC126" s="866"/>
      <c r="AD126" s="866"/>
      <c r="AE126" s="867"/>
      <c r="AF126" s="868">
        <v>979447</v>
      </c>
      <c r="AG126" s="866"/>
      <c r="AH126" s="866"/>
      <c r="AI126" s="866"/>
      <c r="AJ126" s="867"/>
      <c r="AK126" s="868">
        <v>308651</v>
      </c>
      <c r="AL126" s="866"/>
      <c r="AM126" s="866"/>
      <c r="AN126" s="866"/>
      <c r="AO126" s="867"/>
      <c r="AP126" s="913">
        <v>1</v>
      </c>
      <c r="AQ126" s="914"/>
      <c r="AR126" s="914"/>
      <c r="AS126" s="914"/>
      <c r="AT126" s="91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3"/>
      <c r="CL126" s="944"/>
      <c r="CM126" s="944"/>
      <c r="CN126" s="944"/>
      <c r="CO126" s="945"/>
      <c r="CP126" s="901" t="s">
        <v>468</v>
      </c>
      <c r="CQ126" s="836"/>
      <c r="CR126" s="836"/>
      <c r="CS126" s="836"/>
      <c r="CT126" s="836"/>
      <c r="CU126" s="836"/>
      <c r="CV126" s="836"/>
      <c r="CW126" s="836"/>
      <c r="CX126" s="836"/>
      <c r="CY126" s="836"/>
      <c r="CZ126" s="836"/>
      <c r="DA126" s="836"/>
      <c r="DB126" s="836"/>
      <c r="DC126" s="836"/>
      <c r="DD126" s="836"/>
      <c r="DE126" s="836"/>
      <c r="DF126" s="837"/>
      <c r="DG126" s="902" t="s">
        <v>129</v>
      </c>
      <c r="DH126" s="903"/>
      <c r="DI126" s="903"/>
      <c r="DJ126" s="903"/>
      <c r="DK126" s="903"/>
      <c r="DL126" s="903" t="s">
        <v>129</v>
      </c>
      <c r="DM126" s="903"/>
      <c r="DN126" s="903"/>
      <c r="DO126" s="903"/>
      <c r="DP126" s="903"/>
      <c r="DQ126" s="903" t="s">
        <v>129</v>
      </c>
      <c r="DR126" s="903"/>
      <c r="DS126" s="903"/>
      <c r="DT126" s="903"/>
      <c r="DU126" s="903"/>
      <c r="DV126" s="880" t="s">
        <v>129</v>
      </c>
      <c r="DW126" s="880"/>
      <c r="DX126" s="880"/>
      <c r="DY126" s="880"/>
      <c r="DZ126" s="881"/>
    </row>
    <row r="127" spans="1:130" s="248" customFormat="1" ht="26.25" customHeight="1">
      <c r="A127" s="908"/>
      <c r="B127" s="909"/>
      <c r="C127" s="927" t="s">
        <v>469</v>
      </c>
      <c r="D127" s="928"/>
      <c r="E127" s="928"/>
      <c r="F127" s="928"/>
      <c r="G127" s="928"/>
      <c r="H127" s="928"/>
      <c r="I127" s="928"/>
      <c r="J127" s="928"/>
      <c r="K127" s="928"/>
      <c r="L127" s="928"/>
      <c r="M127" s="928"/>
      <c r="N127" s="928"/>
      <c r="O127" s="928"/>
      <c r="P127" s="928"/>
      <c r="Q127" s="928"/>
      <c r="R127" s="928"/>
      <c r="S127" s="928"/>
      <c r="T127" s="928"/>
      <c r="U127" s="928"/>
      <c r="V127" s="928"/>
      <c r="W127" s="928"/>
      <c r="X127" s="928"/>
      <c r="Y127" s="928"/>
      <c r="Z127" s="929"/>
      <c r="AA127" s="865" t="s">
        <v>129</v>
      </c>
      <c r="AB127" s="866"/>
      <c r="AC127" s="866"/>
      <c r="AD127" s="866"/>
      <c r="AE127" s="867"/>
      <c r="AF127" s="868" t="s">
        <v>129</v>
      </c>
      <c r="AG127" s="866"/>
      <c r="AH127" s="866"/>
      <c r="AI127" s="866"/>
      <c r="AJ127" s="867"/>
      <c r="AK127" s="868" t="s">
        <v>129</v>
      </c>
      <c r="AL127" s="866"/>
      <c r="AM127" s="866"/>
      <c r="AN127" s="866"/>
      <c r="AO127" s="867"/>
      <c r="AP127" s="913" t="s">
        <v>129</v>
      </c>
      <c r="AQ127" s="914"/>
      <c r="AR127" s="914"/>
      <c r="AS127" s="914"/>
      <c r="AT127" s="915"/>
      <c r="AU127" s="284"/>
      <c r="AV127" s="284"/>
      <c r="AW127" s="284"/>
      <c r="AX127" s="930" t="s">
        <v>470</v>
      </c>
      <c r="AY127" s="898"/>
      <c r="AZ127" s="898"/>
      <c r="BA127" s="898"/>
      <c r="BB127" s="898"/>
      <c r="BC127" s="898"/>
      <c r="BD127" s="898"/>
      <c r="BE127" s="899"/>
      <c r="BF127" s="897" t="s">
        <v>471</v>
      </c>
      <c r="BG127" s="898"/>
      <c r="BH127" s="898"/>
      <c r="BI127" s="898"/>
      <c r="BJ127" s="898"/>
      <c r="BK127" s="898"/>
      <c r="BL127" s="899"/>
      <c r="BM127" s="897" t="s">
        <v>472</v>
      </c>
      <c r="BN127" s="898"/>
      <c r="BO127" s="898"/>
      <c r="BP127" s="898"/>
      <c r="BQ127" s="898"/>
      <c r="BR127" s="898"/>
      <c r="BS127" s="899"/>
      <c r="BT127" s="897" t="s">
        <v>473</v>
      </c>
      <c r="BU127" s="898"/>
      <c r="BV127" s="898"/>
      <c r="BW127" s="898"/>
      <c r="BX127" s="898"/>
      <c r="BY127" s="898"/>
      <c r="BZ127" s="900"/>
      <c r="CA127" s="284"/>
      <c r="CB127" s="284"/>
      <c r="CC127" s="284"/>
      <c r="CD127" s="285"/>
      <c r="CE127" s="285"/>
      <c r="CF127" s="285"/>
      <c r="CG127" s="282"/>
      <c r="CH127" s="282"/>
      <c r="CI127" s="282"/>
      <c r="CJ127" s="283"/>
      <c r="CK127" s="943"/>
      <c r="CL127" s="944"/>
      <c r="CM127" s="944"/>
      <c r="CN127" s="944"/>
      <c r="CO127" s="945"/>
      <c r="CP127" s="901" t="s">
        <v>474</v>
      </c>
      <c r="CQ127" s="836"/>
      <c r="CR127" s="836"/>
      <c r="CS127" s="836"/>
      <c r="CT127" s="836"/>
      <c r="CU127" s="836"/>
      <c r="CV127" s="836"/>
      <c r="CW127" s="836"/>
      <c r="CX127" s="836"/>
      <c r="CY127" s="836"/>
      <c r="CZ127" s="836"/>
      <c r="DA127" s="836"/>
      <c r="DB127" s="836"/>
      <c r="DC127" s="836"/>
      <c r="DD127" s="836"/>
      <c r="DE127" s="836"/>
      <c r="DF127" s="837"/>
      <c r="DG127" s="902" t="s">
        <v>129</v>
      </c>
      <c r="DH127" s="903"/>
      <c r="DI127" s="903"/>
      <c r="DJ127" s="903"/>
      <c r="DK127" s="903"/>
      <c r="DL127" s="903" t="s">
        <v>129</v>
      </c>
      <c r="DM127" s="903"/>
      <c r="DN127" s="903"/>
      <c r="DO127" s="903"/>
      <c r="DP127" s="903"/>
      <c r="DQ127" s="903" t="s">
        <v>129</v>
      </c>
      <c r="DR127" s="903"/>
      <c r="DS127" s="903"/>
      <c r="DT127" s="903"/>
      <c r="DU127" s="903"/>
      <c r="DV127" s="880" t="s">
        <v>129</v>
      </c>
      <c r="DW127" s="880"/>
      <c r="DX127" s="880"/>
      <c r="DY127" s="880"/>
      <c r="DZ127" s="881"/>
    </row>
    <row r="128" spans="1:130" s="248" customFormat="1" ht="26.25" customHeight="1" thickBot="1">
      <c r="A128" s="882" t="s">
        <v>475</v>
      </c>
      <c r="B128" s="883"/>
      <c r="C128" s="883"/>
      <c r="D128" s="883"/>
      <c r="E128" s="883"/>
      <c r="F128" s="883"/>
      <c r="G128" s="883"/>
      <c r="H128" s="883"/>
      <c r="I128" s="883"/>
      <c r="J128" s="883"/>
      <c r="K128" s="883"/>
      <c r="L128" s="883"/>
      <c r="M128" s="883"/>
      <c r="N128" s="883"/>
      <c r="O128" s="883"/>
      <c r="P128" s="883"/>
      <c r="Q128" s="883"/>
      <c r="R128" s="883"/>
      <c r="S128" s="883"/>
      <c r="T128" s="883"/>
      <c r="U128" s="883"/>
      <c r="V128" s="883"/>
      <c r="W128" s="884" t="s">
        <v>476</v>
      </c>
      <c r="X128" s="884"/>
      <c r="Y128" s="884"/>
      <c r="Z128" s="885"/>
      <c r="AA128" s="886">
        <v>756015</v>
      </c>
      <c r="AB128" s="887"/>
      <c r="AC128" s="887"/>
      <c r="AD128" s="887"/>
      <c r="AE128" s="888"/>
      <c r="AF128" s="889">
        <v>698663</v>
      </c>
      <c r="AG128" s="887"/>
      <c r="AH128" s="887"/>
      <c r="AI128" s="887"/>
      <c r="AJ128" s="888"/>
      <c r="AK128" s="889">
        <v>568762</v>
      </c>
      <c r="AL128" s="887"/>
      <c r="AM128" s="887"/>
      <c r="AN128" s="887"/>
      <c r="AO128" s="888"/>
      <c r="AP128" s="890"/>
      <c r="AQ128" s="891"/>
      <c r="AR128" s="891"/>
      <c r="AS128" s="891"/>
      <c r="AT128" s="892"/>
      <c r="AU128" s="284"/>
      <c r="AV128" s="284"/>
      <c r="AW128" s="284"/>
      <c r="AX128" s="893" t="s">
        <v>477</v>
      </c>
      <c r="AY128" s="894"/>
      <c r="AZ128" s="894"/>
      <c r="BA128" s="894"/>
      <c r="BB128" s="894"/>
      <c r="BC128" s="894"/>
      <c r="BD128" s="894"/>
      <c r="BE128" s="895"/>
      <c r="BF128" s="872" t="s">
        <v>129</v>
      </c>
      <c r="BG128" s="873"/>
      <c r="BH128" s="873"/>
      <c r="BI128" s="873"/>
      <c r="BJ128" s="873"/>
      <c r="BK128" s="873"/>
      <c r="BL128" s="896"/>
      <c r="BM128" s="872">
        <v>11.76</v>
      </c>
      <c r="BN128" s="873"/>
      <c r="BO128" s="873"/>
      <c r="BP128" s="873"/>
      <c r="BQ128" s="873"/>
      <c r="BR128" s="873"/>
      <c r="BS128" s="896"/>
      <c r="BT128" s="872">
        <v>20</v>
      </c>
      <c r="BU128" s="873"/>
      <c r="BV128" s="873"/>
      <c r="BW128" s="873"/>
      <c r="BX128" s="873"/>
      <c r="BY128" s="873"/>
      <c r="BZ128" s="874"/>
      <c r="CA128" s="285"/>
      <c r="CB128" s="285"/>
      <c r="CC128" s="285"/>
      <c r="CD128" s="285"/>
      <c r="CE128" s="285"/>
      <c r="CF128" s="285"/>
      <c r="CG128" s="282"/>
      <c r="CH128" s="282"/>
      <c r="CI128" s="282"/>
      <c r="CJ128" s="283"/>
      <c r="CK128" s="946"/>
      <c r="CL128" s="947"/>
      <c r="CM128" s="947"/>
      <c r="CN128" s="947"/>
      <c r="CO128" s="948"/>
      <c r="CP128" s="875" t="s">
        <v>478</v>
      </c>
      <c r="CQ128" s="814"/>
      <c r="CR128" s="814"/>
      <c r="CS128" s="814"/>
      <c r="CT128" s="814"/>
      <c r="CU128" s="814"/>
      <c r="CV128" s="814"/>
      <c r="CW128" s="814"/>
      <c r="CX128" s="814"/>
      <c r="CY128" s="814"/>
      <c r="CZ128" s="814"/>
      <c r="DA128" s="814"/>
      <c r="DB128" s="814"/>
      <c r="DC128" s="814"/>
      <c r="DD128" s="814"/>
      <c r="DE128" s="814"/>
      <c r="DF128" s="815"/>
      <c r="DG128" s="876" t="s">
        <v>129</v>
      </c>
      <c r="DH128" s="877"/>
      <c r="DI128" s="877"/>
      <c r="DJ128" s="877"/>
      <c r="DK128" s="877"/>
      <c r="DL128" s="877" t="s">
        <v>129</v>
      </c>
      <c r="DM128" s="877"/>
      <c r="DN128" s="877"/>
      <c r="DO128" s="877"/>
      <c r="DP128" s="877"/>
      <c r="DQ128" s="877" t="s">
        <v>129</v>
      </c>
      <c r="DR128" s="877"/>
      <c r="DS128" s="877"/>
      <c r="DT128" s="877"/>
      <c r="DU128" s="877"/>
      <c r="DV128" s="878" t="s">
        <v>129</v>
      </c>
      <c r="DW128" s="878"/>
      <c r="DX128" s="878"/>
      <c r="DY128" s="878"/>
      <c r="DZ128" s="879"/>
    </row>
    <row r="129" spans="1:131" s="248" customFormat="1" ht="26.25" customHeight="1">
      <c r="A129" s="860" t="s">
        <v>108</v>
      </c>
      <c r="B129" s="861"/>
      <c r="C129" s="861"/>
      <c r="D129" s="861"/>
      <c r="E129" s="861"/>
      <c r="F129" s="861"/>
      <c r="G129" s="861"/>
      <c r="H129" s="861"/>
      <c r="I129" s="861"/>
      <c r="J129" s="861"/>
      <c r="K129" s="861"/>
      <c r="L129" s="861"/>
      <c r="M129" s="861"/>
      <c r="N129" s="861"/>
      <c r="O129" s="861"/>
      <c r="P129" s="861"/>
      <c r="Q129" s="861"/>
      <c r="R129" s="861"/>
      <c r="S129" s="861"/>
      <c r="T129" s="861"/>
      <c r="U129" s="861"/>
      <c r="V129" s="861"/>
      <c r="W129" s="862" t="s">
        <v>479</v>
      </c>
      <c r="X129" s="863"/>
      <c r="Y129" s="863"/>
      <c r="Z129" s="864"/>
      <c r="AA129" s="865">
        <v>29837676</v>
      </c>
      <c r="AB129" s="866"/>
      <c r="AC129" s="866"/>
      <c r="AD129" s="866"/>
      <c r="AE129" s="867"/>
      <c r="AF129" s="868">
        <v>30994502</v>
      </c>
      <c r="AG129" s="866"/>
      <c r="AH129" s="866"/>
      <c r="AI129" s="866"/>
      <c r="AJ129" s="867"/>
      <c r="AK129" s="868">
        <v>31128105</v>
      </c>
      <c r="AL129" s="866"/>
      <c r="AM129" s="866"/>
      <c r="AN129" s="866"/>
      <c r="AO129" s="867"/>
      <c r="AP129" s="869"/>
      <c r="AQ129" s="870"/>
      <c r="AR129" s="870"/>
      <c r="AS129" s="870"/>
      <c r="AT129" s="871"/>
      <c r="AU129" s="286"/>
      <c r="AV129" s="286"/>
      <c r="AW129" s="286"/>
      <c r="AX129" s="835" t="s">
        <v>480</v>
      </c>
      <c r="AY129" s="836"/>
      <c r="AZ129" s="836"/>
      <c r="BA129" s="836"/>
      <c r="BB129" s="836"/>
      <c r="BC129" s="836"/>
      <c r="BD129" s="836"/>
      <c r="BE129" s="837"/>
      <c r="BF129" s="855" t="s">
        <v>129</v>
      </c>
      <c r="BG129" s="856"/>
      <c r="BH129" s="856"/>
      <c r="BI129" s="856"/>
      <c r="BJ129" s="856"/>
      <c r="BK129" s="856"/>
      <c r="BL129" s="857"/>
      <c r="BM129" s="855">
        <v>16.760000000000002</v>
      </c>
      <c r="BN129" s="856"/>
      <c r="BO129" s="856"/>
      <c r="BP129" s="856"/>
      <c r="BQ129" s="856"/>
      <c r="BR129" s="856"/>
      <c r="BS129" s="857"/>
      <c r="BT129" s="855">
        <v>30</v>
      </c>
      <c r="BU129" s="858"/>
      <c r="BV129" s="858"/>
      <c r="BW129" s="858"/>
      <c r="BX129" s="858"/>
      <c r="BY129" s="858"/>
      <c r="BZ129" s="85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60" t="s">
        <v>481</v>
      </c>
      <c r="B130" s="861"/>
      <c r="C130" s="861"/>
      <c r="D130" s="861"/>
      <c r="E130" s="861"/>
      <c r="F130" s="861"/>
      <c r="G130" s="861"/>
      <c r="H130" s="861"/>
      <c r="I130" s="861"/>
      <c r="J130" s="861"/>
      <c r="K130" s="861"/>
      <c r="L130" s="861"/>
      <c r="M130" s="861"/>
      <c r="N130" s="861"/>
      <c r="O130" s="861"/>
      <c r="P130" s="861"/>
      <c r="Q130" s="861"/>
      <c r="R130" s="861"/>
      <c r="S130" s="861"/>
      <c r="T130" s="861"/>
      <c r="U130" s="861"/>
      <c r="V130" s="861"/>
      <c r="W130" s="862" t="s">
        <v>482</v>
      </c>
      <c r="X130" s="863"/>
      <c r="Y130" s="863"/>
      <c r="Z130" s="864"/>
      <c r="AA130" s="865">
        <v>1604719</v>
      </c>
      <c r="AB130" s="866"/>
      <c r="AC130" s="866"/>
      <c r="AD130" s="866"/>
      <c r="AE130" s="867"/>
      <c r="AF130" s="868">
        <v>1445423</v>
      </c>
      <c r="AG130" s="866"/>
      <c r="AH130" s="866"/>
      <c r="AI130" s="866"/>
      <c r="AJ130" s="867"/>
      <c r="AK130" s="868">
        <v>1328009</v>
      </c>
      <c r="AL130" s="866"/>
      <c r="AM130" s="866"/>
      <c r="AN130" s="866"/>
      <c r="AO130" s="867"/>
      <c r="AP130" s="869"/>
      <c r="AQ130" s="870"/>
      <c r="AR130" s="870"/>
      <c r="AS130" s="870"/>
      <c r="AT130" s="871"/>
      <c r="AU130" s="286"/>
      <c r="AV130" s="286"/>
      <c r="AW130" s="286"/>
      <c r="AX130" s="835" t="s">
        <v>483</v>
      </c>
      <c r="AY130" s="836"/>
      <c r="AZ130" s="836"/>
      <c r="BA130" s="836"/>
      <c r="BB130" s="836"/>
      <c r="BC130" s="836"/>
      <c r="BD130" s="836"/>
      <c r="BE130" s="837"/>
      <c r="BF130" s="838">
        <v>2</v>
      </c>
      <c r="BG130" s="839"/>
      <c r="BH130" s="839"/>
      <c r="BI130" s="839"/>
      <c r="BJ130" s="839"/>
      <c r="BK130" s="839"/>
      <c r="BL130" s="840"/>
      <c r="BM130" s="838">
        <v>25</v>
      </c>
      <c r="BN130" s="839"/>
      <c r="BO130" s="839"/>
      <c r="BP130" s="839"/>
      <c r="BQ130" s="839"/>
      <c r="BR130" s="839"/>
      <c r="BS130" s="840"/>
      <c r="BT130" s="838">
        <v>35</v>
      </c>
      <c r="BU130" s="841"/>
      <c r="BV130" s="841"/>
      <c r="BW130" s="841"/>
      <c r="BX130" s="841"/>
      <c r="BY130" s="841"/>
      <c r="BZ130" s="84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3"/>
      <c r="B131" s="844"/>
      <c r="C131" s="844"/>
      <c r="D131" s="844"/>
      <c r="E131" s="844"/>
      <c r="F131" s="844"/>
      <c r="G131" s="844"/>
      <c r="H131" s="844"/>
      <c r="I131" s="844"/>
      <c r="J131" s="844"/>
      <c r="K131" s="844"/>
      <c r="L131" s="844"/>
      <c r="M131" s="844"/>
      <c r="N131" s="844"/>
      <c r="O131" s="844"/>
      <c r="P131" s="844"/>
      <c r="Q131" s="844"/>
      <c r="R131" s="844"/>
      <c r="S131" s="844"/>
      <c r="T131" s="844"/>
      <c r="U131" s="844"/>
      <c r="V131" s="844"/>
      <c r="W131" s="845" t="s">
        <v>484</v>
      </c>
      <c r="X131" s="846"/>
      <c r="Y131" s="846"/>
      <c r="Z131" s="847"/>
      <c r="AA131" s="848">
        <v>28232957</v>
      </c>
      <c r="AB131" s="849"/>
      <c r="AC131" s="849"/>
      <c r="AD131" s="849"/>
      <c r="AE131" s="850"/>
      <c r="AF131" s="851">
        <v>29549079</v>
      </c>
      <c r="AG131" s="849"/>
      <c r="AH131" s="849"/>
      <c r="AI131" s="849"/>
      <c r="AJ131" s="850"/>
      <c r="AK131" s="851">
        <v>29800096</v>
      </c>
      <c r="AL131" s="849"/>
      <c r="AM131" s="849"/>
      <c r="AN131" s="849"/>
      <c r="AO131" s="850"/>
      <c r="AP131" s="852"/>
      <c r="AQ131" s="853"/>
      <c r="AR131" s="853"/>
      <c r="AS131" s="853"/>
      <c r="AT131" s="854"/>
      <c r="AU131" s="286"/>
      <c r="AV131" s="286"/>
      <c r="AW131" s="286"/>
      <c r="AX131" s="813" t="s">
        <v>485</v>
      </c>
      <c r="AY131" s="814"/>
      <c r="AZ131" s="814"/>
      <c r="BA131" s="814"/>
      <c r="BB131" s="814"/>
      <c r="BC131" s="814"/>
      <c r="BD131" s="814"/>
      <c r="BE131" s="815"/>
      <c r="BF131" s="816" t="s">
        <v>129</v>
      </c>
      <c r="BG131" s="817"/>
      <c r="BH131" s="817"/>
      <c r="BI131" s="817"/>
      <c r="BJ131" s="817"/>
      <c r="BK131" s="817"/>
      <c r="BL131" s="818"/>
      <c r="BM131" s="816">
        <v>350</v>
      </c>
      <c r="BN131" s="817"/>
      <c r="BO131" s="817"/>
      <c r="BP131" s="817"/>
      <c r="BQ131" s="817"/>
      <c r="BR131" s="817"/>
      <c r="BS131" s="818"/>
      <c r="BT131" s="819"/>
      <c r="BU131" s="820"/>
      <c r="BV131" s="820"/>
      <c r="BW131" s="820"/>
      <c r="BX131" s="820"/>
      <c r="BY131" s="820"/>
      <c r="BZ131" s="82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2" t="s">
        <v>486</v>
      </c>
      <c r="B132" s="823"/>
      <c r="C132" s="823"/>
      <c r="D132" s="823"/>
      <c r="E132" s="823"/>
      <c r="F132" s="823"/>
      <c r="G132" s="823"/>
      <c r="H132" s="823"/>
      <c r="I132" s="823"/>
      <c r="J132" s="823"/>
      <c r="K132" s="823"/>
      <c r="L132" s="823"/>
      <c r="M132" s="823"/>
      <c r="N132" s="823"/>
      <c r="O132" s="823"/>
      <c r="P132" s="823"/>
      <c r="Q132" s="823"/>
      <c r="R132" s="823"/>
      <c r="S132" s="823"/>
      <c r="T132" s="823"/>
      <c r="U132" s="823"/>
      <c r="V132" s="826" t="s">
        <v>487</v>
      </c>
      <c r="W132" s="826"/>
      <c r="X132" s="826"/>
      <c r="Y132" s="826"/>
      <c r="Z132" s="827"/>
      <c r="AA132" s="828">
        <v>1.0875020989999999</v>
      </c>
      <c r="AB132" s="829"/>
      <c r="AC132" s="829"/>
      <c r="AD132" s="829"/>
      <c r="AE132" s="830"/>
      <c r="AF132" s="831">
        <v>3.2423041000000001</v>
      </c>
      <c r="AG132" s="829"/>
      <c r="AH132" s="829"/>
      <c r="AI132" s="829"/>
      <c r="AJ132" s="830"/>
      <c r="AK132" s="831">
        <v>1.8595946809999999</v>
      </c>
      <c r="AL132" s="829"/>
      <c r="AM132" s="829"/>
      <c r="AN132" s="829"/>
      <c r="AO132" s="830"/>
      <c r="AP132" s="832"/>
      <c r="AQ132" s="833"/>
      <c r="AR132" s="833"/>
      <c r="AS132" s="833"/>
      <c r="AT132" s="83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4"/>
      <c r="B133" s="825"/>
      <c r="C133" s="825"/>
      <c r="D133" s="825"/>
      <c r="E133" s="825"/>
      <c r="F133" s="825"/>
      <c r="G133" s="825"/>
      <c r="H133" s="825"/>
      <c r="I133" s="825"/>
      <c r="J133" s="825"/>
      <c r="K133" s="825"/>
      <c r="L133" s="825"/>
      <c r="M133" s="825"/>
      <c r="N133" s="825"/>
      <c r="O133" s="825"/>
      <c r="P133" s="825"/>
      <c r="Q133" s="825"/>
      <c r="R133" s="825"/>
      <c r="S133" s="825"/>
      <c r="T133" s="825"/>
      <c r="U133" s="825"/>
      <c r="V133" s="805" t="s">
        <v>488</v>
      </c>
      <c r="W133" s="805"/>
      <c r="X133" s="805"/>
      <c r="Y133" s="805"/>
      <c r="Z133" s="806"/>
      <c r="AA133" s="807">
        <v>0.6</v>
      </c>
      <c r="AB133" s="808"/>
      <c r="AC133" s="808"/>
      <c r="AD133" s="808"/>
      <c r="AE133" s="809"/>
      <c r="AF133" s="807">
        <v>1.6</v>
      </c>
      <c r="AG133" s="808"/>
      <c r="AH133" s="808"/>
      <c r="AI133" s="808"/>
      <c r="AJ133" s="809"/>
      <c r="AK133" s="807">
        <v>2</v>
      </c>
      <c r="AL133" s="808"/>
      <c r="AM133" s="808"/>
      <c r="AN133" s="808"/>
      <c r="AO133" s="809"/>
      <c r="AP133" s="810"/>
      <c r="AQ133" s="811"/>
      <c r="AR133" s="811"/>
      <c r="AS133" s="811"/>
      <c r="AT133" s="81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rgSWnRuJhf9dY1lX0kL3DX3fkBe0Rh1ArmKilu3siPfTjmVBR8W+W/UfpVh/Xxe6Pmhqe9jVtF56Tug0ljgkQ==" saltValue="zecbwrTPQ0QRqa8ZEqmEP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489</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DhpwrbJFIYeLsEBx02YQOiu6gt6EXUiz0CoQQOtRiVCU61dpcECgJ9L5LmANsnRpati0KJkZJCEQLbUAvUJ6Ng==" saltValue="WAv6y/V4ok+rAnES/xHVtA=="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6kVTSfgxeSZ9/vJnvHJMmJRrdsjfqcleyEigMwzIxDHJvut8xaPbY/pwvjkkW+i4+Svv/YMbip4vOLZyEc9yDw==" saltValue="4vp/e/hBHbAtiLSlGZsz0g==" spinCount="100000" sheet="1" objects="1" scenarios="1"/>
  <dataConsolidate/>
  <phoneticPr fontId="3"/>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491</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5" t="s">
        <v>492</v>
      </c>
      <c r="AP7" s="305"/>
      <c r="AQ7" s="306" t="s">
        <v>493</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6"/>
      <c r="AP8" s="311" t="s">
        <v>494</v>
      </c>
      <c r="AQ8" s="312" t="s">
        <v>495</v>
      </c>
      <c r="AR8" s="313" t="s">
        <v>496</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6" t="s">
        <v>497</v>
      </c>
      <c r="AL9" s="1227"/>
      <c r="AM9" s="1227"/>
      <c r="AN9" s="1228"/>
      <c r="AO9" s="314">
        <v>8242641</v>
      </c>
      <c r="AP9" s="314">
        <v>55514</v>
      </c>
      <c r="AQ9" s="315">
        <v>61284</v>
      </c>
      <c r="AR9" s="316">
        <v>-9.4</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6" t="s">
        <v>498</v>
      </c>
      <c r="AL10" s="1227"/>
      <c r="AM10" s="1227"/>
      <c r="AN10" s="1228"/>
      <c r="AO10" s="317">
        <v>113989</v>
      </c>
      <c r="AP10" s="317">
        <v>768</v>
      </c>
      <c r="AQ10" s="318">
        <v>4056</v>
      </c>
      <c r="AR10" s="319">
        <v>-81.099999999999994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6" t="s">
        <v>499</v>
      </c>
      <c r="AL11" s="1227"/>
      <c r="AM11" s="1227"/>
      <c r="AN11" s="1228"/>
      <c r="AO11" s="317">
        <v>8102</v>
      </c>
      <c r="AP11" s="317">
        <v>55</v>
      </c>
      <c r="AQ11" s="318">
        <v>604</v>
      </c>
      <c r="AR11" s="319">
        <v>-90.9</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6" t="s">
        <v>500</v>
      </c>
      <c r="AL12" s="1227"/>
      <c r="AM12" s="1227"/>
      <c r="AN12" s="1228"/>
      <c r="AO12" s="317" t="s">
        <v>501</v>
      </c>
      <c r="AP12" s="317" t="s">
        <v>501</v>
      </c>
      <c r="AQ12" s="318">
        <v>21</v>
      </c>
      <c r="AR12" s="319" t="s">
        <v>501</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6" t="s">
        <v>502</v>
      </c>
      <c r="AL13" s="1227"/>
      <c r="AM13" s="1227"/>
      <c r="AN13" s="1228"/>
      <c r="AO13" s="317">
        <v>416787</v>
      </c>
      <c r="AP13" s="317">
        <v>2807</v>
      </c>
      <c r="AQ13" s="318">
        <v>2509</v>
      </c>
      <c r="AR13" s="319">
        <v>11.9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6" t="s">
        <v>503</v>
      </c>
      <c r="AL14" s="1227"/>
      <c r="AM14" s="1227"/>
      <c r="AN14" s="1228"/>
      <c r="AO14" s="317">
        <v>95785</v>
      </c>
      <c r="AP14" s="317">
        <v>645</v>
      </c>
      <c r="AQ14" s="318">
        <v>1157</v>
      </c>
      <c r="AR14" s="319">
        <v>-44.3</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9" t="s">
        <v>504</v>
      </c>
      <c r="AL15" s="1230"/>
      <c r="AM15" s="1230"/>
      <c r="AN15" s="1231"/>
      <c r="AO15" s="317">
        <v>-336348</v>
      </c>
      <c r="AP15" s="317">
        <v>-2265</v>
      </c>
      <c r="AQ15" s="318">
        <v>-4228</v>
      </c>
      <c r="AR15" s="319">
        <v>-46.4</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9" t="s">
        <v>186</v>
      </c>
      <c r="AL16" s="1230"/>
      <c r="AM16" s="1230"/>
      <c r="AN16" s="1231"/>
      <c r="AO16" s="317">
        <v>8540956</v>
      </c>
      <c r="AP16" s="317">
        <v>57523</v>
      </c>
      <c r="AQ16" s="318">
        <v>65402</v>
      </c>
      <c r="AR16" s="319">
        <v>-12</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505</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506</v>
      </c>
      <c r="AP20" s="326" t="s">
        <v>507</v>
      </c>
      <c r="AQ20" s="327" t="s">
        <v>508</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2" t="s">
        <v>509</v>
      </c>
      <c r="AL21" s="1233"/>
      <c r="AM21" s="1233"/>
      <c r="AN21" s="1234"/>
      <c r="AO21" s="330">
        <v>5.25</v>
      </c>
      <c r="AP21" s="331">
        <v>6.06</v>
      </c>
      <c r="AQ21" s="332">
        <v>-0.81</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2" t="s">
        <v>510</v>
      </c>
      <c r="AL22" s="1233"/>
      <c r="AM22" s="1233"/>
      <c r="AN22" s="1234"/>
      <c r="AO22" s="335">
        <v>99.8</v>
      </c>
      <c r="AP22" s="336">
        <v>99.2</v>
      </c>
      <c r="AQ22" s="337">
        <v>0.6</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512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513</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5" t="s">
        <v>492</v>
      </c>
      <c r="AP30" s="305"/>
      <c r="AQ30" s="306" t="s">
        <v>493</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6"/>
      <c r="AP31" s="311" t="s">
        <v>494</v>
      </c>
      <c r="AQ31" s="312" t="s">
        <v>495</v>
      </c>
      <c r="AR31" s="313" t="s">
        <v>496</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5" t="s">
        <v>514</v>
      </c>
      <c r="AL32" s="1216"/>
      <c r="AM32" s="1216"/>
      <c r="AN32" s="1217"/>
      <c r="AO32" s="345">
        <v>1994771</v>
      </c>
      <c r="AP32" s="345">
        <v>13435</v>
      </c>
      <c r="AQ32" s="346">
        <v>32044</v>
      </c>
      <c r="AR32" s="347">
        <v>-58.1</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5" t="s">
        <v>515</v>
      </c>
      <c r="AL33" s="1216"/>
      <c r="AM33" s="1216"/>
      <c r="AN33" s="1217"/>
      <c r="AO33" s="345" t="s">
        <v>501</v>
      </c>
      <c r="AP33" s="345" t="s">
        <v>501</v>
      </c>
      <c r="AQ33" s="346">
        <v>6</v>
      </c>
      <c r="AR33" s="347" t="s">
        <v>501</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5" t="s">
        <v>516</v>
      </c>
      <c r="AL34" s="1216"/>
      <c r="AM34" s="1216"/>
      <c r="AN34" s="1217"/>
      <c r="AO34" s="345" t="s">
        <v>501</v>
      </c>
      <c r="AP34" s="345" t="s">
        <v>501</v>
      </c>
      <c r="AQ34" s="346">
        <v>29</v>
      </c>
      <c r="AR34" s="347" t="s">
        <v>501</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5" t="s">
        <v>517</v>
      </c>
      <c r="AL35" s="1216"/>
      <c r="AM35" s="1216"/>
      <c r="AN35" s="1217"/>
      <c r="AO35" s="345">
        <v>42520</v>
      </c>
      <c r="AP35" s="345">
        <v>286</v>
      </c>
      <c r="AQ35" s="346">
        <v>6008</v>
      </c>
      <c r="AR35" s="347">
        <v>-95.2</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5" t="s">
        <v>518</v>
      </c>
      <c r="AL36" s="1216"/>
      <c r="AM36" s="1216"/>
      <c r="AN36" s="1217"/>
      <c r="AO36" s="345">
        <v>21967</v>
      </c>
      <c r="AP36" s="345">
        <v>148</v>
      </c>
      <c r="AQ36" s="346">
        <v>1138</v>
      </c>
      <c r="AR36" s="347">
        <v>-87</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5" t="s">
        <v>519</v>
      </c>
      <c r="AL37" s="1216"/>
      <c r="AM37" s="1216"/>
      <c r="AN37" s="1217"/>
      <c r="AO37" s="345">
        <v>391674</v>
      </c>
      <c r="AP37" s="345">
        <v>2638</v>
      </c>
      <c r="AQ37" s="346">
        <v>852</v>
      </c>
      <c r="AR37" s="347">
        <v>209.6</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2" t="s">
        <v>520</v>
      </c>
      <c r="AL38" s="1213"/>
      <c r="AM38" s="1213"/>
      <c r="AN38" s="1214"/>
      <c r="AO38" s="348" t="s">
        <v>501</v>
      </c>
      <c r="AP38" s="348" t="s">
        <v>501</v>
      </c>
      <c r="AQ38" s="349">
        <v>2</v>
      </c>
      <c r="AR38" s="337" t="s">
        <v>501</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2" t="s">
        <v>521</v>
      </c>
      <c r="AL39" s="1213"/>
      <c r="AM39" s="1213"/>
      <c r="AN39" s="1214"/>
      <c r="AO39" s="345">
        <v>-568762</v>
      </c>
      <c r="AP39" s="345">
        <v>-3831</v>
      </c>
      <c r="AQ39" s="346">
        <v>-6316</v>
      </c>
      <c r="AR39" s="347">
        <v>-39.299999999999997</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5" t="s">
        <v>522</v>
      </c>
      <c r="AL40" s="1216"/>
      <c r="AM40" s="1216"/>
      <c r="AN40" s="1217"/>
      <c r="AO40" s="345">
        <v>-1328009</v>
      </c>
      <c r="AP40" s="345">
        <v>-8944</v>
      </c>
      <c r="AQ40" s="346">
        <v>-26078</v>
      </c>
      <c r="AR40" s="347">
        <v>-65.7</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8" t="s">
        <v>296</v>
      </c>
      <c r="AL41" s="1219"/>
      <c r="AM41" s="1219"/>
      <c r="AN41" s="1220"/>
      <c r="AO41" s="345">
        <v>554161</v>
      </c>
      <c r="AP41" s="345">
        <v>3732</v>
      </c>
      <c r="AQ41" s="346">
        <v>7686</v>
      </c>
      <c r="AR41" s="347">
        <v>-51.4</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523</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524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525</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1" t="s">
        <v>492</v>
      </c>
      <c r="AN49" s="1223" t="s">
        <v>526</v>
      </c>
      <c r="AO49" s="1224"/>
      <c r="AP49" s="1224"/>
      <c r="AQ49" s="1224"/>
      <c r="AR49" s="1225"/>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2"/>
      <c r="AN50" s="361" t="s">
        <v>527</v>
      </c>
      <c r="AO50" s="362" t="s">
        <v>528</v>
      </c>
      <c r="AP50" s="363" t="s">
        <v>529</v>
      </c>
      <c r="AQ50" s="364" t="s">
        <v>530</v>
      </c>
      <c r="AR50" s="365" t="s">
        <v>531</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532</v>
      </c>
      <c r="AL51" s="358"/>
      <c r="AM51" s="366">
        <v>4481474</v>
      </c>
      <c r="AN51" s="367">
        <v>30220</v>
      </c>
      <c r="AO51" s="368">
        <v>-19</v>
      </c>
      <c r="AP51" s="369">
        <v>40879</v>
      </c>
      <c r="AQ51" s="370">
        <v>-29.6</v>
      </c>
      <c r="AR51" s="371">
        <v>10.6</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533</v>
      </c>
      <c r="AM52" s="374">
        <v>4177342</v>
      </c>
      <c r="AN52" s="375">
        <v>28170</v>
      </c>
      <c r="AO52" s="376">
        <v>19.5</v>
      </c>
      <c r="AP52" s="377">
        <v>24087</v>
      </c>
      <c r="AQ52" s="378">
        <v>-25.1</v>
      </c>
      <c r="AR52" s="379">
        <v>44.6</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534</v>
      </c>
      <c r="AL53" s="358"/>
      <c r="AM53" s="366">
        <v>4166070</v>
      </c>
      <c r="AN53" s="367">
        <v>28012</v>
      </c>
      <c r="AO53" s="368">
        <v>-7.3</v>
      </c>
      <c r="AP53" s="369">
        <v>42651</v>
      </c>
      <c r="AQ53" s="370">
        <v>4.3</v>
      </c>
      <c r="AR53" s="371">
        <v>-11.6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533</v>
      </c>
      <c r="AM54" s="374">
        <v>3798783</v>
      </c>
      <c r="AN54" s="375">
        <v>25543</v>
      </c>
      <c r="AO54" s="376">
        <v>-9.3000000000000007</v>
      </c>
      <c r="AP54" s="377">
        <v>22675</v>
      </c>
      <c r="AQ54" s="378">
        <v>-5.9</v>
      </c>
      <c r="AR54" s="379">
        <v>-3.4</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535</v>
      </c>
      <c r="AL55" s="358"/>
      <c r="AM55" s="366">
        <v>3071658</v>
      </c>
      <c r="AN55" s="367">
        <v>20650</v>
      </c>
      <c r="AO55" s="368">
        <v>-26.3</v>
      </c>
      <c r="AP55" s="369">
        <v>43226</v>
      </c>
      <c r="AQ55" s="370">
        <v>1.3</v>
      </c>
      <c r="AR55" s="371">
        <v>-27.6</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533</v>
      </c>
      <c r="AM56" s="374">
        <v>2392654</v>
      </c>
      <c r="AN56" s="375">
        <v>16086</v>
      </c>
      <c r="AO56" s="376">
        <v>-37</v>
      </c>
      <c r="AP56" s="377">
        <v>22622</v>
      </c>
      <c r="AQ56" s="378">
        <v>-0.2</v>
      </c>
      <c r="AR56" s="379">
        <v>-36.799999999999997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536</v>
      </c>
      <c r="AL57" s="358"/>
      <c r="AM57" s="366">
        <v>6457169</v>
      </c>
      <c r="AN57" s="367">
        <v>43388</v>
      </c>
      <c r="AO57" s="368">
        <v>110.1</v>
      </c>
      <c r="AP57" s="369">
        <v>42836</v>
      </c>
      <c r="AQ57" s="370">
        <v>-0.9</v>
      </c>
      <c r="AR57" s="371">
        <v>111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533</v>
      </c>
      <c r="AM58" s="374">
        <v>5427580</v>
      </c>
      <c r="AN58" s="375">
        <v>36470</v>
      </c>
      <c r="AO58" s="376">
        <v>126.7</v>
      </c>
      <c r="AP58" s="377">
        <v>22936</v>
      </c>
      <c r="AQ58" s="378">
        <v>1.4</v>
      </c>
      <c r="AR58" s="379">
        <v>125.3</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537</v>
      </c>
      <c r="AL59" s="358"/>
      <c r="AM59" s="366">
        <v>5562490</v>
      </c>
      <c r="AN59" s="367">
        <v>37463</v>
      </c>
      <c r="AO59" s="368">
        <v>-13.7</v>
      </c>
      <c r="AP59" s="369">
        <v>44161</v>
      </c>
      <c r="AQ59" s="370">
        <v>3.1</v>
      </c>
      <c r="AR59" s="371">
        <v>-16.8</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533</v>
      </c>
      <c r="AM60" s="374">
        <v>4310785</v>
      </c>
      <c r="AN60" s="375">
        <v>29033</v>
      </c>
      <c r="AO60" s="376">
        <v>-20.399999999999999</v>
      </c>
      <c r="AP60" s="377">
        <v>23644</v>
      </c>
      <c r="AQ60" s="378">
        <v>3.1</v>
      </c>
      <c r="AR60" s="379">
        <v>-23.5</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538</v>
      </c>
      <c r="AL61" s="380"/>
      <c r="AM61" s="381">
        <v>4747772</v>
      </c>
      <c r="AN61" s="382">
        <v>31947</v>
      </c>
      <c r="AO61" s="383">
        <v>8.8000000000000007</v>
      </c>
      <c r="AP61" s="384">
        <v>42751</v>
      </c>
      <c r="AQ61" s="385">
        <v>-4.4000000000000004</v>
      </c>
      <c r="AR61" s="371">
        <v>13.2</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533</v>
      </c>
      <c r="AM62" s="374">
        <v>4021429</v>
      </c>
      <c r="AN62" s="375">
        <v>27060</v>
      </c>
      <c r="AO62" s="376">
        <v>15.9</v>
      </c>
      <c r="AP62" s="377">
        <v>23193</v>
      </c>
      <c r="AQ62" s="378">
        <v>-5.3</v>
      </c>
      <c r="AR62" s="379">
        <v>21.2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aJsK++t+r2SDNKgSYoUCpASCZdP16FxBCLEygufayqJZS1qAnkyJGUa6BFwTd81Qadi6TvF2HZ9c++HVWmeOpw==" saltValue="+6JJc4N4I0eDQbmWg2gwW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3"/>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540</v>
      </c>
    </row>
    <row r="120" spans="125:125" ht="13.5" hidden="1" customHeight="1"/>
    <row r="121" spans="125:125" ht="13.5" hidden="1" customHeight="1">
      <c r="DU121" s="292"/>
    </row>
  </sheetData>
  <sheetProtection algorithmName="SHA-512" hashValue="m4SbOP6HJkNCri3zGhApN/8d5klriuKjnIFHsI24Zai4JDbbbQy9w3mhCFvvpXL8qAztndFSWAHF6RLkzR8ITQ==" saltValue="qfK3B1FuGW9itfJp9lCNJg=="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541</v>
      </c>
    </row>
  </sheetData>
  <sheetProtection algorithmName="SHA-512" hashValue="hVUyU/72Pp3X5Q9CuWdYgtZIwVI/DCGUA8ESA68ta36bRrOgoifL6fhcKdePgS05dbxmw4KwpadGLtoPQt7ICw==" saltValue="p1rrQhwmBRQLmdcKekSgYw=="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542</v>
      </c>
      <c r="G46" s="8" t="s">
        <v>543</v>
      </c>
      <c r="H46" s="8" t="s">
        <v>544</v>
      </c>
      <c r="I46" s="8" t="s">
        <v>545</v>
      </c>
      <c r="J46" s="9" t="s">
        <v>546</v>
      </c>
    </row>
    <row r="47" spans="2:10" ht="57.75" customHeight="1">
      <c r="B47" s="10"/>
      <c r="C47" s="1237" t="s">
        <v>3</v>
      </c>
      <c r="D47" s="1237"/>
      <c r="E47" s="1238"/>
      <c r="F47" s="11">
        <v>11.65</v>
      </c>
      <c r="G47" s="12">
        <v>11.67</v>
      </c>
      <c r="H47" s="12">
        <v>13.42</v>
      </c>
      <c r="I47" s="12">
        <v>11.48</v>
      </c>
      <c r="J47" s="13">
        <v>12.05</v>
      </c>
    </row>
    <row r="48" spans="2:10" ht="57.75" customHeight="1">
      <c r="B48" s="14"/>
      <c r="C48" s="1239" t="s">
        <v>4</v>
      </c>
      <c r="D48" s="1239"/>
      <c r="E48" s="1240"/>
      <c r="F48" s="15">
        <v>6.17</v>
      </c>
      <c r="G48" s="16">
        <v>4.8499999999999996</v>
      </c>
      <c r="H48" s="16">
        <v>3.42</v>
      </c>
      <c r="I48" s="16">
        <v>4.17</v>
      </c>
      <c r="J48" s="17">
        <v>6.58</v>
      </c>
    </row>
    <row r="49" spans="2:10" ht="57.75" customHeight="1" thickBot="1">
      <c r="B49" s="18"/>
      <c r="C49" s="1241" t="s">
        <v>5</v>
      </c>
      <c r="D49" s="1241"/>
      <c r="E49" s="1242"/>
      <c r="F49" s="19">
        <v>1.18</v>
      </c>
      <c r="G49" s="20" t="s">
        <v>547</v>
      </c>
      <c r="H49" s="20" t="s">
        <v>548</v>
      </c>
      <c r="I49" s="20" t="s">
        <v>549</v>
      </c>
      <c r="J49" s="21">
        <v>3.05</v>
      </c>
    </row>
    <row r="50" spans="2:10" ht="13.5" customHeight="1"/>
  </sheetData>
  <sheetProtection algorithmName="SHA-512" hashValue="vg5n1rW65toAMeLAldJKoIafpF3iFpJ/RQNTUx/YXd1hFaxv3ewQOZBd5red0VuuWCqV+eAdcph6ivVy3Xdp1A==" saltValue="KSUbvQA5xTT4vW0+2sTM9Q=="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c r="A34" s="22"/>
      <c r="B34" s="31"/>
      <c r="C34" s="1249" t="s">
        <v>550</v>
      </c>
      <c r="D34" s="1249"/>
      <c r="E34" s="1250"/>
      <c r="F34" s="32" t="s">
        <v>501</v>
      </c>
      <c r="G34" s="33">
        <v>23.45</v>
      </c>
      <c r="H34" s="33">
        <v>26.64</v>
      </c>
      <c r="I34" s="33">
        <v>28.5</v>
      </c>
      <c r="J34" s="34">
        <v>30.37</v>
      </c>
      <c r="K34" s="22"/>
      <c r="L34" s="22"/>
      <c r="M34" s="22"/>
      <c r="N34" s="22"/>
      <c r="O34" s="22"/>
      <c r="P34" s="22"/>
    </row>
    <row r="35" spans="1:16" ht="39" customHeight="1">
      <c r="A35" s="22"/>
      <c r="B35" s="35"/>
      <c r="C35" s="1243" t="s">
        <v>551</v>
      </c>
      <c r="D35" s="1244"/>
      <c r="E35" s="1245"/>
      <c r="F35" s="36">
        <v>6.17</v>
      </c>
      <c r="G35" s="37">
        <v>4.84</v>
      </c>
      <c r="H35" s="37">
        <v>3.42</v>
      </c>
      <c r="I35" s="37">
        <v>4.17</v>
      </c>
      <c r="J35" s="38">
        <v>6.57</v>
      </c>
      <c r="K35" s="22"/>
      <c r="L35" s="22"/>
      <c r="M35" s="22"/>
      <c r="N35" s="22"/>
      <c r="O35" s="22"/>
      <c r="P35" s="22"/>
    </row>
    <row r="36" spans="1:16" ht="39" customHeight="1">
      <c r="A36" s="22"/>
      <c r="B36" s="35"/>
      <c r="C36" s="1243" t="s">
        <v>552</v>
      </c>
      <c r="D36" s="1244"/>
      <c r="E36" s="1245"/>
      <c r="F36" s="36">
        <v>0.92</v>
      </c>
      <c r="G36" s="37">
        <v>0.92</v>
      </c>
      <c r="H36" s="37">
        <v>1.87</v>
      </c>
      <c r="I36" s="37">
        <v>3.03</v>
      </c>
      <c r="J36" s="38">
        <v>1.72</v>
      </c>
      <c r="K36" s="22"/>
      <c r="L36" s="22"/>
      <c r="M36" s="22"/>
      <c r="N36" s="22"/>
      <c r="O36" s="22"/>
      <c r="P36" s="22"/>
    </row>
    <row r="37" spans="1:16" ht="39" customHeight="1">
      <c r="A37" s="22"/>
      <c r="B37" s="35"/>
      <c r="C37" s="1243" t="s">
        <v>553</v>
      </c>
      <c r="D37" s="1244"/>
      <c r="E37" s="1245"/>
      <c r="F37" s="36">
        <v>0.7</v>
      </c>
      <c r="G37" s="37">
        <v>1.58</v>
      </c>
      <c r="H37" s="37">
        <v>1.17</v>
      </c>
      <c r="I37" s="37">
        <v>0.97</v>
      </c>
      <c r="J37" s="38">
        <v>1.31</v>
      </c>
      <c r="K37" s="22"/>
      <c r="L37" s="22"/>
      <c r="M37" s="22"/>
      <c r="N37" s="22"/>
      <c r="O37" s="22"/>
      <c r="P37" s="22"/>
    </row>
    <row r="38" spans="1:16" ht="39" customHeight="1">
      <c r="A38" s="22"/>
      <c r="B38" s="35"/>
      <c r="C38" s="1243" t="s">
        <v>554</v>
      </c>
      <c r="D38" s="1244"/>
      <c r="E38" s="1245"/>
      <c r="F38" s="36">
        <v>0.12</v>
      </c>
      <c r="G38" s="37">
        <v>0.1</v>
      </c>
      <c r="H38" s="37">
        <v>0.09</v>
      </c>
      <c r="I38" s="37">
        <v>0.04</v>
      </c>
      <c r="J38" s="38">
        <v>0.02</v>
      </c>
      <c r="K38" s="22"/>
      <c r="L38" s="22"/>
      <c r="M38" s="22"/>
      <c r="N38" s="22"/>
      <c r="O38" s="22"/>
      <c r="P38" s="22"/>
    </row>
    <row r="39" spans="1:16" ht="39" customHeight="1">
      <c r="A39" s="22"/>
      <c r="B39" s="35"/>
      <c r="C39" s="1243"/>
      <c r="D39" s="1244"/>
      <c r="E39" s="1245"/>
      <c r="F39" s="36"/>
      <c r="G39" s="37"/>
      <c r="H39" s="37"/>
      <c r="I39" s="37"/>
      <c r="J39" s="38"/>
      <c r="K39" s="22"/>
      <c r="L39" s="22"/>
      <c r="M39" s="22"/>
      <c r="N39" s="22"/>
      <c r="O39" s="22"/>
      <c r="P39" s="22"/>
    </row>
    <row r="40" spans="1:16" ht="39" customHeight="1">
      <c r="A40" s="22"/>
      <c r="B40" s="35"/>
      <c r="C40" s="1243"/>
      <c r="D40" s="1244"/>
      <c r="E40" s="1245"/>
      <c r="F40" s="36"/>
      <c r="G40" s="37"/>
      <c r="H40" s="37"/>
      <c r="I40" s="37"/>
      <c r="J40" s="38"/>
      <c r="K40" s="22"/>
      <c r="L40" s="22"/>
      <c r="M40" s="22"/>
      <c r="N40" s="22"/>
      <c r="O40" s="22"/>
      <c r="P40" s="22"/>
    </row>
    <row r="41" spans="1:16" ht="39" customHeight="1">
      <c r="A41" s="22"/>
      <c r="B41" s="35"/>
      <c r="C41" s="1243"/>
      <c r="D41" s="1244"/>
      <c r="E41" s="1245"/>
      <c r="F41" s="36"/>
      <c r="G41" s="37"/>
      <c r="H41" s="37"/>
      <c r="I41" s="37"/>
      <c r="J41" s="38"/>
      <c r="K41" s="22"/>
      <c r="L41" s="22"/>
      <c r="M41" s="22"/>
      <c r="N41" s="22"/>
      <c r="O41" s="22"/>
      <c r="P41" s="22"/>
    </row>
    <row r="42" spans="1:16" ht="39" customHeight="1">
      <c r="A42" s="22"/>
      <c r="B42" s="39"/>
      <c r="C42" s="1243" t="s">
        <v>555</v>
      </c>
      <c r="D42" s="1244"/>
      <c r="E42" s="1245"/>
      <c r="F42" s="36" t="s">
        <v>501</v>
      </c>
      <c r="G42" s="37" t="s">
        <v>501</v>
      </c>
      <c r="H42" s="37" t="s">
        <v>501</v>
      </c>
      <c r="I42" s="37" t="s">
        <v>501</v>
      </c>
      <c r="J42" s="38" t="s">
        <v>501</v>
      </c>
      <c r="K42" s="22"/>
      <c r="L42" s="22"/>
      <c r="M42" s="22"/>
      <c r="N42" s="22"/>
      <c r="O42" s="22"/>
      <c r="P42" s="22"/>
    </row>
    <row r="43" spans="1:16" ht="39" customHeight="1" thickBot="1">
      <c r="A43" s="22"/>
      <c r="B43" s="40"/>
      <c r="C43" s="1246" t="s">
        <v>556</v>
      </c>
      <c r="D43" s="1247"/>
      <c r="E43" s="1248"/>
      <c r="F43" s="41">
        <v>0.9</v>
      </c>
      <c r="G43" s="42" t="s">
        <v>501</v>
      </c>
      <c r="H43" s="42" t="s">
        <v>501</v>
      </c>
      <c r="I43" s="42" t="s">
        <v>501</v>
      </c>
      <c r="J43" s="43" t="s">
        <v>501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Uzo1o5Fb/8A066O7qgL0YD1G/QSnW0RBKF1FeoDxIClzsHM/M9V59G8h6THlu2ci5grpPNlXE96OgdZ+8PJ8Q==" saltValue="bY/To8BNuMwmirQJqBNr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c r="A45" s="48"/>
      <c r="B45" s="1269" t="s">
        <v>11</v>
      </c>
      <c r="C45" s="1270"/>
      <c r="D45" s="58"/>
      <c r="E45" s="1275" t="s">
        <v>12</v>
      </c>
      <c r="F45" s="1275"/>
      <c r="G45" s="1275"/>
      <c r="H45" s="1275"/>
      <c r="I45" s="1275"/>
      <c r="J45" s="1276"/>
      <c r="K45" s="59">
        <v>2129</v>
      </c>
      <c r="L45" s="60">
        <v>1945</v>
      </c>
      <c r="M45" s="60">
        <v>2022</v>
      </c>
      <c r="N45" s="60">
        <v>1940</v>
      </c>
      <c r="O45" s="61">
        <v>1995</v>
      </c>
      <c r="P45" s="48"/>
      <c r="Q45" s="48"/>
      <c r="R45" s="48"/>
      <c r="S45" s="48"/>
      <c r="T45" s="48"/>
      <c r="U45" s="48"/>
    </row>
    <row r="46" spans="1:21" ht="30.75" customHeight="1">
      <c r="A46" s="48"/>
      <c r="B46" s="1271"/>
      <c r="C46" s="1272"/>
      <c r="D46" s="62"/>
      <c r="E46" s="1253" t="s">
        <v>13</v>
      </c>
      <c r="F46" s="1253"/>
      <c r="G46" s="1253"/>
      <c r="H46" s="1253"/>
      <c r="I46" s="1253"/>
      <c r="J46" s="1254"/>
      <c r="K46" s="63" t="s">
        <v>501</v>
      </c>
      <c r="L46" s="64" t="s">
        <v>501</v>
      </c>
      <c r="M46" s="64" t="s">
        <v>501</v>
      </c>
      <c r="N46" s="64" t="s">
        <v>501</v>
      </c>
      <c r="O46" s="65" t="s">
        <v>501</v>
      </c>
      <c r="P46" s="48"/>
      <c r="Q46" s="48"/>
      <c r="R46" s="48"/>
      <c r="S46" s="48"/>
      <c r="T46" s="48"/>
      <c r="U46" s="48"/>
    </row>
    <row r="47" spans="1:21" ht="30.75" customHeight="1">
      <c r="A47" s="48"/>
      <c r="B47" s="1271"/>
      <c r="C47" s="1272"/>
      <c r="D47" s="62"/>
      <c r="E47" s="1253" t="s">
        <v>14</v>
      </c>
      <c r="F47" s="1253"/>
      <c r="G47" s="1253"/>
      <c r="H47" s="1253"/>
      <c r="I47" s="1253"/>
      <c r="J47" s="1254"/>
      <c r="K47" s="63" t="s">
        <v>501</v>
      </c>
      <c r="L47" s="64" t="s">
        <v>501</v>
      </c>
      <c r="M47" s="64" t="s">
        <v>501</v>
      </c>
      <c r="N47" s="64" t="s">
        <v>501</v>
      </c>
      <c r="O47" s="65" t="s">
        <v>501</v>
      </c>
      <c r="P47" s="48"/>
      <c r="Q47" s="48"/>
      <c r="R47" s="48"/>
      <c r="S47" s="48"/>
      <c r="T47" s="48"/>
      <c r="U47" s="48"/>
    </row>
    <row r="48" spans="1:21" ht="30.75" customHeight="1">
      <c r="A48" s="48"/>
      <c r="B48" s="1271"/>
      <c r="C48" s="1272"/>
      <c r="D48" s="62"/>
      <c r="E48" s="1253" t="s">
        <v>15</v>
      </c>
      <c r="F48" s="1253"/>
      <c r="G48" s="1253"/>
      <c r="H48" s="1253"/>
      <c r="I48" s="1253"/>
      <c r="J48" s="1254"/>
      <c r="K48" s="63">
        <v>51</v>
      </c>
      <c r="L48" s="64">
        <v>49</v>
      </c>
      <c r="M48" s="64">
        <v>46</v>
      </c>
      <c r="N48" s="64">
        <v>44</v>
      </c>
      <c r="O48" s="65">
        <v>43</v>
      </c>
      <c r="P48" s="48"/>
      <c r="Q48" s="48"/>
      <c r="R48" s="48"/>
      <c r="S48" s="48"/>
      <c r="T48" s="48"/>
      <c r="U48" s="48"/>
    </row>
    <row r="49" spans="1:21" ht="30.75" customHeight="1">
      <c r="A49" s="48"/>
      <c r="B49" s="1271"/>
      <c r="C49" s="1272"/>
      <c r="D49" s="62"/>
      <c r="E49" s="1253" t="s">
        <v>16</v>
      </c>
      <c r="F49" s="1253"/>
      <c r="G49" s="1253"/>
      <c r="H49" s="1253"/>
      <c r="I49" s="1253"/>
      <c r="J49" s="1254"/>
      <c r="K49" s="63">
        <v>232</v>
      </c>
      <c r="L49" s="64">
        <v>73</v>
      </c>
      <c r="M49" s="64">
        <v>65</v>
      </c>
      <c r="N49" s="64">
        <v>55</v>
      </c>
      <c r="O49" s="65">
        <v>22</v>
      </c>
      <c r="P49" s="48"/>
      <c r="Q49" s="48"/>
      <c r="R49" s="48"/>
      <c r="S49" s="48"/>
      <c r="T49" s="48"/>
      <c r="U49" s="48"/>
    </row>
    <row r="50" spans="1:21" ht="30.75" customHeight="1">
      <c r="A50" s="48"/>
      <c r="B50" s="1271"/>
      <c r="C50" s="1272"/>
      <c r="D50" s="62"/>
      <c r="E50" s="1253" t="s">
        <v>17</v>
      </c>
      <c r="F50" s="1253"/>
      <c r="G50" s="1253"/>
      <c r="H50" s="1253"/>
      <c r="I50" s="1253"/>
      <c r="J50" s="1254"/>
      <c r="K50" s="63">
        <v>471</v>
      </c>
      <c r="L50" s="64">
        <v>537</v>
      </c>
      <c r="M50" s="64">
        <v>534</v>
      </c>
      <c r="N50" s="64">
        <v>1063</v>
      </c>
      <c r="O50" s="65">
        <v>392</v>
      </c>
      <c r="P50" s="48"/>
      <c r="Q50" s="48"/>
      <c r="R50" s="48"/>
      <c r="S50" s="48"/>
      <c r="T50" s="48"/>
      <c r="U50" s="48"/>
    </row>
    <row r="51" spans="1:21" ht="30.75" customHeight="1">
      <c r="A51" s="48"/>
      <c r="B51" s="1273"/>
      <c r="C51" s="1274"/>
      <c r="D51" s="66"/>
      <c r="E51" s="1253" t="s">
        <v>18</v>
      </c>
      <c r="F51" s="1253"/>
      <c r="G51" s="1253"/>
      <c r="H51" s="1253"/>
      <c r="I51" s="1253"/>
      <c r="J51" s="1254"/>
      <c r="K51" s="63" t="s">
        <v>501</v>
      </c>
      <c r="L51" s="64" t="s">
        <v>501</v>
      </c>
      <c r="M51" s="64" t="s">
        <v>501</v>
      </c>
      <c r="N51" s="64" t="s">
        <v>501</v>
      </c>
      <c r="O51" s="65" t="s">
        <v>501</v>
      </c>
      <c r="P51" s="48"/>
      <c r="Q51" s="48"/>
      <c r="R51" s="48"/>
      <c r="S51" s="48"/>
      <c r="T51" s="48"/>
      <c r="U51" s="48"/>
    </row>
    <row r="52" spans="1:21" ht="30.75" customHeight="1">
      <c r="A52" s="48"/>
      <c r="B52" s="1251" t="s">
        <v>19</v>
      </c>
      <c r="C52" s="1252"/>
      <c r="D52" s="66"/>
      <c r="E52" s="1253" t="s">
        <v>20</v>
      </c>
      <c r="F52" s="1253"/>
      <c r="G52" s="1253"/>
      <c r="H52" s="1253"/>
      <c r="I52" s="1253"/>
      <c r="J52" s="1254"/>
      <c r="K52" s="63">
        <v>2812</v>
      </c>
      <c r="L52" s="64">
        <v>2449</v>
      </c>
      <c r="M52" s="64">
        <v>2361</v>
      </c>
      <c r="N52" s="64">
        <v>2144</v>
      </c>
      <c r="O52" s="65">
        <v>1897</v>
      </c>
      <c r="P52" s="48"/>
      <c r="Q52" s="48"/>
      <c r="R52" s="48"/>
      <c r="S52" s="48"/>
      <c r="T52" s="48"/>
      <c r="U52" s="48"/>
    </row>
    <row r="53" spans="1:21" ht="30.75" customHeight="1" thickBot="1">
      <c r="A53" s="48"/>
      <c r="B53" s="1255" t="s">
        <v>21</v>
      </c>
      <c r="C53" s="1256"/>
      <c r="D53" s="67"/>
      <c r="E53" s="1257" t="s">
        <v>22</v>
      </c>
      <c r="F53" s="1257"/>
      <c r="G53" s="1257"/>
      <c r="H53" s="1257"/>
      <c r="I53" s="1257"/>
      <c r="J53" s="1258"/>
      <c r="K53" s="68">
        <v>71</v>
      </c>
      <c r="L53" s="69">
        <v>155</v>
      </c>
      <c r="M53" s="69">
        <v>306</v>
      </c>
      <c r="N53" s="69">
        <v>958</v>
      </c>
      <c r="O53" s="70">
        <v>555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557</v>
      </c>
      <c r="P55" s="48"/>
      <c r="Q55" s="48"/>
      <c r="R55" s="48"/>
      <c r="S55" s="48"/>
      <c r="T55" s="48"/>
      <c r="U55" s="48"/>
    </row>
    <row r="56" spans="1:21" ht="31.5" customHeight="1" thickBot="1">
      <c r="A56" s="48"/>
      <c r="B56" s="76"/>
      <c r="C56" s="77"/>
      <c r="D56" s="77"/>
      <c r="E56" s="78"/>
      <c r="F56" s="78"/>
      <c r="G56" s="78"/>
      <c r="H56" s="78"/>
      <c r="I56" s="78"/>
      <c r="J56" s="79" t="s">
        <v>2</v>
      </c>
      <c r="K56" s="80" t="s">
        <v>558</v>
      </c>
      <c r="L56" s="81" t="s">
        <v>559</v>
      </c>
      <c r="M56" s="81" t="s">
        <v>560</v>
      </c>
      <c r="N56" s="81" t="s">
        <v>561</v>
      </c>
      <c r="O56" s="82" t="s">
        <v>562</v>
      </c>
      <c r="P56" s="48"/>
      <c r="Q56" s="48"/>
      <c r="R56" s="48"/>
      <c r="S56" s="48"/>
      <c r="T56" s="48"/>
      <c r="U56" s="48"/>
    </row>
    <row r="57" spans="1:21" ht="31.5" customHeight="1">
      <c r="B57" s="1259" t="s">
        <v>25</v>
      </c>
      <c r="C57" s="1260"/>
      <c r="D57" s="1263" t="s">
        <v>26</v>
      </c>
      <c r="E57" s="1264"/>
      <c r="F57" s="1264"/>
      <c r="G57" s="1264"/>
      <c r="H57" s="1264"/>
      <c r="I57" s="1264"/>
      <c r="J57" s="1265"/>
      <c r="K57" s="83"/>
      <c r="L57" s="84"/>
      <c r="M57" s="84"/>
      <c r="N57" s="84"/>
      <c r="O57" s="85"/>
    </row>
    <row r="58" spans="1:21" ht="31.5" customHeight="1" thickBot="1">
      <c r="B58" s="1261"/>
      <c r="C58" s="1262"/>
      <c r="D58" s="1266" t="s">
        <v>27</v>
      </c>
      <c r="E58" s="1267"/>
      <c r="F58" s="1267"/>
      <c r="G58" s="1267"/>
      <c r="H58" s="1267"/>
      <c r="I58" s="1267"/>
      <c r="J58" s="1268"/>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WfYyJXBndvqBs4DNxlBJpFVN8OImjKYASbu3OfDHl/r2QtllfXTW3rRkNp/Ewqi/ZT1pTnDsuP/iK2fVZlgw==" saltValue="v8/3zr9ef/vzWoq/9Tz/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3"/>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542</v>
      </c>
      <c r="J40" s="100" t="s">
        <v>543</v>
      </c>
      <c r="K40" s="100" t="s">
        <v>544</v>
      </c>
      <c r="L40" s="100" t="s">
        <v>545</v>
      </c>
      <c r="M40" s="101" t="s">
        <v>546</v>
      </c>
    </row>
    <row r="41" spans="2:13" ht="27.75" customHeight="1">
      <c r="B41" s="1289" t="s">
        <v>30</v>
      </c>
      <c r="C41" s="1290"/>
      <c r="D41" s="102"/>
      <c r="E41" s="1291" t="s">
        <v>31</v>
      </c>
      <c r="F41" s="1291"/>
      <c r="G41" s="1291"/>
      <c r="H41" s="1292"/>
      <c r="I41" s="103">
        <v>15715</v>
      </c>
      <c r="J41" s="104">
        <v>15358</v>
      </c>
      <c r="K41" s="104">
        <v>14025</v>
      </c>
      <c r="L41" s="104">
        <v>14079</v>
      </c>
      <c r="M41" s="105">
        <v>14043</v>
      </c>
    </row>
    <row r="42" spans="2:13" ht="27.75" customHeight="1">
      <c r="B42" s="1279"/>
      <c r="C42" s="1280"/>
      <c r="D42" s="106"/>
      <c r="E42" s="1283" t="s">
        <v>32</v>
      </c>
      <c r="F42" s="1283"/>
      <c r="G42" s="1283"/>
      <c r="H42" s="1284"/>
      <c r="I42" s="107">
        <v>2909</v>
      </c>
      <c r="J42" s="108">
        <v>2455</v>
      </c>
      <c r="K42" s="108">
        <v>1944</v>
      </c>
      <c r="L42" s="108">
        <v>1730</v>
      </c>
      <c r="M42" s="109">
        <v>1342</v>
      </c>
    </row>
    <row r="43" spans="2:13" ht="27.75" customHeight="1">
      <c r="B43" s="1279"/>
      <c r="C43" s="1280"/>
      <c r="D43" s="106"/>
      <c r="E43" s="1283" t="s">
        <v>33</v>
      </c>
      <c r="F43" s="1283"/>
      <c r="G43" s="1283"/>
      <c r="H43" s="1284"/>
      <c r="I43" s="107">
        <v>194</v>
      </c>
      <c r="J43" s="108">
        <v>188</v>
      </c>
      <c r="K43" s="108">
        <v>180</v>
      </c>
      <c r="L43" s="108">
        <v>170</v>
      </c>
      <c r="M43" s="109">
        <v>159</v>
      </c>
    </row>
    <row r="44" spans="2:13" ht="27.75" customHeight="1">
      <c r="B44" s="1279"/>
      <c r="C44" s="1280"/>
      <c r="D44" s="106"/>
      <c r="E44" s="1283" t="s">
        <v>34</v>
      </c>
      <c r="F44" s="1283"/>
      <c r="G44" s="1283"/>
      <c r="H44" s="1284"/>
      <c r="I44" s="107">
        <v>245</v>
      </c>
      <c r="J44" s="108">
        <v>164</v>
      </c>
      <c r="K44" s="108">
        <v>93</v>
      </c>
      <c r="L44" s="108">
        <v>34</v>
      </c>
      <c r="M44" s="109">
        <v>11</v>
      </c>
    </row>
    <row r="45" spans="2:13" ht="27.75" customHeight="1">
      <c r="B45" s="1279"/>
      <c r="C45" s="1280"/>
      <c r="D45" s="106"/>
      <c r="E45" s="1283" t="s">
        <v>35</v>
      </c>
      <c r="F45" s="1283"/>
      <c r="G45" s="1283"/>
      <c r="H45" s="1284"/>
      <c r="I45" s="107">
        <v>1149</v>
      </c>
      <c r="J45" s="108">
        <v>4207</v>
      </c>
      <c r="K45" s="108">
        <v>2185</v>
      </c>
      <c r="L45" s="108">
        <v>2384</v>
      </c>
      <c r="M45" s="109">
        <v>2520</v>
      </c>
    </row>
    <row r="46" spans="2:13" ht="27.75" customHeight="1">
      <c r="B46" s="1279"/>
      <c r="C46" s="1280"/>
      <c r="D46" s="110"/>
      <c r="E46" s="1283" t="s">
        <v>36</v>
      </c>
      <c r="F46" s="1283"/>
      <c r="G46" s="1283"/>
      <c r="H46" s="1284"/>
      <c r="I46" s="107" t="s">
        <v>501</v>
      </c>
      <c r="J46" s="108" t="s">
        <v>501</v>
      </c>
      <c r="K46" s="108" t="s">
        <v>501</v>
      </c>
      <c r="L46" s="108" t="s">
        <v>501</v>
      </c>
      <c r="M46" s="109" t="s">
        <v>501</v>
      </c>
    </row>
    <row r="47" spans="2:13" ht="27.75" customHeight="1">
      <c r="B47" s="1279"/>
      <c r="C47" s="1280"/>
      <c r="D47" s="111"/>
      <c r="E47" s="1293" t="s">
        <v>37</v>
      </c>
      <c r="F47" s="1294"/>
      <c r="G47" s="1294"/>
      <c r="H47" s="1295"/>
      <c r="I47" s="107" t="s">
        <v>501</v>
      </c>
      <c r="J47" s="108" t="s">
        <v>501</v>
      </c>
      <c r="K47" s="108" t="s">
        <v>501</v>
      </c>
      <c r="L47" s="108" t="s">
        <v>501</v>
      </c>
      <c r="M47" s="109" t="s">
        <v>501</v>
      </c>
    </row>
    <row r="48" spans="2:13" ht="27.75" customHeight="1">
      <c r="B48" s="1279"/>
      <c r="C48" s="1280"/>
      <c r="D48" s="106"/>
      <c r="E48" s="1283" t="s">
        <v>38</v>
      </c>
      <c r="F48" s="1283"/>
      <c r="G48" s="1283"/>
      <c r="H48" s="1284"/>
      <c r="I48" s="107" t="s">
        <v>501</v>
      </c>
      <c r="J48" s="108" t="s">
        <v>501</v>
      </c>
      <c r="K48" s="108" t="s">
        <v>501</v>
      </c>
      <c r="L48" s="108" t="s">
        <v>501</v>
      </c>
      <c r="M48" s="109" t="s">
        <v>501</v>
      </c>
    </row>
    <row r="49" spans="2:13" ht="27.75" customHeight="1">
      <c r="B49" s="1281"/>
      <c r="C49" s="1282"/>
      <c r="D49" s="106"/>
      <c r="E49" s="1283" t="s">
        <v>39</v>
      </c>
      <c r="F49" s="1283"/>
      <c r="G49" s="1283"/>
      <c r="H49" s="1284"/>
      <c r="I49" s="107" t="s">
        <v>501</v>
      </c>
      <c r="J49" s="108" t="s">
        <v>501</v>
      </c>
      <c r="K49" s="108" t="s">
        <v>501</v>
      </c>
      <c r="L49" s="108" t="s">
        <v>501</v>
      </c>
      <c r="M49" s="109" t="s">
        <v>501</v>
      </c>
    </row>
    <row r="50" spans="2:13" ht="27.75" customHeight="1">
      <c r="B50" s="1277" t="s">
        <v>40</v>
      </c>
      <c r="C50" s="1278"/>
      <c r="D50" s="112"/>
      <c r="E50" s="1283" t="s">
        <v>41</v>
      </c>
      <c r="F50" s="1283"/>
      <c r="G50" s="1283"/>
      <c r="H50" s="1284"/>
      <c r="I50" s="107">
        <v>13931</v>
      </c>
      <c r="J50" s="108">
        <v>17317</v>
      </c>
      <c r="K50" s="108">
        <v>20002</v>
      </c>
      <c r="L50" s="108">
        <v>19075</v>
      </c>
      <c r="M50" s="109">
        <v>20228</v>
      </c>
    </row>
    <row r="51" spans="2:13" ht="27.75" customHeight="1">
      <c r="B51" s="1279"/>
      <c r="C51" s="1280"/>
      <c r="D51" s="106"/>
      <c r="E51" s="1283" t="s">
        <v>42</v>
      </c>
      <c r="F51" s="1283"/>
      <c r="G51" s="1283"/>
      <c r="H51" s="1284"/>
      <c r="I51" s="107">
        <v>4593</v>
      </c>
      <c r="J51" s="108">
        <v>3883</v>
      </c>
      <c r="K51" s="108">
        <v>3115</v>
      </c>
      <c r="L51" s="108">
        <v>2024</v>
      </c>
      <c r="M51" s="109">
        <v>1987</v>
      </c>
    </row>
    <row r="52" spans="2:13" ht="27.75" customHeight="1">
      <c r="B52" s="1281"/>
      <c r="C52" s="1282"/>
      <c r="D52" s="106"/>
      <c r="E52" s="1283" t="s">
        <v>43</v>
      </c>
      <c r="F52" s="1283"/>
      <c r="G52" s="1283"/>
      <c r="H52" s="1284"/>
      <c r="I52" s="107">
        <v>13263</v>
      </c>
      <c r="J52" s="108">
        <v>12039</v>
      </c>
      <c r="K52" s="108">
        <v>10993</v>
      </c>
      <c r="L52" s="108">
        <v>10014</v>
      </c>
      <c r="M52" s="109">
        <v>9039</v>
      </c>
    </row>
    <row r="53" spans="2:13" ht="27.75" customHeight="1" thickBot="1">
      <c r="B53" s="1285" t="s">
        <v>44</v>
      </c>
      <c r="C53" s="1286"/>
      <c r="D53" s="113"/>
      <c r="E53" s="1287" t="s">
        <v>45</v>
      </c>
      <c r="F53" s="1287"/>
      <c r="G53" s="1287"/>
      <c r="H53" s="1288"/>
      <c r="I53" s="114">
        <v>-11575</v>
      </c>
      <c r="J53" s="115">
        <v>-10867</v>
      </c>
      <c r="K53" s="115">
        <v>-15683</v>
      </c>
      <c r="L53" s="115">
        <v>-12716</v>
      </c>
      <c r="M53" s="116">
        <v>-13178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7X5RgZ3TzvyXraHQLjZynffNChzpyAWKyne2f7hFa/U+efV7Ss7Say3Vk4M5hBH3c3BA5XCMaw7PAX4OnGjQg==" saltValue="D/c2byDLUXm1bjOCm9oW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544</v>
      </c>
      <c r="G54" s="125" t="s">
        <v>545</v>
      </c>
      <c r="H54" s="126" t="s">
        <v>546</v>
      </c>
    </row>
    <row r="55" spans="2:8" ht="52.5" customHeight="1">
      <c r="B55" s="127"/>
      <c r="C55" s="1304" t="s">
        <v>48</v>
      </c>
      <c r="D55" s="1304"/>
      <c r="E55" s="1305"/>
      <c r="F55" s="128">
        <v>4003</v>
      </c>
      <c r="G55" s="128">
        <v>3557</v>
      </c>
      <c r="H55" s="129">
        <v>3752</v>
      </c>
    </row>
    <row r="56" spans="2:8" ht="52.5" customHeight="1">
      <c r="B56" s="130"/>
      <c r="C56" s="1306" t="s">
        <v>49</v>
      </c>
      <c r="D56" s="1306"/>
      <c r="E56" s="1307"/>
      <c r="F56" s="131" t="s">
        <v>501</v>
      </c>
      <c r="G56" s="131" t="s">
        <v>501</v>
      </c>
      <c r="H56" s="132" t="s">
        <v>501</v>
      </c>
    </row>
    <row r="57" spans="2:8" ht="53.25" customHeight="1">
      <c r="B57" s="130"/>
      <c r="C57" s="1308" t="s">
        <v>50</v>
      </c>
      <c r="D57" s="1308"/>
      <c r="E57" s="1309"/>
      <c r="F57" s="133">
        <v>15144</v>
      </c>
      <c r="G57" s="133">
        <v>15140</v>
      </c>
      <c r="H57" s="134">
        <v>15568</v>
      </c>
    </row>
    <row r="58" spans="2:8" ht="45.75" customHeight="1">
      <c r="B58" s="135"/>
      <c r="C58" s="1296" t="s">
        <v>563</v>
      </c>
      <c r="D58" s="1297"/>
      <c r="E58" s="1298"/>
      <c r="F58" s="136">
        <v>5249</v>
      </c>
      <c r="G58" s="136">
        <v>4993</v>
      </c>
      <c r="H58" s="137">
        <v>5004</v>
      </c>
    </row>
    <row r="59" spans="2:8" ht="45.75" customHeight="1">
      <c r="B59" s="135"/>
      <c r="C59" s="1296" t="s">
        <v>564</v>
      </c>
      <c r="D59" s="1297"/>
      <c r="E59" s="1298"/>
      <c r="F59" s="388">
        <v>4891</v>
      </c>
      <c r="G59" s="136">
        <v>4844</v>
      </c>
      <c r="H59" s="137">
        <v>4819</v>
      </c>
    </row>
    <row r="60" spans="2:8" ht="45.75" customHeight="1">
      <c r="B60" s="135"/>
      <c r="C60" s="1296" t="s">
        <v>567</v>
      </c>
      <c r="D60" s="1297"/>
      <c r="E60" s="1298"/>
      <c r="F60" s="388">
        <v>2750</v>
      </c>
      <c r="G60" s="136">
        <v>3001</v>
      </c>
      <c r="H60" s="137">
        <v>3102</v>
      </c>
    </row>
    <row r="61" spans="2:8" ht="45.75" customHeight="1">
      <c r="B61" s="135"/>
      <c r="C61" s="1296" t="s">
        <v>565</v>
      </c>
      <c r="D61" s="1297"/>
      <c r="E61" s="1298"/>
      <c r="F61" s="388">
        <v>1216</v>
      </c>
      <c r="G61" s="136">
        <v>1222</v>
      </c>
      <c r="H61" s="137">
        <v>1234</v>
      </c>
    </row>
    <row r="62" spans="2:8" ht="45.75" customHeight="1" thickBot="1">
      <c r="B62" s="138"/>
      <c r="C62" s="1299" t="s">
        <v>566</v>
      </c>
      <c r="D62" s="1300"/>
      <c r="E62" s="1301"/>
      <c r="F62" s="389">
        <v>1000</v>
      </c>
      <c r="G62" s="139">
        <v>1042</v>
      </c>
      <c r="H62" s="140">
        <v>969</v>
      </c>
    </row>
    <row r="63" spans="2:8" ht="52.5" customHeight="1" thickBot="1">
      <c r="B63" s="141"/>
      <c r="C63" s="1302" t="s">
        <v>51</v>
      </c>
      <c r="D63" s="1302"/>
      <c r="E63" s="1303"/>
      <c r="F63" s="142">
        <v>19147</v>
      </c>
      <c r="G63" s="142">
        <v>18698</v>
      </c>
      <c r="H63" s="143">
        <v>19319</v>
      </c>
    </row>
    <row r="64" spans="2:8" ht="15" customHeight="1"/>
  </sheetData>
  <sheetProtection algorithmName="SHA-512" hashValue="ZBhWhSWodz6SpRrTvaVIIOSB9pExEvbaRPvQHuCRO6Lib82dQHWtw61LepN45HwcrE3cKkpW2uZW9XsfU9AH3A==" saltValue="nOHrRAm/sXaOrVStwEsAbA=="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9" zoomScale="80" zoomScaleNormal="80" zoomScaleSheetLayoutView="55" workbookViewId="0">
      <selection activeCell="BC63" sqref="BC63"/>
    </sheetView>
  </sheetViews>
  <sheetFormatPr defaultColWidth="0" defaultRowHeight="0" customHeight="1" zeroHeight="1"/>
  <cols>
    <col min="1" max="1" width="6.375" style="390" customWidth="1"/>
    <col min="2" max="107" width="2.5" style="390" customWidth="1"/>
    <col min="108" max="108" width="6.125" style="392" customWidth="1"/>
    <col min="109" max="109" width="5.875" style="391"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427"/>
      <c r="B1" s="426"/>
      <c r="DD1" s="390"/>
      <c r="DE1" s="390"/>
    </row>
    <row r="2" spans="1:143" ht="25.5" customHeight="1">
      <c r="A2" s="425"/>
      <c r="C2" s="425"/>
      <c r="O2" s="425"/>
      <c r="P2" s="425"/>
      <c r="Q2" s="425"/>
      <c r="R2" s="425"/>
      <c r="S2" s="425"/>
      <c r="T2" s="425"/>
      <c r="U2" s="425"/>
      <c r="V2" s="425"/>
      <c r="W2" s="425"/>
      <c r="X2" s="425"/>
      <c r="Y2" s="425"/>
      <c r="Z2" s="425"/>
      <c r="AA2" s="425"/>
      <c r="AB2" s="425"/>
      <c r="AC2" s="425"/>
      <c r="AD2" s="425"/>
      <c r="AE2" s="425"/>
      <c r="AF2" s="425"/>
      <c r="AG2" s="425"/>
      <c r="AH2" s="425"/>
      <c r="AI2" s="425"/>
      <c r="AU2" s="425"/>
      <c r="BG2" s="425"/>
      <c r="BS2" s="425"/>
      <c r="CE2" s="425"/>
      <c r="CQ2" s="425"/>
      <c r="DD2" s="390"/>
      <c r="DE2" s="390"/>
    </row>
    <row r="3" spans="1:143" ht="25.5" customHeight="1">
      <c r="A3" s="425"/>
      <c r="C3" s="425"/>
      <c r="O3" s="425"/>
      <c r="P3" s="425"/>
      <c r="Q3" s="425"/>
      <c r="R3" s="425"/>
      <c r="S3" s="425"/>
      <c r="T3" s="425"/>
      <c r="U3" s="425"/>
      <c r="V3" s="425"/>
      <c r="W3" s="425"/>
      <c r="X3" s="425"/>
      <c r="Y3" s="425"/>
      <c r="Z3" s="425"/>
      <c r="AA3" s="425"/>
      <c r="AB3" s="425"/>
      <c r="AC3" s="425"/>
      <c r="AD3" s="425"/>
      <c r="AE3" s="425"/>
      <c r="AF3" s="425"/>
      <c r="AG3" s="425"/>
      <c r="AH3" s="425"/>
      <c r="AI3" s="425"/>
      <c r="AU3" s="425"/>
      <c r="BG3" s="425"/>
      <c r="BS3" s="425"/>
      <c r="CE3" s="425"/>
      <c r="CQ3" s="425"/>
      <c r="DD3" s="390"/>
      <c r="DE3" s="390"/>
    </row>
    <row r="4" spans="1:143" s="292" customFormat="1" ht="13.5">
      <c r="A4" s="425"/>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5"/>
      <c r="CA4" s="425"/>
      <c r="CB4" s="425"/>
      <c r="CC4" s="425"/>
      <c r="CD4" s="425"/>
      <c r="CE4" s="425"/>
      <c r="CF4" s="425"/>
      <c r="CG4" s="425"/>
      <c r="CH4" s="425"/>
      <c r="CI4" s="425"/>
      <c r="CJ4" s="425"/>
      <c r="CK4" s="425"/>
      <c r="CL4" s="425"/>
      <c r="CM4" s="425"/>
      <c r="CN4" s="425"/>
      <c r="CO4" s="425"/>
      <c r="CP4" s="425"/>
      <c r="CQ4" s="425"/>
      <c r="CR4" s="425"/>
      <c r="CS4" s="425"/>
      <c r="CT4" s="425"/>
      <c r="CU4" s="425"/>
      <c r="CV4" s="425"/>
      <c r="CW4" s="425"/>
      <c r="CX4" s="425"/>
      <c r="CY4" s="425"/>
      <c r="CZ4" s="425"/>
      <c r="DA4" s="425"/>
      <c r="DB4" s="425"/>
      <c r="DC4" s="425"/>
      <c r="DD4" s="425"/>
      <c r="DE4" s="425"/>
      <c r="DF4" s="293"/>
      <c r="DG4" s="293"/>
      <c r="DH4" s="293"/>
      <c r="DI4" s="293"/>
      <c r="DJ4" s="293"/>
      <c r="DK4" s="293"/>
      <c r="DL4" s="293"/>
      <c r="DM4" s="293"/>
      <c r="DN4" s="293"/>
      <c r="DO4" s="293"/>
      <c r="DP4" s="293"/>
      <c r="DQ4" s="293"/>
      <c r="DR4" s="293"/>
      <c r="DS4" s="293"/>
      <c r="DT4" s="293"/>
      <c r="DU4" s="293"/>
      <c r="DV4" s="293"/>
      <c r="DW4" s="293"/>
    </row>
    <row r="5" spans="1:143" s="292" customFormat="1" ht="13.5">
      <c r="A5" s="425"/>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425"/>
      <c r="CE5" s="425"/>
      <c r="CF5" s="425"/>
      <c r="CG5" s="425"/>
      <c r="CH5" s="425"/>
      <c r="CI5" s="425"/>
      <c r="CJ5" s="425"/>
      <c r="CK5" s="425"/>
      <c r="CL5" s="425"/>
      <c r="CM5" s="425"/>
      <c r="CN5" s="425"/>
      <c r="CO5" s="425"/>
      <c r="CP5" s="425"/>
      <c r="CQ5" s="425"/>
      <c r="CR5" s="425"/>
      <c r="CS5" s="425"/>
      <c r="CT5" s="425"/>
      <c r="CU5" s="425"/>
      <c r="CV5" s="425"/>
      <c r="CW5" s="425"/>
      <c r="CX5" s="425"/>
      <c r="CY5" s="425"/>
      <c r="CZ5" s="425"/>
      <c r="DA5" s="425"/>
      <c r="DB5" s="425"/>
      <c r="DC5" s="425"/>
      <c r="DD5" s="425"/>
      <c r="DE5" s="425"/>
      <c r="DF5" s="293"/>
      <c r="DG5" s="293"/>
      <c r="DH5" s="293"/>
      <c r="DI5" s="293"/>
      <c r="DJ5" s="293"/>
      <c r="DK5" s="293"/>
      <c r="DL5" s="293"/>
      <c r="DM5" s="293"/>
      <c r="DN5" s="293"/>
      <c r="DO5" s="293"/>
      <c r="DP5" s="293"/>
      <c r="DQ5" s="293"/>
      <c r="DR5" s="293"/>
      <c r="DS5" s="293"/>
      <c r="DT5" s="293"/>
      <c r="DU5" s="293"/>
      <c r="DV5" s="293"/>
      <c r="DW5" s="293"/>
    </row>
    <row r="6" spans="1:143" s="292" customFormat="1" ht="13.5">
      <c r="A6" s="425"/>
      <c r="B6" s="425"/>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c r="CG6" s="425"/>
      <c r="CH6" s="425"/>
      <c r="CI6" s="425"/>
      <c r="CJ6" s="425"/>
      <c r="CK6" s="425"/>
      <c r="CL6" s="425"/>
      <c r="CM6" s="425"/>
      <c r="CN6" s="425"/>
      <c r="CO6" s="425"/>
      <c r="CP6" s="425"/>
      <c r="CQ6" s="425"/>
      <c r="CR6" s="425"/>
      <c r="CS6" s="425"/>
      <c r="CT6" s="425"/>
      <c r="CU6" s="425"/>
      <c r="CV6" s="425"/>
      <c r="CW6" s="425"/>
      <c r="CX6" s="425"/>
      <c r="CY6" s="425"/>
      <c r="CZ6" s="425"/>
      <c r="DA6" s="425"/>
      <c r="DB6" s="425"/>
      <c r="DC6" s="425"/>
      <c r="DD6" s="425"/>
      <c r="DE6" s="425"/>
      <c r="DF6" s="293"/>
      <c r="DG6" s="293"/>
      <c r="DH6" s="293"/>
      <c r="DI6" s="293"/>
      <c r="DJ6" s="293"/>
      <c r="DK6" s="293"/>
      <c r="DL6" s="293"/>
      <c r="DM6" s="293"/>
      <c r="DN6" s="293"/>
      <c r="DO6" s="293"/>
      <c r="DP6" s="293"/>
      <c r="DQ6" s="293"/>
      <c r="DR6" s="293"/>
      <c r="DS6" s="293"/>
      <c r="DT6" s="293"/>
      <c r="DU6" s="293"/>
      <c r="DV6" s="293"/>
      <c r="DW6" s="293"/>
    </row>
    <row r="7" spans="1:143" s="292" customFormat="1" ht="13.5">
      <c r="A7" s="425"/>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c r="BW7" s="425"/>
      <c r="BX7" s="425"/>
      <c r="BY7" s="425"/>
      <c r="BZ7" s="425"/>
      <c r="CA7" s="425"/>
      <c r="CB7" s="425"/>
      <c r="CC7" s="425"/>
      <c r="CD7" s="425"/>
      <c r="CE7" s="425"/>
      <c r="CF7" s="425"/>
      <c r="CG7" s="425"/>
      <c r="CH7" s="425"/>
      <c r="CI7" s="425"/>
      <c r="CJ7" s="425"/>
      <c r="CK7" s="425"/>
      <c r="CL7" s="425"/>
      <c r="CM7" s="425"/>
      <c r="CN7" s="425"/>
      <c r="CO7" s="425"/>
      <c r="CP7" s="425"/>
      <c r="CQ7" s="425"/>
      <c r="CR7" s="425"/>
      <c r="CS7" s="425"/>
      <c r="CT7" s="425"/>
      <c r="CU7" s="425"/>
      <c r="CV7" s="425"/>
      <c r="CW7" s="425"/>
      <c r="CX7" s="425"/>
      <c r="CY7" s="425"/>
      <c r="CZ7" s="425"/>
      <c r="DA7" s="425"/>
      <c r="DB7" s="425"/>
      <c r="DC7" s="425"/>
      <c r="DD7" s="425"/>
      <c r="DE7" s="425"/>
      <c r="DF7" s="293"/>
      <c r="DG7" s="293"/>
      <c r="DH7" s="293"/>
      <c r="DI7" s="293"/>
      <c r="DJ7" s="293"/>
      <c r="DK7" s="293"/>
      <c r="DL7" s="293"/>
      <c r="DM7" s="293"/>
      <c r="DN7" s="293"/>
      <c r="DO7" s="293"/>
      <c r="DP7" s="293"/>
      <c r="DQ7" s="293"/>
      <c r="DR7" s="293"/>
      <c r="DS7" s="293"/>
      <c r="DT7" s="293"/>
      <c r="DU7" s="293"/>
      <c r="DV7" s="293"/>
      <c r="DW7" s="293"/>
    </row>
    <row r="8" spans="1:143" s="292" customFormat="1" ht="13.5">
      <c r="A8" s="425"/>
      <c r="B8" s="425"/>
      <c r="C8" s="425"/>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c r="BR8" s="425"/>
      <c r="BS8" s="425"/>
      <c r="BT8" s="425"/>
      <c r="BU8" s="425"/>
      <c r="BV8" s="425"/>
      <c r="BW8" s="425"/>
      <c r="BX8" s="425"/>
      <c r="BY8" s="425"/>
      <c r="BZ8" s="425"/>
      <c r="CA8" s="425"/>
      <c r="CB8" s="425"/>
      <c r="CC8" s="425"/>
      <c r="CD8" s="425"/>
      <c r="CE8" s="425"/>
      <c r="CF8" s="425"/>
      <c r="CG8" s="425"/>
      <c r="CH8" s="425"/>
      <c r="CI8" s="425"/>
      <c r="CJ8" s="425"/>
      <c r="CK8" s="425"/>
      <c r="CL8" s="425"/>
      <c r="CM8" s="425"/>
      <c r="CN8" s="425"/>
      <c r="CO8" s="425"/>
      <c r="CP8" s="425"/>
      <c r="CQ8" s="425"/>
      <c r="CR8" s="425"/>
      <c r="CS8" s="425"/>
      <c r="CT8" s="425"/>
      <c r="CU8" s="425"/>
      <c r="CV8" s="425"/>
      <c r="CW8" s="425"/>
      <c r="CX8" s="425"/>
      <c r="CY8" s="425"/>
      <c r="CZ8" s="425"/>
      <c r="DA8" s="425"/>
      <c r="DB8" s="425"/>
      <c r="DC8" s="425"/>
      <c r="DD8" s="425"/>
      <c r="DE8" s="425"/>
      <c r="DF8" s="293"/>
      <c r="DG8" s="293"/>
      <c r="DH8" s="293"/>
      <c r="DI8" s="293"/>
      <c r="DJ8" s="293"/>
      <c r="DK8" s="293"/>
      <c r="DL8" s="293"/>
      <c r="DM8" s="293"/>
      <c r="DN8" s="293"/>
      <c r="DO8" s="293"/>
      <c r="DP8" s="293"/>
      <c r="DQ8" s="293"/>
      <c r="DR8" s="293"/>
      <c r="DS8" s="293"/>
      <c r="DT8" s="293"/>
      <c r="DU8" s="293"/>
      <c r="DV8" s="293"/>
      <c r="DW8" s="293"/>
    </row>
    <row r="9" spans="1:143" s="292" customFormat="1" ht="13.5">
      <c r="A9" s="425"/>
      <c r="B9" s="425"/>
      <c r="C9" s="425"/>
      <c r="D9" s="425"/>
      <c r="E9" s="425"/>
      <c r="F9" s="425"/>
      <c r="G9" s="425"/>
      <c r="H9" s="425"/>
      <c r="I9" s="425"/>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c r="CN9" s="425"/>
      <c r="CO9" s="425"/>
      <c r="CP9" s="425"/>
      <c r="CQ9" s="425"/>
      <c r="CR9" s="425"/>
      <c r="CS9" s="425"/>
      <c r="CT9" s="425"/>
      <c r="CU9" s="425"/>
      <c r="CV9" s="425"/>
      <c r="CW9" s="425"/>
      <c r="CX9" s="425"/>
      <c r="CY9" s="425"/>
      <c r="CZ9" s="425"/>
      <c r="DA9" s="425"/>
      <c r="DB9" s="425"/>
      <c r="DC9" s="425"/>
      <c r="DD9" s="425"/>
      <c r="DE9" s="425"/>
      <c r="DF9" s="293"/>
      <c r="DG9" s="293"/>
      <c r="DH9" s="293"/>
      <c r="DI9" s="293"/>
      <c r="DJ9" s="293"/>
      <c r="DK9" s="293"/>
      <c r="DL9" s="293"/>
      <c r="DM9" s="293"/>
      <c r="DN9" s="293"/>
      <c r="DO9" s="293"/>
      <c r="DP9" s="293"/>
      <c r="DQ9" s="293"/>
      <c r="DR9" s="293"/>
      <c r="DS9" s="293"/>
      <c r="DT9" s="293"/>
      <c r="DU9" s="293"/>
      <c r="DV9" s="293"/>
      <c r="DW9" s="293"/>
    </row>
    <row r="10" spans="1:143" s="292" customFormat="1" ht="13.5">
      <c r="A10" s="425"/>
      <c r="B10" s="425"/>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c r="CN10" s="425"/>
      <c r="CO10" s="425"/>
      <c r="CP10" s="425"/>
      <c r="CQ10" s="425"/>
      <c r="CR10" s="425"/>
      <c r="CS10" s="425"/>
      <c r="CT10" s="425"/>
      <c r="CU10" s="425"/>
      <c r="CV10" s="425"/>
      <c r="CW10" s="425"/>
      <c r="CX10" s="425"/>
      <c r="CY10" s="425"/>
      <c r="CZ10" s="425"/>
      <c r="DA10" s="425"/>
      <c r="DB10" s="425"/>
      <c r="DC10" s="425"/>
      <c r="DD10" s="425"/>
      <c r="DE10" s="425"/>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ht="13.5">
      <c r="A11" s="425"/>
      <c r="B11" s="425"/>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c r="CM11" s="425"/>
      <c r="CN11" s="425"/>
      <c r="CO11" s="425"/>
      <c r="CP11" s="425"/>
      <c r="CQ11" s="425"/>
      <c r="CR11" s="425"/>
      <c r="CS11" s="425"/>
      <c r="CT11" s="425"/>
      <c r="CU11" s="425"/>
      <c r="CV11" s="425"/>
      <c r="CW11" s="425"/>
      <c r="CX11" s="425"/>
      <c r="CY11" s="425"/>
      <c r="CZ11" s="425"/>
      <c r="DA11" s="425"/>
      <c r="DB11" s="425"/>
      <c r="DC11" s="425"/>
      <c r="DD11" s="425"/>
      <c r="DE11" s="425"/>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5"/>
      <c r="B12" s="425"/>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425"/>
      <c r="CH12" s="425"/>
      <c r="CI12" s="425"/>
      <c r="CJ12" s="425"/>
      <c r="CK12" s="425"/>
      <c r="CL12" s="425"/>
      <c r="CM12" s="425"/>
      <c r="CN12" s="425"/>
      <c r="CO12" s="425"/>
      <c r="CP12" s="425"/>
      <c r="CQ12" s="425"/>
      <c r="CR12" s="425"/>
      <c r="CS12" s="425"/>
      <c r="CT12" s="425"/>
      <c r="CU12" s="425"/>
      <c r="CV12" s="425"/>
      <c r="CW12" s="425"/>
      <c r="CX12" s="425"/>
      <c r="CY12" s="425"/>
      <c r="CZ12" s="425"/>
      <c r="DA12" s="425"/>
      <c r="DB12" s="425"/>
      <c r="DC12" s="425"/>
      <c r="DD12" s="425"/>
      <c r="DE12" s="425"/>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ht="13.5">
      <c r="A13" s="425"/>
      <c r="B13" s="425"/>
      <c r="C13" s="425"/>
      <c r="D13" s="425"/>
      <c r="E13" s="425"/>
      <c r="F13" s="425"/>
      <c r="G13" s="425"/>
      <c r="H13" s="425"/>
      <c r="I13" s="425"/>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5"/>
      <c r="BZ13" s="425"/>
      <c r="CA13" s="425"/>
      <c r="CB13" s="425"/>
      <c r="CC13" s="425"/>
      <c r="CD13" s="425"/>
      <c r="CE13" s="425"/>
      <c r="CF13" s="425"/>
      <c r="CG13" s="425"/>
      <c r="CH13" s="425"/>
      <c r="CI13" s="425"/>
      <c r="CJ13" s="425"/>
      <c r="CK13" s="425"/>
      <c r="CL13" s="425"/>
      <c r="CM13" s="425"/>
      <c r="CN13" s="425"/>
      <c r="CO13" s="425"/>
      <c r="CP13" s="425"/>
      <c r="CQ13" s="425"/>
      <c r="CR13" s="425"/>
      <c r="CS13" s="425"/>
      <c r="CT13" s="425"/>
      <c r="CU13" s="425"/>
      <c r="CV13" s="425"/>
      <c r="CW13" s="425"/>
      <c r="CX13" s="425"/>
      <c r="CY13" s="425"/>
      <c r="CZ13" s="425"/>
      <c r="DA13" s="425"/>
      <c r="DB13" s="425"/>
      <c r="DC13" s="425"/>
      <c r="DD13" s="425"/>
      <c r="DE13" s="425"/>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5"/>
      <c r="B14" s="425"/>
      <c r="C14" s="425"/>
      <c r="D14" s="425"/>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5"/>
      <c r="BT14" s="425"/>
      <c r="BU14" s="425"/>
      <c r="BV14" s="425"/>
      <c r="BW14" s="425"/>
      <c r="BX14" s="425"/>
      <c r="BY14" s="425"/>
      <c r="BZ14" s="425"/>
      <c r="CA14" s="425"/>
      <c r="CB14" s="425"/>
      <c r="CC14" s="425"/>
      <c r="CD14" s="425"/>
      <c r="CE14" s="425"/>
      <c r="CF14" s="425"/>
      <c r="CG14" s="425"/>
      <c r="CH14" s="425"/>
      <c r="CI14" s="425"/>
      <c r="CJ14" s="425"/>
      <c r="CK14" s="425"/>
      <c r="CL14" s="425"/>
      <c r="CM14" s="425"/>
      <c r="CN14" s="425"/>
      <c r="CO14" s="425"/>
      <c r="CP14" s="425"/>
      <c r="CQ14" s="425"/>
      <c r="CR14" s="425"/>
      <c r="CS14" s="425"/>
      <c r="CT14" s="425"/>
      <c r="CU14" s="425"/>
      <c r="CV14" s="425"/>
      <c r="CW14" s="425"/>
      <c r="CX14" s="425"/>
      <c r="CY14" s="425"/>
      <c r="CZ14" s="425"/>
      <c r="DA14" s="425"/>
      <c r="DB14" s="425"/>
      <c r="DC14" s="425"/>
      <c r="DD14" s="425"/>
      <c r="DE14" s="425"/>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90"/>
      <c r="B15" s="425"/>
      <c r="C15" s="425"/>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5"/>
      <c r="BT15" s="425"/>
      <c r="BU15" s="425"/>
      <c r="BV15" s="425"/>
      <c r="BW15" s="425"/>
      <c r="BX15" s="425"/>
      <c r="BY15" s="425"/>
      <c r="BZ15" s="425"/>
      <c r="CA15" s="425"/>
      <c r="CB15" s="425"/>
      <c r="CC15" s="425"/>
      <c r="CD15" s="425"/>
      <c r="CE15" s="425"/>
      <c r="CF15" s="425"/>
      <c r="CG15" s="425"/>
      <c r="CH15" s="425"/>
      <c r="CI15" s="425"/>
      <c r="CJ15" s="425"/>
      <c r="CK15" s="425"/>
      <c r="CL15" s="425"/>
      <c r="CM15" s="425"/>
      <c r="CN15" s="425"/>
      <c r="CO15" s="425"/>
      <c r="CP15" s="425"/>
      <c r="CQ15" s="425"/>
      <c r="CR15" s="425"/>
      <c r="CS15" s="425"/>
      <c r="CT15" s="425"/>
      <c r="CU15" s="425"/>
      <c r="CV15" s="425"/>
      <c r="CW15" s="425"/>
      <c r="CX15" s="425"/>
      <c r="CY15" s="425"/>
      <c r="CZ15" s="425"/>
      <c r="DA15" s="425"/>
      <c r="DB15" s="425"/>
      <c r="DC15" s="425"/>
      <c r="DD15" s="425"/>
      <c r="DE15" s="425"/>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90"/>
      <c r="B16" s="425"/>
      <c r="C16" s="425"/>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5"/>
      <c r="BU16" s="425"/>
      <c r="BV16" s="425"/>
      <c r="BW16" s="425"/>
      <c r="BX16" s="425"/>
      <c r="BY16" s="425"/>
      <c r="BZ16" s="425"/>
      <c r="CA16" s="425"/>
      <c r="CB16" s="425"/>
      <c r="CC16" s="425"/>
      <c r="CD16" s="425"/>
      <c r="CE16" s="425"/>
      <c r="CF16" s="425"/>
      <c r="CG16" s="425"/>
      <c r="CH16" s="425"/>
      <c r="CI16" s="425"/>
      <c r="CJ16" s="425"/>
      <c r="CK16" s="425"/>
      <c r="CL16" s="425"/>
      <c r="CM16" s="425"/>
      <c r="CN16" s="425"/>
      <c r="CO16" s="425"/>
      <c r="CP16" s="425"/>
      <c r="CQ16" s="425"/>
      <c r="CR16" s="425"/>
      <c r="CS16" s="425"/>
      <c r="CT16" s="425"/>
      <c r="CU16" s="425"/>
      <c r="CV16" s="425"/>
      <c r="CW16" s="425"/>
      <c r="CX16" s="425"/>
      <c r="CY16" s="425"/>
      <c r="CZ16" s="425"/>
      <c r="DA16" s="425"/>
      <c r="DB16" s="425"/>
      <c r="DC16" s="425"/>
      <c r="DD16" s="425"/>
      <c r="DE16" s="425"/>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90"/>
      <c r="B17" s="425"/>
      <c r="C17" s="425"/>
      <c r="D17" s="425"/>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425"/>
      <c r="BL17" s="425"/>
      <c r="BM17" s="425"/>
      <c r="BN17" s="425"/>
      <c r="BO17" s="425"/>
      <c r="BP17" s="425"/>
      <c r="BQ17" s="425"/>
      <c r="BR17" s="425"/>
      <c r="BS17" s="425"/>
      <c r="BT17" s="425"/>
      <c r="BU17" s="425"/>
      <c r="BV17" s="425"/>
      <c r="BW17" s="425"/>
      <c r="BX17" s="425"/>
      <c r="BY17" s="425"/>
      <c r="BZ17" s="425"/>
      <c r="CA17" s="425"/>
      <c r="CB17" s="425"/>
      <c r="CC17" s="425"/>
      <c r="CD17" s="425"/>
      <c r="CE17" s="425"/>
      <c r="CF17" s="425"/>
      <c r="CG17" s="425"/>
      <c r="CH17" s="425"/>
      <c r="CI17" s="425"/>
      <c r="CJ17" s="425"/>
      <c r="CK17" s="425"/>
      <c r="CL17" s="425"/>
      <c r="CM17" s="425"/>
      <c r="CN17" s="425"/>
      <c r="CO17" s="425"/>
      <c r="CP17" s="425"/>
      <c r="CQ17" s="425"/>
      <c r="CR17" s="425"/>
      <c r="CS17" s="425"/>
      <c r="CT17" s="425"/>
      <c r="CU17" s="425"/>
      <c r="CV17" s="425"/>
      <c r="CW17" s="425"/>
      <c r="CX17" s="425"/>
      <c r="CY17" s="425"/>
      <c r="CZ17" s="425"/>
      <c r="DA17" s="425"/>
      <c r="DB17" s="425"/>
      <c r="DC17" s="425"/>
      <c r="DD17" s="425"/>
      <c r="DE17" s="425"/>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90"/>
      <c r="B18" s="425"/>
      <c r="C18" s="425"/>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5"/>
      <c r="AT18" s="425"/>
      <c r="AU18" s="425"/>
      <c r="AV18" s="425"/>
      <c r="AW18" s="425"/>
      <c r="AX18" s="425"/>
      <c r="AY18" s="425"/>
      <c r="AZ18" s="425"/>
      <c r="BA18" s="425"/>
      <c r="BB18" s="425"/>
      <c r="BC18" s="425"/>
      <c r="BD18" s="425"/>
      <c r="BE18" s="425"/>
      <c r="BF18" s="425"/>
      <c r="BG18" s="425"/>
      <c r="BH18" s="425"/>
      <c r="BI18" s="425"/>
      <c r="BJ18" s="425"/>
      <c r="BK18" s="425"/>
      <c r="BL18" s="425"/>
      <c r="BM18" s="425"/>
      <c r="BN18" s="425"/>
      <c r="BO18" s="425"/>
      <c r="BP18" s="425"/>
      <c r="BQ18" s="425"/>
      <c r="BR18" s="425"/>
      <c r="BS18" s="425"/>
      <c r="BT18" s="425"/>
      <c r="BU18" s="425"/>
      <c r="BV18" s="425"/>
      <c r="BW18" s="425"/>
      <c r="BX18" s="425"/>
      <c r="BY18" s="425"/>
      <c r="BZ18" s="425"/>
      <c r="CA18" s="425"/>
      <c r="CB18" s="425"/>
      <c r="CC18" s="425"/>
      <c r="CD18" s="425"/>
      <c r="CE18" s="425"/>
      <c r="CF18" s="425"/>
      <c r="CG18" s="425"/>
      <c r="CH18" s="425"/>
      <c r="CI18" s="425"/>
      <c r="CJ18" s="425"/>
      <c r="CK18" s="425"/>
      <c r="CL18" s="425"/>
      <c r="CM18" s="425"/>
      <c r="CN18" s="425"/>
      <c r="CO18" s="425"/>
      <c r="CP18" s="425"/>
      <c r="CQ18" s="425"/>
      <c r="CR18" s="425"/>
      <c r="CS18" s="425"/>
      <c r="CT18" s="425"/>
      <c r="CU18" s="425"/>
      <c r="CV18" s="425"/>
      <c r="CW18" s="425"/>
      <c r="CX18" s="425"/>
      <c r="CY18" s="425"/>
      <c r="CZ18" s="425"/>
      <c r="DA18" s="425"/>
      <c r="DB18" s="425"/>
      <c r="DC18" s="425"/>
      <c r="DD18" s="425"/>
      <c r="DE18" s="425"/>
      <c r="DF18" s="293"/>
      <c r="DG18" s="293"/>
      <c r="DH18" s="293"/>
      <c r="DI18" s="293"/>
      <c r="DJ18" s="293"/>
      <c r="DK18" s="293"/>
      <c r="DL18" s="293"/>
      <c r="DM18" s="293"/>
      <c r="DN18" s="293"/>
      <c r="DO18" s="293"/>
      <c r="DP18" s="293"/>
      <c r="DQ18" s="293"/>
      <c r="DR18" s="293"/>
      <c r="DS18" s="293"/>
      <c r="DT18" s="293"/>
      <c r="DU18" s="293"/>
      <c r="DV18" s="293"/>
      <c r="DW18" s="293"/>
    </row>
    <row r="19" spans="1:351" ht="13.5">
      <c r="DD19" s="390"/>
      <c r="DE19" s="390"/>
    </row>
    <row r="20" spans="1:351" ht="13.5">
      <c r="DD20" s="390"/>
      <c r="DE20" s="390"/>
    </row>
    <row r="21" spans="1:351" ht="17.25">
      <c r="B21" s="424"/>
      <c r="C21" s="420"/>
      <c r="D21" s="420"/>
      <c r="E21" s="420"/>
      <c r="F21" s="420"/>
      <c r="G21" s="420"/>
      <c r="H21" s="420"/>
      <c r="I21" s="420"/>
      <c r="J21" s="420"/>
      <c r="K21" s="420"/>
      <c r="L21" s="420"/>
      <c r="M21" s="420"/>
      <c r="N21" s="423"/>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3"/>
      <c r="AU21" s="420"/>
      <c r="AV21" s="420"/>
      <c r="AW21" s="420"/>
      <c r="AX21" s="420"/>
      <c r="AY21" s="420"/>
      <c r="AZ21" s="420"/>
      <c r="BA21" s="420"/>
      <c r="BB21" s="420"/>
      <c r="BC21" s="420"/>
      <c r="BD21" s="420"/>
      <c r="BE21" s="420"/>
      <c r="BF21" s="423"/>
      <c r="BG21" s="420"/>
      <c r="BH21" s="420"/>
      <c r="BI21" s="420"/>
      <c r="BJ21" s="420"/>
      <c r="BK21" s="420"/>
      <c r="BL21" s="420"/>
      <c r="BM21" s="420"/>
      <c r="BN21" s="420"/>
      <c r="BO21" s="420"/>
      <c r="BP21" s="420"/>
      <c r="BQ21" s="420"/>
      <c r="BR21" s="423"/>
      <c r="BS21" s="420"/>
      <c r="BT21" s="420"/>
      <c r="BU21" s="420"/>
      <c r="BV21" s="420"/>
      <c r="BW21" s="420"/>
      <c r="BX21" s="420"/>
      <c r="BY21" s="420"/>
      <c r="BZ21" s="420"/>
      <c r="CA21" s="420"/>
      <c r="CB21" s="420"/>
      <c r="CC21" s="420"/>
      <c r="CD21" s="423"/>
      <c r="CE21" s="420"/>
      <c r="CF21" s="420"/>
      <c r="CG21" s="420"/>
      <c r="CH21" s="420"/>
      <c r="CI21" s="420"/>
      <c r="CJ21" s="420"/>
      <c r="CK21" s="420"/>
      <c r="CL21" s="420"/>
      <c r="CM21" s="420"/>
      <c r="CN21" s="420"/>
      <c r="CO21" s="420"/>
      <c r="CP21" s="423"/>
      <c r="CQ21" s="420"/>
      <c r="CR21" s="420"/>
      <c r="CS21" s="420"/>
      <c r="CT21" s="420"/>
      <c r="CU21" s="420"/>
      <c r="CV21" s="420"/>
      <c r="CW21" s="420"/>
      <c r="CX21" s="420"/>
      <c r="CY21" s="420"/>
      <c r="CZ21" s="420"/>
      <c r="DA21" s="420"/>
      <c r="DB21" s="423"/>
      <c r="DC21" s="420"/>
      <c r="DD21" s="419"/>
      <c r="DE21" s="390"/>
      <c r="MM21" s="422"/>
    </row>
    <row r="22" spans="1:351" ht="17.25">
      <c r="B22" s="391"/>
      <c r="MM22" s="422"/>
    </row>
    <row r="23" spans="1:351" ht="13.5">
      <c r="B23" s="391"/>
    </row>
    <row r="24" spans="1:351" ht="13.5">
      <c r="B24" s="391"/>
    </row>
    <row r="25" spans="1:351" ht="13.5">
      <c r="B25" s="391"/>
    </row>
    <row r="26" spans="1:351" ht="13.5">
      <c r="B26" s="391"/>
    </row>
    <row r="27" spans="1:351" ht="13.5">
      <c r="B27" s="391"/>
    </row>
    <row r="28" spans="1:351" ht="13.5">
      <c r="B28" s="391"/>
    </row>
    <row r="29" spans="1:351" ht="13.5">
      <c r="B29" s="391"/>
    </row>
    <row r="30" spans="1:351" ht="13.5">
      <c r="B30" s="391"/>
    </row>
    <row r="31" spans="1:351" ht="13.5">
      <c r="B31" s="391"/>
    </row>
    <row r="32" spans="1:351" ht="13.5">
      <c r="B32" s="391"/>
    </row>
    <row r="33" spans="2:109" ht="13.5">
      <c r="B33" s="391"/>
    </row>
    <row r="34" spans="2:109" ht="13.5">
      <c r="B34" s="391"/>
    </row>
    <row r="35" spans="2:109" ht="13.5">
      <c r="B35" s="391"/>
    </row>
    <row r="36" spans="2:109" ht="13.5">
      <c r="B36" s="391"/>
    </row>
    <row r="37" spans="2:109" ht="13.5">
      <c r="B37" s="391"/>
    </row>
    <row r="38" spans="2:109" ht="13.5">
      <c r="B38" s="391"/>
    </row>
    <row r="39" spans="2:109" ht="13.5">
      <c r="B39" s="396"/>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4"/>
    </row>
    <row r="40" spans="2:109" ht="13.5">
      <c r="B40" s="411"/>
      <c r="DD40" s="411"/>
      <c r="DE40" s="390"/>
    </row>
    <row r="41" spans="2:109" ht="17.25">
      <c r="B41" s="421" t="s">
        <v>605</v>
      </c>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20"/>
      <c r="AP41" s="420"/>
      <c r="AQ41" s="420"/>
      <c r="AR41" s="420"/>
      <c r="AS41" s="420"/>
      <c r="AT41" s="420"/>
      <c r="AU41" s="420"/>
      <c r="AV41" s="420"/>
      <c r="AW41" s="420"/>
      <c r="AX41" s="420"/>
      <c r="AY41" s="420"/>
      <c r="AZ41" s="420"/>
      <c r="BA41" s="420"/>
      <c r="BB41" s="420"/>
      <c r="BC41" s="420"/>
      <c r="BD41" s="420"/>
      <c r="BE41" s="420"/>
      <c r="BF41" s="420"/>
      <c r="BG41" s="420"/>
      <c r="BH41" s="420"/>
      <c r="BI41" s="420"/>
      <c r="BJ41" s="420"/>
      <c r="BK41" s="420"/>
      <c r="BL41" s="420"/>
      <c r="BM41" s="420"/>
      <c r="BN41" s="420"/>
      <c r="BO41" s="420"/>
      <c r="BP41" s="420"/>
      <c r="BQ41" s="420"/>
      <c r="BR41" s="420"/>
      <c r="BS41" s="420"/>
      <c r="BT41" s="420"/>
      <c r="BU41" s="420"/>
      <c r="BV41" s="420"/>
      <c r="BW41" s="420"/>
      <c r="BX41" s="420"/>
      <c r="BY41" s="420"/>
      <c r="BZ41" s="420"/>
      <c r="CA41" s="420"/>
      <c r="CB41" s="420"/>
      <c r="CC41" s="420"/>
      <c r="CD41" s="420"/>
      <c r="CE41" s="420"/>
      <c r="CF41" s="420"/>
      <c r="CG41" s="420"/>
      <c r="CH41" s="420"/>
      <c r="CI41" s="420"/>
      <c r="CJ41" s="420"/>
      <c r="CK41" s="420"/>
      <c r="CL41" s="420"/>
      <c r="CM41" s="420"/>
      <c r="CN41" s="420"/>
      <c r="CO41" s="420"/>
      <c r="CP41" s="420"/>
      <c r="CQ41" s="420"/>
      <c r="CR41" s="420"/>
      <c r="CS41" s="420"/>
      <c r="CT41" s="420"/>
      <c r="CU41" s="420"/>
      <c r="CV41" s="420"/>
      <c r="CW41" s="420"/>
      <c r="CX41" s="420"/>
      <c r="CY41" s="420"/>
      <c r="CZ41" s="420"/>
      <c r="DA41" s="420"/>
      <c r="DB41" s="420"/>
      <c r="DC41" s="420"/>
      <c r="DD41" s="419"/>
    </row>
    <row r="42" spans="2:109" ht="13.5">
      <c r="B42" s="391"/>
      <c r="G42" s="407"/>
      <c r="I42" s="406"/>
      <c r="J42" s="406"/>
      <c r="K42" s="406"/>
      <c r="AM42" s="407"/>
      <c r="AN42" s="407" t="s">
        <v>600</v>
      </c>
      <c r="AP42" s="406"/>
      <c r="AQ42" s="406"/>
      <c r="AR42" s="406"/>
      <c r="AY42" s="407"/>
      <c r="BA42" s="406"/>
      <c r="BB42" s="406"/>
      <c r="BC42" s="406"/>
      <c r="BK42" s="407"/>
      <c r="BM42" s="406"/>
      <c r="BN42" s="406"/>
      <c r="BO42" s="406"/>
      <c r="BW42" s="407"/>
      <c r="BY42" s="406"/>
      <c r="BZ42" s="406"/>
      <c r="CA42" s="406"/>
      <c r="CI42" s="407"/>
      <c r="CK42" s="406"/>
      <c r="CL42" s="406"/>
      <c r="CM42" s="406"/>
      <c r="CU42" s="407"/>
      <c r="CW42" s="406"/>
      <c r="CX42" s="406"/>
      <c r="CY42" s="406"/>
    </row>
    <row r="43" spans="2:109" ht="13.5" customHeight="1">
      <c r="B43" s="391"/>
      <c r="AN43" s="1322" t="s">
        <v>599</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5">
      <c r="B44" s="391"/>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5">
      <c r="B45" s="391"/>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5">
      <c r="B46" s="391"/>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5">
      <c r="B47" s="391"/>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5">
      <c r="B48" s="391"/>
      <c r="H48" s="398"/>
      <c r="I48" s="398"/>
      <c r="J48" s="398"/>
      <c r="AN48" s="398"/>
      <c r="AO48" s="398"/>
      <c r="AP48" s="398"/>
      <c r="AZ48" s="398"/>
      <c r="BA48" s="398"/>
      <c r="BB48" s="398"/>
      <c r="BL48" s="398"/>
      <c r="BM48" s="398"/>
      <c r="BN48" s="398"/>
      <c r="BX48" s="398"/>
      <c r="BY48" s="398"/>
      <c r="BZ48" s="398"/>
      <c r="CJ48" s="398"/>
      <c r="CK48" s="398"/>
      <c r="CL48" s="398"/>
      <c r="CV48" s="398"/>
      <c r="CW48" s="398"/>
      <c r="CX48" s="398"/>
    </row>
    <row r="49" spans="1:109" ht="13.5">
      <c r="B49" s="391"/>
      <c r="AN49" s="390" t="s">
        <v>598</v>
      </c>
    </row>
    <row r="50" spans="1:109" ht="13.5">
      <c r="B50" s="391"/>
      <c r="G50" s="1316"/>
      <c r="H50" s="1316"/>
      <c r="I50" s="1316"/>
      <c r="J50" s="1316"/>
      <c r="K50" s="400"/>
      <c r="L50" s="400"/>
      <c r="M50" s="399"/>
      <c r="N50" s="399"/>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2" t="s">
        <v>542</v>
      </c>
      <c r="BQ50" s="1312"/>
      <c r="BR50" s="1312"/>
      <c r="BS50" s="1312"/>
      <c r="BT50" s="1312"/>
      <c r="BU50" s="1312"/>
      <c r="BV50" s="1312"/>
      <c r="BW50" s="1312"/>
      <c r="BX50" s="1312" t="s">
        <v>543</v>
      </c>
      <c r="BY50" s="1312"/>
      <c r="BZ50" s="1312"/>
      <c r="CA50" s="1312"/>
      <c r="CB50" s="1312"/>
      <c r="CC50" s="1312"/>
      <c r="CD50" s="1312"/>
      <c r="CE50" s="1312"/>
      <c r="CF50" s="1312" t="s">
        <v>544</v>
      </c>
      <c r="CG50" s="1312"/>
      <c r="CH50" s="1312"/>
      <c r="CI50" s="1312"/>
      <c r="CJ50" s="1312"/>
      <c r="CK50" s="1312"/>
      <c r="CL50" s="1312"/>
      <c r="CM50" s="1312"/>
      <c r="CN50" s="1312" t="s">
        <v>545</v>
      </c>
      <c r="CO50" s="1312"/>
      <c r="CP50" s="1312"/>
      <c r="CQ50" s="1312"/>
      <c r="CR50" s="1312"/>
      <c r="CS50" s="1312"/>
      <c r="CT50" s="1312"/>
      <c r="CU50" s="1312"/>
      <c r="CV50" s="1312" t="s">
        <v>546</v>
      </c>
      <c r="CW50" s="1312"/>
      <c r="CX50" s="1312"/>
      <c r="CY50" s="1312"/>
      <c r="CZ50" s="1312"/>
      <c r="DA50" s="1312"/>
      <c r="DB50" s="1312"/>
      <c r="DC50" s="1312"/>
    </row>
    <row r="51" spans="1:109" ht="13.5" customHeight="1">
      <c r="B51" s="391"/>
      <c r="G51" s="1321"/>
      <c r="H51" s="1321"/>
      <c r="I51" s="1331"/>
      <c r="J51" s="1331"/>
      <c r="K51" s="1317"/>
      <c r="L51" s="1317"/>
      <c r="M51" s="1317"/>
      <c r="N51" s="1317"/>
      <c r="AM51" s="398"/>
      <c r="AN51" s="1313" t="s">
        <v>597</v>
      </c>
      <c r="AO51" s="1313"/>
      <c r="AP51" s="1313"/>
      <c r="AQ51" s="1313"/>
      <c r="AR51" s="1313"/>
      <c r="AS51" s="1313"/>
      <c r="AT51" s="1313"/>
      <c r="AU51" s="1313"/>
      <c r="AV51" s="1313"/>
      <c r="AW51" s="1313"/>
      <c r="AX51" s="1313"/>
      <c r="AY51" s="1313"/>
      <c r="AZ51" s="1313"/>
      <c r="BA51" s="1313"/>
      <c r="BB51" s="1313" t="s">
        <v>596</v>
      </c>
      <c r="BC51" s="1313"/>
      <c r="BD51" s="1313"/>
      <c r="BE51" s="1313"/>
      <c r="BF51" s="1313"/>
      <c r="BG51" s="1313"/>
      <c r="BH51" s="1313"/>
      <c r="BI51" s="1313"/>
      <c r="BJ51" s="1313"/>
      <c r="BK51" s="1313"/>
      <c r="BL51" s="1313"/>
      <c r="BM51" s="1313"/>
      <c r="BN51" s="1313"/>
      <c r="BO51" s="1313"/>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ht="13.5">
      <c r="B52" s="391"/>
      <c r="G52" s="1321"/>
      <c r="H52" s="1321"/>
      <c r="I52" s="1331"/>
      <c r="J52" s="1331"/>
      <c r="K52" s="1317"/>
      <c r="L52" s="1317"/>
      <c r="M52" s="1317"/>
      <c r="N52" s="1317"/>
      <c r="AM52" s="398"/>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5">
      <c r="A53" s="406"/>
      <c r="B53" s="391"/>
      <c r="G53" s="1321"/>
      <c r="H53" s="1321"/>
      <c r="I53" s="1316"/>
      <c r="J53" s="1316"/>
      <c r="K53" s="1317"/>
      <c r="L53" s="1317"/>
      <c r="M53" s="1317"/>
      <c r="N53" s="1317"/>
      <c r="AM53" s="398"/>
      <c r="AN53" s="1313"/>
      <c r="AO53" s="1313"/>
      <c r="AP53" s="1313"/>
      <c r="AQ53" s="1313"/>
      <c r="AR53" s="1313"/>
      <c r="AS53" s="1313"/>
      <c r="AT53" s="1313"/>
      <c r="AU53" s="1313"/>
      <c r="AV53" s="1313"/>
      <c r="AW53" s="1313"/>
      <c r="AX53" s="1313"/>
      <c r="AY53" s="1313"/>
      <c r="AZ53" s="1313"/>
      <c r="BA53" s="1313"/>
      <c r="BB53" s="1313" t="s">
        <v>604</v>
      </c>
      <c r="BC53" s="1313"/>
      <c r="BD53" s="1313"/>
      <c r="BE53" s="1313"/>
      <c r="BF53" s="1313"/>
      <c r="BG53" s="1313"/>
      <c r="BH53" s="1313"/>
      <c r="BI53" s="1313"/>
      <c r="BJ53" s="1313"/>
      <c r="BK53" s="1313"/>
      <c r="BL53" s="1313"/>
      <c r="BM53" s="1313"/>
      <c r="BN53" s="1313"/>
      <c r="BO53" s="1313"/>
      <c r="BP53" s="1310">
        <v>57.6</v>
      </c>
      <c r="BQ53" s="1310"/>
      <c r="BR53" s="1310"/>
      <c r="BS53" s="1310"/>
      <c r="BT53" s="1310"/>
      <c r="BU53" s="1310"/>
      <c r="BV53" s="1310"/>
      <c r="BW53" s="1310"/>
      <c r="BX53" s="1310">
        <v>57.7</v>
      </c>
      <c r="BY53" s="1310"/>
      <c r="BZ53" s="1310"/>
      <c r="CA53" s="1310"/>
      <c r="CB53" s="1310"/>
      <c r="CC53" s="1310"/>
      <c r="CD53" s="1310"/>
      <c r="CE53" s="1310"/>
      <c r="CF53" s="1310">
        <v>58.9</v>
      </c>
      <c r="CG53" s="1310"/>
      <c r="CH53" s="1310"/>
      <c r="CI53" s="1310"/>
      <c r="CJ53" s="1310"/>
      <c r="CK53" s="1310"/>
      <c r="CL53" s="1310"/>
      <c r="CM53" s="1310"/>
      <c r="CN53" s="1310">
        <v>61</v>
      </c>
      <c r="CO53" s="1310"/>
      <c r="CP53" s="1310"/>
      <c r="CQ53" s="1310"/>
      <c r="CR53" s="1310"/>
      <c r="CS53" s="1310"/>
      <c r="CT53" s="1310"/>
      <c r="CU53" s="1310"/>
      <c r="CV53" s="1310">
        <v>63</v>
      </c>
      <c r="CW53" s="1310"/>
      <c r="CX53" s="1310"/>
      <c r="CY53" s="1310"/>
      <c r="CZ53" s="1310"/>
      <c r="DA53" s="1310"/>
      <c r="DB53" s="1310"/>
      <c r="DC53" s="1310"/>
    </row>
    <row r="54" spans="1:109" ht="13.5">
      <c r="A54" s="406"/>
      <c r="B54" s="391"/>
      <c r="G54" s="1321"/>
      <c r="H54" s="1321"/>
      <c r="I54" s="1316"/>
      <c r="J54" s="1316"/>
      <c r="K54" s="1317"/>
      <c r="L54" s="1317"/>
      <c r="M54" s="1317"/>
      <c r="N54" s="1317"/>
      <c r="AM54" s="398"/>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5">
      <c r="A55" s="406"/>
      <c r="B55" s="391"/>
      <c r="G55" s="1316"/>
      <c r="H55" s="1316"/>
      <c r="I55" s="1316"/>
      <c r="J55" s="1316"/>
      <c r="K55" s="1317"/>
      <c r="L55" s="1317"/>
      <c r="M55" s="1317"/>
      <c r="N55" s="1317"/>
      <c r="AN55" s="1312" t="s">
        <v>603</v>
      </c>
      <c r="AO55" s="1312"/>
      <c r="AP55" s="1312"/>
      <c r="AQ55" s="1312"/>
      <c r="AR55" s="1312"/>
      <c r="AS55" s="1312"/>
      <c r="AT55" s="1312"/>
      <c r="AU55" s="1312"/>
      <c r="AV55" s="1312"/>
      <c r="AW55" s="1312"/>
      <c r="AX55" s="1312"/>
      <c r="AY55" s="1312"/>
      <c r="AZ55" s="1312"/>
      <c r="BA55" s="1312"/>
      <c r="BB55" s="1313" t="s">
        <v>596</v>
      </c>
      <c r="BC55" s="1313"/>
      <c r="BD55" s="1313"/>
      <c r="BE55" s="1313"/>
      <c r="BF55" s="1313"/>
      <c r="BG55" s="1313"/>
      <c r="BH55" s="1313"/>
      <c r="BI55" s="1313"/>
      <c r="BJ55" s="1313"/>
      <c r="BK55" s="1313"/>
      <c r="BL55" s="1313"/>
      <c r="BM55" s="1313"/>
      <c r="BN55" s="1313"/>
      <c r="BO55" s="1313"/>
      <c r="BP55" s="1310">
        <v>15</v>
      </c>
      <c r="BQ55" s="1310"/>
      <c r="BR55" s="1310"/>
      <c r="BS55" s="1310"/>
      <c r="BT55" s="1310"/>
      <c r="BU55" s="1310"/>
      <c r="BV55" s="1310"/>
      <c r="BW55" s="1310"/>
      <c r="BX55" s="1310">
        <v>12.2</v>
      </c>
      <c r="BY55" s="1310"/>
      <c r="BZ55" s="1310"/>
      <c r="CA55" s="1310"/>
      <c r="CB55" s="1310"/>
      <c r="CC55" s="1310"/>
      <c r="CD55" s="1310"/>
      <c r="CE55" s="1310"/>
      <c r="CF55" s="1310">
        <v>5</v>
      </c>
      <c r="CG55" s="1310"/>
      <c r="CH55" s="1310"/>
      <c r="CI55" s="1310"/>
      <c r="CJ55" s="1310"/>
      <c r="CK55" s="1310"/>
      <c r="CL55" s="1310"/>
      <c r="CM55" s="1310"/>
      <c r="CN55" s="1310">
        <v>5.4</v>
      </c>
      <c r="CO55" s="1310"/>
      <c r="CP55" s="1310"/>
      <c r="CQ55" s="1310"/>
      <c r="CR55" s="1310"/>
      <c r="CS55" s="1310"/>
      <c r="CT55" s="1310"/>
      <c r="CU55" s="1310"/>
      <c r="CV55" s="1310">
        <v>3.9</v>
      </c>
      <c r="CW55" s="1310"/>
      <c r="CX55" s="1310"/>
      <c r="CY55" s="1310"/>
      <c r="CZ55" s="1310"/>
      <c r="DA55" s="1310"/>
      <c r="DB55" s="1310"/>
      <c r="DC55" s="1310"/>
    </row>
    <row r="56" spans="1:109" ht="13.5">
      <c r="A56" s="406"/>
      <c r="B56" s="391"/>
      <c r="G56" s="1316"/>
      <c r="H56" s="1316"/>
      <c r="I56" s="1316"/>
      <c r="J56" s="1316"/>
      <c r="K56" s="1317"/>
      <c r="L56" s="1317"/>
      <c r="M56" s="1317"/>
      <c r="N56" s="1317"/>
      <c r="AN56" s="1312"/>
      <c r="AO56" s="1312"/>
      <c r="AP56" s="1312"/>
      <c r="AQ56" s="1312"/>
      <c r="AR56" s="1312"/>
      <c r="AS56" s="1312"/>
      <c r="AT56" s="1312"/>
      <c r="AU56" s="1312"/>
      <c r="AV56" s="1312"/>
      <c r="AW56" s="1312"/>
      <c r="AX56" s="1312"/>
      <c r="AY56" s="1312"/>
      <c r="AZ56" s="1312"/>
      <c r="BA56" s="1312"/>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6" customFormat="1" ht="13.5">
      <c r="B57" s="412"/>
      <c r="G57" s="1316"/>
      <c r="H57" s="1316"/>
      <c r="I57" s="1314"/>
      <c r="J57" s="1314"/>
      <c r="K57" s="1317"/>
      <c r="L57" s="1317"/>
      <c r="M57" s="1317"/>
      <c r="N57" s="1317"/>
      <c r="AM57" s="390"/>
      <c r="AN57" s="1312"/>
      <c r="AO57" s="1312"/>
      <c r="AP57" s="1312"/>
      <c r="AQ57" s="1312"/>
      <c r="AR57" s="1312"/>
      <c r="AS57" s="1312"/>
      <c r="AT57" s="1312"/>
      <c r="AU57" s="1312"/>
      <c r="AV57" s="1312"/>
      <c r="AW57" s="1312"/>
      <c r="AX57" s="1312"/>
      <c r="AY57" s="1312"/>
      <c r="AZ57" s="1312"/>
      <c r="BA57" s="1312"/>
      <c r="BB57" s="1313" t="s">
        <v>602</v>
      </c>
      <c r="BC57" s="1313"/>
      <c r="BD57" s="1313"/>
      <c r="BE57" s="1313"/>
      <c r="BF57" s="1313"/>
      <c r="BG57" s="1313"/>
      <c r="BH57" s="1313"/>
      <c r="BI57" s="1313"/>
      <c r="BJ57" s="1313"/>
      <c r="BK57" s="1313"/>
      <c r="BL57" s="1313"/>
      <c r="BM57" s="1313"/>
      <c r="BN57" s="1313"/>
      <c r="BO57" s="1313"/>
      <c r="BP57" s="1310">
        <v>60.1</v>
      </c>
      <c r="BQ57" s="1310"/>
      <c r="BR57" s="1310"/>
      <c r="BS57" s="1310"/>
      <c r="BT57" s="1310"/>
      <c r="BU57" s="1310"/>
      <c r="BV57" s="1310"/>
      <c r="BW57" s="1310"/>
      <c r="BX57" s="1310">
        <v>61.2</v>
      </c>
      <c r="BY57" s="1310"/>
      <c r="BZ57" s="1310"/>
      <c r="CA57" s="1310"/>
      <c r="CB57" s="1310"/>
      <c r="CC57" s="1310"/>
      <c r="CD57" s="1310"/>
      <c r="CE57" s="1310"/>
      <c r="CF57" s="1310">
        <v>61.7</v>
      </c>
      <c r="CG57" s="1310"/>
      <c r="CH57" s="1310"/>
      <c r="CI57" s="1310"/>
      <c r="CJ57" s="1310"/>
      <c r="CK57" s="1310"/>
      <c r="CL57" s="1310"/>
      <c r="CM57" s="1310"/>
      <c r="CN57" s="1310">
        <v>62.6</v>
      </c>
      <c r="CO57" s="1310"/>
      <c r="CP57" s="1310"/>
      <c r="CQ57" s="1310"/>
      <c r="CR57" s="1310"/>
      <c r="CS57" s="1310"/>
      <c r="CT57" s="1310"/>
      <c r="CU57" s="1310"/>
      <c r="CV57" s="1310">
        <v>63.1</v>
      </c>
      <c r="CW57" s="1310"/>
      <c r="CX57" s="1310"/>
      <c r="CY57" s="1310"/>
      <c r="CZ57" s="1310"/>
      <c r="DA57" s="1310"/>
      <c r="DB57" s="1310"/>
      <c r="DC57" s="1310"/>
      <c r="DD57" s="417"/>
      <c r="DE57" s="412"/>
    </row>
    <row r="58" spans="1:109" s="406" customFormat="1" ht="13.5">
      <c r="A58" s="390"/>
      <c r="B58" s="412"/>
      <c r="G58" s="1316"/>
      <c r="H58" s="1316"/>
      <c r="I58" s="1314"/>
      <c r="J58" s="1314"/>
      <c r="K58" s="1317"/>
      <c r="L58" s="1317"/>
      <c r="M58" s="1317"/>
      <c r="N58" s="1317"/>
      <c r="AM58" s="390"/>
      <c r="AN58" s="1312"/>
      <c r="AO58" s="1312"/>
      <c r="AP58" s="1312"/>
      <c r="AQ58" s="1312"/>
      <c r="AR58" s="1312"/>
      <c r="AS58" s="1312"/>
      <c r="AT58" s="1312"/>
      <c r="AU58" s="1312"/>
      <c r="AV58" s="1312"/>
      <c r="AW58" s="1312"/>
      <c r="AX58" s="1312"/>
      <c r="AY58" s="1312"/>
      <c r="AZ58" s="1312"/>
      <c r="BA58" s="1312"/>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7"/>
      <c r="DE58" s="412"/>
    </row>
    <row r="59" spans="1:109" s="406" customFormat="1" ht="13.5">
      <c r="A59" s="390"/>
      <c r="B59" s="412"/>
      <c r="K59" s="418"/>
      <c r="L59" s="418"/>
      <c r="M59" s="418"/>
      <c r="N59" s="418"/>
      <c r="AQ59" s="418"/>
      <c r="AR59" s="418"/>
      <c r="AS59" s="418"/>
      <c r="AT59" s="418"/>
      <c r="BC59" s="418"/>
      <c r="BD59" s="418"/>
      <c r="BE59" s="418"/>
      <c r="BF59" s="418"/>
      <c r="BO59" s="418"/>
      <c r="BP59" s="418"/>
      <c r="BQ59" s="418"/>
      <c r="BR59" s="418"/>
      <c r="CA59" s="418"/>
      <c r="CB59" s="418"/>
      <c r="CC59" s="418"/>
      <c r="CD59" s="418"/>
      <c r="CM59" s="418"/>
      <c r="CN59" s="418"/>
      <c r="CO59" s="418"/>
      <c r="CP59" s="418"/>
      <c r="CY59" s="418"/>
      <c r="CZ59" s="418"/>
      <c r="DA59" s="418"/>
      <c r="DB59" s="418"/>
      <c r="DC59" s="418"/>
      <c r="DD59" s="417"/>
      <c r="DE59" s="412"/>
    </row>
    <row r="60" spans="1:109" s="406" customFormat="1" ht="13.5">
      <c r="A60" s="390"/>
      <c r="B60" s="412"/>
      <c r="K60" s="418"/>
      <c r="L60" s="418"/>
      <c r="M60" s="418"/>
      <c r="N60" s="418"/>
      <c r="AQ60" s="418"/>
      <c r="AR60" s="418"/>
      <c r="AS60" s="418"/>
      <c r="AT60" s="418"/>
      <c r="BC60" s="418"/>
      <c r="BD60" s="418"/>
      <c r="BE60" s="418"/>
      <c r="BF60" s="418"/>
      <c r="BO60" s="418"/>
      <c r="BP60" s="418"/>
      <c r="BQ60" s="418"/>
      <c r="BR60" s="418"/>
      <c r="CA60" s="418"/>
      <c r="CB60" s="418"/>
      <c r="CC60" s="418"/>
      <c r="CD60" s="418"/>
      <c r="CM60" s="418"/>
      <c r="CN60" s="418"/>
      <c r="CO60" s="418"/>
      <c r="CP60" s="418"/>
      <c r="CY60" s="418"/>
      <c r="CZ60" s="418"/>
      <c r="DA60" s="418"/>
      <c r="DB60" s="418"/>
      <c r="DC60" s="418"/>
      <c r="DD60" s="417"/>
      <c r="DE60" s="412"/>
    </row>
    <row r="61" spans="1:109" s="406" customFormat="1" ht="13.5">
      <c r="A61" s="390"/>
      <c r="B61" s="416"/>
      <c r="C61" s="415"/>
      <c r="D61" s="415"/>
      <c r="E61" s="415"/>
      <c r="F61" s="415"/>
      <c r="G61" s="415"/>
      <c r="H61" s="415"/>
      <c r="I61" s="415"/>
      <c r="J61" s="415"/>
      <c r="K61" s="415"/>
      <c r="L61" s="415"/>
      <c r="M61" s="414"/>
      <c r="N61" s="414"/>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4"/>
      <c r="AT61" s="414"/>
      <c r="AU61" s="415"/>
      <c r="AV61" s="415"/>
      <c r="AW61" s="415"/>
      <c r="AX61" s="415"/>
      <c r="AY61" s="415"/>
      <c r="AZ61" s="415"/>
      <c r="BA61" s="415"/>
      <c r="BB61" s="415"/>
      <c r="BC61" s="415"/>
      <c r="BD61" s="415"/>
      <c r="BE61" s="414"/>
      <c r="BF61" s="414"/>
      <c r="BG61" s="415"/>
      <c r="BH61" s="415"/>
      <c r="BI61" s="415"/>
      <c r="BJ61" s="415"/>
      <c r="BK61" s="415"/>
      <c r="BL61" s="415"/>
      <c r="BM61" s="415"/>
      <c r="BN61" s="415"/>
      <c r="BO61" s="415"/>
      <c r="BP61" s="415"/>
      <c r="BQ61" s="414"/>
      <c r="BR61" s="414"/>
      <c r="BS61" s="415"/>
      <c r="BT61" s="415"/>
      <c r="BU61" s="415"/>
      <c r="BV61" s="415"/>
      <c r="BW61" s="415"/>
      <c r="BX61" s="415"/>
      <c r="BY61" s="415"/>
      <c r="BZ61" s="415"/>
      <c r="CA61" s="415"/>
      <c r="CB61" s="415"/>
      <c r="CC61" s="414"/>
      <c r="CD61" s="414"/>
      <c r="CE61" s="415"/>
      <c r="CF61" s="415"/>
      <c r="CG61" s="415"/>
      <c r="CH61" s="415"/>
      <c r="CI61" s="415"/>
      <c r="CJ61" s="415"/>
      <c r="CK61" s="415"/>
      <c r="CL61" s="415"/>
      <c r="CM61" s="415"/>
      <c r="CN61" s="415"/>
      <c r="CO61" s="414"/>
      <c r="CP61" s="414"/>
      <c r="CQ61" s="415"/>
      <c r="CR61" s="415"/>
      <c r="CS61" s="415"/>
      <c r="CT61" s="415"/>
      <c r="CU61" s="415"/>
      <c r="CV61" s="415"/>
      <c r="CW61" s="415"/>
      <c r="CX61" s="415"/>
      <c r="CY61" s="415"/>
      <c r="CZ61" s="415"/>
      <c r="DA61" s="414"/>
      <c r="DB61" s="414"/>
      <c r="DC61" s="414"/>
      <c r="DD61" s="413"/>
      <c r="DE61" s="412"/>
    </row>
    <row r="62" spans="1:109" ht="13.5">
      <c r="B62" s="411"/>
      <c r="C62" s="411"/>
      <c r="D62" s="411"/>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11"/>
      <c r="AW62" s="411"/>
      <c r="AX62" s="411"/>
      <c r="AY62" s="411"/>
      <c r="AZ62" s="411"/>
      <c r="BA62" s="411"/>
      <c r="BB62" s="411"/>
      <c r="BC62" s="411"/>
      <c r="BD62" s="411"/>
      <c r="BE62" s="411"/>
      <c r="BF62" s="411"/>
      <c r="BG62" s="411"/>
      <c r="BH62" s="411"/>
      <c r="BI62" s="411"/>
      <c r="BJ62" s="411"/>
      <c r="BK62" s="411"/>
      <c r="BL62" s="411"/>
      <c r="BM62" s="411"/>
      <c r="BN62" s="411"/>
      <c r="BO62" s="411"/>
      <c r="BP62" s="411"/>
      <c r="BQ62" s="411"/>
      <c r="BR62" s="411"/>
      <c r="BS62" s="411"/>
      <c r="BT62" s="411"/>
      <c r="BU62" s="411"/>
      <c r="BV62" s="411"/>
      <c r="BW62" s="411"/>
      <c r="BX62" s="411"/>
      <c r="BY62" s="411"/>
      <c r="BZ62" s="411"/>
      <c r="CA62" s="411"/>
      <c r="CB62" s="411"/>
      <c r="CC62" s="411"/>
      <c r="CD62" s="411"/>
      <c r="CE62" s="411"/>
      <c r="CF62" s="411"/>
      <c r="CG62" s="411"/>
      <c r="CH62" s="411"/>
      <c r="CI62" s="411"/>
      <c r="CJ62" s="411"/>
      <c r="CK62" s="411"/>
      <c r="CL62" s="411"/>
      <c r="CM62" s="411"/>
      <c r="CN62" s="411"/>
      <c r="CO62" s="411"/>
      <c r="CP62" s="411"/>
      <c r="CQ62" s="411"/>
      <c r="CR62" s="411"/>
      <c r="CS62" s="411"/>
      <c r="CT62" s="411"/>
      <c r="CU62" s="411"/>
      <c r="CV62" s="411"/>
      <c r="CW62" s="411"/>
      <c r="CX62" s="411"/>
      <c r="CY62" s="411"/>
      <c r="CZ62" s="411"/>
      <c r="DA62" s="411"/>
      <c r="DB62" s="411"/>
      <c r="DC62" s="411"/>
      <c r="DD62" s="411"/>
      <c r="DE62" s="390"/>
    </row>
    <row r="63" spans="1:109" ht="17.25">
      <c r="B63" s="410" t="s">
        <v>601</v>
      </c>
    </row>
    <row r="64" spans="1:109" ht="13.5">
      <c r="B64" s="391"/>
      <c r="G64" s="407"/>
      <c r="I64" s="409"/>
      <c r="J64" s="409"/>
      <c r="K64" s="409"/>
      <c r="L64" s="409"/>
      <c r="M64" s="409"/>
      <c r="N64" s="408"/>
      <c r="AM64" s="407"/>
      <c r="AN64" s="407" t="s">
        <v>600</v>
      </c>
      <c r="AP64" s="406"/>
      <c r="AQ64" s="406"/>
      <c r="AR64" s="406"/>
      <c r="AY64" s="407"/>
      <c r="BA64" s="406"/>
      <c r="BB64" s="406"/>
      <c r="BC64" s="406"/>
      <c r="BK64" s="407"/>
      <c r="BM64" s="406"/>
      <c r="BN64" s="406"/>
      <c r="BO64" s="406"/>
      <c r="BW64" s="407"/>
      <c r="BY64" s="406"/>
      <c r="BZ64" s="406"/>
      <c r="CA64" s="406"/>
      <c r="CI64" s="407"/>
      <c r="CK64" s="406"/>
      <c r="CL64" s="406"/>
      <c r="CM64" s="406"/>
      <c r="CU64" s="407"/>
      <c r="CW64" s="406"/>
      <c r="CX64" s="406"/>
      <c r="CY64" s="406"/>
    </row>
    <row r="65" spans="2:107" ht="13.5">
      <c r="B65" s="391"/>
      <c r="AN65" s="1322" t="s">
        <v>599</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5">
      <c r="B66" s="391"/>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5">
      <c r="B67" s="391"/>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5">
      <c r="B68" s="391"/>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5">
      <c r="B69" s="391"/>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5">
      <c r="B70" s="391"/>
      <c r="H70" s="405"/>
      <c r="I70" s="405"/>
      <c r="J70" s="403"/>
      <c r="K70" s="403"/>
      <c r="L70" s="402"/>
      <c r="M70" s="403"/>
      <c r="N70" s="402"/>
      <c r="AN70" s="398"/>
      <c r="AO70" s="398"/>
      <c r="AP70" s="398"/>
      <c r="AZ70" s="398"/>
      <c r="BA70" s="398"/>
      <c r="BB70" s="398"/>
      <c r="BL70" s="398"/>
      <c r="BM70" s="398"/>
      <c r="BN70" s="398"/>
      <c r="BX70" s="398"/>
      <c r="BY70" s="398"/>
      <c r="BZ70" s="398"/>
      <c r="CJ70" s="398"/>
      <c r="CK70" s="398"/>
      <c r="CL70" s="398"/>
      <c r="CV70" s="398"/>
      <c r="CW70" s="398"/>
      <c r="CX70" s="398"/>
    </row>
    <row r="71" spans="2:107" ht="13.5">
      <c r="B71" s="391"/>
      <c r="G71" s="401"/>
      <c r="I71" s="404"/>
      <c r="J71" s="403"/>
      <c r="K71" s="403"/>
      <c r="L71" s="402"/>
      <c r="M71" s="403"/>
      <c r="N71" s="402"/>
      <c r="AM71" s="401"/>
      <c r="AN71" s="390" t="s">
        <v>598</v>
      </c>
    </row>
    <row r="72" spans="2:107" ht="13.5">
      <c r="B72" s="391"/>
      <c r="G72" s="1316"/>
      <c r="H72" s="1316"/>
      <c r="I72" s="1316"/>
      <c r="J72" s="1316"/>
      <c r="K72" s="400"/>
      <c r="L72" s="400"/>
      <c r="M72" s="399"/>
      <c r="N72" s="399"/>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2" t="s">
        <v>542</v>
      </c>
      <c r="BQ72" s="1312"/>
      <c r="BR72" s="1312"/>
      <c r="BS72" s="1312"/>
      <c r="BT72" s="1312"/>
      <c r="BU72" s="1312"/>
      <c r="BV72" s="1312"/>
      <c r="BW72" s="1312"/>
      <c r="BX72" s="1312" t="s">
        <v>543</v>
      </c>
      <c r="BY72" s="1312"/>
      <c r="BZ72" s="1312"/>
      <c r="CA72" s="1312"/>
      <c r="CB72" s="1312"/>
      <c r="CC72" s="1312"/>
      <c r="CD72" s="1312"/>
      <c r="CE72" s="1312"/>
      <c r="CF72" s="1312" t="s">
        <v>544</v>
      </c>
      <c r="CG72" s="1312"/>
      <c r="CH72" s="1312"/>
      <c r="CI72" s="1312"/>
      <c r="CJ72" s="1312"/>
      <c r="CK72" s="1312"/>
      <c r="CL72" s="1312"/>
      <c r="CM72" s="1312"/>
      <c r="CN72" s="1312" t="s">
        <v>545</v>
      </c>
      <c r="CO72" s="1312"/>
      <c r="CP72" s="1312"/>
      <c r="CQ72" s="1312"/>
      <c r="CR72" s="1312"/>
      <c r="CS72" s="1312"/>
      <c r="CT72" s="1312"/>
      <c r="CU72" s="1312"/>
      <c r="CV72" s="1312" t="s">
        <v>546</v>
      </c>
      <c r="CW72" s="1312"/>
      <c r="CX72" s="1312"/>
      <c r="CY72" s="1312"/>
      <c r="CZ72" s="1312"/>
      <c r="DA72" s="1312"/>
      <c r="DB72" s="1312"/>
      <c r="DC72" s="1312"/>
    </row>
    <row r="73" spans="2:107" ht="13.5">
      <c r="B73" s="391"/>
      <c r="G73" s="1321"/>
      <c r="H73" s="1321"/>
      <c r="I73" s="1321"/>
      <c r="J73" s="1321"/>
      <c r="K73" s="1311"/>
      <c r="L73" s="1311"/>
      <c r="M73" s="1311"/>
      <c r="N73" s="1311"/>
      <c r="AM73" s="398"/>
      <c r="AN73" s="1313" t="s">
        <v>597</v>
      </c>
      <c r="AO73" s="1313"/>
      <c r="AP73" s="1313"/>
      <c r="AQ73" s="1313"/>
      <c r="AR73" s="1313"/>
      <c r="AS73" s="1313"/>
      <c r="AT73" s="1313"/>
      <c r="AU73" s="1313"/>
      <c r="AV73" s="1313"/>
      <c r="AW73" s="1313"/>
      <c r="AX73" s="1313"/>
      <c r="AY73" s="1313"/>
      <c r="AZ73" s="1313"/>
      <c r="BA73" s="1313"/>
      <c r="BB73" s="1313" t="s">
        <v>596</v>
      </c>
      <c r="BC73" s="1313"/>
      <c r="BD73" s="1313"/>
      <c r="BE73" s="1313"/>
      <c r="BF73" s="1313"/>
      <c r="BG73" s="1313"/>
      <c r="BH73" s="1313"/>
      <c r="BI73" s="1313"/>
      <c r="BJ73" s="1313"/>
      <c r="BK73" s="1313"/>
      <c r="BL73" s="1313"/>
      <c r="BM73" s="1313"/>
      <c r="BN73" s="1313"/>
      <c r="BO73" s="1313"/>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ht="13.5">
      <c r="B74" s="391"/>
      <c r="G74" s="1321"/>
      <c r="H74" s="1321"/>
      <c r="I74" s="1321"/>
      <c r="J74" s="1321"/>
      <c r="K74" s="1311"/>
      <c r="L74" s="1311"/>
      <c r="M74" s="1311"/>
      <c r="N74" s="1311"/>
      <c r="AM74" s="398"/>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5">
      <c r="B75" s="391"/>
      <c r="G75" s="1321"/>
      <c r="H75" s="1321"/>
      <c r="I75" s="1316"/>
      <c r="J75" s="1316"/>
      <c r="K75" s="1317"/>
      <c r="L75" s="1317"/>
      <c r="M75" s="1317"/>
      <c r="N75" s="1317"/>
      <c r="AM75" s="398"/>
      <c r="AN75" s="1313"/>
      <c r="AO75" s="1313"/>
      <c r="AP75" s="1313"/>
      <c r="AQ75" s="1313"/>
      <c r="AR75" s="1313"/>
      <c r="AS75" s="1313"/>
      <c r="AT75" s="1313"/>
      <c r="AU75" s="1313"/>
      <c r="AV75" s="1313"/>
      <c r="AW75" s="1313"/>
      <c r="AX75" s="1313"/>
      <c r="AY75" s="1313"/>
      <c r="AZ75" s="1313"/>
      <c r="BA75" s="1313"/>
      <c r="BB75" s="1313" t="s">
        <v>593</v>
      </c>
      <c r="BC75" s="1313"/>
      <c r="BD75" s="1313"/>
      <c r="BE75" s="1313"/>
      <c r="BF75" s="1313"/>
      <c r="BG75" s="1313"/>
      <c r="BH75" s="1313"/>
      <c r="BI75" s="1313"/>
      <c r="BJ75" s="1313"/>
      <c r="BK75" s="1313"/>
      <c r="BL75" s="1313"/>
      <c r="BM75" s="1313"/>
      <c r="BN75" s="1313"/>
      <c r="BO75" s="1313"/>
      <c r="BP75" s="1310">
        <v>0</v>
      </c>
      <c r="BQ75" s="1310"/>
      <c r="BR75" s="1310"/>
      <c r="BS75" s="1310"/>
      <c r="BT75" s="1310"/>
      <c r="BU75" s="1310"/>
      <c r="BV75" s="1310"/>
      <c r="BW75" s="1310"/>
      <c r="BX75" s="1310">
        <v>0.3</v>
      </c>
      <c r="BY75" s="1310"/>
      <c r="BZ75" s="1310"/>
      <c r="CA75" s="1310"/>
      <c r="CB75" s="1310"/>
      <c r="CC75" s="1310"/>
      <c r="CD75" s="1310"/>
      <c r="CE75" s="1310"/>
      <c r="CF75" s="1310">
        <v>0.6</v>
      </c>
      <c r="CG75" s="1310"/>
      <c r="CH75" s="1310"/>
      <c r="CI75" s="1310"/>
      <c r="CJ75" s="1310"/>
      <c r="CK75" s="1310"/>
      <c r="CL75" s="1310"/>
      <c r="CM75" s="1310"/>
      <c r="CN75" s="1310">
        <v>1.6</v>
      </c>
      <c r="CO75" s="1310"/>
      <c r="CP75" s="1310"/>
      <c r="CQ75" s="1310"/>
      <c r="CR75" s="1310"/>
      <c r="CS75" s="1310"/>
      <c r="CT75" s="1310"/>
      <c r="CU75" s="1310"/>
      <c r="CV75" s="1310">
        <v>2</v>
      </c>
      <c r="CW75" s="1310"/>
      <c r="CX75" s="1310"/>
      <c r="CY75" s="1310"/>
      <c r="CZ75" s="1310"/>
      <c r="DA75" s="1310"/>
      <c r="DB75" s="1310"/>
      <c r="DC75" s="1310"/>
    </row>
    <row r="76" spans="2:107" ht="13.5">
      <c r="B76" s="391"/>
      <c r="G76" s="1321"/>
      <c r="H76" s="1321"/>
      <c r="I76" s="1316"/>
      <c r="J76" s="1316"/>
      <c r="K76" s="1317"/>
      <c r="L76" s="1317"/>
      <c r="M76" s="1317"/>
      <c r="N76" s="1317"/>
      <c r="AM76" s="398"/>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5">
      <c r="B77" s="391"/>
      <c r="G77" s="1316"/>
      <c r="H77" s="1316"/>
      <c r="I77" s="1316"/>
      <c r="J77" s="1316"/>
      <c r="K77" s="1311"/>
      <c r="L77" s="1311"/>
      <c r="M77" s="1311"/>
      <c r="N77" s="1311"/>
      <c r="AN77" s="1312" t="s">
        <v>595</v>
      </c>
      <c r="AO77" s="1312"/>
      <c r="AP77" s="1312"/>
      <c r="AQ77" s="1312"/>
      <c r="AR77" s="1312"/>
      <c r="AS77" s="1312"/>
      <c r="AT77" s="1312"/>
      <c r="AU77" s="1312"/>
      <c r="AV77" s="1312"/>
      <c r="AW77" s="1312"/>
      <c r="AX77" s="1312"/>
      <c r="AY77" s="1312"/>
      <c r="AZ77" s="1312"/>
      <c r="BA77" s="1312"/>
      <c r="BB77" s="1313" t="s">
        <v>594</v>
      </c>
      <c r="BC77" s="1313"/>
      <c r="BD77" s="1313"/>
      <c r="BE77" s="1313"/>
      <c r="BF77" s="1313"/>
      <c r="BG77" s="1313"/>
      <c r="BH77" s="1313"/>
      <c r="BI77" s="1313"/>
      <c r="BJ77" s="1313"/>
      <c r="BK77" s="1313"/>
      <c r="BL77" s="1313"/>
      <c r="BM77" s="1313"/>
      <c r="BN77" s="1313"/>
      <c r="BO77" s="1313"/>
      <c r="BP77" s="1310">
        <v>15</v>
      </c>
      <c r="BQ77" s="1310"/>
      <c r="BR77" s="1310"/>
      <c r="BS77" s="1310"/>
      <c r="BT77" s="1310"/>
      <c r="BU77" s="1310"/>
      <c r="BV77" s="1310"/>
      <c r="BW77" s="1310"/>
      <c r="BX77" s="1310">
        <v>12.2</v>
      </c>
      <c r="BY77" s="1310"/>
      <c r="BZ77" s="1310"/>
      <c r="CA77" s="1310"/>
      <c r="CB77" s="1310"/>
      <c r="CC77" s="1310"/>
      <c r="CD77" s="1310"/>
      <c r="CE77" s="1310"/>
      <c r="CF77" s="1310">
        <v>5</v>
      </c>
      <c r="CG77" s="1310"/>
      <c r="CH77" s="1310"/>
      <c r="CI77" s="1310"/>
      <c r="CJ77" s="1310"/>
      <c r="CK77" s="1310"/>
      <c r="CL77" s="1310"/>
      <c r="CM77" s="1310"/>
      <c r="CN77" s="1310">
        <v>5.4</v>
      </c>
      <c r="CO77" s="1310"/>
      <c r="CP77" s="1310"/>
      <c r="CQ77" s="1310"/>
      <c r="CR77" s="1310"/>
      <c r="CS77" s="1310"/>
      <c r="CT77" s="1310"/>
      <c r="CU77" s="1310"/>
      <c r="CV77" s="1310">
        <v>3.9</v>
      </c>
      <c r="CW77" s="1310"/>
      <c r="CX77" s="1310"/>
      <c r="CY77" s="1310"/>
      <c r="CZ77" s="1310"/>
      <c r="DA77" s="1310"/>
      <c r="DB77" s="1310"/>
      <c r="DC77" s="1310"/>
    </row>
    <row r="78" spans="2:107" ht="13.5">
      <c r="B78" s="391"/>
      <c r="G78" s="1316"/>
      <c r="H78" s="1316"/>
      <c r="I78" s="1316"/>
      <c r="J78" s="1316"/>
      <c r="K78" s="1311"/>
      <c r="L78" s="1311"/>
      <c r="M78" s="1311"/>
      <c r="N78" s="1311"/>
      <c r="AN78" s="1312"/>
      <c r="AO78" s="1312"/>
      <c r="AP78" s="1312"/>
      <c r="AQ78" s="1312"/>
      <c r="AR78" s="1312"/>
      <c r="AS78" s="1312"/>
      <c r="AT78" s="1312"/>
      <c r="AU78" s="1312"/>
      <c r="AV78" s="1312"/>
      <c r="AW78" s="1312"/>
      <c r="AX78" s="1312"/>
      <c r="AY78" s="1312"/>
      <c r="AZ78" s="1312"/>
      <c r="BA78" s="1312"/>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5">
      <c r="B79" s="391"/>
      <c r="G79" s="1316"/>
      <c r="H79" s="1316"/>
      <c r="I79" s="1314"/>
      <c r="J79" s="1314"/>
      <c r="K79" s="1315"/>
      <c r="L79" s="1315"/>
      <c r="M79" s="1315"/>
      <c r="N79" s="1315"/>
      <c r="AN79" s="1312"/>
      <c r="AO79" s="1312"/>
      <c r="AP79" s="1312"/>
      <c r="AQ79" s="1312"/>
      <c r="AR79" s="1312"/>
      <c r="AS79" s="1312"/>
      <c r="AT79" s="1312"/>
      <c r="AU79" s="1312"/>
      <c r="AV79" s="1312"/>
      <c r="AW79" s="1312"/>
      <c r="AX79" s="1312"/>
      <c r="AY79" s="1312"/>
      <c r="AZ79" s="1312"/>
      <c r="BA79" s="1312"/>
      <c r="BB79" s="1313" t="s">
        <v>593</v>
      </c>
      <c r="BC79" s="1313"/>
      <c r="BD79" s="1313"/>
      <c r="BE79" s="1313"/>
      <c r="BF79" s="1313"/>
      <c r="BG79" s="1313"/>
      <c r="BH79" s="1313"/>
      <c r="BI79" s="1313"/>
      <c r="BJ79" s="1313"/>
      <c r="BK79" s="1313"/>
      <c r="BL79" s="1313"/>
      <c r="BM79" s="1313"/>
      <c r="BN79" s="1313"/>
      <c r="BO79" s="1313"/>
      <c r="BP79" s="1310">
        <v>5</v>
      </c>
      <c r="BQ79" s="1310"/>
      <c r="BR79" s="1310"/>
      <c r="BS79" s="1310"/>
      <c r="BT79" s="1310"/>
      <c r="BU79" s="1310"/>
      <c r="BV79" s="1310"/>
      <c r="BW79" s="1310"/>
      <c r="BX79" s="1310">
        <v>4.8</v>
      </c>
      <c r="BY79" s="1310"/>
      <c r="BZ79" s="1310"/>
      <c r="CA79" s="1310"/>
      <c r="CB79" s="1310"/>
      <c r="CC79" s="1310"/>
      <c r="CD79" s="1310"/>
      <c r="CE79" s="1310"/>
      <c r="CF79" s="1310">
        <v>4.5</v>
      </c>
      <c r="CG79" s="1310"/>
      <c r="CH79" s="1310"/>
      <c r="CI79" s="1310"/>
      <c r="CJ79" s="1310"/>
      <c r="CK79" s="1310"/>
      <c r="CL79" s="1310"/>
      <c r="CM79" s="1310"/>
      <c r="CN79" s="1310">
        <v>4.2</v>
      </c>
      <c r="CO79" s="1310"/>
      <c r="CP79" s="1310"/>
      <c r="CQ79" s="1310"/>
      <c r="CR79" s="1310"/>
      <c r="CS79" s="1310"/>
      <c r="CT79" s="1310"/>
      <c r="CU79" s="1310"/>
      <c r="CV79" s="1310">
        <v>4.2</v>
      </c>
      <c r="CW79" s="1310"/>
      <c r="CX79" s="1310"/>
      <c r="CY79" s="1310"/>
      <c r="CZ79" s="1310"/>
      <c r="DA79" s="1310"/>
      <c r="DB79" s="1310"/>
      <c r="DC79" s="1310"/>
    </row>
    <row r="80" spans="2:107" ht="13.5">
      <c r="B80" s="391"/>
      <c r="G80" s="1316"/>
      <c r="H80" s="1316"/>
      <c r="I80" s="1314"/>
      <c r="J80" s="1314"/>
      <c r="K80" s="1315"/>
      <c r="L80" s="1315"/>
      <c r="M80" s="1315"/>
      <c r="N80" s="1315"/>
      <c r="AN80" s="1312"/>
      <c r="AO80" s="1312"/>
      <c r="AP80" s="1312"/>
      <c r="AQ80" s="1312"/>
      <c r="AR80" s="1312"/>
      <c r="AS80" s="1312"/>
      <c r="AT80" s="1312"/>
      <c r="AU80" s="1312"/>
      <c r="AV80" s="1312"/>
      <c r="AW80" s="1312"/>
      <c r="AX80" s="1312"/>
      <c r="AY80" s="1312"/>
      <c r="AZ80" s="1312"/>
      <c r="BA80" s="1312"/>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5">
      <c r="B81" s="391"/>
    </row>
    <row r="82" spans="2:109" ht="17.25">
      <c r="B82" s="391"/>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ht="13.5">
      <c r="B83" s="396"/>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4"/>
    </row>
    <row r="84" spans="2:109" ht="13.5">
      <c r="DD84" s="390"/>
      <c r="DE84" s="390"/>
    </row>
    <row r="85" spans="2:109" ht="13.5">
      <c r="DD85" s="390"/>
      <c r="DE85" s="390"/>
    </row>
    <row r="86" spans="2:109" ht="13.5" hidden="1">
      <c r="DD86" s="390"/>
      <c r="DE86" s="390"/>
    </row>
    <row r="87" spans="2:109" ht="13.5" hidden="1">
      <c r="K87" s="393"/>
      <c r="AQ87" s="393"/>
      <c r="BC87" s="393"/>
      <c r="BO87" s="393"/>
      <c r="CA87" s="393"/>
      <c r="CM87" s="393"/>
      <c r="CY87" s="393"/>
      <c r="DD87" s="390"/>
      <c r="DE87" s="390"/>
    </row>
    <row r="88" spans="2:109" ht="13.5" hidden="1">
      <c r="DD88" s="390"/>
      <c r="DE88" s="390"/>
    </row>
    <row r="89" spans="2:109" ht="13.5" hidden="1">
      <c r="DD89" s="390"/>
      <c r="DE89" s="390"/>
    </row>
    <row r="90" spans="2:109" ht="13.5" hidden="1">
      <c r="DD90" s="390"/>
      <c r="DE90" s="390"/>
    </row>
    <row r="91" spans="2:109" ht="13.5"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BrCS3g39ZP44cL2K1WgLhdamIIi0qt99PV/RnOCEGy8+0jBjQJwCE7xsuv2bvC8zNoOrZyd/lPiPa9WMY6AgZw==" saltValue="6TrCZU3gnUV5JHgMmQSEpw=="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1" zoomScale="70" zoomScaleNormal="70" zoomScaleSheetLayoutView="70" workbookViewId="0">
      <selection activeCell="BC63" sqref="BC63"/>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607</v>
      </c>
    </row>
  </sheetData>
  <sheetProtection algorithmName="SHA-512" hashValue="1g41G+c0iCTkejlz+HAXPAYSqGWESfHk+IJx1oimUtibQuX9KsjHOFTwo3n3o9hFppyzwAI55/Jb7oQq0Y+5dg==" saltValue="ilv2rSPXvbFvTT8NCws8mg==" spinCount="100000" sheet="1" objects="1" scenarios="1"/>
  <dataConsolidate/>
  <phoneticPr fontId="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4" zoomScale="80" zoomScaleNormal="80" zoomScaleSheetLayoutView="55" workbookViewId="0">
      <selection activeCell="BC63" sqref="BC63"/>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607</v>
      </c>
    </row>
  </sheetData>
  <sheetProtection algorithmName="SHA-512" hashValue="8MD/49htAj3I7bQocCbTnumw5FuvB7jP1ZSgwdekxLuKzW0pmkTi3M77BKo6mZZtS++ziCXOViGX9gL2IWiG5Q==" saltValue="a/uaeUfzzoYNMGNw69SncA==" spinCount="100000" sheet="1" objects="1" scenarios="1"/>
  <dataConsolidate/>
  <phoneticPr fontId="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539</v>
      </c>
      <c r="G2" s="157"/>
      <c r="H2" s="158"/>
    </row>
    <row r="3" spans="1:8">
      <c r="A3" s="154" t="s">
        <v>532</v>
      </c>
      <c r="B3" s="159"/>
      <c r="C3" s="160"/>
      <c r="D3" s="161">
        <v>30220</v>
      </c>
      <c r="E3" s="162"/>
      <c r="F3" s="163">
        <v>40879</v>
      </c>
      <c r="G3" s="164"/>
      <c r="H3" s="165"/>
    </row>
    <row r="4" spans="1:8">
      <c r="A4" s="166"/>
      <c r="B4" s="167"/>
      <c r="C4" s="168"/>
      <c r="D4" s="169">
        <v>28170</v>
      </c>
      <c r="E4" s="170"/>
      <c r="F4" s="171">
        <v>24087</v>
      </c>
      <c r="G4" s="172"/>
      <c r="H4" s="173"/>
    </row>
    <row r="5" spans="1:8">
      <c r="A5" s="154" t="s">
        <v>534</v>
      </c>
      <c r="B5" s="159"/>
      <c r="C5" s="160"/>
      <c r="D5" s="161">
        <v>28012</v>
      </c>
      <c r="E5" s="162"/>
      <c r="F5" s="163">
        <v>42651</v>
      </c>
      <c r="G5" s="164"/>
      <c r="H5" s="165"/>
    </row>
    <row r="6" spans="1:8">
      <c r="A6" s="166"/>
      <c r="B6" s="167"/>
      <c r="C6" s="168"/>
      <c r="D6" s="169">
        <v>25543</v>
      </c>
      <c r="E6" s="170"/>
      <c r="F6" s="171">
        <v>22675</v>
      </c>
      <c r="G6" s="172"/>
      <c r="H6" s="173"/>
    </row>
    <row r="7" spans="1:8">
      <c r="A7" s="154" t="s">
        <v>535</v>
      </c>
      <c r="B7" s="159"/>
      <c r="C7" s="160"/>
      <c r="D7" s="161">
        <v>20650</v>
      </c>
      <c r="E7" s="162"/>
      <c r="F7" s="163">
        <v>43226</v>
      </c>
      <c r="G7" s="164"/>
      <c r="H7" s="165"/>
    </row>
    <row r="8" spans="1:8">
      <c r="A8" s="166"/>
      <c r="B8" s="167"/>
      <c r="C8" s="168"/>
      <c r="D8" s="169">
        <v>16086</v>
      </c>
      <c r="E8" s="170"/>
      <c r="F8" s="171">
        <v>22622</v>
      </c>
      <c r="G8" s="172"/>
      <c r="H8" s="173"/>
    </row>
    <row r="9" spans="1:8">
      <c r="A9" s="154" t="s">
        <v>536</v>
      </c>
      <c r="B9" s="159"/>
      <c r="C9" s="160"/>
      <c r="D9" s="161">
        <v>43388</v>
      </c>
      <c r="E9" s="162"/>
      <c r="F9" s="163">
        <v>42836</v>
      </c>
      <c r="G9" s="164"/>
      <c r="H9" s="165"/>
    </row>
    <row r="10" spans="1:8">
      <c r="A10" s="166"/>
      <c r="B10" s="167"/>
      <c r="C10" s="168"/>
      <c r="D10" s="169">
        <v>36470</v>
      </c>
      <c r="E10" s="170"/>
      <c r="F10" s="171">
        <v>22936</v>
      </c>
      <c r="G10" s="172"/>
      <c r="H10" s="173"/>
    </row>
    <row r="11" spans="1:8">
      <c r="A11" s="154" t="s">
        <v>537</v>
      </c>
      <c r="B11" s="159"/>
      <c r="C11" s="160"/>
      <c r="D11" s="161">
        <v>37463</v>
      </c>
      <c r="E11" s="162"/>
      <c r="F11" s="163">
        <v>44161</v>
      </c>
      <c r="G11" s="164"/>
      <c r="H11" s="165"/>
    </row>
    <row r="12" spans="1:8">
      <c r="A12" s="166"/>
      <c r="B12" s="167"/>
      <c r="C12" s="174"/>
      <c r="D12" s="169">
        <v>29033</v>
      </c>
      <c r="E12" s="170"/>
      <c r="F12" s="171">
        <v>23644</v>
      </c>
      <c r="G12" s="172"/>
      <c r="H12" s="173"/>
    </row>
    <row r="13" spans="1:8">
      <c r="A13" s="154"/>
      <c r="B13" s="159"/>
      <c r="C13" s="175"/>
      <c r="D13" s="176">
        <v>31947</v>
      </c>
      <c r="E13" s="177"/>
      <c r="F13" s="178">
        <v>42751</v>
      </c>
      <c r="G13" s="179"/>
      <c r="H13" s="165"/>
    </row>
    <row r="14" spans="1:8">
      <c r="A14" s="166"/>
      <c r="B14" s="167"/>
      <c r="C14" s="168"/>
      <c r="D14" s="169">
        <v>27060</v>
      </c>
      <c r="E14" s="170"/>
      <c r="F14" s="171">
        <v>23193</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6.17</v>
      </c>
      <c r="C19" s="180">
        <f>ROUND(VALUE(SUBSTITUTE(実質収支比率等に係る経年分析!G$48,"▲","-")),2)</f>
        <v>4.8499999999999996</v>
      </c>
      <c r="D19" s="180">
        <f>ROUND(VALUE(SUBSTITUTE(実質収支比率等に係る経年分析!H$48,"▲","-")),2)</f>
        <v>3.42</v>
      </c>
      <c r="E19" s="180">
        <f>ROUND(VALUE(SUBSTITUTE(実質収支比率等に係る経年分析!I$48,"▲","-")),2)</f>
        <v>4.17</v>
      </c>
      <c r="F19" s="180">
        <f>ROUND(VALUE(SUBSTITUTE(実質収支比率等に係る経年分析!J$48,"▲","-")),2)</f>
        <v>6.58</v>
      </c>
    </row>
    <row r="20" spans="1:11">
      <c r="A20" s="180" t="s">
        <v>55</v>
      </c>
      <c r="B20" s="180">
        <f>ROUND(VALUE(SUBSTITUTE(実質収支比率等に係る経年分析!F$47,"▲","-")),2)</f>
        <v>11.65</v>
      </c>
      <c r="C20" s="180">
        <f>ROUND(VALUE(SUBSTITUTE(実質収支比率等に係る経年分析!G$47,"▲","-")),2)</f>
        <v>11.67</v>
      </c>
      <c r="D20" s="180">
        <f>ROUND(VALUE(SUBSTITUTE(実質収支比率等に係る経年分析!H$47,"▲","-")),2)</f>
        <v>13.42</v>
      </c>
      <c r="E20" s="180">
        <f>ROUND(VALUE(SUBSTITUTE(実質収支比率等に係る経年分析!I$47,"▲","-")),2)</f>
        <v>11.48</v>
      </c>
      <c r="F20" s="180">
        <f>ROUND(VALUE(SUBSTITUTE(実質収支比率等に係る経年分析!J$47,"▲","-")),2)</f>
        <v>12.05</v>
      </c>
    </row>
    <row r="21" spans="1:11">
      <c r="A21" s="180" t="s">
        <v>56</v>
      </c>
      <c r="B21" s="180">
        <f>IF(ISNUMBER(VALUE(SUBSTITUTE(実質収支比率等に係る経年分析!F$49,"▲","-"))),ROUND(VALUE(SUBSTITUTE(実質収支比率等に係る経年分析!F$49,"▲","-")),2),NA())</f>
        <v>1.18</v>
      </c>
      <c r="C21" s="180">
        <f>IF(ISNUMBER(VALUE(SUBSTITUTE(実質収支比率等に係る経年分析!G$49,"▲","-"))),ROUND(VALUE(SUBSTITUTE(実質収支比率等に係る経年分析!G$49,"▲","-")),2),NA())</f>
        <v>-1.34</v>
      </c>
      <c r="D21" s="180">
        <f>IF(ISNUMBER(VALUE(SUBSTITUTE(実質収支比率等に係る経年分析!H$49,"▲","-"))),ROUND(VALUE(SUBSTITUTE(実質収支比率等に係る経年分析!H$49,"▲","-")),2),NA())</f>
        <v>-0.06</v>
      </c>
      <c r="E21" s="180">
        <f>IF(ISNUMBER(VALUE(SUBSTITUTE(実質収支比率等に係る経年分析!I$49,"▲","-"))),ROUND(VALUE(SUBSTITUTE(実質収支比率等に係る経年分析!I$49,"▲","-")),2),NA())</f>
        <v>-0.21</v>
      </c>
      <c r="F21" s="180">
        <f>IF(ISNUMBER(VALUE(SUBSTITUTE(実質収支比率等に係る経年分析!J$49,"▲","-"))),ROUND(VALUE(SUBSTITUTE(実質収支比率等に係る経年分析!J$49,"▲","-")),2),NA())</f>
        <v>3.05</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1.31</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1.72</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6.57</v>
      </c>
    </row>
    <row r="36" spans="1:16">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26.64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28.5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30.37</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2812</v>
      </c>
      <c r="E42" s="182"/>
      <c r="F42" s="182"/>
      <c r="G42" s="182">
        <f>'実質公債費比率（分子）の構造'!L$52</f>
        <v>2449</v>
      </c>
      <c r="H42" s="182"/>
      <c r="I42" s="182"/>
      <c r="J42" s="182">
        <f>'実質公債費比率（分子）の構造'!M$52</f>
        <v>2361</v>
      </c>
      <c r="K42" s="182"/>
      <c r="L42" s="182"/>
      <c r="M42" s="182">
        <f>'実質公債費比率（分子）の構造'!N$52</f>
        <v>2144</v>
      </c>
      <c r="N42" s="182"/>
      <c r="O42" s="182"/>
      <c r="P42" s="182">
        <f>'実質公債費比率（分子）の構造'!O$52</f>
        <v>1897</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471</v>
      </c>
      <c r="C44" s="182"/>
      <c r="D44" s="182"/>
      <c r="E44" s="182">
        <f>'実質公債費比率（分子）の構造'!L$50</f>
        <v>537</v>
      </c>
      <c r="F44" s="182"/>
      <c r="G44" s="182"/>
      <c r="H44" s="182">
        <f>'実質公債費比率（分子）の構造'!M$50</f>
        <v>534</v>
      </c>
      <c r="I44" s="182"/>
      <c r="J44" s="182"/>
      <c r="K44" s="182">
        <f>'実質公債費比率（分子）の構造'!N$50</f>
        <v>1063</v>
      </c>
      <c r="L44" s="182"/>
      <c r="M44" s="182"/>
      <c r="N44" s="182">
        <f>'実質公債費比率（分子）の構造'!O$50</f>
        <v>392</v>
      </c>
      <c r="O44" s="182"/>
      <c r="P44" s="182"/>
    </row>
    <row r="45" spans="1:16">
      <c r="A45" s="182" t="s">
        <v>66</v>
      </c>
      <c r="B45" s="182">
        <f>'実質公債費比率（分子）の構造'!K$49</f>
        <v>232</v>
      </c>
      <c r="C45" s="182"/>
      <c r="D45" s="182"/>
      <c r="E45" s="182">
        <f>'実質公債費比率（分子）の構造'!L$49</f>
        <v>73</v>
      </c>
      <c r="F45" s="182"/>
      <c r="G45" s="182"/>
      <c r="H45" s="182">
        <f>'実質公債費比率（分子）の構造'!M$49</f>
        <v>65</v>
      </c>
      <c r="I45" s="182"/>
      <c r="J45" s="182"/>
      <c r="K45" s="182">
        <f>'実質公債費比率（分子）の構造'!N$49</f>
        <v>55</v>
      </c>
      <c r="L45" s="182"/>
      <c r="M45" s="182"/>
      <c r="N45" s="182">
        <f>'実質公債費比率（分子）の構造'!O$49</f>
        <v>22</v>
      </c>
      <c r="O45" s="182"/>
      <c r="P45" s="182"/>
    </row>
    <row r="46" spans="1:16">
      <c r="A46" s="182" t="s">
        <v>67</v>
      </c>
      <c r="B46" s="182">
        <f>'実質公債費比率（分子）の構造'!K$48</f>
        <v>51</v>
      </c>
      <c r="C46" s="182"/>
      <c r="D46" s="182"/>
      <c r="E46" s="182">
        <f>'実質公債費比率（分子）の構造'!L$48</f>
        <v>49</v>
      </c>
      <c r="F46" s="182"/>
      <c r="G46" s="182"/>
      <c r="H46" s="182">
        <f>'実質公債費比率（分子）の構造'!M$48</f>
        <v>46</v>
      </c>
      <c r="I46" s="182"/>
      <c r="J46" s="182"/>
      <c r="K46" s="182">
        <f>'実質公債費比率（分子）の構造'!N$48</f>
        <v>44</v>
      </c>
      <c r="L46" s="182"/>
      <c r="M46" s="182"/>
      <c r="N46" s="182">
        <f>'実質公債費比率（分子）の構造'!O$48</f>
        <v>43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2129</v>
      </c>
      <c r="C49" s="182"/>
      <c r="D49" s="182"/>
      <c r="E49" s="182">
        <f>'実質公債費比率（分子）の構造'!L$45</f>
        <v>1945</v>
      </c>
      <c r="F49" s="182"/>
      <c r="G49" s="182"/>
      <c r="H49" s="182">
        <f>'実質公債費比率（分子）の構造'!M$45</f>
        <v>2022</v>
      </c>
      <c r="I49" s="182"/>
      <c r="J49" s="182"/>
      <c r="K49" s="182">
        <f>'実質公債費比率（分子）の構造'!N$45</f>
        <v>1940</v>
      </c>
      <c r="L49" s="182"/>
      <c r="M49" s="182"/>
      <c r="N49" s="182">
        <f>'実質公債費比率（分子）の構造'!O$45</f>
        <v>1995</v>
      </c>
      <c r="O49" s="182"/>
      <c r="P49" s="182"/>
    </row>
    <row r="50" spans="1:16">
      <c r="A50" s="182" t="s">
        <v>71</v>
      </c>
      <c r="B50" s="182" t="e">
        <f>NA()</f>
        <v>#N/A</v>
      </c>
      <c r="C50" s="182">
        <f>IF(ISNUMBER('実質公債費比率（分子）の構造'!K$53),'実質公債費比率（分子）の構造'!K$53,NA())</f>
        <v>71</v>
      </c>
      <c r="D50" s="182" t="e">
        <f>NA()</f>
        <v>#N/A</v>
      </c>
      <c r="E50" s="182" t="e">
        <f>NA()</f>
        <v>#N/A</v>
      </c>
      <c r="F50" s="182">
        <f>IF(ISNUMBER('実質公債費比率（分子）の構造'!L$53),'実質公債費比率（分子）の構造'!L$53,NA())</f>
        <v>155</v>
      </c>
      <c r="G50" s="182" t="e">
        <f>NA()</f>
        <v>#N/A</v>
      </c>
      <c r="H50" s="182" t="e">
        <f>NA()</f>
        <v>#N/A</v>
      </c>
      <c r="I50" s="182">
        <f>IF(ISNUMBER('実質公債費比率（分子）の構造'!M$53),'実質公債費比率（分子）の構造'!M$53,NA())</f>
        <v>306</v>
      </c>
      <c r="J50" s="182" t="e">
        <f>NA()</f>
        <v>#N/A</v>
      </c>
      <c r="K50" s="182" t="e">
        <f>NA()</f>
        <v>#N/A</v>
      </c>
      <c r="L50" s="182">
        <f>IF(ISNUMBER('実質公債費比率（分子）の構造'!N$53),'実質公債費比率（分子）の構造'!N$53,NA())</f>
        <v>958</v>
      </c>
      <c r="M50" s="182" t="e">
        <f>NA()</f>
        <v>#N/A</v>
      </c>
      <c r="N50" s="182" t="e">
        <f>NA()</f>
        <v>#N/A</v>
      </c>
      <c r="O50" s="182">
        <f>IF(ISNUMBER('実質公債費比率（分子）の構造'!O$53),'実質公債費比率（分子）の構造'!O$53,NA())</f>
        <v>555</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13263</v>
      </c>
      <c r="E56" s="181"/>
      <c r="F56" s="181"/>
      <c r="G56" s="181">
        <f>'将来負担比率（分子）の構造'!J$52</f>
        <v>12039</v>
      </c>
      <c r="H56" s="181"/>
      <c r="I56" s="181"/>
      <c r="J56" s="181">
        <f>'将来負担比率（分子）の構造'!K$52</f>
        <v>10993</v>
      </c>
      <c r="K56" s="181"/>
      <c r="L56" s="181"/>
      <c r="M56" s="181">
        <f>'将来負担比率（分子）の構造'!L$52</f>
        <v>10014</v>
      </c>
      <c r="N56" s="181"/>
      <c r="O56" s="181"/>
      <c r="P56" s="181">
        <f>'将来負担比率（分子）の構造'!M$52</f>
        <v>9039</v>
      </c>
    </row>
    <row r="57" spans="1:16">
      <c r="A57" s="181" t="s">
        <v>42</v>
      </c>
      <c r="B57" s="181"/>
      <c r="C57" s="181"/>
      <c r="D57" s="181">
        <f>'将来負担比率（分子）の構造'!I$51</f>
        <v>4593</v>
      </c>
      <c r="E57" s="181"/>
      <c r="F57" s="181"/>
      <c r="G57" s="181">
        <f>'将来負担比率（分子）の構造'!J$51</f>
        <v>3883</v>
      </c>
      <c r="H57" s="181"/>
      <c r="I57" s="181"/>
      <c r="J57" s="181">
        <f>'将来負担比率（分子）の構造'!K$51</f>
        <v>3115</v>
      </c>
      <c r="K57" s="181"/>
      <c r="L57" s="181"/>
      <c r="M57" s="181">
        <f>'将来負担比率（分子）の構造'!L$51</f>
        <v>2024</v>
      </c>
      <c r="N57" s="181"/>
      <c r="O57" s="181"/>
      <c r="P57" s="181">
        <f>'将来負担比率（分子）の構造'!M$51</f>
        <v>1987</v>
      </c>
    </row>
    <row r="58" spans="1:16">
      <c r="A58" s="181" t="s">
        <v>41</v>
      </c>
      <c r="B58" s="181"/>
      <c r="C58" s="181"/>
      <c r="D58" s="181">
        <f>'将来負担比率（分子）の構造'!I$50</f>
        <v>13931</v>
      </c>
      <c r="E58" s="181"/>
      <c r="F58" s="181"/>
      <c r="G58" s="181">
        <f>'将来負担比率（分子）の構造'!J$50</f>
        <v>17317</v>
      </c>
      <c r="H58" s="181"/>
      <c r="I58" s="181"/>
      <c r="J58" s="181">
        <f>'将来負担比率（分子）の構造'!K$50</f>
        <v>20002</v>
      </c>
      <c r="K58" s="181"/>
      <c r="L58" s="181"/>
      <c r="M58" s="181">
        <f>'将来負担比率（分子）の構造'!L$50</f>
        <v>19075</v>
      </c>
      <c r="N58" s="181"/>
      <c r="O58" s="181"/>
      <c r="P58" s="181">
        <f>'将来負担比率（分子）の構造'!M$50</f>
        <v>20228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1149</v>
      </c>
      <c r="C62" s="181"/>
      <c r="D62" s="181"/>
      <c r="E62" s="181">
        <f>'将来負担比率（分子）の構造'!J$45</f>
        <v>4207</v>
      </c>
      <c r="F62" s="181"/>
      <c r="G62" s="181"/>
      <c r="H62" s="181">
        <f>'将来負担比率（分子）の構造'!K$45</f>
        <v>2185</v>
      </c>
      <c r="I62" s="181"/>
      <c r="J62" s="181"/>
      <c r="K62" s="181">
        <f>'将来負担比率（分子）の構造'!L$45</f>
        <v>2384</v>
      </c>
      <c r="L62" s="181"/>
      <c r="M62" s="181"/>
      <c r="N62" s="181">
        <f>'将来負担比率（分子）の構造'!M$45</f>
        <v>2520</v>
      </c>
      <c r="O62" s="181"/>
      <c r="P62" s="181"/>
    </row>
    <row r="63" spans="1:16">
      <c r="A63" s="181" t="s">
        <v>34</v>
      </c>
      <c r="B63" s="181">
        <f>'将来負担比率（分子）の構造'!I$44</f>
        <v>245</v>
      </c>
      <c r="C63" s="181"/>
      <c r="D63" s="181"/>
      <c r="E63" s="181">
        <f>'将来負担比率（分子）の構造'!J$44</f>
        <v>164</v>
      </c>
      <c r="F63" s="181"/>
      <c r="G63" s="181"/>
      <c r="H63" s="181">
        <f>'将来負担比率（分子）の構造'!K$44</f>
        <v>93</v>
      </c>
      <c r="I63" s="181"/>
      <c r="J63" s="181"/>
      <c r="K63" s="181">
        <f>'将来負担比率（分子）の構造'!L$44</f>
        <v>34</v>
      </c>
      <c r="L63" s="181"/>
      <c r="M63" s="181"/>
      <c r="N63" s="181">
        <f>'将来負担比率（分子）の構造'!M$44</f>
        <v>11</v>
      </c>
      <c r="O63" s="181"/>
      <c r="P63" s="181"/>
    </row>
    <row r="64" spans="1:16">
      <c r="A64" s="181" t="s">
        <v>33</v>
      </c>
      <c r="B64" s="181">
        <f>'将来負担比率（分子）の構造'!I$43</f>
        <v>194</v>
      </c>
      <c r="C64" s="181"/>
      <c r="D64" s="181"/>
      <c r="E64" s="181">
        <f>'将来負担比率（分子）の構造'!J$43</f>
        <v>188</v>
      </c>
      <c r="F64" s="181"/>
      <c r="G64" s="181"/>
      <c r="H64" s="181">
        <f>'将来負担比率（分子）の構造'!K$43</f>
        <v>180</v>
      </c>
      <c r="I64" s="181"/>
      <c r="J64" s="181"/>
      <c r="K64" s="181">
        <f>'将来負担比率（分子）の構造'!L$43</f>
        <v>170</v>
      </c>
      <c r="L64" s="181"/>
      <c r="M64" s="181"/>
      <c r="N64" s="181">
        <f>'将来負担比率（分子）の構造'!M$43</f>
        <v>159</v>
      </c>
      <c r="O64" s="181"/>
      <c r="P64" s="181"/>
    </row>
    <row r="65" spans="1:16">
      <c r="A65" s="181" t="s">
        <v>32</v>
      </c>
      <c r="B65" s="181">
        <f>'将来負担比率（分子）の構造'!I$42</f>
        <v>2909</v>
      </c>
      <c r="C65" s="181"/>
      <c r="D65" s="181"/>
      <c r="E65" s="181">
        <f>'将来負担比率（分子）の構造'!J$42</f>
        <v>2455</v>
      </c>
      <c r="F65" s="181"/>
      <c r="G65" s="181"/>
      <c r="H65" s="181">
        <f>'将来負担比率（分子）の構造'!K$42</f>
        <v>1944</v>
      </c>
      <c r="I65" s="181"/>
      <c r="J65" s="181"/>
      <c r="K65" s="181">
        <f>'将来負担比率（分子）の構造'!L$42</f>
        <v>1730</v>
      </c>
      <c r="L65" s="181"/>
      <c r="M65" s="181"/>
      <c r="N65" s="181">
        <f>'将来負担比率（分子）の構造'!M$42</f>
        <v>1342</v>
      </c>
      <c r="O65" s="181"/>
      <c r="P65" s="181"/>
    </row>
    <row r="66" spans="1:16">
      <c r="A66" s="181" t="s">
        <v>31</v>
      </c>
      <c r="B66" s="181">
        <f>'将来負担比率（分子）の構造'!I$41</f>
        <v>15715</v>
      </c>
      <c r="C66" s="181"/>
      <c r="D66" s="181"/>
      <c r="E66" s="181">
        <f>'将来負担比率（分子）の構造'!J$41</f>
        <v>15358</v>
      </c>
      <c r="F66" s="181"/>
      <c r="G66" s="181"/>
      <c r="H66" s="181">
        <f>'将来負担比率（分子）の構造'!K$41</f>
        <v>14025</v>
      </c>
      <c r="I66" s="181"/>
      <c r="J66" s="181"/>
      <c r="K66" s="181">
        <f>'将来負担比率（分子）の構造'!L$41</f>
        <v>14079</v>
      </c>
      <c r="L66" s="181"/>
      <c r="M66" s="181"/>
      <c r="N66" s="181">
        <f>'将来負担比率（分子）の構造'!M$41</f>
        <v>14043</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4003</v>
      </c>
      <c r="C72" s="185">
        <f>基金残高に係る経年分析!G55</f>
        <v>3557</v>
      </c>
      <c r="D72" s="185">
        <f>基金残高に係る経年分析!H55</f>
        <v>3752</v>
      </c>
    </row>
    <row r="73" spans="1:16">
      <c r="A73" s="184" t="s">
        <v>78</v>
      </c>
      <c r="B73" s="185" t="str">
        <f>基金残高に係る経年分析!F56</f>
        <v>-</v>
      </c>
      <c r="C73" s="185" t="str">
        <f>基金残高に係る経年分析!G56</f>
        <v>-</v>
      </c>
      <c r="D73" s="185" t="str">
        <f>基金残高に係る経年分析!H56</f>
        <v>-</v>
      </c>
    </row>
    <row r="74" spans="1:16">
      <c r="A74" s="184" t="s">
        <v>79</v>
      </c>
      <c r="B74" s="185">
        <f>基金残高に係る経年分析!F57</f>
        <v>15144</v>
      </c>
      <c r="C74" s="185">
        <f>基金残高に係る経年分析!G57</f>
        <v>15140</v>
      </c>
      <c r="D74" s="185">
        <f>基金残高に係る経年分析!H57</f>
        <v>15568</v>
      </c>
    </row>
  </sheetData>
  <sheetProtection algorithmName="SHA-512" hashValue="uF5jxB88UdJkdN/13jzjdniz9x+AlQgmLS5uTdKI4luxoVQtmx3ukf2WzvwloIXusj1kpSUZ/z1RvhWJnj53Lg==" saltValue="nTAm3/Q2L+ydhvB97jXpug=="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ﾅｶﾁ ｼｵﾘ</cp:lastModifiedBy>
  <cp:lastPrinted>2022-03-21T23:49:58Z</cp:lastPrinted>
  <dcterms:created xsi:type="dcterms:W3CDTF">2022-02-02T04:35:26Z</dcterms:created>
  <dcterms:modified xsi:type="dcterms:W3CDTF">2022-09-15T01:21:24Z</dcterms:modified>
  <cp:category/>
</cp:coreProperties>
</file>