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byTopd/74PPA2jJ7ywA/rxN0fw1uVEuFpydgo1ODWH2yhwYWEs8fwh0LSPh1s0az1E4KPO6W66SBCbAIoHIR9g==" workbookSaltValue="oTdwHOAHYydQj5OPu7UoNQ=="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BZ76" i="4"/>
  <c r="MA51" i="4"/>
  <c r="IT76" i="4"/>
  <c r="CS51" i="4"/>
  <c r="HJ30" i="4"/>
  <c r="CS30" i="4"/>
  <c r="C11" i="5"/>
  <c r="D11" i="5"/>
  <c r="E11" i="5"/>
  <c r="B11" i="5"/>
  <c r="BK76" i="4" l="1"/>
  <c r="LH51" i="4"/>
  <c r="GQ30" i="4"/>
  <c r="BZ30" i="4"/>
  <c r="LT76" i="4"/>
  <c r="GQ51" i="4"/>
  <c r="LH30" i="4"/>
  <c r="IE76" i="4"/>
  <c r="BZ51" i="4"/>
  <c r="BG30" i="4"/>
  <c r="FX51" i="4"/>
  <c r="HP76" i="4"/>
  <c r="AV76" i="4"/>
  <c r="KO51" i="4"/>
  <c r="LE76" i="4"/>
  <c r="KO30" i="4"/>
  <c r="BG51" i="4"/>
  <c r="FX30" i="4"/>
  <c r="KP76" i="4"/>
  <c r="HA76" i="4"/>
  <c r="AN51" i="4"/>
  <c r="FE30" i="4"/>
  <c r="JV51" i="4"/>
  <c r="FE51" i="4"/>
  <c r="AN30" i="4"/>
  <c r="AG76" i="4"/>
  <c r="JV30" i="4"/>
  <c r="KA76" i="4"/>
  <c r="EL51" i="4"/>
  <c r="JC30" i="4"/>
  <c r="GL76" i="4"/>
  <c r="U51" i="4"/>
  <c r="EL30" i="4"/>
  <c r="U30" i="4"/>
  <c r="R76" i="4"/>
  <c r="JC51" i="4"/>
</calcChain>
</file>

<file path=xl/sharedStrings.xml><?xml version="1.0" encoding="utf-8"?>
<sst xmlns="http://schemas.openxmlformats.org/spreadsheetml/2006/main" count="278" uniqueCount="133">
  <si>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</si>
  <si>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</si>
  <si>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</si>
  <si>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</si>
  <si>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</si>
  <si>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</si>
  <si>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</si>
  <si>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</si>
  <si>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</si>
  <si>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</si>
  <si>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</si>
  <si>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</si>
  <si>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</si>
  <si>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</si>
  <si>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</si>
  <si>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</si>
  <si>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</si>
  <si>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</si>
  <si>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</si>
  <si>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</si>
  <si>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</si>
  <si>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</si>
  <si>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</si>
  <si>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</si>
  <si>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</si>
  <si>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</si>
  <si>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</si>
  <si>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</si>
  <si>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</si>
  <si>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</si>
  <si>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</si>
  <si>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</si>
  <si>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</si>
  <si>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</si>
  <si>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</si>
  <si>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</si>
  <si>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</si>
  <si>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</si>
  <si>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</si>
  <si>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</si>
  <si>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</si>
  <si>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</si>
  <si>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</si>
  <si>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</si>
  <si>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</si>
  <si>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</si>
  <si>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</si>
  <si>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</si>
  <si>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</si>
  <si>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</si>
  <si>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</si>
  <si>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</si>
  <si>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</si>
  <si>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</si>
  <si>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</si>
  <si>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</si>
  <si>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</si>
  <si>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</si>
  <si>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</si>
  <si>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</si>
  <si>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</si>
  <si>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</si>
  <si>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</si>
  <si>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</si>
  <si>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</si>
  <si>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</si>
  <si>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</si>
  <si>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</si>
  <si>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</si>
  <si>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</si>
  <si>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</si>
  <si>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</si>
  <si>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</si>
  <si>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</si>
  <si>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</si>
  <si>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</si>
  <si>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</si>
  <si>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</si>
  <si>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</si>
  <si>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</si>
  <si>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</si>
  <si>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</si>
  <si>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</si>
  <si>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</si>
  <si>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</si>
  <si>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</si>
  <si>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</si>
  <si>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</si>
  <si>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</si>
  <si>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</si>
  <si>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</si>
  <si>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</si>
  <si>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</si>
  <si>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</si>
  <si>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</si>
  <si>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</si>
  <si>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</si>
  <si>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</si>
  <si>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</si>
  <si>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</si>
  <si>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</si>
  <si>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</si>
  <si>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当該値(N-4)</t>
    <phoneticPr fontId="5"/>
  </si>
  <si>
    <t>当該値(N-2)</t>
    <phoneticPr fontId="5"/>
  </si>
  <si>
    <t>当該値(N-1)</t>
    <phoneticPr fontId="5"/>
  </si>
  <si>
    <t>当該値(N-3)</t>
    <phoneticPr fontId="5"/>
  </si>
  <si>
    <t>当該値(N-1)</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</si>
  <si>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</si>
  <si>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</si>
  <si>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</si>
  <si>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</si>
  <si>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</si>
  <si>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台東区</t>
  </si>
  <si>
    <t>今戸駐車場</t>
  </si>
  <si>
    <t>法非適用</t>
  </si>
  <si>
    <t>駐車場整備事業</t>
  </si>
  <si>
    <t>-</t>
  </si>
  <si>
    <t>Ａ３Ｂ１</t>
  </si>
  <si>
    <t>非設置</t>
  </si>
  <si>
    <t>該当数値なし</t>
  </si>
  <si>
    <t>その他駐車場</t>
  </si>
  <si>
    <t>広場式</t>
  </si>
  <si>
    <t>商業施設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</si>
  <si>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</si>
  <si>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</si>
  <si>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</si>
  <si>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</si>
  <si>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</si>
  <si>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</si>
  <si>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当駐車場は、昭和60年4月に21台分の観光バス駐車場として開設し、平成20年12月に10台分拡張したが、その後、平成25年11月に近隣に民間病院が移転した際に8台分縮小され、現在は23台分の駐車場として運営している。</t>
    <phoneticPr fontId="5"/>
  </si>
  <si>
    <t>　平成27年度までは、駐車台数は増加傾向にあったが、平成29年2月から導入した予約システムの導入により、来訪時間の分散化や他駐車場との連携が図られ、平成29年度には、稼働率が一時的に下がった。
　しかしながら、台東区への観光客数の増加もあいまって、平成30年度は再び稼働率が上昇に転じた。
　新型コロナウイルス感染症の影響により、令和2年2月から観光客数が大幅に減少しており、駐車台数も大幅に減少している。</t>
    <rPh sb="193" eb="195">
      <t>オオハバ</t>
    </rPh>
    <phoneticPr fontId="5"/>
  </si>
  <si>
    <t>　平成29年2月より「観光バス予約システム」を導入し、「観光バスと共生できる環境整備」により観光バスをコントロールし、円滑な交通環境の構築を目指している。
　今後も引き続き、健全な駐車場運営を行うとともに、観光バス予約システムの改善等、利用促進を図っていく。
　令和3年度以降は、新型コロナウイルス感染症の感染状況を踏まえ、駐車場の稼働休止も含め検討をする必要がある。</t>
    <rPh sb="162" eb="165">
      <t>チュウシャジョウ</t>
    </rPh>
    <rPh sb="166" eb="168">
      <t>カドウ</t>
    </rPh>
    <rPh sb="168" eb="170">
      <t>キュウシ</t>
    </rPh>
    <rPh sb="171" eb="172">
      <t>フク</t>
    </rPh>
    <rPh sb="173" eb="175">
      <t>ケントウ</t>
    </rPh>
    <phoneticPr fontId="5"/>
  </si>
  <si>
    <t xml:space="preserve"> 当駐車場は、浅草まで約1.4キロ、東京スカイツリーまで約2キロと観光地に近い場所に設置された観光バス優先の駐車場である。①単年度収支は黒字となっているが、②、③については、新型コロナ感染症の影響により一般会計からの繰入金等へ依存している。④、⑤のグラフにおいても、観光バス来訪台数が激減したことにより、数値が大幅なマイナスとなって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</si>
</sst>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354.7</c:v>
                </c:pt>
                <c:pt idx="1">
                  <c:v>256.7</c:v>
                </c:pt>
                <c:pt idx="2">
                  <c:v>220</c:v>
                </c:pt>
                <c:pt idx="3">
                  <c:v>110.6</c:v>
                </c:pt>
                <c:pt idx="4">
                  <c:v>103.8</c:v>
                </c:pt>
              </c:numCache>
            </c:numRef>
          </c:val>
          <c:extLst>
            <c:ext xmlns:c16="http://schemas.microsoft.com/office/drawing/2014/chart" uri="{C3380CC4-5D6E-409C-BE32-E72D297353CC}">
              <c16:uniqueId val="{00000000-A113-4995-A68E-E3AF04268DA5}"/>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378</c:v>
                </c:pt>
                <c:pt idx="1">
                  <c:v>477.8</c:v>
                </c:pt>
                <c:pt idx="2">
                  <c:v>373.2</c:v>
                </c:pt>
                <c:pt idx="3">
                  <c:v>742.8</c:v>
                </c:pt>
                <c:pt idx="4">
                  <c:v>385.7</c:v>
                </c:pt>
              </c:numCache>
            </c:numRef>
          </c:val>
          <c:smooth val="0"/>
          <c:extLst>
            <c:ext xmlns:c16="http://schemas.microsoft.com/office/drawing/2014/chart" uri="{C3380CC4-5D6E-409C-BE32-E72D297353CC}">
              <c16:uniqueId val="{00000001-A113-4995-A68E-E3AF04268DA5}"/>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E9D-47E8-86D0-BF22F382119F}"/>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62.8</c:v>
                </c:pt>
                <c:pt idx="1">
                  <c:v>62.3</c:v>
                </c:pt>
                <c:pt idx="2">
                  <c:v>87.9</c:v>
                </c:pt>
                <c:pt idx="3">
                  <c:v>56.3</c:v>
                </c:pt>
                <c:pt idx="4">
                  <c:v>70.3</c:v>
                </c:pt>
              </c:numCache>
            </c:numRef>
          </c:val>
          <c:smooth val="0"/>
          <c:extLst>
            <c:ext xmlns:c16="http://schemas.microsoft.com/office/drawing/2014/chart" uri="{C3380CC4-5D6E-409C-BE32-E72D297353CC}">
              <c16:uniqueId val="{00000001-CE9D-47E8-86D0-BF22F382119F}"/>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B17A-44B7-9DB4-CF880D7A54CD}"/>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B17A-44B7-9DB4-CF880D7A54CD}"/>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7FC5-43DD-B25C-82CC84F79E71}"/>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7FC5-43DD-B25C-82CC84F79E71}"/>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67.599999999999994</c:v>
                </c:pt>
              </c:numCache>
            </c:numRef>
          </c:val>
          <c:extLst>
            <c:ext xmlns:c16="http://schemas.microsoft.com/office/drawing/2014/chart" uri="{C3380CC4-5D6E-409C-BE32-E72D297353CC}">
              <c16:uniqueId val="{00000000-5D21-4B26-88B1-586DC4C84A51}"/>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3.1</c:v>
                </c:pt>
                <c:pt idx="1">
                  <c:v>6.3</c:v>
                </c:pt>
                <c:pt idx="2">
                  <c:v>4</c:v>
                </c:pt>
                <c:pt idx="3">
                  <c:v>2</c:v>
                </c:pt>
                <c:pt idx="4">
                  <c:v>9</c:v>
                </c:pt>
              </c:numCache>
            </c:numRef>
          </c:val>
          <c:smooth val="0"/>
          <c:extLst>
            <c:ext xmlns:c16="http://schemas.microsoft.com/office/drawing/2014/chart" uri="{C3380CC4-5D6E-409C-BE32-E72D297353CC}">
              <c16:uniqueId val="{00000001-5D21-4B26-88B1-586DC4C84A51}"/>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18679</c:v>
                </c:pt>
              </c:numCache>
            </c:numRef>
          </c:val>
          <c:extLst>
            <c:ext xmlns:c16="http://schemas.microsoft.com/office/drawing/2014/chart" uri="{C3380CC4-5D6E-409C-BE32-E72D297353CC}">
              <c16:uniqueId val="{00000000-F745-427C-9EA8-B7A65FEA7638}"/>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18</c:v>
                </c:pt>
                <c:pt idx="1">
                  <c:v>21</c:v>
                </c:pt>
                <c:pt idx="2">
                  <c:v>18</c:v>
                </c:pt>
                <c:pt idx="3">
                  <c:v>15</c:v>
                </c:pt>
                <c:pt idx="4">
                  <c:v>405</c:v>
                </c:pt>
              </c:numCache>
            </c:numRef>
          </c:val>
          <c:smooth val="0"/>
          <c:extLst>
            <c:ext xmlns:c16="http://schemas.microsoft.com/office/drawing/2014/chart" uri="{C3380CC4-5D6E-409C-BE32-E72D297353CC}">
              <c16:uniqueId val="{00000001-F745-427C-9EA8-B7A65FEA7638}"/>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465.2</c:v>
                </c:pt>
                <c:pt idx="1">
                  <c:v>391.3</c:v>
                </c:pt>
                <c:pt idx="2">
                  <c:v>434.8</c:v>
                </c:pt>
                <c:pt idx="3">
                  <c:v>404.3</c:v>
                </c:pt>
                <c:pt idx="4">
                  <c:v>13</c:v>
                </c:pt>
              </c:numCache>
            </c:numRef>
          </c:val>
          <c:extLst>
            <c:ext xmlns:c16="http://schemas.microsoft.com/office/drawing/2014/chart" uri="{C3380CC4-5D6E-409C-BE32-E72D297353CC}">
              <c16:uniqueId val="{00000000-393F-4622-B061-234AADE8EEF1}"/>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288.2</c:v>
                </c:pt>
                <c:pt idx="1">
                  <c:v>287.39999999999998</c:v>
                </c:pt>
                <c:pt idx="2">
                  <c:v>290.39999999999998</c:v>
                </c:pt>
                <c:pt idx="3">
                  <c:v>304.89999999999998</c:v>
                </c:pt>
                <c:pt idx="4">
                  <c:v>224.4</c:v>
                </c:pt>
              </c:numCache>
            </c:numRef>
          </c:val>
          <c:smooth val="0"/>
          <c:extLst>
            <c:ext xmlns:c16="http://schemas.microsoft.com/office/drawing/2014/chart" uri="{C3380CC4-5D6E-409C-BE32-E72D297353CC}">
              <c16:uniqueId val="{00000001-393F-4622-B061-234AADE8EEF1}"/>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71.900000000000006</c:v>
                </c:pt>
                <c:pt idx="1">
                  <c:v>61.1</c:v>
                </c:pt>
                <c:pt idx="2">
                  <c:v>54.6</c:v>
                </c:pt>
                <c:pt idx="3">
                  <c:v>43.7</c:v>
                </c:pt>
                <c:pt idx="4">
                  <c:v>-2342.8000000000002</c:v>
                </c:pt>
              </c:numCache>
            </c:numRef>
          </c:val>
          <c:extLst>
            <c:ext xmlns:c16="http://schemas.microsoft.com/office/drawing/2014/chart" uri="{C3380CC4-5D6E-409C-BE32-E72D297353CC}">
              <c16:uniqueId val="{00000000-7C74-44F8-98DA-807FCBDDC446}"/>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34.700000000000003</c:v>
                </c:pt>
                <c:pt idx="1">
                  <c:v>39.6</c:v>
                </c:pt>
                <c:pt idx="2">
                  <c:v>29</c:v>
                </c:pt>
                <c:pt idx="3">
                  <c:v>32.9</c:v>
                </c:pt>
                <c:pt idx="4">
                  <c:v>-121.8</c:v>
                </c:pt>
              </c:numCache>
            </c:numRef>
          </c:val>
          <c:smooth val="0"/>
          <c:extLst>
            <c:ext xmlns:c16="http://schemas.microsoft.com/office/drawing/2014/chart" uri="{C3380CC4-5D6E-409C-BE32-E72D297353CC}">
              <c16:uniqueId val="{00000001-7C74-44F8-98DA-807FCBDDC446}"/>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32657</c:v>
                </c:pt>
                <c:pt idx="1">
                  <c:v>31156</c:v>
                </c:pt>
                <c:pt idx="2">
                  <c:v>30454</c:v>
                </c:pt>
                <c:pt idx="3">
                  <c:v>22486</c:v>
                </c:pt>
                <c:pt idx="4">
                  <c:v>-29004</c:v>
                </c:pt>
              </c:numCache>
            </c:numRef>
          </c:val>
          <c:extLst>
            <c:ext xmlns:c16="http://schemas.microsoft.com/office/drawing/2014/chart" uri="{C3380CC4-5D6E-409C-BE32-E72D297353CC}">
              <c16:uniqueId val="{00000000-80A0-4206-8569-7421584A37AE}"/>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7123</c:v>
                </c:pt>
                <c:pt idx="1">
                  <c:v>8017</c:v>
                </c:pt>
                <c:pt idx="2">
                  <c:v>8137</c:v>
                </c:pt>
                <c:pt idx="3">
                  <c:v>8005</c:v>
                </c:pt>
                <c:pt idx="4">
                  <c:v>2698</c:v>
                </c:pt>
              </c:numCache>
            </c:numRef>
          </c:val>
          <c:smooth val="0"/>
          <c:extLst>
            <c:ext xmlns:c16="http://schemas.microsoft.com/office/drawing/2014/chart" uri="{C3380CC4-5D6E-409C-BE32-E72D297353CC}">
              <c16:uniqueId val="{00000001-80A0-4206-8569-7421584A37AE}"/>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7" t="s">
        <v>
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2">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2">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8" t="str">
        <f>
データ!H6&amp;"　"&amp;データ!I6</f>
        <v>
東京都台東区　今戸駐車場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1" t="s">
        <v>
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
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
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
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
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
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
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
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
9</v>
      </c>
      <c r="NE7" s="7"/>
      <c r="NF7" s="7"/>
      <c r="NG7" s="7"/>
      <c r="NH7" s="7"/>
      <c r="NI7" s="7"/>
      <c r="NJ7" s="7"/>
      <c r="NK7" s="7"/>
      <c r="NL7" s="7"/>
      <c r="NM7" s="7"/>
      <c r="NN7" s="7"/>
      <c r="NO7" s="7"/>
      <c r="NP7" s="7"/>
      <c r="NQ7" s="8"/>
    </row>
    <row r="8" spans="1:382" ht="18.75" customHeight="1" x14ac:dyDescent="0.2">
      <c r="A8" s="2"/>
      <c r="B8" s="120" t="str">
        <f>
データ!J7</f>
        <v>
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
データ!K7</f>
        <v>
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
データ!L7</f>
        <v>
-</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
データ!M7</f>
        <v>
Ａ３Ｂ１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
データ!N7</f>
        <v>
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
データ!S7</f>
        <v>
商業施設</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
データ!T7</f>
        <v>
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
データ!U7</f>
        <v>
2100</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
10</v>
      </c>
      <c r="NE8" s="130"/>
      <c r="NF8" s="9" t="s">
        <v>
11</v>
      </c>
      <c r="NG8" s="10"/>
      <c r="NH8" s="10"/>
      <c r="NI8" s="10"/>
      <c r="NJ8" s="10"/>
      <c r="NK8" s="10"/>
      <c r="NL8" s="10"/>
      <c r="NM8" s="10"/>
      <c r="NN8" s="10"/>
      <c r="NO8" s="10"/>
      <c r="NP8" s="10"/>
      <c r="NQ8" s="11"/>
    </row>
    <row r="9" spans="1:382" ht="18.75" customHeight="1" x14ac:dyDescent="0.2">
      <c r="A9" s="2"/>
      <c r="B9" s="131" t="s">
        <v>
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
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
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
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
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
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
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
19</v>
      </c>
      <c r="NE9" s="136"/>
      <c r="NF9" s="12" t="s">
        <v>
20</v>
      </c>
      <c r="NG9" s="13"/>
      <c r="NH9" s="13"/>
      <c r="NI9" s="13"/>
      <c r="NJ9" s="13"/>
      <c r="NK9" s="13"/>
      <c r="NL9" s="13"/>
      <c r="NM9" s="13"/>
      <c r="NN9" s="13"/>
      <c r="NO9" s="13"/>
      <c r="NP9" s="13"/>
      <c r="NQ9" s="14"/>
    </row>
    <row r="10" spans="1:382" ht="18.75" customHeight="1" x14ac:dyDescent="0.2">
      <c r="A10" s="2"/>
      <c r="B10" s="114" t="str">
        <f>
データ!O7</f>
        <v>
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
120</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
データ!Q7</f>
        <v>
広場式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
データ!R7</f>
        <v>
35</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
データ!V7</f>
        <v>
23</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
データ!W7</f>
        <v>
800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
データ!X7</f>
        <v>
無</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
21</v>
      </c>
      <c r="NE10" s="126"/>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
23</v>
      </c>
      <c r="NE11" s="127"/>
      <c r="NF11" s="127"/>
      <c r="NG11" s="127"/>
      <c r="NH11" s="127"/>
      <c r="NI11" s="127"/>
      <c r="NJ11" s="127"/>
      <c r="NK11" s="127"/>
      <c r="NL11" s="127"/>
      <c r="NM11" s="127"/>
      <c r="NN11" s="127"/>
      <c r="NO11" s="127"/>
      <c r="NP11" s="127"/>
      <c r="NQ11" s="127"/>
      <c r="NR11" s="127"/>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2">
      <c r="A14" s="18"/>
      <c r="B14" s="6"/>
      <c r="C14" s="7"/>
      <c r="D14" s="7"/>
      <c r="E14" s="7"/>
      <c r="F14" s="7"/>
      <c r="G14" s="7"/>
      <c r="H14" s="112" t="s">
        <v>
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
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
132</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
27</v>
      </c>
      <c r="K31" s="108"/>
      <c r="L31" s="108"/>
      <c r="M31" s="108"/>
      <c r="N31" s="108"/>
      <c r="O31" s="108"/>
      <c r="P31" s="108"/>
      <c r="Q31" s="108"/>
      <c r="R31" s="108"/>
      <c r="S31" s="108"/>
      <c r="T31" s="109"/>
      <c r="U31" s="110">
        <f>
データ!Y7</f>
        <v>
354.7</v>
      </c>
      <c r="V31" s="110"/>
      <c r="W31" s="110"/>
      <c r="X31" s="110"/>
      <c r="Y31" s="110"/>
      <c r="Z31" s="110"/>
      <c r="AA31" s="110"/>
      <c r="AB31" s="110"/>
      <c r="AC31" s="110"/>
      <c r="AD31" s="110"/>
      <c r="AE31" s="110"/>
      <c r="AF31" s="110"/>
      <c r="AG31" s="110"/>
      <c r="AH31" s="110"/>
      <c r="AI31" s="110"/>
      <c r="AJ31" s="110"/>
      <c r="AK31" s="110"/>
      <c r="AL31" s="110"/>
      <c r="AM31" s="110"/>
      <c r="AN31" s="110">
        <f>
データ!Z7</f>
        <v>
256.7</v>
      </c>
      <c r="AO31" s="110"/>
      <c r="AP31" s="110"/>
      <c r="AQ31" s="110"/>
      <c r="AR31" s="110"/>
      <c r="AS31" s="110"/>
      <c r="AT31" s="110"/>
      <c r="AU31" s="110"/>
      <c r="AV31" s="110"/>
      <c r="AW31" s="110"/>
      <c r="AX31" s="110"/>
      <c r="AY31" s="110"/>
      <c r="AZ31" s="110"/>
      <c r="BA31" s="110"/>
      <c r="BB31" s="110"/>
      <c r="BC31" s="110"/>
      <c r="BD31" s="110"/>
      <c r="BE31" s="110"/>
      <c r="BF31" s="110"/>
      <c r="BG31" s="110">
        <f>
データ!AA7</f>
        <v>
220</v>
      </c>
      <c r="BH31" s="110"/>
      <c r="BI31" s="110"/>
      <c r="BJ31" s="110"/>
      <c r="BK31" s="110"/>
      <c r="BL31" s="110"/>
      <c r="BM31" s="110"/>
      <c r="BN31" s="110"/>
      <c r="BO31" s="110"/>
      <c r="BP31" s="110"/>
      <c r="BQ31" s="110"/>
      <c r="BR31" s="110"/>
      <c r="BS31" s="110"/>
      <c r="BT31" s="110"/>
      <c r="BU31" s="110"/>
      <c r="BV31" s="110"/>
      <c r="BW31" s="110"/>
      <c r="BX31" s="110"/>
      <c r="BY31" s="110"/>
      <c r="BZ31" s="110">
        <f>
データ!AB7</f>
        <v>
110.6</v>
      </c>
      <c r="CA31" s="110"/>
      <c r="CB31" s="110"/>
      <c r="CC31" s="110"/>
      <c r="CD31" s="110"/>
      <c r="CE31" s="110"/>
      <c r="CF31" s="110"/>
      <c r="CG31" s="110"/>
      <c r="CH31" s="110"/>
      <c r="CI31" s="110"/>
      <c r="CJ31" s="110"/>
      <c r="CK31" s="110"/>
      <c r="CL31" s="110"/>
      <c r="CM31" s="110"/>
      <c r="CN31" s="110"/>
      <c r="CO31" s="110"/>
      <c r="CP31" s="110"/>
      <c r="CQ31" s="110"/>
      <c r="CR31" s="110"/>
      <c r="CS31" s="110">
        <f>
データ!AC7</f>
        <v>
103.8</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0</v>
      </c>
      <c r="FY31" s="110"/>
      <c r="FZ31" s="110"/>
      <c r="GA31" s="110"/>
      <c r="GB31" s="110"/>
      <c r="GC31" s="110"/>
      <c r="GD31" s="110"/>
      <c r="GE31" s="110"/>
      <c r="GF31" s="110"/>
      <c r="GG31" s="110"/>
      <c r="GH31" s="110"/>
      <c r="GI31" s="110"/>
      <c r="GJ31" s="110"/>
      <c r="GK31" s="110"/>
      <c r="GL31" s="110"/>
      <c r="GM31" s="110"/>
      <c r="GN31" s="110"/>
      <c r="GO31" s="110"/>
      <c r="GP31" s="110"/>
      <c r="GQ31" s="110">
        <f>
データ!AM7</f>
        <v>
0</v>
      </c>
      <c r="GR31" s="110"/>
      <c r="GS31" s="110"/>
      <c r="GT31" s="110"/>
      <c r="GU31" s="110"/>
      <c r="GV31" s="110"/>
      <c r="GW31" s="110"/>
      <c r="GX31" s="110"/>
      <c r="GY31" s="110"/>
      <c r="GZ31" s="110"/>
      <c r="HA31" s="110"/>
      <c r="HB31" s="110"/>
      <c r="HC31" s="110"/>
      <c r="HD31" s="110"/>
      <c r="HE31" s="110"/>
      <c r="HF31" s="110"/>
      <c r="HG31" s="110"/>
      <c r="HH31" s="110"/>
      <c r="HI31" s="110"/>
      <c r="HJ31" s="110">
        <f>
データ!AN7</f>
        <v>
67.599999999999994</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465.2</v>
      </c>
      <c r="JD31" s="81"/>
      <c r="JE31" s="81"/>
      <c r="JF31" s="81"/>
      <c r="JG31" s="81"/>
      <c r="JH31" s="81"/>
      <c r="JI31" s="81"/>
      <c r="JJ31" s="81"/>
      <c r="JK31" s="81"/>
      <c r="JL31" s="81"/>
      <c r="JM31" s="81"/>
      <c r="JN31" s="81"/>
      <c r="JO31" s="81"/>
      <c r="JP31" s="81"/>
      <c r="JQ31" s="81"/>
      <c r="JR31" s="81"/>
      <c r="JS31" s="81"/>
      <c r="JT31" s="81"/>
      <c r="JU31" s="82"/>
      <c r="JV31" s="80">
        <f>
データ!DL7</f>
        <v>
391.3</v>
      </c>
      <c r="JW31" s="81"/>
      <c r="JX31" s="81"/>
      <c r="JY31" s="81"/>
      <c r="JZ31" s="81"/>
      <c r="KA31" s="81"/>
      <c r="KB31" s="81"/>
      <c r="KC31" s="81"/>
      <c r="KD31" s="81"/>
      <c r="KE31" s="81"/>
      <c r="KF31" s="81"/>
      <c r="KG31" s="81"/>
      <c r="KH31" s="81"/>
      <c r="KI31" s="81"/>
      <c r="KJ31" s="81"/>
      <c r="KK31" s="81"/>
      <c r="KL31" s="81"/>
      <c r="KM31" s="81"/>
      <c r="KN31" s="82"/>
      <c r="KO31" s="80">
        <f>
データ!DM7</f>
        <v>
434.8</v>
      </c>
      <c r="KP31" s="81"/>
      <c r="KQ31" s="81"/>
      <c r="KR31" s="81"/>
      <c r="KS31" s="81"/>
      <c r="KT31" s="81"/>
      <c r="KU31" s="81"/>
      <c r="KV31" s="81"/>
      <c r="KW31" s="81"/>
      <c r="KX31" s="81"/>
      <c r="KY31" s="81"/>
      <c r="KZ31" s="81"/>
      <c r="LA31" s="81"/>
      <c r="LB31" s="81"/>
      <c r="LC31" s="81"/>
      <c r="LD31" s="81"/>
      <c r="LE31" s="81"/>
      <c r="LF31" s="81"/>
      <c r="LG31" s="82"/>
      <c r="LH31" s="80">
        <f>
データ!DN7</f>
        <v>
404.3</v>
      </c>
      <c r="LI31" s="81"/>
      <c r="LJ31" s="81"/>
      <c r="LK31" s="81"/>
      <c r="LL31" s="81"/>
      <c r="LM31" s="81"/>
      <c r="LN31" s="81"/>
      <c r="LO31" s="81"/>
      <c r="LP31" s="81"/>
      <c r="LQ31" s="81"/>
      <c r="LR31" s="81"/>
      <c r="LS31" s="81"/>
      <c r="LT31" s="81"/>
      <c r="LU31" s="81"/>
      <c r="LV31" s="81"/>
      <c r="LW31" s="81"/>
      <c r="LX31" s="81"/>
      <c r="LY31" s="81"/>
      <c r="LZ31" s="82"/>
      <c r="MA31" s="80">
        <f>
データ!DO7</f>
        <v>
13</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
29</v>
      </c>
      <c r="K32" s="108"/>
      <c r="L32" s="108"/>
      <c r="M32" s="108"/>
      <c r="N32" s="108"/>
      <c r="O32" s="108"/>
      <c r="P32" s="108"/>
      <c r="Q32" s="108"/>
      <c r="R32" s="108"/>
      <c r="S32" s="108"/>
      <c r="T32" s="109"/>
      <c r="U32" s="110">
        <f>
データ!AD7</f>
        <v>
378</v>
      </c>
      <c r="V32" s="110"/>
      <c r="W32" s="110"/>
      <c r="X32" s="110"/>
      <c r="Y32" s="110"/>
      <c r="Z32" s="110"/>
      <c r="AA32" s="110"/>
      <c r="AB32" s="110"/>
      <c r="AC32" s="110"/>
      <c r="AD32" s="110"/>
      <c r="AE32" s="110"/>
      <c r="AF32" s="110"/>
      <c r="AG32" s="110"/>
      <c r="AH32" s="110"/>
      <c r="AI32" s="110"/>
      <c r="AJ32" s="110"/>
      <c r="AK32" s="110"/>
      <c r="AL32" s="110"/>
      <c r="AM32" s="110"/>
      <c r="AN32" s="110">
        <f>
データ!AE7</f>
        <v>
477.8</v>
      </c>
      <c r="AO32" s="110"/>
      <c r="AP32" s="110"/>
      <c r="AQ32" s="110"/>
      <c r="AR32" s="110"/>
      <c r="AS32" s="110"/>
      <c r="AT32" s="110"/>
      <c r="AU32" s="110"/>
      <c r="AV32" s="110"/>
      <c r="AW32" s="110"/>
      <c r="AX32" s="110"/>
      <c r="AY32" s="110"/>
      <c r="AZ32" s="110"/>
      <c r="BA32" s="110"/>
      <c r="BB32" s="110"/>
      <c r="BC32" s="110"/>
      <c r="BD32" s="110"/>
      <c r="BE32" s="110"/>
      <c r="BF32" s="110"/>
      <c r="BG32" s="110">
        <f>
データ!AF7</f>
        <v>
373.2</v>
      </c>
      <c r="BH32" s="110"/>
      <c r="BI32" s="110"/>
      <c r="BJ32" s="110"/>
      <c r="BK32" s="110"/>
      <c r="BL32" s="110"/>
      <c r="BM32" s="110"/>
      <c r="BN32" s="110"/>
      <c r="BO32" s="110"/>
      <c r="BP32" s="110"/>
      <c r="BQ32" s="110"/>
      <c r="BR32" s="110"/>
      <c r="BS32" s="110"/>
      <c r="BT32" s="110"/>
      <c r="BU32" s="110"/>
      <c r="BV32" s="110"/>
      <c r="BW32" s="110"/>
      <c r="BX32" s="110"/>
      <c r="BY32" s="110"/>
      <c r="BZ32" s="110">
        <f>
データ!AG7</f>
        <v>
742.8</v>
      </c>
      <c r="CA32" s="110"/>
      <c r="CB32" s="110"/>
      <c r="CC32" s="110"/>
      <c r="CD32" s="110"/>
      <c r="CE32" s="110"/>
      <c r="CF32" s="110"/>
      <c r="CG32" s="110"/>
      <c r="CH32" s="110"/>
      <c r="CI32" s="110"/>
      <c r="CJ32" s="110"/>
      <c r="CK32" s="110"/>
      <c r="CL32" s="110"/>
      <c r="CM32" s="110"/>
      <c r="CN32" s="110"/>
      <c r="CO32" s="110"/>
      <c r="CP32" s="110"/>
      <c r="CQ32" s="110"/>
      <c r="CR32" s="110"/>
      <c r="CS32" s="110">
        <f>
データ!AH7</f>
        <v>
385.7</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3.1</v>
      </c>
      <c r="EM32" s="110"/>
      <c r="EN32" s="110"/>
      <c r="EO32" s="110"/>
      <c r="EP32" s="110"/>
      <c r="EQ32" s="110"/>
      <c r="ER32" s="110"/>
      <c r="ES32" s="110"/>
      <c r="ET32" s="110"/>
      <c r="EU32" s="110"/>
      <c r="EV32" s="110"/>
      <c r="EW32" s="110"/>
      <c r="EX32" s="110"/>
      <c r="EY32" s="110"/>
      <c r="EZ32" s="110"/>
      <c r="FA32" s="110"/>
      <c r="FB32" s="110"/>
      <c r="FC32" s="110"/>
      <c r="FD32" s="110"/>
      <c r="FE32" s="110">
        <f>
データ!AP7</f>
        <v>
6.3</v>
      </c>
      <c r="FF32" s="110"/>
      <c r="FG32" s="110"/>
      <c r="FH32" s="110"/>
      <c r="FI32" s="110"/>
      <c r="FJ32" s="110"/>
      <c r="FK32" s="110"/>
      <c r="FL32" s="110"/>
      <c r="FM32" s="110"/>
      <c r="FN32" s="110"/>
      <c r="FO32" s="110"/>
      <c r="FP32" s="110"/>
      <c r="FQ32" s="110"/>
      <c r="FR32" s="110"/>
      <c r="FS32" s="110"/>
      <c r="FT32" s="110"/>
      <c r="FU32" s="110"/>
      <c r="FV32" s="110"/>
      <c r="FW32" s="110"/>
      <c r="FX32" s="110">
        <f>
データ!AQ7</f>
        <v>
4</v>
      </c>
      <c r="FY32" s="110"/>
      <c r="FZ32" s="110"/>
      <c r="GA32" s="110"/>
      <c r="GB32" s="110"/>
      <c r="GC32" s="110"/>
      <c r="GD32" s="110"/>
      <c r="GE32" s="110"/>
      <c r="GF32" s="110"/>
      <c r="GG32" s="110"/>
      <c r="GH32" s="110"/>
      <c r="GI32" s="110"/>
      <c r="GJ32" s="110"/>
      <c r="GK32" s="110"/>
      <c r="GL32" s="110"/>
      <c r="GM32" s="110"/>
      <c r="GN32" s="110"/>
      <c r="GO32" s="110"/>
      <c r="GP32" s="110"/>
      <c r="GQ32" s="110">
        <f>
データ!AR7</f>
        <v>
2</v>
      </c>
      <c r="GR32" s="110"/>
      <c r="GS32" s="110"/>
      <c r="GT32" s="110"/>
      <c r="GU32" s="110"/>
      <c r="GV32" s="110"/>
      <c r="GW32" s="110"/>
      <c r="GX32" s="110"/>
      <c r="GY32" s="110"/>
      <c r="GZ32" s="110"/>
      <c r="HA32" s="110"/>
      <c r="HB32" s="110"/>
      <c r="HC32" s="110"/>
      <c r="HD32" s="110"/>
      <c r="HE32" s="110"/>
      <c r="HF32" s="110"/>
      <c r="HG32" s="110"/>
      <c r="HH32" s="110"/>
      <c r="HI32" s="110"/>
      <c r="HJ32" s="110">
        <f>
データ!AS7</f>
        <v>
9</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288.2</v>
      </c>
      <c r="JD32" s="81"/>
      <c r="JE32" s="81"/>
      <c r="JF32" s="81"/>
      <c r="JG32" s="81"/>
      <c r="JH32" s="81"/>
      <c r="JI32" s="81"/>
      <c r="JJ32" s="81"/>
      <c r="JK32" s="81"/>
      <c r="JL32" s="81"/>
      <c r="JM32" s="81"/>
      <c r="JN32" s="81"/>
      <c r="JO32" s="81"/>
      <c r="JP32" s="81"/>
      <c r="JQ32" s="81"/>
      <c r="JR32" s="81"/>
      <c r="JS32" s="81"/>
      <c r="JT32" s="81"/>
      <c r="JU32" s="82"/>
      <c r="JV32" s="80">
        <f>
データ!DQ7</f>
        <v>
287.39999999999998</v>
      </c>
      <c r="JW32" s="81"/>
      <c r="JX32" s="81"/>
      <c r="JY32" s="81"/>
      <c r="JZ32" s="81"/>
      <c r="KA32" s="81"/>
      <c r="KB32" s="81"/>
      <c r="KC32" s="81"/>
      <c r="KD32" s="81"/>
      <c r="KE32" s="81"/>
      <c r="KF32" s="81"/>
      <c r="KG32" s="81"/>
      <c r="KH32" s="81"/>
      <c r="KI32" s="81"/>
      <c r="KJ32" s="81"/>
      <c r="KK32" s="81"/>
      <c r="KL32" s="81"/>
      <c r="KM32" s="81"/>
      <c r="KN32" s="82"/>
      <c r="KO32" s="80">
        <f>
データ!DR7</f>
        <v>
290.39999999999998</v>
      </c>
      <c r="KP32" s="81"/>
      <c r="KQ32" s="81"/>
      <c r="KR32" s="81"/>
      <c r="KS32" s="81"/>
      <c r="KT32" s="81"/>
      <c r="KU32" s="81"/>
      <c r="KV32" s="81"/>
      <c r="KW32" s="81"/>
      <c r="KX32" s="81"/>
      <c r="KY32" s="81"/>
      <c r="KZ32" s="81"/>
      <c r="LA32" s="81"/>
      <c r="LB32" s="81"/>
      <c r="LC32" s="81"/>
      <c r="LD32" s="81"/>
      <c r="LE32" s="81"/>
      <c r="LF32" s="81"/>
      <c r="LG32" s="82"/>
      <c r="LH32" s="80">
        <f>
データ!DS7</f>
        <v>
304.89999999999998</v>
      </c>
      <c r="LI32" s="81"/>
      <c r="LJ32" s="81"/>
      <c r="LK32" s="81"/>
      <c r="LL32" s="81"/>
      <c r="LM32" s="81"/>
      <c r="LN32" s="81"/>
      <c r="LO32" s="81"/>
      <c r="LP32" s="81"/>
      <c r="LQ32" s="81"/>
      <c r="LR32" s="81"/>
      <c r="LS32" s="81"/>
      <c r="LT32" s="81"/>
      <c r="LU32" s="81"/>
      <c r="LV32" s="81"/>
      <c r="LW32" s="81"/>
      <c r="LX32" s="81"/>
      <c r="LY32" s="81"/>
      <c r="LZ32" s="82"/>
      <c r="MA32" s="80">
        <f>
データ!DT7</f>
        <v>
224.4</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129</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
130</v>
      </c>
      <c r="NE49" s="101"/>
      <c r="NF49" s="101"/>
      <c r="NG49" s="101"/>
      <c r="NH49" s="101"/>
      <c r="NI49" s="101"/>
      <c r="NJ49" s="101"/>
      <c r="NK49" s="101"/>
      <c r="NL49" s="101"/>
      <c r="NM49" s="101"/>
      <c r="NN49" s="101"/>
      <c r="NO49" s="101"/>
      <c r="NP49" s="101"/>
      <c r="NQ49" s="101"/>
      <c r="NR49" s="102"/>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0</v>
      </c>
      <c r="BH52" s="106"/>
      <c r="BI52" s="106"/>
      <c r="BJ52" s="106"/>
      <c r="BK52" s="106"/>
      <c r="BL52" s="106"/>
      <c r="BM52" s="106"/>
      <c r="BN52" s="106"/>
      <c r="BO52" s="106"/>
      <c r="BP52" s="106"/>
      <c r="BQ52" s="106"/>
      <c r="BR52" s="106"/>
      <c r="BS52" s="106"/>
      <c r="BT52" s="106"/>
      <c r="BU52" s="106"/>
      <c r="BV52" s="106"/>
      <c r="BW52" s="106"/>
      <c r="BX52" s="106"/>
      <c r="BY52" s="106"/>
      <c r="BZ52" s="106">
        <f>
データ!AX7</f>
        <v>
0</v>
      </c>
      <c r="CA52" s="106"/>
      <c r="CB52" s="106"/>
      <c r="CC52" s="106"/>
      <c r="CD52" s="106"/>
      <c r="CE52" s="106"/>
      <c r="CF52" s="106"/>
      <c r="CG52" s="106"/>
      <c r="CH52" s="106"/>
      <c r="CI52" s="106"/>
      <c r="CJ52" s="106"/>
      <c r="CK52" s="106"/>
      <c r="CL52" s="106"/>
      <c r="CM52" s="106"/>
      <c r="CN52" s="106"/>
      <c r="CO52" s="106"/>
      <c r="CP52" s="106"/>
      <c r="CQ52" s="106"/>
      <c r="CR52" s="106"/>
      <c r="CS52" s="106">
        <f>
データ!AY7</f>
        <v>
18679</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71.900000000000006</v>
      </c>
      <c r="EM52" s="110"/>
      <c r="EN52" s="110"/>
      <c r="EO52" s="110"/>
      <c r="EP52" s="110"/>
      <c r="EQ52" s="110"/>
      <c r="ER52" s="110"/>
      <c r="ES52" s="110"/>
      <c r="ET52" s="110"/>
      <c r="EU52" s="110"/>
      <c r="EV52" s="110"/>
      <c r="EW52" s="110"/>
      <c r="EX52" s="110"/>
      <c r="EY52" s="110"/>
      <c r="EZ52" s="110"/>
      <c r="FA52" s="110"/>
      <c r="FB52" s="110"/>
      <c r="FC52" s="110"/>
      <c r="FD52" s="110"/>
      <c r="FE52" s="110">
        <f>
データ!BG7</f>
        <v>
61.1</v>
      </c>
      <c r="FF52" s="110"/>
      <c r="FG52" s="110"/>
      <c r="FH52" s="110"/>
      <c r="FI52" s="110"/>
      <c r="FJ52" s="110"/>
      <c r="FK52" s="110"/>
      <c r="FL52" s="110"/>
      <c r="FM52" s="110"/>
      <c r="FN52" s="110"/>
      <c r="FO52" s="110"/>
      <c r="FP52" s="110"/>
      <c r="FQ52" s="110"/>
      <c r="FR52" s="110"/>
      <c r="FS52" s="110"/>
      <c r="FT52" s="110"/>
      <c r="FU52" s="110"/>
      <c r="FV52" s="110"/>
      <c r="FW52" s="110"/>
      <c r="FX52" s="110">
        <f>
データ!BH7</f>
        <v>
54.6</v>
      </c>
      <c r="FY52" s="110"/>
      <c r="FZ52" s="110"/>
      <c r="GA52" s="110"/>
      <c r="GB52" s="110"/>
      <c r="GC52" s="110"/>
      <c r="GD52" s="110"/>
      <c r="GE52" s="110"/>
      <c r="GF52" s="110"/>
      <c r="GG52" s="110"/>
      <c r="GH52" s="110"/>
      <c r="GI52" s="110"/>
      <c r="GJ52" s="110"/>
      <c r="GK52" s="110"/>
      <c r="GL52" s="110"/>
      <c r="GM52" s="110"/>
      <c r="GN52" s="110"/>
      <c r="GO52" s="110"/>
      <c r="GP52" s="110"/>
      <c r="GQ52" s="110">
        <f>
データ!BI7</f>
        <v>
43.7</v>
      </c>
      <c r="GR52" s="110"/>
      <c r="GS52" s="110"/>
      <c r="GT52" s="110"/>
      <c r="GU52" s="110"/>
      <c r="GV52" s="110"/>
      <c r="GW52" s="110"/>
      <c r="GX52" s="110"/>
      <c r="GY52" s="110"/>
      <c r="GZ52" s="110"/>
      <c r="HA52" s="110"/>
      <c r="HB52" s="110"/>
      <c r="HC52" s="110"/>
      <c r="HD52" s="110"/>
      <c r="HE52" s="110"/>
      <c r="HF52" s="110"/>
      <c r="HG52" s="110"/>
      <c r="HH52" s="110"/>
      <c r="HI52" s="110"/>
      <c r="HJ52" s="110">
        <f>
データ!BJ7</f>
        <v>
-2342.8000000000002</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32657</v>
      </c>
      <c r="JD52" s="106"/>
      <c r="JE52" s="106"/>
      <c r="JF52" s="106"/>
      <c r="JG52" s="106"/>
      <c r="JH52" s="106"/>
      <c r="JI52" s="106"/>
      <c r="JJ52" s="106"/>
      <c r="JK52" s="106"/>
      <c r="JL52" s="106"/>
      <c r="JM52" s="106"/>
      <c r="JN52" s="106"/>
      <c r="JO52" s="106"/>
      <c r="JP52" s="106"/>
      <c r="JQ52" s="106"/>
      <c r="JR52" s="106"/>
      <c r="JS52" s="106"/>
      <c r="JT52" s="106"/>
      <c r="JU52" s="106"/>
      <c r="JV52" s="106">
        <f>
データ!BR7</f>
        <v>
31156</v>
      </c>
      <c r="JW52" s="106"/>
      <c r="JX52" s="106"/>
      <c r="JY52" s="106"/>
      <c r="JZ52" s="106"/>
      <c r="KA52" s="106"/>
      <c r="KB52" s="106"/>
      <c r="KC52" s="106"/>
      <c r="KD52" s="106"/>
      <c r="KE52" s="106"/>
      <c r="KF52" s="106"/>
      <c r="KG52" s="106"/>
      <c r="KH52" s="106"/>
      <c r="KI52" s="106"/>
      <c r="KJ52" s="106"/>
      <c r="KK52" s="106"/>
      <c r="KL52" s="106"/>
      <c r="KM52" s="106"/>
      <c r="KN52" s="106"/>
      <c r="KO52" s="106">
        <f>
データ!BS7</f>
        <v>
30454</v>
      </c>
      <c r="KP52" s="106"/>
      <c r="KQ52" s="106"/>
      <c r="KR52" s="106"/>
      <c r="KS52" s="106"/>
      <c r="KT52" s="106"/>
      <c r="KU52" s="106"/>
      <c r="KV52" s="106"/>
      <c r="KW52" s="106"/>
      <c r="KX52" s="106"/>
      <c r="KY52" s="106"/>
      <c r="KZ52" s="106"/>
      <c r="LA52" s="106"/>
      <c r="LB52" s="106"/>
      <c r="LC52" s="106"/>
      <c r="LD52" s="106"/>
      <c r="LE52" s="106"/>
      <c r="LF52" s="106"/>
      <c r="LG52" s="106"/>
      <c r="LH52" s="106">
        <f>
データ!BT7</f>
        <v>
22486</v>
      </c>
      <c r="LI52" s="106"/>
      <c r="LJ52" s="106"/>
      <c r="LK52" s="106"/>
      <c r="LL52" s="106"/>
      <c r="LM52" s="106"/>
      <c r="LN52" s="106"/>
      <c r="LO52" s="106"/>
      <c r="LP52" s="106"/>
      <c r="LQ52" s="106"/>
      <c r="LR52" s="106"/>
      <c r="LS52" s="106"/>
      <c r="LT52" s="106"/>
      <c r="LU52" s="106"/>
      <c r="LV52" s="106"/>
      <c r="LW52" s="106"/>
      <c r="LX52" s="106"/>
      <c r="LY52" s="106"/>
      <c r="LZ52" s="106"/>
      <c r="MA52" s="106">
        <f>
データ!BU7</f>
        <v>
-29004</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22"/>
      <c r="C53" s="4"/>
      <c r="D53" s="4"/>
      <c r="E53" s="4"/>
      <c r="F53" s="4"/>
      <c r="G53" s="4"/>
      <c r="H53" s="4"/>
      <c r="I53" s="28"/>
      <c r="J53" s="107" t="s">
        <v>
29</v>
      </c>
      <c r="K53" s="108"/>
      <c r="L53" s="108"/>
      <c r="M53" s="108"/>
      <c r="N53" s="108"/>
      <c r="O53" s="108"/>
      <c r="P53" s="108"/>
      <c r="Q53" s="108"/>
      <c r="R53" s="108"/>
      <c r="S53" s="108"/>
      <c r="T53" s="109"/>
      <c r="U53" s="106">
        <f>
データ!AZ7</f>
        <v>
18</v>
      </c>
      <c r="V53" s="106"/>
      <c r="W53" s="106"/>
      <c r="X53" s="106"/>
      <c r="Y53" s="106"/>
      <c r="Z53" s="106"/>
      <c r="AA53" s="106"/>
      <c r="AB53" s="106"/>
      <c r="AC53" s="106"/>
      <c r="AD53" s="106"/>
      <c r="AE53" s="106"/>
      <c r="AF53" s="106"/>
      <c r="AG53" s="106"/>
      <c r="AH53" s="106"/>
      <c r="AI53" s="106"/>
      <c r="AJ53" s="106"/>
      <c r="AK53" s="106"/>
      <c r="AL53" s="106"/>
      <c r="AM53" s="106"/>
      <c r="AN53" s="106">
        <f>
データ!BA7</f>
        <v>
21</v>
      </c>
      <c r="AO53" s="106"/>
      <c r="AP53" s="106"/>
      <c r="AQ53" s="106"/>
      <c r="AR53" s="106"/>
      <c r="AS53" s="106"/>
      <c r="AT53" s="106"/>
      <c r="AU53" s="106"/>
      <c r="AV53" s="106"/>
      <c r="AW53" s="106"/>
      <c r="AX53" s="106"/>
      <c r="AY53" s="106"/>
      <c r="AZ53" s="106"/>
      <c r="BA53" s="106"/>
      <c r="BB53" s="106"/>
      <c r="BC53" s="106"/>
      <c r="BD53" s="106"/>
      <c r="BE53" s="106"/>
      <c r="BF53" s="106"/>
      <c r="BG53" s="106">
        <f>
データ!BB7</f>
        <v>
18</v>
      </c>
      <c r="BH53" s="106"/>
      <c r="BI53" s="106"/>
      <c r="BJ53" s="106"/>
      <c r="BK53" s="106"/>
      <c r="BL53" s="106"/>
      <c r="BM53" s="106"/>
      <c r="BN53" s="106"/>
      <c r="BO53" s="106"/>
      <c r="BP53" s="106"/>
      <c r="BQ53" s="106"/>
      <c r="BR53" s="106"/>
      <c r="BS53" s="106"/>
      <c r="BT53" s="106"/>
      <c r="BU53" s="106"/>
      <c r="BV53" s="106"/>
      <c r="BW53" s="106"/>
      <c r="BX53" s="106"/>
      <c r="BY53" s="106"/>
      <c r="BZ53" s="106">
        <f>
データ!BC7</f>
        <v>
15</v>
      </c>
      <c r="CA53" s="106"/>
      <c r="CB53" s="106"/>
      <c r="CC53" s="106"/>
      <c r="CD53" s="106"/>
      <c r="CE53" s="106"/>
      <c r="CF53" s="106"/>
      <c r="CG53" s="106"/>
      <c r="CH53" s="106"/>
      <c r="CI53" s="106"/>
      <c r="CJ53" s="106"/>
      <c r="CK53" s="106"/>
      <c r="CL53" s="106"/>
      <c r="CM53" s="106"/>
      <c r="CN53" s="106"/>
      <c r="CO53" s="106"/>
      <c r="CP53" s="106"/>
      <c r="CQ53" s="106"/>
      <c r="CR53" s="106"/>
      <c r="CS53" s="106">
        <f>
データ!BD7</f>
        <v>
405</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34.700000000000003</v>
      </c>
      <c r="EM53" s="110"/>
      <c r="EN53" s="110"/>
      <c r="EO53" s="110"/>
      <c r="EP53" s="110"/>
      <c r="EQ53" s="110"/>
      <c r="ER53" s="110"/>
      <c r="ES53" s="110"/>
      <c r="ET53" s="110"/>
      <c r="EU53" s="110"/>
      <c r="EV53" s="110"/>
      <c r="EW53" s="110"/>
      <c r="EX53" s="110"/>
      <c r="EY53" s="110"/>
      <c r="EZ53" s="110"/>
      <c r="FA53" s="110"/>
      <c r="FB53" s="110"/>
      <c r="FC53" s="110"/>
      <c r="FD53" s="110"/>
      <c r="FE53" s="110">
        <f>
データ!BL7</f>
        <v>
39.6</v>
      </c>
      <c r="FF53" s="110"/>
      <c r="FG53" s="110"/>
      <c r="FH53" s="110"/>
      <c r="FI53" s="110"/>
      <c r="FJ53" s="110"/>
      <c r="FK53" s="110"/>
      <c r="FL53" s="110"/>
      <c r="FM53" s="110"/>
      <c r="FN53" s="110"/>
      <c r="FO53" s="110"/>
      <c r="FP53" s="110"/>
      <c r="FQ53" s="110"/>
      <c r="FR53" s="110"/>
      <c r="FS53" s="110"/>
      <c r="FT53" s="110"/>
      <c r="FU53" s="110"/>
      <c r="FV53" s="110"/>
      <c r="FW53" s="110"/>
      <c r="FX53" s="110">
        <f>
データ!BM7</f>
        <v>
29</v>
      </c>
      <c r="FY53" s="110"/>
      <c r="FZ53" s="110"/>
      <c r="GA53" s="110"/>
      <c r="GB53" s="110"/>
      <c r="GC53" s="110"/>
      <c r="GD53" s="110"/>
      <c r="GE53" s="110"/>
      <c r="GF53" s="110"/>
      <c r="GG53" s="110"/>
      <c r="GH53" s="110"/>
      <c r="GI53" s="110"/>
      <c r="GJ53" s="110"/>
      <c r="GK53" s="110"/>
      <c r="GL53" s="110"/>
      <c r="GM53" s="110"/>
      <c r="GN53" s="110"/>
      <c r="GO53" s="110"/>
      <c r="GP53" s="110"/>
      <c r="GQ53" s="110">
        <f>
データ!BN7</f>
        <v>
32.9</v>
      </c>
      <c r="GR53" s="110"/>
      <c r="GS53" s="110"/>
      <c r="GT53" s="110"/>
      <c r="GU53" s="110"/>
      <c r="GV53" s="110"/>
      <c r="GW53" s="110"/>
      <c r="GX53" s="110"/>
      <c r="GY53" s="110"/>
      <c r="GZ53" s="110"/>
      <c r="HA53" s="110"/>
      <c r="HB53" s="110"/>
      <c r="HC53" s="110"/>
      <c r="HD53" s="110"/>
      <c r="HE53" s="110"/>
      <c r="HF53" s="110"/>
      <c r="HG53" s="110"/>
      <c r="HH53" s="110"/>
      <c r="HI53" s="110"/>
      <c r="HJ53" s="110">
        <f>
データ!BO7</f>
        <v>
-121.8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7123</v>
      </c>
      <c r="JD53" s="106"/>
      <c r="JE53" s="106"/>
      <c r="JF53" s="106"/>
      <c r="JG53" s="106"/>
      <c r="JH53" s="106"/>
      <c r="JI53" s="106"/>
      <c r="JJ53" s="106"/>
      <c r="JK53" s="106"/>
      <c r="JL53" s="106"/>
      <c r="JM53" s="106"/>
      <c r="JN53" s="106"/>
      <c r="JO53" s="106"/>
      <c r="JP53" s="106"/>
      <c r="JQ53" s="106"/>
      <c r="JR53" s="106"/>
      <c r="JS53" s="106"/>
      <c r="JT53" s="106"/>
      <c r="JU53" s="106"/>
      <c r="JV53" s="106">
        <f>
データ!BW7</f>
        <v>
8017</v>
      </c>
      <c r="JW53" s="106"/>
      <c r="JX53" s="106"/>
      <c r="JY53" s="106"/>
      <c r="JZ53" s="106"/>
      <c r="KA53" s="106"/>
      <c r="KB53" s="106"/>
      <c r="KC53" s="106"/>
      <c r="KD53" s="106"/>
      <c r="KE53" s="106"/>
      <c r="KF53" s="106"/>
      <c r="KG53" s="106"/>
      <c r="KH53" s="106"/>
      <c r="KI53" s="106"/>
      <c r="KJ53" s="106"/>
      <c r="KK53" s="106"/>
      <c r="KL53" s="106"/>
      <c r="KM53" s="106"/>
      <c r="KN53" s="106"/>
      <c r="KO53" s="106">
        <f>
データ!BX7</f>
        <v>
8137</v>
      </c>
      <c r="KP53" s="106"/>
      <c r="KQ53" s="106"/>
      <c r="KR53" s="106"/>
      <c r="KS53" s="106"/>
      <c r="KT53" s="106"/>
      <c r="KU53" s="106"/>
      <c r="KV53" s="106"/>
      <c r="KW53" s="106"/>
      <c r="KX53" s="106"/>
      <c r="KY53" s="106"/>
      <c r="KZ53" s="106"/>
      <c r="LA53" s="106"/>
      <c r="LB53" s="106"/>
      <c r="LC53" s="106"/>
      <c r="LD53" s="106"/>
      <c r="LE53" s="106"/>
      <c r="LF53" s="106"/>
      <c r="LG53" s="106"/>
      <c r="LH53" s="106">
        <f>
データ!BY7</f>
        <v>
8005</v>
      </c>
      <c r="LI53" s="106"/>
      <c r="LJ53" s="106"/>
      <c r="LK53" s="106"/>
      <c r="LL53" s="106"/>
      <c r="LM53" s="106"/>
      <c r="LN53" s="106"/>
      <c r="LO53" s="106"/>
      <c r="LP53" s="106"/>
      <c r="LQ53" s="106"/>
      <c r="LR53" s="106"/>
      <c r="LS53" s="106"/>
      <c r="LT53" s="106"/>
      <c r="LU53" s="106"/>
      <c r="LV53" s="106"/>
      <c r="LW53" s="106"/>
      <c r="LX53" s="106"/>
      <c r="LY53" s="106"/>
      <c r="LZ53" s="106"/>
      <c r="MA53" s="106">
        <f>
データ!BZ7</f>
        <v>
2698</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2">
      <c r="A60" s="23"/>
      <c r="B60" s="19"/>
      <c r="C60" s="20"/>
      <c r="D60" s="20"/>
      <c r="E60" s="20"/>
      <c r="F60" s="20"/>
      <c r="G60" s="20"/>
      <c r="H60" s="112" t="s">
        <v>
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2">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131</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1019998</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500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0</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62.8</v>
      </c>
      <c r="KB78" s="81"/>
      <c r="KC78" s="81"/>
      <c r="KD78" s="81"/>
      <c r="KE78" s="81"/>
      <c r="KF78" s="81"/>
      <c r="KG78" s="81"/>
      <c r="KH78" s="81"/>
      <c r="KI78" s="81"/>
      <c r="KJ78" s="81"/>
      <c r="KK78" s="81"/>
      <c r="KL78" s="81"/>
      <c r="KM78" s="81"/>
      <c r="KN78" s="81"/>
      <c r="KO78" s="82"/>
      <c r="KP78" s="80">
        <f>
データ!DF7</f>
        <v>
62.3</v>
      </c>
      <c r="KQ78" s="81"/>
      <c r="KR78" s="81"/>
      <c r="KS78" s="81"/>
      <c r="KT78" s="81"/>
      <c r="KU78" s="81"/>
      <c r="KV78" s="81"/>
      <c r="KW78" s="81"/>
      <c r="KX78" s="81"/>
      <c r="KY78" s="81"/>
      <c r="KZ78" s="81"/>
      <c r="LA78" s="81"/>
      <c r="LB78" s="81"/>
      <c r="LC78" s="81"/>
      <c r="LD78" s="82"/>
      <c r="LE78" s="80">
        <f>
データ!DG7</f>
        <v>
87.9</v>
      </c>
      <c r="LF78" s="81"/>
      <c r="LG78" s="81"/>
      <c r="LH78" s="81"/>
      <c r="LI78" s="81"/>
      <c r="LJ78" s="81"/>
      <c r="LK78" s="81"/>
      <c r="LL78" s="81"/>
      <c r="LM78" s="81"/>
      <c r="LN78" s="81"/>
      <c r="LO78" s="81"/>
      <c r="LP78" s="81"/>
      <c r="LQ78" s="81"/>
      <c r="LR78" s="81"/>
      <c r="LS78" s="82"/>
      <c r="LT78" s="80">
        <f>
データ!DH7</f>
        <v>
56.3</v>
      </c>
      <c r="LU78" s="81"/>
      <c r="LV78" s="81"/>
      <c r="LW78" s="81"/>
      <c r="LX78" s="81"/>
      <c r="LY78" s="81"/>
      <c r="LZ78" s="81"/>
      <c r="MA78" s="81"/>
      <c r="MB78" s="81"/>
      <c r="MC78" s="81"/>
      <c r="MD78" s="81"/>
      <c r="ME78" s="81"/>
      <c r="MF78" s="81"/>
      <c r="MG78" s="81"/>
      <c r="MH78" s="82"/>
      <c r="MI78" s="80">
        <f>
データ!DI7</f>
        <v>
70.3</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Wv3mWaeefubJiz+jiFLx5pNFizeQkwUACQBT1T8lFeZa0Xl2EDb//Pf63V4vwD//bNbLfvf9V5pW4nsFzeDQ6g==" saltValue="6+qfoGj1wRw6Oipqq6hQoA=="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25</v>
      </c>
      <c r="DL3" s="52"/>
      <c r="DM3" s="52"/>
      <c r="DN3" s="52"/>
      <c r="DO3" s="52"/>
      <c r="DP3" s="52"/>
      <c r="DQ3" s="52"/>
      <c r="DR3" s="52"/>
      <c r="DS3" s="52"/>
      <c r="DT3" s="52"/>
      <c r="DU3" s="54"/>
    </row>
    <row r="4" spans="1:125" x14ac:dyDescent="0.2">
      <c r="A4" s="49" t="s">
        <v>
61</v>
      </c>
      <c r="B4" s="57"/>
      <c r="C4" s="57"/>
      <c r="D4" s="57"/>
      <c r="E4" s="57"/>
      <c r="F4" s="57"/>
      <c r="G4" s="57"/>
      <c r="H4" s="145"/>
      <c r="I4" s="146"/>
      <c r="J4" s="146"/>
      <c r="K4" s="146"/>
      <c r="L4" s="146"/>
      <c r="M4" s="146"/>
      <c r="N4" s="146"/>
      <c r="O4" s="146"/>
      <c r="P4" s="146"/>
      <c r="Q4" s="146"/>
      <c r="R4" s="146"/>
      <c r="S4" s="146"/>
      <c r="T4" s="146"/>
      <c r="U4" s="146"/>
      <c r="V4" s="146"/>
      <c r="W4" s="146"/>
      <c r="X4" s="146"/>
      <c r="Y4" s="140" t="s">
        <v>
62</v>
      </c>
      <c r="Z4" s="141"/>
      <c r="AA4" s="141"/>
      <c r="AB4" s="141"/>
      <c r="AC4" s="141"/>
      <c r="AD4" s="141"/>
      <c r="AE4" s="141"/>
      <c r="AF4" s="141"/>
      <c r="AG4" s="141"/>
      <c r="AH4" s="141"/>
      <c r="AI4" s="142"/>
      <c r="AJ4" s="147" t="s">
        <v>
63</v>
      </c>
      <c r="AK4" s="147"/>
      <c r="AL4" s="147"/>
      <c r="AM4" s="147"/>
      <c r="AN4" s="147"/>
      <c r="AO4" s="147"/>
      <c r="AP4" s="147"/>
      <c r="AQ4" s="147"/>
      <c r="AR4" s="147"/>
      <c r="AS4" s="147"/>
      <c r="AT4" s="147"/>
      <c r="AU4" s="148" t="s">
        <v>
64</v>
      </c>
      <c r="AV4" s="147"/>
      <c r="AW4" s="147"/>
      <c r="AX4" s="147"/>
      <c r="AY4" s="147"/>
      <c r="AZ4" s="147"/>
      <c r="BA4" s="147"/>
      <c r="BB4" s="147"/>
      <c r="BC4" s="147"/>
      <c r="BD4" s="147"/>
      <c r="BE4" s="147"/>
      <c r="BF4" s="147" t="s">
        <v>
65</v>
      </c>
      <c r="BG4" s="147"/>
      <c r="BH4" s="147"/>
      <c r="BI4" s="147"/>
      <c r="BJ4" s="147"/>
      <c r="BK4" s="147"/>
      <c r="BL4" s="147"/>
      <c r="BM4" s="147"/>
      <c r="BN4" s="147"/>
      <c r="BO4" s="147"/>
      <c r="BP4" s="147"/>
      <c r="BQ4" s="148" t="s">
        <v>
66</v>
      </c>
      <c r="BR4" s="147"/>
      <c r="BS4" s="147"/>
      <c r="BT4" s="147"/>
      <c r="BU4" s="147"/>
      <c r="BV4" s="147"/>
      <c r="BW4" s="147"/>
      <c r="BX4" s="147"/>
      <c r="BY4" s="147"/>
      <c r="BZ4" s="147"/>
      <c r="CA4" s="147"/>
      <c r="CB4" s="147" t="s">
        <v>
67</v>
      </c>
      <c r="CC4" s="147"/>
      <c r="CD4" s="147"/>
      <c r="CE4" s="147"/>
      <c r="CF4" s="147"/>
      <c r="CG4" s="147"/>
      <c r="CH4" s="147"/>
      <c r="CI4" s="147"/>
      <c r="CJ4" s="147"/>
      <c r="CK4" s="147"/>
      <c r="CL4" s="147"/>
      <c r="CM4" s="149" t="s">
        <v>
68</v>
      </c>
      <c r="CN4" s="149" t="s">
        <v>
69</v>
      </c>
      <c r="CO4" s="140" t="s">
        <v>
70</v>
      </c>
      <c r="CP4" s="141"/>
      <c r="CQ4" s="141"/>
      <c r="CR4" s="141"/>
      <c r="CS4" s="141"/>
      <c r="CT4" s="141"/>
      <c r="CU4" s="141"/>
      <c r="CV4" s="141"/>
      <c r="CW4" s="141"/>
      <c r="CX4" s="141"/>
      <c r="CY4" s="142"/>
      <c r="CZ4" s="147" t="s">
        <v>
71</v>
      </c>
      <c r="DA4" s="147"/>
      <c r="DB4" s="147"/>
      <c r="DC4" s="147"/>
      <c r="DD4" s="147"/>
      <c r="DE4" s="147"/>
      <c r="DF4" s="147"/>
      <c r="DG4" s="147"/>
      <c r="DH4" s="147"/>
      <c r="DI4" s="147"/>
      <c r="DJ4" s="147"/>
      <c r="DK4" s="140" t="s">
        <v>
72</v>
      </c>
      <c r="DL4" s="141"/>
      <c r="DM4" s="141"/>
      <c r="DN4" s="141"/>
      <c r="DO4" s="141"/>
      <c r="DP4" s="141"/>
      <c r="DQ4" s="141"/>
      <c r="DR4" s="141"/>
      <c r="DS4" s="141"/>
      <c r="DT4" s="141"/>
      <c r="DU4" s="142"/>
    </row>
    <row r="5" spans="1:125" x14ac:dyDescent="0.2">
      <c r="A5" s="49" t="s">
        <v>
73</v>
      </c>
      <c r="B5" s="58"/>
      <c r="C5" s="58"/>
      <c r="D5" s="58"/>
      <c r="E5" s="58"/>
      <c r="F5" s="58"/>
      <c r="G5" s="58"/>
      <c r="H5" s="59" t="s">
        <v>
74</v>
      </c>
      <c r="I5" s="59" t="s">
        <v>
75</v>
      </c>
      <c r="J5" s="59" t="s">
        <v>
76</v>
      </c>
      <c r="K5" s="59" t="s">
        <v>
77</v>
      </c>
      <c r="L5" s="59" t="s">
        <v>
78</v>
      </c>
      <c r="M5" s="59" t="s">
        <v>
4</v>
      </c>
      <c r="N5" s="59" t="s">
        <v>
5</v>
      </c>
      <c r="O5" s="59" t="s">
        <v>
79</v>
      </c>
      <c r="P5" s="59" t="s">
        <v>
13</v>
      </c>
      <c r="Q5" s="59" t="s">
        <v>
80</v>
      </c>
      <c r="R5" s="59" t="s">
        <v>
81</v>
      </c>
      <c r="S5" s="59" t="s">
        <v>
82</v>
      </c>
      <c r="T5" s="59" t="s">
        <v>
83</v>
      </c>
      <c r="U5" s="59" t="s">
        <v>
84</v>
      </c>
      <c r="V5" s="59" t="s">
        <v>
85</v>
      </c>
      <c r="W5" s="59" t="s">
        <v>
86</v>
      </c>
      <c r="X5" s="59" t="s">
        <v>
87</v>
      </c>
      <c r="Y5" s="59" t="s">
        <v>
88</v>
      </c>
      <c r="Z5" s="59" t="s">
        <v>
89</v>
      </c>
      <c r="AA5" s="59" t="s">
        <v>
90</v>
      </c>
      <c r="AB5" s="59" t="s">
        <v>
91</v>
      </c>
      <c r="AC5" s="59" t="s">
        <v>
92</v>
      </c>
      <c r="AD5" s="59" t="s">
        <v>
93</v>
      </c>
      <c r="AE5" s="59" t="s">
        <v>
94</v>
      </c>
      <c r="AF5" s="59" t="s">
        <v>
95</v>
      </c>
      <c r="AG5" s="59" t="s">
        <v>
96</v>
      </c>
      <c r="AH5" s="59" t="s">
        <v>
97</v>
      </c>
      <c r="AI5" s="59" t="s">
        <v>
98</v>
      </c>
      <c r="AJ5" s="59" t="s">
        <v>
99</v>
      </c>
      <c r="AK5" s="59" t="s">
        <v>
100</v>
      </c>
      <c r="AL5" s="59" t="s">
        <v>
101</v>
      </c>
      <c r="AM5" s="59" t="s">
        <v>
91</v>
      </c>
      <c r="AN5" s="59" t="s">
        <v>
92</v>
      </c>
      <c r="AO5" s="59" t="s">
        <v>
93</v>
      </c>
      <c r="AP5" s="59" t="s">
        <v>
94</v>
      </c>
      <c r="AQ5" s="59" t="s">
        <v>
95</v>
      </c>
      <c r="AR5" s="59" t="s">
        <v>
96</v>
      </c>
      <c r="AS5" s="59" t="s">
        <v>
97</v>
      </c>
      <c r="AT5" s="59" t="s">
        <v>
98</v>
      </c>
      <c r="AU5" s="59" t="s">
        <v>
102</v>
      </c>
      <c r="AV5" s="59" t="s">
        <v>
89</v>
      </c>
      <c r="AW5" s="59" t="s">
        <v>
103</v>
      </c>
      <c r="AX5" s="59" t="s">
        <v>
104</v>
      </c>
      <c r="AY5" s="59" t="s">
        <v>
92</v>
      </c>
      <c r="AZ5" s="59" t="s">
        <v>
93</v>
      </c>
      <c r="BA5" s="59" t="s">
        <v>
94</v>
      </c>
      <c r="BB5" s="59" t="s">
        <v>
95</v>
      </c>
      <c r="BC5" s="59" t="s">
        <v>
96</v>
      </c>
      <c r="BD5" s="59" t="s">
        <v>
97</v>
      </c>
      <c r="BE5" s="59" t="s">
        <v>
98</v>
      </c>
      <c r="BF5" s="59" t="s">
        <v>
102</v>
      </c>
      <c r="BG5" s="59" t="s">
        <v>
105</v>
      </c>
      <c r="BH5" s="59" t="s">
        <v>
90</v>
      </c>
      <c r="BI5" s="59" t="s">
        <v>
106</v>
      </c>
      <c r="BJ5" s="59" t="s">
        <v>
107</v>
      </c>
      <c r="BK5" s="59" t="s">
        <v>
93</v>
      </c>
      <c r="BL5" s="59" t="s">
        <v>
94</v>
      </c>
      <c r="BM5" s="59" t="s">
        <v>
95</v>
      </c>
      <c r="BN5" s="59" t="s">
        <v>
96</v>
      </c>
      <c r="BO5" s="59" t="s">
        <v>
97</v>
      </c>
      <c r="BP5" s="59" t="s">
        <v>
98</v>
      </c>
      <c r="BQ5" s="59" t="s">
        <v>
102</v>
      </c>
      <c r="BR5" s="59" t="s">
        <v>
89</v>
      </c>
      <c r="BS5" s="59" t="s">
        <v>
90</v>
      </c>
      <c r="BT5" s="59" t="s">
        <v>
106</v>
      </c>
      <c r="BU5" s="59" t="s">
        <v>
92</v>
      </c>
      <c r="BV5" s="59" t="s">
        <v>
93</v>
      </c>
      <c r="BW5" s="59" t="s">
        <v>
94</v>
      </c>
      <c r="BX5" s="59" t="s">
        <v>
95</v>
      </c>
      <c r="BY5" s="59" t="s">
        <v>
96</v>
      </c>
      <c r="BZ5" s="59" t="s">
        <v>
97</v>
      </c>
      <c r="CA5" s="59" t="s">
        <v>
98</v>
      </c>
      <c r="CB5" s="59" t="s">
        <v>
88</v>
      </c>
      <c r="CC5" s="59" t="s">
        <v>
105</v>
      </c>
      <c r="CD5" s="59" t="s">
        <v>
103</v>
      </c>
      <c r="CE5" s="59" t="s">
        <v>
91</v>
      </c>
      <c r="CF5" s="59" t="s">
        <v>
92</v>
      </c>
      <c r="CG5" s="59" t="s">
        <v>
93</v>
      </c>
      <c r="CH5" s="59" t="s">
        <v>
94</v>
      </c>
      <c r="CI5" s="59" t="s">
        <v>
95</v>
      </c>
      <c r="CJ5" s="59" t="s">
        <v>
96</v>
      </c>
      <c r="CK5" s="59" t="s">
        <v>
97</v>
      </c>
      <c r="CL5" s="59" t="s">
        <v>
98</v>
      </c>
      <c r="CM5" s="150"/>
      <c r="CN5" s="150"/>
      <c r="CO5" s="59" t="s">
        <v>
88</v>
      </c>
      <c r="CP5" s="59" t="s">
        <v>
89</v>
      </c>
      <c r="CQ5" s="59" t="s">
        <v>
90</v>
      </c>
      <c r="CR5" s="59" t="s">
        <v>
91</v>
      </c>
      <c r="CS5" s="59" t="s">
        <v>
107</v>
      </c>
      <c r="CT5" s="59" t="s">
        <v>
93</v>
      </c>
      <c r="CU5" s="59" t="s">
        <v>
94</v>
      </c>
      <c r="CV5" s="59" t="s">
        <v>
95</v>
      </c>
      <c r="CW5" s="59" t="s">
        <v>
96</v>
      </c>
      <c r="CX5" s="59" t="s">
        <v>
97</v>
      </c>
      <c r="CY5" s="59" t="s">
        <v>
98</v>
      </c>
      <c r="CZ5" s="59" t="s">
        <v>
99</v>
      </c>
      <c r="DA5" s="59" t="s">
        <v>
100</v>
      </c>
      <c r="DB5" s="59" t="s">
        <v>
103</v>
      </c>
      <c r="DC5" s="59" t="s">
        <v>
104</v>
      </c>
      <c r="DD5" s="59" t="s">
        <v>
107</v>
      </c>
      <c r="DE5" s="59" t="s">
        <v>
93</v>
      </c>
      <c r="DF5" s="59" t="s">
        <v>
94</v>
      </c>
      <c r="DG5" s="59" t="s">
        <v>
95</v>
      </c>
      <c r="DH5" s="59" t="s">
        <v>
96</v>
      </c>
      <c r="DI5" s="59" t="s">
        <v>
97</v>
      </c>
      <c r="DJ5" s="59" t="s">
        <v>
35</v>
      </c>
      <c r="DK5" s="59" t="s">
        <v>
99</v>
      </c>
      <c r="DL5" s="59" t="s">
        <v>
105</v>
      </c>
      <c r="DM5" s="59" t="s">
        <v>
103</v>
      </c>
      <c r="DN5" s="59" t="s">
        <v>
91</v>
      </c>
      <c r="DO5" s="59" t="s">
        <v>
92</v>
      </c>
      <c r="DP5" s="59" t="s">
        <v>
93</v>
      </c>
      <c r="DQ5" s="59" t="s">
        <v>
94</v>
      </c>
      <c r="DR5" s="59" t="s">
        <v>
95</v>
      </c>
      <c r="DS5" s="59" t="s">
        <v>
96</v>
      </c>
      <c r="DT5" s="59" t="s">
        <v>
97</v>
      </c>
      <c r="DU5" s="59" t="s">
        <v>
98</v>
      </c>
    </row>
    <row r="6" spans="1:125" s="66" customFormat="1" x14ac:dyDescent="0.2">
      <c r="A6" s="49" t="s">
        <v>
108</v>
      </c>
      <c r="B6" s="60">
        <f>
B8</f>
        <v>
2020</v>
      </c>
      <c r="C6" s="60">
        <f t="shared" ref="C6:X6" si="1">
C8</f>
        <v>
131067</v>
      </c>
      <c r="D6" s="60">
        <f t="shared" si="1"/>
        <v>
47</v>
      </c>
      <c r="E6" s="60">
        <f t="shared" si="1"/>
        <v>
14</v>
      </c>
      <c r="F6" s="60">
        <f t="shared" si="1"/>
        <v>
0</v>
      </c>
      <c r="G6" s="60">
        <f t="shared" si="1"/>
        <v>
3</v>
      </c>
      <c r="H6" s="60" t="str">
        <f>
SUBSTITUTE(H8,"　","")</f>
        <v>
東京都台東区</v>
      </c>
      <c r="I6" s="60" t="str">
        <f t="shared" si="1"/>
        <v>
今戸駐車場</v>
      </c>
      <c r="J6" s="60" t="str">
        <f t="shared" si="1"/>
        <v>
法非適用</v>
      </c>
      <c r="K6" s="60" t="str">
        <f t="shared" si="1"/>
        <v>
駐車場整備事業</v>
      </c>
      <c r="L6" s="60" t="str">
        <f t="shared" si="1"/>
        <v>
-</v>
      </c>
      <c r="M6" s="60" t="str">
        <f t="shared" si="1"/>
        <v>
Ａ３Ｂ１</v>
      </c>
      <c r="N6" s="60" t="str">
        <f t="shared" si="1"/>
        <v>
非設置</v>
      </c>
      <c r="O6" s="61" t="str">
        <f t="shared" si="1"/>
        <v>
該当数値なし</v>
      </c>
      <c r="P6" s="62" t="str">
        <f t="shared" si="1"/>
        <v>
その他駐車場</v>
      </c>
      <c r="Q6" s="62" t="str">
        <f t="shared" si="1"/>
        <v>
広場式</v>
      </c>
      <c r="R6" s="63">
        <f t="shared" si="1"/>
        <v>
35</v>
      </c>
      <c r="S6" s="62" t="str">
        <f t="shared" si="1"/>
        <v>
商業施設</v>
      </c>
      <c r="T6" s="62" t="str">
        <f t="shared" si="1"/>
        <v>
無</v>
      </c>
      <c r="U6" s="63">
        <f t="shared" si="1"/>
        <v>
2100</v>
      </c>
      <c r="V6" s="63">
        <f t="shared" si="1"/>
        <v>
23</v>
      </c>
      <c r="W6" s="63">
        <f t="shared" si="1"/>
        <v>
800</v>
      </c>
      <c r="X6" s="62" t="str">
        <f t="shared" si="1"/>
        <v>
無</v>
      </c>
      <c r="Y6" s="64">
        <f>
IF(Y8="-",NA(),Y8)</f>
        <v>
354.7</v>
      </c>
      <c r="Z6" s="64">
        <f t="shared" ref="Z6:AH6" si="2">
IF(Z8="-",NA(),Z8)</f>
        <v>
256.7</v>
      </c>
      <c r="AA6" s="64">
        <f t="shared" si="2"/>
        <v>
220</v>
      </c>
      <c r="AB6" s="64">
        <f t="shared" si="2"/>
        <v>
110.6</v>
      </c>
      <c r="AC6" s="64">
        <f t="shared" si="2"/>
        <v>
103.8</v>
      </c>
      <c r="AD6" s="64">
        <f t="shared" si="2"/>
        <v>
378</v>
      </c>
      <c r="AE6" s="64">
        <f t="shared" si="2"/>
        <v>
477.8</v>
      </c>
      <c r="AF6" s="64">
        <f t="shared" si="2"/>
        <v>
373.2</v>
      </c>
      <c r="AG6" s="64">
        <f t="shared" si="2"/>
        <v>
742.8</v>
      </c>
      <c r="AH6" s="64">
        <f t="shared" si="2"/>
        <v>
385.7</v>
      </c>
      <c r="AI6" s="61" t="str">
        <f>
IF(AI8="-","",IF(AI8="-","【-】","【"&amp;SUBSTITUTE(TEXT(AI8,"#,##0.0"),"-","△")&amp;"】"))</f>
        <v>
【630.7】</v>
      </c>
      <c r="AJ6" s="64">
        <f>
IF(AJ8="-",NA(),AJ8)</f>
        <v>
0</v>
      </c>
      <c r="AK6" s="64">
        <f t="shared" ref="AK6:AS6" si="3">
IF(AK8="-",NA(),AK8)</f>
        <v>
0</v>
      </c>
      <c r="AL6" s="64">
        <f t="shared" si="3"/>
        <v>
0</v>
      </c>
      <c r="AM6" s="64">
        <f t="shared" si="3"/>
        <v>
0</v>
      </c>
      <c r="AN6" s="64">
        <f t="shared" si="3"/>
        <v>
67.599999999999994</v>
      </c>
      <c r="AO6" s="64">
        <f t="shared" si="3"/>
        <v>
3.1</v>
      </c>
      <c r="AP6" s="64">
        <f t="shared" si="3"/>
        <v>
6.3</v>
      </c>
      <c r="AQ6" s="64">
        <f t="shared" si="3"/>
        <v>
4</v>
      </c>
      <c r="AR6" s="64">
        <f t="shared" si="3"/>
        <v>
2</v>
      </c>
      <c r="AS6" s="64">
        <f t="shared" si="3"/>
        <v>
9</v>
      </c>
      <c r="AT6" s="61" t="str">
        <f>
IF(AT8="-","",IF(AT8="-","【-】","【"&amp;SUBSTITUTE(TEXT(AT8,"#,##0.0"),"-","△")&amp;"】"))</f>
        <v>
【8.6】</v>
      </c>
      <c r="AU6" s="65">
        <f>
IF(AU8="-",NA(),AU8)</f>
        <v>
0</v>
      </c>
      <c r="AV6" s="65">
        <f t="shared" ref="AV6:BD6" si="4">
IF(AV8="-",NA(),AV8)</f>
        <v>
0</v>
      </c>
      <c r="AW6" s="65">
        <f t="shared" si="4"/>
        <v>
0</v>
      </c>
      <c r="AX6" s="65">
        <f t="shared" si="4"/>
        <v>
0</v>
      </c>
      <c r="AY6" s="65">
        <f t="shared" si="4"/>
        <v>
18679</v>
      </c>
      <c r="AZ6" s="65">
        <f t="shared" si="4"/>
        <v>
18</v>
      </c>
      <c r="BA6" s="65">
        <f t="shared" si="4"/>
        <v>
21</v>
      </c>
      <c r="BB6" s="65">
        <f t="shared" si="4"/>
        <v>
18</v>
      </c>
      <c r="BC6" s="65">
        <f t="shared" si="4"/>
        <v>
15</v>
      </c>
      <c r="BD6" s="65">
        <f t="shared" si="4"/>
        <v>
405</v>
      </c>
      <c r="BE6" s="63" t="str">
        <f>
IF(BE8="-","",IF(BE8="-","【-】","【"&amp;SUBSTITUTE(TEXT(BE8,"#,##0"),"-","△")&amp;"】"))</f>
        <v>
【2,345】</v>
      </c>
      <c r="BF6" s="64">
        <f>
IF(BF8="-",NA(),BF8)</f>
        <v>
71.900000000000006</v>
      </c>
      <c r="BG6" s="64">
        <f t="shared" ref="BG6:BO6" si="5">
IF(BG8="-",NA(),BG8)</f>
        <v>
61.1</v>
      </c>
      <c r="BH6" s="64">
        <f t="shared" si="5"/>
        <v>
54.6</v>
      </c>
      <c r="BI6" s="64">
        <f t="shared" si="5"/>
        <v>
43.7</v>
      </c>
      <c r="BJ6" s="64">
        <f t="shared" si="5"/>
        <v>
-2342.8000000000002</v>
      </c>
      <c r="BK6" s="64">
        <f t="shared" si="5"/>
        <v>
34.700000000000003</v>
      </c>
      <c r="BL6" s="64">
        <f t="shared" si="5"/>
        <v>
39.6</v>
      </c>
      <c r="BM6" s="64">
        <f t="shared" si="5"/>
        <v>
29</v>
      </c>
      <c r="BN6" s="64">
        <f t="shared" si="5"/>
        <v>
32.9</v>
      </c>
      <c r="BO6" s="64">
        <f t="shared" si="5"/>
        <v>
-121.8</v>
      </c>
      <c r="BP6" s="61" t="str">
        <f>
IF(BP8="-","",IF(BP8="-","【-】","【"&amp;SUBSTITUTE(TEXT(BP8,"#,##0.0"),"-","△")&amp;"】"))</f>
        <v>
【△65.9】</v>
      </c>
      <c r="BQ6" s="65">
        <f>
IF(BQ8="-",NA(),BQ8)</f>
        <v>
32657</v>
      </c>
      <c r="BR6" s="65">
        <f t="shared" ref="BR6:BZ6" si="6">
IF(BR8="-",NA(),BR8)</f>
        <v>
31156</v>
      </c>
      <c r="BS6" s="65">
        <f t="shared" si="6"/>
        <v>
30454</v>
      </c>
      <c r="BT6" s="65">
        <f t="shared" si="6"/>
        <v>
22486</v>
      </c>
      <c r="BU6" s="65">
        <f t="shared" si="6"/>
        <v>
-29004</v>
      </c>
      <c r="BV6" s="65">
        <f t="shared" si="6"/>
        <v>
7123</v>
      </c>
      <c r="BW6" s="65">
        <f t="shared" si="6"/>
        <v>
8017</v>
      </c>
      <c r="BX6" s="65">
        <f t="shared" si="6"/>
        <v>
8137</v>
      </c>
      <c r="BY6" s="65">
        <f t="shared" si="6"/>
        <v>
8005</v>
      </c>
      <c r="BZ6" s="65">
        <f t="shared" si="6"/>
        <v>
2698</v>
      </c>
      <c r="CA6" s="63" t="str">
        <f>
IF(CA8="-","",IF(CA8="-","【-】","【"&amp;SUBSTITUTE(TEXT(CA8,"#,##0"),"-","△")&amp;"】"))</f>
        <v>
【3,932】</v>
      </c>
      <c r="CB6" s="64"/>
      <c r="CC6" s="64"/>
      <c r="CD6" s="64"/>
      <c r="CE6" s="64"/>
      <c r="CF6" s="64"/>
      <c r="CG6" s="64"/>
      <c r="CH6" s="64"/>
      <c r="CI6" s="64"/>
      <c r="CJ6" s="64"/>
      <c r="CK6" s="64"/>
      <c r="CL6" s="61" t="s">
        <v>
109</v>
      </c>
      <c r="CM6" s="63">
        <f t="shared" ref="CM6:CN6" si="7">
CM8</f>
        <v>
1019998</v>
      </c>
      <c r="CN6" s="63">
        <f t="shared" si="7"/>
        <v>
500</v>
      </c>
      <c r="CO6" s="64"/>
      <c r="CP6" s="64"/>
      <c r="CQ6" s="64"/>
      <c r="CR6" s="64"/>
      <c r="CS6" s="64"/>
      <c r="CT6" s="64"/>
      <c r="CU6" s="64"/>
      <c r="CV6" s="64"/>
      <c r="CW6" s="64"/>
      <c r="CX6" s="64"/>
      <c r="CY6" s="61" t="s">
        <v>
109</v>
      </c>
      <c r="CZ6" s="64">
        <f>
IF(CZ8="-",NA(),CZ8)</f>
        <v>
0</v>
      </c>
      <c r="DA6" s="64">
        <f t="shared" ref="DA6:DI6" si="8">
IF(DA8="-",NA(),DA8)</f>
        <v>
0</v>
      </c>
      <c r="DB6" s="64">
        <f t="shared" si="8"/>
        <v>
0</v>
      </c>
      <c r="DC6" s="64">
        <f t="shared" si="8"/>
        <v>
0</v>
      </c>
      <c r="DD6" s="64">
        <f t="shared" si="8"/>
        <v>
0</v>
      </c>
      <c r="DE6" s="64">
        <f t="shared" si="8"/>
        <v>
62.8</v>
      </c>
      <c r="DF6" s="64">
        <f t="shared" si="8"/>
        <v>
62.3</v>
      </c>
      <c r="DG6" s="64">
        <f t="shared" si="8"/>
        <v>
87.9</v>
      </c>
      <c r="DH6" s="64">
        <f t="shared" si="8"/>
        <v>
56.3</v>
      </c>
      <c r="DI6" s="64">
        <f t="shared" si="8"/>
        <v>
70.3</v>
      </c>
      <c r="DJ6" s="61" t="str">
        <f>
IF(DJ8="-","",IF(DJ8="-","【-】","【"&amp;SUBSTITUTE(TEXT(DJ8,"#,##0.0"),"-","△")&amp;"】"))</f>
        <v>
【183.4】</v>
      </c>
      <c r="DK6" s="64">
        <f>
IF(DK8="-",NA(),DK8)</f>
        <v>
465.2</v>
      </c>
      <c r="DL6" s="64">
        <f t="shared" ref="DL6:DT6" si="9">
IF(DL8="-",NA(),DL8)</f>
        <v>
391.3</v>
      </c>
      <c r="DM6" s="64">
        <f t="shared" si="9"/>
        <v>
434.8</v>
      </c>
      <c r="DN6" s="64">
        <f t="shared" si="9"/>
        <v>
404.3</v>
      </c>
      <c r="DO6" s="64">
        <f t="shared" si="9"/>
        <v>
13</v>
      </c>
      <c r="DP6" s="64">
        <f t="shared" si="9"/>
        <v>
288.2</v>
      </c>
      <c r="DQ6" s="64">
        <f t="shared" si="9"/>
        <v>
287.39999999999998</v>
      </c>
      <c r="DR6" s="64">
        <f t="shared" si="9"/>
        <v>
290.39999999999998</v>
      </c>
      <c r="DS6" s="64">
        <f t="shared" si="9"/>
        <v>
304.89999999999998</v>
      </c>
      <c r="DT6" s="64">
        <f t="shared" si="9"/>
        <v>
224.4</v>
      </c>
      <c r="DU6" s="61" t="str">
        <f>
IF(DU8="-","",IF(DU8="-","【-】","【"&amp;SUBSTITUTE(TEXT(DU8,"#,##0.0"),"-","△")&amp;"】"))</f>
        <v>
【164.2】</v>
      </c>
    </row>
    <row r="7" spans="1:125" s="66" customFormat="1" x14ac:dyDescent="0.2">
      <c r="A7" s="49" t="s">
        <v>
110</v>
      </c>
      <c r="B7" s="60">
        <f t="shared" ref="B7:X7" si="10">
B8</f>
        <v>
2020</v>
      </c>
      <c r="C7" s="60">
        <f t="shared" si="10"/>
        <v>
131067</v>
      </c>
      <c r="D7" s="60">
        <f t="shared" si="10"/>
        <v>
47</v>
      </c>
      <c r="E7" s="60">
        <f t="shared" si="10"/>
        <v>
14</v>
      </c>
      <c r="F7" s="60">
        <f t="shared" si="10"/>
        <v>
0</v>
      </c>
      <c r="G7" s="60">
        <f t="shared" si="10"/>
        <v>
3</v>
      </c>
      <c r="H7" s="60" t="str">
        <f t="shared" si="10"/>
        <v>
東京都　台東区</v>
      </c>
      <c r="I7" s="60" t="str">
        <f t="shared" si="10"/>
        <v>
今戸駐車場</v>
      </c>
      <c r="J7" s="60" t="str">
        <f t="shared" si="10"/>
        <v>
法非適用</v>
      </c>
      <c r="K7" s="60" t="str">
        <f t="shared" si="10"/>
        <v>
駐車場整備事業</v>
      </c>
      <c r="L7" s="60" t="str">
        <f t="shared" si="10"/>
        <v>
-</v>
      </c>
      <c r="M7" s="60" t="str">
        <f t="shared" si="10"/>
        <v>
Ａ３Ｂ１</v>
      </c>
      <c r="N7" s="60" t="str">
        <f t="shared" si="10"/>
        <v>
非設置</v>
      </c>
      <c r="O7" s="61" t="str">
        <f t="shared" si="10"/>
        <v>
該当数値なし</v>
      </c>
      <c r="P7" s="62" t="str">
        <f t="shared" si="10"/>
        <v>
その他駐車場</v>
      </c>
      <c r="Q7" s="62" t="str">
        <f t="shared" si="10"/>
        <v>
広場式</v>
      </c>
      <c r="R7" s="63">
        <f t="shared" si="10"/>
        <v>
35</v>
      </c>
      <c r="S7" s="62" t="str">
        <f t="shared" si="10"/>
        <v>
商業施設</v>
      </c>
      <c r="T7" s="62" t="str">
        <f t="shared" si="10"/>
        <v>
無</v>
      </c>
      <c r="U7" s="63">
        <f t="shared" si="10"/>
        <v>
2100</v>
      </c>
      <c r="V7" s="63">
        <f t="shared" si="10"/>
        <v>
23</v>
      </c>
      <c r="W7" s="63">
        <f t="shared" si="10"/>
        <v>
800</v>
      </c>
      <c r="X7" s="62" t="str">
        <f t="shared" si="10"/>
        <v>
無</v>
      </c>
      <c r="Y7" s="64">
        <f>
Y8</f>
        <v>
354.7</v>
      </c>
      <c r="Z7" s="64">
        <f t="shared" ref="Z7:AH7" si="11">
Z8</f>
        <v>
256.7</v>
      </c>
      <c r="AA7" s="64">
        <f t="shared" si="11"/>
        <v>
220</v>
      </c>
      <c r="AB7" s="64">
        <f t="shared" si="11"/>
        <v>
110.6</v>
      </c>
      <c r="AC7" s="64">
        <f t="shared" si="11"/>
        <v>
103.8</v>
      </c>
      <c r="AD7" s="64">
        <f t="shared" si="11"/>
        <v>
378</v>
      </c>
      <c r="AE7" s="64">
        <f t="shared" si="11"/>
        <v>
477.8</v>
      </c>
      <c r="AF7" s="64">
        <f t="shared" si="11"/>
        <v>
373.2</v>
      </c>
      <c r="AG7" s="64">
        <f t="shared" si="11"/>
        <v>
742.8</v>
      </c>
      <c r="AH7" s="64">
        <f t="shared" si="11"/>
        <v>
385.7</v>
      </c>
      <c r="AI7" s="61"/>
      <c r="AJ7" s="64">
        <f>
AJ8</f>
        <v>
0</v>
      </c>
      <c r="AK7" s="64">
        <f t="shared" ref="AK7:AS7" si="12">
AK8</f>
        <v>
0</v>
      </c>
      <c r="AL7" s="64">
        <f t="shared" si="12"/>
        <v>
0</v>
      </c>
      <c r="AM7" s="64">
        <f t="shared" si="12"/>
        <v>
0</v>
      </c>
      <c r="AN7" s="64">
        <f t="shared" si="12"/>
        <v>
67.599999999999994</v>
      </c>
      <c r="AO7" s="64">
        <f t="shared" si="12"/>
        <v>
3.1</v>
      </c>
      <c r="AP7" s="64">
        <f t="shared" si="12"/>
        <v>
6.3</v>
      </c>
      <c r="AQ7" s="64">
        <f t="shared" si="12"/>
        <v>
4</v>
      </c>
      <c r="AR7" s="64">
        <f t="shared" si="12"/>
        <v>
2</v>
      </c>
      <c r="AS7" s="64">
        <f t="shared" si="12"/>
        <v>
9</v>
      </c>
      <c r="AT7" s="61"/>
      <c r="AU7" s="65">
        <f>
AU8</f>
        <v>
0</v>
      </c>
      <c r="AV7" s="65">
        <f t="shared" ref="AV7:BD7" si="13">
AV8</f>
        <v>
0</v>
      </c>
      <c r="AW7" s="65">
        <f t="shared" si="13"/>
        <v>
0</v>
      </c>
      <c r="AX7" s="65">
        <f t="shared" si="13"/>
        <v>
0</v>
      </c>
      <c r="AY7" s="65">
        <f t="shared" si="13"/>
        <v>
18679</v>
      </c>
      <c r="AZ7" s="65">
        <f t="shared" si="13"/>
        <v>
18</v>
      </c>
      <c r="BA7" s="65">
        <f t="shared" si="13"/>
        <v>
21</v>
      </c>
      <c r="BB7" s="65">
        <f t="shared" si="13"/>
        <v>
18</v>
      </c>
      <c r="BC7" s="65">
        <f t="shared" si="13"/>
        <v>
15</v>
      </c>
      <c r="BD7" s="65">
        <f t="shared" si="13"/>
        <v>
405</v>
      </c>
      <c r="BE7" s="63"/>
      <c r="BF7" s="64">
        <f>
BF8</f>
        <v>
71.900000000000006</v>
      </c>
      <c r="BG7" s="64">
        <f t="shared" ref="BG7:BO7" si="14">
BG8</f>
        <v>
61.1</v>
      </c>
      <c r="BH7" s="64">
        <f t="shared" si="14"/>
        <v>
54.6</v>
      </c>
      <c r="BI7" s="64">
        <f t="shared" si="14"/>
        <v>
43.7</v>
      </c>
      <c r="BJ7" s="64">
        <f t="shared" si="14"/>
        <v>
-2342.8000000000002</v>
      </c>
      <c r="BK7" s="64">
        <f t="shared" si="14"/>
        <v>
34.700000000000003</v>
      </c>
      <c r="BL7" s="64">
        <f t="shared" si="14"/>
        <v>
39.6</v>
      </c>
      <c r="BM7" s="64">
        <f t="shared" si="14"/>
        <v>
29</v>
      </c>
      <c r="BN7" s="64">
        <f t="shared" si="14"/>
        <v>
32.9</v>
      </c>
      <c r="BO7" s="64">
        <f t="shared" si="14"/>
        <v>
-121.8</v>
      </c>
      <c r="BP7" s="61"/>
      <c r="BQ7" s="65">
        <f>
BQ8</f>
        <v>
32657</v>
      </c>
      <c r="BR7" s="65">
        <f t="shared" ref="BR7:BZ7" si="15">
BR8</f>
        <v>
31156</v>
      </c>
      <c r="BS7" s="65">
        <f t="shared" si="15"/>
        <v>
30454</v>
      </c>
      <c r="BT7" s="65">
        <f t="shared" si="15"/>
        <v>
22486</v>
      </c>
      <c r="BU7" s="65">
        <f t="shared" si="15"/>
        <v>
-29004</v>
      </c>
      <c r="BV7" s="65">
        <f t="shared" si="15"/>
        <v>
7123</v>
      </c>
      <c r="BW7" s="65">
        <f t="shared" si="15"/>
        <v>
8017</v>
      </c>
      <c r="BX7" s="65">
        <f t="shared" si="15"/>
        <v>
8137</v>
      </c>
      <c r="BY7" s="65">
        <f t="shared" si="15"/>
        <v>
8005</v>
      </c>
      <c r="BZ7" s="65">
        <f t="shared" si="15"/>
        <v>
2698</v>
      </c>
      <c r="CA7" s="63"/>
      <c r="CB7" s="64" t="s">
        <v>
111</v>
      </c>
      <c r="CC7" s="64" t="s">
        <v>
111</v>
      </c>
      <c r="CD7" s="64" t="s">
        <v>
111</v>
      </c>
      <c r="CE7" s="64" t="s">
        <v>
111</v>
      </c>
      <c r="CF7" s="64" t="s">
        <v>
111</v>
      </c>
      <c r="CG7" s="64" t="s">
        <v>
111</v>
      </c>
      <c r="CH7" s="64" t="s">
        <v>
111</v>
      </c>
      <c r="CI7" s="64" t="s">
        <v>
111</v>
      </c>
      <c r="CJ7" s="64" t="s">
        <v>
111</v>
      </c>
      <c r="CK7" s="64" t="s">
        <v>
109</v>
      </c>
      <c r="CL7" s="61"/>
      <c r="CM7" s="63">
        <f>
CM8</f>
        <v>
1019998</v>
      </c>
      <c r="CN7" s="63">
        <f>
CN8</f>
        <v>
500</v>
      </c>
      <c r="CO7" s="64" t="s">
        <v>
111</v>
      </c>
      <c r="CP7" s="64" t="s">
        <v>
111</v>
      </c>
      <c r="CQ7" s="64" t="s">
        <v>
111</v>
      </c>
      <c r="CR7" s="64" t="s">
        <v>
111</v>
      </c>
      <c r="CS7" s="64" t="s">
        <v>
111</v>
      </c>
      <c r="CT7" s="64" t="s">
        <v>
111</v>
      </c>
      <c r="CU7" s="64" t="s">
        <v>
111</v>
      </c>
      <c r="CV7" s="64" t="s">
        <v>
111</v>
      </c>
      <c r="CW7" s="64" t="s">
        <v>
111</v>
      </c>
      <c r="CX7" s="64" t="s">
        <v>
109</v>
      </c>
      <c r="CY7" s="61"/>
      <c r="CZ7" s="64">
        <f>
CZ8</f>
        <v>
0</v>
      </c>
      <c r="DA7" s="64">
        <f t="shared" ref="DA7:DI7" si="16">
DA8</f>
        <v>
0</v>
      </c>
      <c r="DB7" s="64">
        <f t="shared" si="16"/>
        <v>
0</v>
      </c>
      <c r="DC7" s="64">
        <f t="shared" si="16"/>
        <v>
0</v>
      </c>
      <c r="DD7" s="64">
        <f t="shared" si="16"/>
        <v>
0</v>
      </c>
      <c r="DE7" s="64">
        <f t="shared" si="16"/>
        <v>
62.8</v>
      </c>
      <c r="DF7" s="64">
        <f t="shared" si="16"/>
        <v>
62.3</v>
      </c>
      <c r="DG7" s="64">
        <f t="shared" si="16"/>
        <v>
87.9</v>
      </c>
      <c r="DH7" s="64">
        <f t="shared" si="16"/>
        <v>
56.3</v>
      </c>
      <c r="DI7" s="64">
        <f t="shared" si="16"/>
        <v>
70.3</v>
      </c>
      <c r="DJ7" s="61"/>
      <c r="DK7" s="64">
        <f>
DK8</f>
        <v>
465.2</v>
      </c>
      <c r="DL7" s="64">
        <f t="shared" ref="DL7:DT7" si="17">
DL8</f>
        <v>
391.3</v>
      </c>
      <c r="DM7" s="64">
        <f t="shared" si="17"/>
        <v>
434.8</v>
      </c>
      <c r="DN7" s="64">
        <f t="shared" si="17"/>
        <v>
404.3</v>
      </c>
      <c r="DO7" s="64">
        <f t="shared" si="17"/>
        <v>
13</v>
      </c>
      <c r="DP7" s="64">
        <f t="shared" si="17"/>
        <v>
288.2</v>
      </c>
      <c r="DQ7" s="64">
        <f t="shared" si="17"/>
        <v>
287.39999999999998</v>
      </c>
      <c r="DR7" s="64">
        <f t="shared" si="17"/>
        <v>
290.39999999999998</v>
      </c>
      <c r="DS7" s="64">
        <f t="shared" si="17"/>
        <v>
304.89999999999998</v>
      </c>
      <c r="DT7" s="64">
        <f t="shared" si="17"/>
        <v>
224.4</v>
      </c>
      <c r="DU7" s="61"/>
    </row>
    <row r="8" spans="1:125" s="66" customFormat="1" x14ac:dyDescent="0.2">
      <c r="A8" s="49"/>
      <c r="B8" s="67">
        <v>
2020</v>
      </c>
      <c r="C8" s="67">
        <v>
131067</v>
      </c>
      <c r="D8" s="67">
        <v>
47</v>
      </c>
      <c r="E8" s="67">
        <v>
14</v>
      </c>
      <c r="F8" s="67">
        <v>
0</v>
      </c>
      <c r="G8" s="67">
        <v>
3</v>
      </c>
      <c r="H8" s="67" t="s">
        <v>
112</v>
      </c>
      <c r="I8" s="67" t="s">
        <v>
113</v>
      </c>
      <c r="J8" s="67" t="s">
        <v>
114</v>
      </c>
      <c r="K8" s="67" t="s">
        <v>
115</v>
      </c>
      <c r="L8" s="67" t="s">
        <v>
116</v>
      </c>
      <c r="M8" s="67" t="s">
        <v>
117</v>
      </c>
      <c r="N8" s="67" t="s">
        <v>
118</v>
      </c>
      <c r="O8" s="68" t="s">
        <v>
119</v>
      </c>
      <c r="P8" s="69" t="s">
        <v>
120</v>
      </c>
      <c r="Q8" s="69" t="s">
        <v>
121</v>
      </c>
      <c r="R8" s="70">
        <v>
35</v>
      </c>
      <c r="S8" s="69" t="s">
        <v>
122</v>
      </c>
      <c r="T8" s="69" t="s">
        <v>
123</v>
      </c>
      <c r="U8" s="70">
        <v>
2100</v>
      </c>
      <c r="V8" s="70">
        <v>
23</v>
      </c>
      <c r="W8" s="70">
        <v>
800</v>
      </c>
      <c r="X8" s="69" t="s">
        <v>
123</v>
      </c>
      <c r="Y8" s="71">
        <v>
354.7</v>
      </c>
      <c r="Z8" s="71">
        <v>
256.7</v>
      </c>
      <c r="AA8" s="71">
        <v>
220</v>
      </c>
      <c r="AB8" s="71">
        <v>
110.6</v>
      </c>
      <c r="AC8" s="71">
        <v>
103.8</v>
      </c>
      <c r="AD8" s="71">
        <v>
378</v>
      </c>
      <c r="AE8" s="71">
        <v>
477.8</v>
      </c>
      <c r="AF8" s="71">
        <v>
373.2</v>
      </c>
      <c r="AG8" s="71">
        <v>
742.8</v>
      </c>
      <c r="AH8" s="71">
        <v>
385.7</v>
      </c>
      <c r="AI8" s="68">
        <v>
630.70000000000005</v>
      </c>
      <c r="AJ8" s="71">
        <v>
0</v>
      </c>
      <c r="AK8" s="71">
        <v>
0</v>
      </c>
      <c r="AL8" s="71">
        <v>
0</v>
      </c>
      <c r="AM8" s="71">
        <v>
0</v>
      </c>
      <c r="AN8" s="71">
        <v>
67.599999999999994</v>
      </c>
      <c r="AO8" s="71">
        <v>
3.1</v>
      </c>
      <c r="AP8" s="71">
        <v>
6.3</v>
      </c>
      <c r="AQ8" s="71">
        <v>
4</v>
      </c>
      <c r="AR8" s="71">
        <v>
2</v>
      </c>
      <c r="AS8" s="71">
        <v>
9</v>
      </c>
      <c r="AT8" s="68">
        <v>
8.6</v>
      </c>
      <c r="AU8" s="72">
        <v>
0</v>
      </c>
      <c r="AV8" s="72">
        <v>
0</v>
      </c>
      <c r="AW8" s="72">
        <v>
0</v>
      </c>
      <c r="AX8" s="72">
        <v>
0</v>
      </c>
      <c r="AY8" s="72">
        <v>
18679</v>
      </c>
      <c r="AZ8" s="72">
        <v>
18</v>
      </c>
      <c r="BA8" s="72">
        <v>
21</v>
      </c>
      <c r="BB8" s="72">
        <v>
18</v>
      </c>
      <c r="BC8" s="72">
        <v>
15</v>
      </c>
      <c r="BD8" s="72">
        <v>
405</v>
      </c>
      <c r="BE8" s="72">
        <v>
2345</v>
      </c>
      <c r="BF8" s="71">
        <v>
71.900000000000006</v>
      </c>
      <c r="BG8" s="71">
        <v>
61.1</v>
      </c>
      <c r="BH8" s="71">
        <v>
54.6</v>
      </c>
      <c r="BI8" s="71">
        <v>
43.7</v>
      </c>
      <c r="BJ8" s="71">
        <v>
-2342.8000000000002</v>
      </c>
      <c r="BK8" s="71">
        <v>
34.700000000000003</v>
      </c>
      <c r="BL8" s="71">
        <v>
39.6</v>
      </c>
      <c r="BM8" s="71">
        <v>
29</v>
      </c>
      <c r="BN8" s="71">
        <v>
32.9</v>
      </c>
      <c r="BO8" s="71">
        <v>
-121.8</v>
      </c>
      <c r="BP8" s="68">
        <v>
-65.900000000000006</v>
      </c>
      <c r="BQ8" s="72">
        <v>
32657</v>
      </c>
      <c r="BR8" s="72">
        <v>
31156</v>
      </c>
      <c r="BS8" s="72">
        <v>
30454</v>
      </c>
      <c r="BT8" s="73">
        <v>
22486</v>
      </c>
      <c r="BU8" s="73">
        <v>
-29004</v>
      </c>
      <c r="BV8" s="72">
        <v>
7123</v>
      </c>
      <c r="BW8" s="72">
        <v>
8017</v>
      </c>
      <c r="BX8" s="72">
        <v>
8137</v>
      </c>
      <c r="BY8" s="72">
        <v>
8005</v>
      </c>
      <c r="BZ8" s="72">
        <v>
2698</v>
      </c>
      <c r="CA8" s="70">
        <v>
3932</v>
      </c>
      <c r="CB8" s="71" t="s">
        <v>
116</v>
      </c>
      <c r="CC8" s="71" t="s">
        <v>
116</v>
      </c>
      <c r="CD8" s="71" t="s">
        <v>
116</v>
      </c>
      <c r="CE8" s="71" t="s">
        <v>
116</v>
      </c>
      <c r="CF8" s="71" t="s">
        <v>
116</v>
      </c>
      <c r="CG8" s="71" t="s">
        <v>
116</v>
      </c>
      <c r="CH8" s="71" t="s">
        <v>
116</v>
      </c>
      <c r="CI8" s="71" t="s">
        <v>
116</v>
      </c>
      <c r="CJ8" s="71" t="s">
        <v>
116</v>
      </c>
      <c r="CK8" s="71" t="s">
        <v>
116</v>
      </c>
      <c r="CL8" s="68" t="s">
        <v>
116</v>
      </c>
      <c r="CM8" s="70">
        <v>
1019998</v>
      </c>
      <c r="CN8" s="70">
        <v>
500</v>
      </c>
      <c r="CO8" s="71" t="s">
        <v>
116</v>
      </c>
      <c r="CP8" s="71" t="s">
        <v>
116</v>
      </c>
      <c r="CQ8" s="71" t="s">
        <v>
116</v>
      </c>
      <c r="CR8" s="71" t="s">
        <v>
116</v>
      </c>
      <c r="CS8" s="71" t="s">
        <v>
116</v>
      </c>
      <c r="CT8" s="71" t="s">
        <v>
116</v>
      </c>
      <c r="CU8" s="71" t="s">
        <v>
116</v>
      </c>
      <c r="CV8" s="71" t="s">
        <v>
116</v>
      </c>
      <c r="CW8" s="71" t="s">
        <v>
116</v>
      </c>
      <c r="CX8" s="71" t="s">
        <v>
116</v>
      </c>
      <c r="CY8" s="68" t="s">
        <v>
116</v>
      </c>
      <c r="CZ8" s="71">
        <v>
0</v>
      </c>
      <c r="DA8" s="71">
        <v>
0</v>
      </c>
      <c r="DB8" s="71">
        <v>
0</v>
      </c>
      <c r="DC8" s="71">
        <v>
0</v>
      </c>
      <c r="DD8" s="71">
        <v>
0</v>
      </c>
      <c r="DE8" s="71">
        <v>
62.8</v>
      </c>
      <c r="DF8" s="71">
        <v>
62.3</v>
      </c>
      <c r="DG8" s="71">
        <v>
87.9</v>
      </c>
      <c r="DH8" s="71">
        <v>
56.3</v>
      </c>
      <c r="DI8" s="71">
        <v>
70.3</v>
      </c>
      <c r="DJ8" s="68">
        <v>
183.4</v>
      </c>
      <c r="DK8" s="71">
        <v>
465.2</v>
      </c>
      <c r="DL8" s="71">
        <v>
391.3</v>
      </c>
      <c r="DM8" s="71">
        <v>
434.8</v>
      </c>
      <c r="DN8" s="71">
        <v>
404.3</v>
      </c>
      <c r="DO8" s="71">
        <v>
13</v>
      </c>
      <c r="DP8" s="71">
        <v>
288.2</v>
      </c>
      <c r="DQ8" s="71">
        <v>
287.39999999999998</v>
      </c>
      <c r="DR8" s="71">
        <v>
290.39999999999998</v>
      </c>
      <c r="DS8" s="71">
        <v>
304.89999999999998</v>
      </c>
      <c r="DT8" s="71">
        <v>
224.4</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124</v>
      </c>
      <c r="C10" s="78" t="s">
        <v>
125</v>
      </c>
      <c r="D10" s="78" t="s">
        <v>
126</v>
      </c>
      <c r="E10" s="78" t="s">
        <v>
127</v>
      </c>
      <c r="F10" s="78" t="s">
        <v>
128</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2021-12-17T06:01:15Z</dcterms:created>
  <dcterms:modified xsi:type="dcterms:W3CDTF">2022-02-16T07:22:02Z</dcterms:modified>
  <cp:category/>
</cp:coreProperties>
</file>