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7040" windowHeight="6588" tabRatio="78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AM36" i="10"/>
  <c r="C36" i="10"/>
  <c r="BE35" i="10"/>
  <c r="AM35" i="10"/>
  <c r="BE34" i="10"/>
  <c r="AM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<sst xmlns="http://schemas.openxmlformats.org/spreadsheetml/2006/main" count="1129" uniqueCount="612">
  <si>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</si>
  <si>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</si>
  <si>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</si>
  <si>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</si>
  <si>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</si>
  <si>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</si>
  <si>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</si>
  <si>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</si>
  <si>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</si>
  <si>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</si>
  <si>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</si>
  <si>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</si>
  <si>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</si>
  <si>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</si>
  <si>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</si>
  <si>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</si>
  <si>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</si>
  <si>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</si>
  <si>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</si>
  <si>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</si>
  <si>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</si>
  <si>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</si>
  <si>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</si>
  <si>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</si>
  <si>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</si>
  <si>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</si>
  <si>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</si>
  <si>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</si>
  <si>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</si>
  <si>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</si>
  <si>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</si>
  <si>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</si>
  <si>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</si>
  <si>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</si>
  <si>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</si>
  <si>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</si>
  <si>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</si>
  <si>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</si>
  <si>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</si>
  <si>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</si>
  <si>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</si>
  <si>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</si>
  <si>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</si>
  <si>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</si>
  <si>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</si>
  <si>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</si>
  <si>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</si>
  <si>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</si>
  <si>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</si>
  <si>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</si>
  <si>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</si>
  <si>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</si>
  <si>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</si>
  <si>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</si>
  <si>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</si>
  <si>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</si>
  <si>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</si>
  <si>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</si>
  <si>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</si>
  <si>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</si>
  <si>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</si>
  <si>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</si>
  <si>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</si>
  <si>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</si>
  <si>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</si>
  <si>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</si>
  <si>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</si>
  <si>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</si>
  <si>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</si>
  <si>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</si>
  <si>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</si>
  <si>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</si>
  <si>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</si>
  <si>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</si>
  <si>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</si>
  <si>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</si>
  <si>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</si>
  <si>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</si>
  <si>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</si>
  <si>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</si>
  <si>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</si>
  <si>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</si>
  <si>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</si>
  <si>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</si>
  <si>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</si>
  <si>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</si>
  <si>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</si>
  <si>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</si>
  <si>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</si>
  <si>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</si>
  <si>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</si>
  <si>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</si>
  <si>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</si>
  <si>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</si>
  <si>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</si>
  <si>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</si>
  <si>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</si>
  <si>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</si>
  <si>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</si>
  <si>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</si>
  <si>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</si>
  <si>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</si>
  <si>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</si>
  <si>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</si>
  <si>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</si>
  <si>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</si>
  <si>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</si>
  <si>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</si>
  <si>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</si>
  <si>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</si>
  <si>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</si>
  <si>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</si>
  <si>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</si>
  <si>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</si>
  <si>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</si>
  <si>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</si>
  <si>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</si>
  <si>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</si>
  <si>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</si>
  <si>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</si>
  <si>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</si>
  <si>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</si>
  <si>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</si>
  <si>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</si>
  <si>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</si>
  <si>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</si>
  <si>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</si>
  <si>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</si>
  <si>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</si>
  <si>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</si>
  <si>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</si>
  <si>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</si>
  <si>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</si>
  <si>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</si>
  <si>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</si>
  <si>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</si>
  <si>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</si>
  <si>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</si>
  <si>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</si>
  <si>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</si>
  <si>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</si>
  <si>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</si>
  <si>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</si>
  <si>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</si>
  <si>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</si>
  <si>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</si>
  <si>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</si>
  <si>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</si>
  <si>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</si>
  <si>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</si>
  <si>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</si>
  <si>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</si>
  <si>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</si>
  <si>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</si>
  <si>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</si>
  <si>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</si>
  <si>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</si>
  <si>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</si>
  <si>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</si>
  <si>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</si>
  <si>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</si>
  <si>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</si>
  <si>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</si>
  <si>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</si>
  <si>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</si>
  <si>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</si>
  <si>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</si>
  <si>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</si>
  <si>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</si>
  <si>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</si>
  <si>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</si>
  <si>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</si>
  <si>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</si>
  <si>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</si>
  <si>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</si>
  <si>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</si>
  <si>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</si>
  <si>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</si>
  <si>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</si>
  <si>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</si>
  <si>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</si>
  <si>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</si>
  <si>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</si>
  <si>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</si>
  <si>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</si>
  <si>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</si>
  <si>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</si>
  <si>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</si>
  <si>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</si>
  <si>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</si>
  <si>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</si>
  <si>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</si>
  <si>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</si>
  <si>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</si>
  <si>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</si>
  <si>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</si>
  <si>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</si>
  <si>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</si>
  <si>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</si>
  <si>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</si>
  <si>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</si>
  <si>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</si>
  <si>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</si>
  <si>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</si>
  <si>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</si>
  <si>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</si>
  <si>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</si>
  <si>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</si>
  <si>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</si>
  <si>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</si>
  <si>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</si>
  <si>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</si>
  <si>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</si>
  <si>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</si>
  <si>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東京都台東区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</si>
  <si>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</si>
  <si>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</si>
  <si>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</si>
  <si>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</si>
  <si>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</si>
  <si>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</si>
  <si>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</si>
  <si>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</si>
  <si>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</si>
  <si>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</si>
  <si>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</si>
  <si>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</si>
  <si>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</si>
  <si>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</si>
  <si>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</si>
  <si>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</si>
  <si>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</si>
  <si>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</si>
  <si>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</si>
  <si>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</si>
  <si>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</si>
  <si>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</si>
  <si>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</si>
  <si>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</si>
  <si>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</si>
  <si>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</si>
  <si>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</si>
  <si>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</si>
  <si>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</si>
  <si>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</si>
  <si>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</si>
  <si>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</si>
  <si>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</si>
  <si>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</si>
  <si>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</si>
  <si>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</si>
  <si>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</si>
  <si>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</si>
  <si>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</si>
  <si>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</si>
  <si>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</si>
  <si>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</si>
  <si>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</si>
  <si>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</si>
  <si>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</si>
  <si>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</si>
  <si>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</si>
  <si>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</si>
  <si>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</si>
  <si>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</si>
  <si>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</si>
  <si>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</si>
  <si>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</si>
  <si>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</si>
  <si>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</si>
  <si>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</si>
  <si>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</si>
  <si>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</si>
  <si>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</si>
  <si>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</si>
  <si>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</si>
  <si>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</si>
  <si>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</si>
  <si>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</si>
  <si>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</si>
  <si>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</si>
  <si>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</si>
  <si>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</si>
  <si>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</si>
  <si>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</si>
  <si>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</si>
  <si>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</si>
  <si>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</si>
  <si>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</si>
  <si>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</si>
  <si>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</si>
  <si>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</si>
  <si>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</si>
  <si>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</si>
  <si>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</si>
  <si>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</si>
  <si>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</si>
  <si>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</si>
  <si>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</si>
  <si>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</si>
  <si>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</si>
  <si>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</si>
  <si>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</si>
  <si>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</si>
  <si>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</si>
  <si>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</si>
  <si>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</si>
  <si>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</si>
  <si>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</si>
  <si>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</si>
  <si>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</si>
  <si>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</si>
  <si>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</si>
  <si>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</si>
  <si>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</si>
  <si>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</si>
  <si>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</si>
  <si>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</si>
  <si>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</si>
  <si>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</si>
  <si>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</si>
  <si>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</si>
  <si>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</si>
  <si>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</si>
  <si>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</si>
  <si>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</si>
  <si>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</si>
  <si>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</si>
  <si>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</si>
  <si>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</si>
  <si>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</si>
  <si>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</si>
  <si>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</si>
  <si>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</si>
  <si>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</si>
  <si>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</si>
  <si>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</si>
  <si>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</si>
  <si>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</si>
  <si>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</si>
  <si>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</si>
  <si>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</si>
  <si>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</si>
  <si>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</si>
  <si>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</si>
  <si>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</si>
  <si>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</si>
  <si>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</si>
  <si>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</si>
  <si>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</si>
  <si>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</si>
  <si>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</si>
  <si>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</si>
  <si>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</si>
  <si>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</si>
  <si>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</si>
  <si>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</si>
  <si>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</si>
  <si>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</si>
  <si>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</si>
  <si>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</si>
  <si>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</si>
  <si>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</si>
  <si>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</si>
  <si>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</si>
  <si>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</si>
  <si>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</si>
  <si>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東京都台東区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</si>
  <si>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</si>
  <si>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</si>
  <si>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</si>
  <si>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</si>
  <si>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</si>
  <si>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</si>
  <si>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</si>
  <si>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</si>
  <si>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</si>
  <si>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</si>
  <si>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</si>
  <si>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</si>
  <si>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</si>
  <si>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</si>
  <si>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</si>
  <si>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</si>
  <si>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</si>
  <si>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</si>
  <si>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</si>
  <si>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</si>
  <si>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</si>
  <si>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</si>
  <si>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</si>
  <si>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</si>
  <si>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</si>
  <si>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</si>
  <si>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</si>
  <si>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</si>
  <si>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</si>
  <si>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</si>
  <si>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</si>
  <si>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</si>
  <si>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</si>
  <si>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</si>
  <si>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</si>
  <si>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</si>
  <si>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</si>
  <si>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</si>
  <si>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</si>
  <si>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</si>
  <si>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</si>
  <si>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</si>
  <si>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</si>
  <si>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</si>
  <si>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</si>
  <si>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</si>
  <si>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</si>
  <si>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</si>
  <si>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</si>
  <si>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</si>
  <si>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</si>
  <si>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</si>
  <si>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</si>
  <si>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</si>
  <si>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</si>
  <si>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</si>
  <si>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</si>
  <si>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</si>
  <si>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</si>
  <si>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</si>
  <si>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</si>
  <si>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</si>
  <si>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</si>
  <si>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</si>
  <si>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</si>
  <si>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</si>
  <si>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</si>
  <si>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</si>
  <si>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</si>
  <si>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</si>
  <si>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</si>
  <si>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</si>
  <si>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</si>
  <si>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</si>
  <si>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</si>
  <si>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</si>
  <si>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</si>
  <si>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</si>
  <si>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</si>
  <si>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</si>
  <si>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</si>
  <si>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</si>
  <si>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</si>
  <si>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</si>
  <si>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</si>
  <si>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</si>
  <si>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</si>
  <si>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</si>
  <si>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</si>
  <si>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</si>
  <si>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</si>
  <si>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</si>
  <si>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</si>
  <si>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</si>
  <si>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</si>
  <si>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</si>
  <si>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</si>
  <si>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</si>
  <si>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</si>
  <si>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</si>
  <si>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</si>
  <si>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老人保健施設会計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</si>
  <si>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</si>
  <si>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</si>
  <si>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</si>
  <si>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</si>
  <si>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</si>
  <si>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</si>
  <si>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</si>
  <si>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</si>
  <si>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</si>
  <si>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</si>
  <si>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</si>
  <si>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</si>
  <si>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</si>
  <si>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</si>
  <si>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</si>
  <si>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</si>
  <si>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</si>
  <si>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</si>
  <si>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</si>
  <si>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</si>
  <si>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</si>
  <si>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</si>
  <si>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</si>
  <si>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</si>
  <si>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</si>
  <si>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</si>
  <si>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</si>
  <si>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</si>
  <si>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</si>
  <si>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</si>
  <si>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</si>
  <si>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</si>
  <si>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</si>
  <si>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</si>
  <si>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</si>
  <si>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</si>
  <si>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</si>
  <si>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</si>
  <si>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</si>
  <si>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</si>
  <si>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</si>
  <si>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</si>
  <si>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</si>
  <si>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</si>
  <si>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</si>
  <si>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</si>
  <si>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</si>
  <si>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</si>
  <si>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</si>
  <si>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</si>
  <si>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</si>
  <si>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</si>
  <si>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</si>
  <si>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</si>
  <si>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</si>
  <si>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</si>
  <si>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</si>
  <si>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</si>
  <si>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</si>
  <si>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</si>
  <si>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</si>
  <si>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</si>
  <si>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</si>
  <si>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</si>
  <si>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</si>
  <si>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</si>
  <si>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</si>
  <si>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</si>
  <si>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</si>
  <si>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</si>
  <si>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</si>
  <si>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</si>
  <si>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</si>
  <si>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</si>
  <si>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</si>
  <si>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</si>
  <si>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</si>
  <si>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</si>
  <si>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</si>
  <si>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</si>
  <si>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</si>
  <si>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</si>
  <si>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</si>
  <si>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</si>
  <si>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</si>
  <si>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</si>
  <si>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</si>
  <si>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</si>
  <si>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</si>
  <si>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</si>
  <si>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</si>
  <si>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</si>
  <si>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</si>
  <si>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</si>
  <si>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0.25</t>
  </si>
  <si>
    <t>▲ 2.70</t>
  </si>
  <si>
    <t>一般会計</t>
  </si>
  <si>
    <t>国民健康保険事業会計</t>
  </si>
  <si>
    <t>介護保険会計</t>
  </si>
  <si>
    <t>後期高齢者医療会計</t>
  </si>
  <si>
    <t>病院施設会計</t>
  </si>
  <si>
    <t>老人保健施設会計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</si>
  <si>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</si>
  <si>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</si>
  <si>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</si>
  <si>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</si>
  <si>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</si>
  <si>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</si>
  <si>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</si>
  <si>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</si>
  <si>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</si>
  <si>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</si>
  <si>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</si>
  <si>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</si>
  <si>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</si>
  <si>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</si>
  <si>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</si>
  <si>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</si>
  <si>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</si>
  <si>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t>
    <phoneticPr fontId="2"/>
  </si>
  <si>
    <t>台東区土地開発公社</t>
    <rPh sb="0" eb="3">
      <t>タイトウク</t>
    </rPh>
    <rPh sb="3" eb="5">
      <t>トチ</t>
    </rPh>
    <rPh sb="5" eb="7">
      <t>カイハツ</t>
    </rPh>
    <rPh sb="7" eb="9">
      <t>コウシャ</t>
    </rPh>
    <phoneticPr fontId="2"/>
  </si>
  <si>
    <t>台東区産業振興事業団</t>
    <rPh sb="0" eb="3">
      <t>タイトウク</t>
    </rPh>
    <rPh sb="3" eb="5">
      <t>サンギョウ</t>
    </rPh>
    <rPh sb="5" eb="7">
      <t>シンコウ</t>
    </rPh>
    <rPh sb="7" eb="10">
      <t>ジギョウダン</t>
    </rPh>
    <phoneticPr fontId="2"/>
  </si>
  <si>
    <t>台東区芸術文化財団</t>
    <rPh sb="0" eb="3">
      <t>タイトウク</t>
    </rPh>
    <rPh sb="3" eb="5">
      <t>ゲイジュツ</t>
    </rPh>
    <rPh sb="5" eb="7">
      <t>ブンカ</t>
    </rPh>
    <rPh sb="7" eb="9">
      <t>ザイダン</t>
    </rPh>
    <phoneticPr fontId="2"/>
  </si>
  <si>
    <t>-</t>
    <phoneticPr fontId="2"/>
  </si>
  <si>
    <t>-</t>
    <phoneticPr fontId="2"/>
  </si>
  <si>
    <t>公共施設建設基金</t>
    <rPh sb="0" eb="2">
      <t>コウキョウ</t>
    </rPh>
    <rPh sb="2" eb="4">
      <t>シセツ</t>
    </rPh>
    <rPh sb="4" eb="6">
      <t>ケンセツ</t>
    </rPh>
    <rPh sb="6" eb="8">
      <t>キキン</t>
    </rPh>
    <phoneticPr fontId="5"/>
  </si>
  <si>
    <t>都市整備基金</t>
    <rPh sb="0" eb="2">
      <t>トシ</t>
    </rPh>
    <rPh sb="2" eb="4">
      <t>セイビ</t>
    </rPh>
    <rPh sb="4" eb="6">
      <t>キキン</t>
    </rPh>
    <phoneticPr fontId="5"/>
  </si>
  <si>
    <t>災害対策基金</t>
    <rPh sb="0" eb="2">
      <t>サイガイ</t>
    </rPh>
    <rPh sb="2" eb="4">
      <t>タイサク</t>
    </rPh>
    <rPh sb="4" eb="6">
      <t>キキン</t>
    </rPh>
    <phoneticPr fontId="5"/>
  </si>
  <si>
    <t>環境整備基金</t>
    <rPh sb="0" eb="2">
      <t>カンキョウ</t>
    </rPh>
    <rPh sb="2" eb="4">
      <t>セイビ</t>
    </rPh>
    <rPh sb="4" eb="6">
      <t>キキン</t>
    </rPh>
    <phoneticPr fontId="5"/>
  </si>
  <si>
    <t>社会福祉基金</t>
    <rPh sb="0" eb="2">
      <t>シャカイ</t>
    </rPh>
    <rPh sb="2" eb="4">
      <t>フクシ</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</si>
  <si>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</si>
  <si>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</si>
  <si>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</si>
  <si>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</si>
  <si>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</si>
  <si>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特別区債の現在高や退職手当の負担見込額など将来の負担額に対し、基金残高や地方交付税において基準財政需要額に算入される減税補てん債等の現在高など、充当可能な財源の合計が上回ったため、比率なしとなっている。
実質公債費比率は、類似団体と比較して高いものの、低下傾向にある。これは、特別区債の償還の進捗により元利償還金の額が減少したことが要因となっている。今後とも、地方債の発行については、世代間の公平性や年度間の財源調整など地方債の機能を踏まえ、将来の財政負担に十分留意しながら、有効かつ適切に行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</si>
  <si>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</si>
  <si>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</si>
  <si>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</si>
  <si>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有形固定資産減価償却率は微増している。</t>
    <rPh sb="0" eb="2">
      <t>ユウケイ</t>
    </rPh>
    <rPh sb="2" eb="4">
      <t>コテイ</t>
    </rPh>
    <rPh sb="4" eb="6">
      <t>シサン</t>
    </rPh>
    <rPh sb="6" eb="8">
      <t>ゲンカ</t>
    </rPh>
    <rPh sb="8" eb="10">
      <t>ショウキャク</t>
    </rPh>
    <rPh sb="10" eb="11">
      <t>リツ</t>
    </rPh>
    <rPh sb="12" eb="14">
      <t>ビゾウ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</si>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</sst>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466D-41E2-91EA-8F95FEA14E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32393</c:v>
                </c:pt>
                <c:pt idx="1">
                  <c:v>36006</c:v>
                </c:pt>
                <c:pt idx="2">
                  <c:v>50931</c:v>
                </c:pt>
                <c:pt idx="3">
                  <c:v>57093</c:v>
                </c:pt>
                <c:pt idx="4">
                  <c:v>43833</c:v>
                </c:pt>
              </c:numCache>
            </c:numRef>
          </c:val>
          <c:smooth val="0"/>
          <c:extLst>
            <c:ext xmlns:c16="http://schemas.microsoft.com/office/drawing/2014/chart" uri="{C3380CC4-5D6E-409C-BE32-E72D297353CC}">
              <c16:uniqueId val="{00000001-466D-41E2-91EA-8F95FEA14E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c:v>
                </c:pt>
                <c:pt idx="1">
                  <c:v>4.33</c:v>
                </c:pt>
                <c:pt idx="2">
                  <c:v>6.87</c:v>
                </c:pt>
                <c:pt idx="3">
                  <c:v>7.11</c:v>
                </c:pt>
                <c:pt idx="4">
                  <c:v>6.98</c:v>
                </c:pt>
              </c:numCache>
            </c:numRef>
          </c:val>
          <c:extLst>
            <c:ext xmlns:c16="http://schemas.microsoft.com/office/drawing/2014/chart" uri="{C3380CC4-5D6E-409C-BE32-E72D297353CC}">
              <c16:uniqueId val="{00000000-056E-4B90-9FFC-5036507632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17.66</c:v>
                </c:pt>
                <c:pt idx="1">
                  <c:v>17.38</c:v>
                </c:pt>
                <c:pt idx="2">
                  <c:v>17.64</c:v>
                </c:pt>
                <c:pt idx="3">
                  <c:v>18.510000000000002</c:v>
                </c:pt>
                <c:pt idx="4">
                  <c:v>19.05</c:v>
                </c:pt>
              </c:numCache>
            </c:numRef>
          </c:val>
          <c:extLst>
            <c:ext xmlns:c16="http://schemas.microsoft.com/office/drawing/2014/chart" uri="{C3380CC4-5D6E-409C-BE32-E72D297353CC}">
              <c16:uniqueId val="{00000001-056E-4B90-9FFC-5036507632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-0.25</c:v>
                </c:pt>
                <c:pt idx="1">
                  <c:v>-2.7</c:v>
                </c:pt>
                <c:pt idx="2">
                  <c:v>2.5</c:v>
                </c:pt>
                <c:pt idx="3">
                  <c:v>1.24</c:v>
                </c:pt>
                <c:pt idx="4">
                  <c:v>1.62</c:v>
                </c:pt>
              </c:numCache>
            </c:numRef>
          </c:val>
          <c:smooth val="0"/>
          <c:extLst>
            <c:ext xmlns:c16="http://schemas.microsoft.com/office/drawing/2014/chart" uri="{C3380CC4-5D6E-409C-BE32-E72D297353CC}">
              <c16:uniqueId val="{00000002-056E-4B90-9FFC-5036507632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09-4924-988F-8E91037807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09-4924-988F-8E91037807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09-4924-988F-8E91037807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09-4924-988F-8E91037807BF}"/>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109-4924-988F-8E91037807BF}"/>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109-4924-988F-8E91037807BF}"/>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0.39</c:v>
                </c:pt>
                <c:pt idx="2">
                  <c:v>#N/A</c:v>
                </c:pt>
                <c:pt idx="3">
                  <c:v>0.11</c:v>
                </c:pt>
                <c:pt idx="4">
                  <c:v>#N/A</c:v>
                </c:pt>
                <c:pt idx="5">
                  <c:v>0.31</c:v>
                </c:pt>
                <c:pt idx="6">
                  <c:v>#N/A</c:v>
                </c:pt>
                <c:pt idx="7">
                  <c:v>0.31</c:v>
                </c:pt>
                <c:pt idx="8">
                  <c:v>#N/A</c:v>
                </c:pt>
                <c:pt idx="9">
                  <c:v>0.28999999999999998</c:v>
                </c:pt>
              </c:numCache>
            </c:numRef>
          </c:val>
          <c:extLst>
            <c:ext xmlns:c16="http://schemas.microsoft.com/office/drawing/2014/chart" uri="{C3380CC4-5D6E-409C-BE32-E72D297353CC}">
              <c16:uniqueId val="{00000006-9109-4924-988F-8E91037807BF}"/>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0.53</c:v>
                </c:pt>
                <c:pt idx="2">
                  <c:v>#N/A</c:v>
                </c:pt>
                <c:pt idx="3">
                  <c:v>0.83</c:v>
                </c:pt>
                <c:pt idx="4">
                  <c:v>#N/A</c:v>
                </c:pt>
                <c:pt idx="5">
                  <c:v>0.65</c:v>
                </c:pt>
                <c:pt idx="6">
                  <c:v>#N/A</c:v>
                </c:pt>
                <c:pt idx="7">
                  <c:v>0.53</c:v>
                </c:pt>
                <c:pt idx="8">
                  <c:v>#N/A</c:v>
                </c:pt>
                <c:pt idx="9">
                  <c:v>0.3</c:v>
                </c:pt>
              </c:numCache>
            </c:numRef>
          </c:val>
          <c:extLst>
            <c:ext xmlns:c16="http://schemas.microsoft.com/office/drawing/2014/chart" uri="{C3380CC4-5D6E-409C-BE32-E72D297353CC}">
              <c16:uniqueId val="{00000007-9109-4924-988F-8E91037807BF}"/>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1.45</c:v>
                </c:pt>
                <c:pt idx="2">
                  <c:v>#N/A</c:v>
                </c:pt>
                <c:pt idx="3">
                  <c:v>2</c:v>
                </c:pt>
                <c:pt idx="4">
                  <c:v>#N/A</c:v>
                </c:pt>
                <c:pt idx="5">
                  <c:v>2.19</c:v>
                </c:pt>
                <c:pt idx="6">
                  <c:v>#N/A</c:v>
                </c:pt>
                <c:pt idx="7">
                  <c:v>1.51</c:v>
                </c:pt>
                <c:pt idx="8">
                  <c:v>#N/A</c:v>
                </c:pt>
                <c:pt idx="9">
                  <c:v>1.07</c:v>
                </c:pt>
              </c:numCache>
            </c:numRef>
          </c:val>
          <c:extLst>
            <c:ext xmlns:c16="http://schemas.microsoft.com/office/drawing/2014/chart" uri="{C3380CC4-5D6E-409C-BE32-E72D297353CC}">
              <c16:uniqueId val="{00000008-9109-4924-988F-8E91037807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7.19</c:v>
                </c:pt>
                <c:pt idx="2">
                  <c:v>#N/A</c:v>
                </c:pt>
                <c:pt idx="3">
                  <c:v>4.33</c:v>
                </c:pt>
                <c:pt idx="4">
                  <c:v>#N/A</c:v>
                </c:pt>
                <c:pt idx="5">
                  <c:v>6.87</c:v>
                </c:pt>
                <c:pt idx="6">
                  <c:v>#N/A</c:v>
                </c:pt>
                <c:pt idx="7">
                  <c:v>7.1</c:v>
                </c:pt>
                <c:pt idx="8">
                  <c:v>#N/A</c:v>
                </c:pt>
                <c:pt idx="9">
                  <c:v>6.98</c:v>
                </c:pt>
              </c:numCache>
            </c:numRef>
          </c:val>
          <c:extLst>
            <c:ext xmlns:c16="http://schemas.microsoft.com/office/drawing/2014/chart" uri="{C3380CC4-5D6E-409C-BE32-E72D297353CC}">
              <c16:uniqueId val="{00000009-9109-4924-988F-8E91037807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3703</c:v>
                </c:pt>
                <c:pt idx="5">
                  <c:v>3513</c:v>
                </c:pt>
                <c:pt idx="8">
                  <c:v>3224</c:v>
                </c:pt>
                <c:pt idx="11">
                  <c:v>3071</c:v>
                </c:pt>
                <c:pt idx="14">
                  <c:v>2982</c:v>
                </c:pt>
              </c:numCache>
            </c:numRef>
          </c:val>
          <c:extLst>
            <c:ext xmlns:c16="http://schemas.microsoft.com/office/drawing/2014/chart" uri="{C3380CC4-5D6E-409C-BE32-E72D297353CC}">
              <c16:uniqueId val="{00000000-74C2-4289-B937-DA9E31E7D1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C2-4289-B937-DA9E31E7D1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c:v>
                </c:pt>
                <c:pt idx="3">
                  <c:v>34</c:v>
                </c:pt>
                <c:pt idx="6">
                  <c:v>29</c:v>
                </c:pt>
                <c:pt idx="9">
                  <c:v>18</c:v>
                </c:pt>
                <c:pt idx="12">
                  <c:v>18</c:v>
                </c:pt>
              </c:numCache>
            </c:numRef>
          </c:val>
          <c:extLst>
            <c:ext xmlns:c16="http://schemas.microsoft.com/office/drawing/2014/chart" uri="{C3380CC4-5D6E-409C-BE32-E72D297353CC}">
              <c16:uniqueId val="{00000002-74C2-4289-B937-DA9E31E7D1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127</c:v>
                </c:pt>
                <c:pt idx="3">
                  <c:v>78</c:v>
                </c:pt>
                <c:pt idx="6">
                  <c:v>68</c:v>
                </c:pt>
                <c:pt idx="9">
                  <c:v>74</c:v>
                </c:pt>
                <c:pt idx="12">
                  <c:v>77</c:v>
                </c:pt>
              </c:numCache>
            </c:numRef>
          </c:val>
          <c:extLst>
            <c:ext xmlns:c16="http://schemas.microsoft.com/office/drawing/2014/chart" uri="{C3380CC4-5D6E-409C-BE32-E72D297353CC}">
              <c16:uniqueId val="{00000003-74C2-4289-B937-DA9E31E7D1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74C2-4289-B937-DA9E31E7D1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69</c:v>
                </c:pt>
                <c:pt idx="3">
                  <c:v>63</c:v>
                </c:pt>
                <c:pt idx="6">
                  <c:v>67</c:v>
                </c:pt>
                <c:pt idx="9">
                  <c:v>91</c:v>
                </c:pt>
                <c:pt idx="12">
                  <c:v>153</c:v>
                </c:pt>
              </c:numCache>
            </c:numRef>
          </c:val>
          <c:extLst>
            <c:ext xmlns:c16="http://schemas.microsoft.com/office/drawing/2014/chart" uri="{C3380CC4-5D6E-409C-BE32-E72D297353CC}">
              <c16:uniqueId val="{00000005-74C2-4289-B937-DA9E31E7D1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C2-4289-B937-DA9E31E7D1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3391</c:v>
                </c:pt>
                <c:pt idx="3">
                  <c:v>2691</c:v>
                </c:pt>
                <c:pt idx="6">
                  <c:v>1793</c:v>
                </c:pt>
                <c:pt idx="9">
                  <c:v>1457</c:v>
                </c:pt>
                <c:pt idx="12">
                  <c:v>1231</c:v>
                </c:pt>
              </c:numCache>
            </c:numRef>
          </c:val>
          <c:extLst>
            <c:ext xmlns:c16="http://schemas.microsoft.com/office/drawing/2014/chart" uri="{C3380CC4-5D6E-409C-BE32-E72D297353CC}">
              <c16:uniqueId val="{00000007-74C2-4289-B937-DA9E31E7D1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c:v>
                </c:pt>
                <c:pt idx="2">
                  <c:v>#N/A</c:v>
                </c:pt>
                <c:pt idx="3">
                  <c:v>#N/A</c:v>
                </c:pt>
                <c:pt idx="4">
                  <c:v>-528</c:v>
                </c:pt>
                <c:pt idx="5">
                  <c:v>#N/A</c:v>
                </c:pt>
                <c:pt idx="6">
                  <c:v>#N/A</c:v>
                </c:pt>
                <c:pt idx="7">
                  <c:v>-1148</c:v>
                </c:pt>
                <c:pt idx="8">
                  <c:v>#N/A</c:v>
                </c:pt>
                <c:pt idx="9">
                  <c:v>#N/A</c:v>
                </c:pt>
                <c:pt idx="10">
                  <c:v>-1312</c:v>
                </c:pt>
                <c:pt idx="11">
                  <c:v>#N/A</c:v>
                </c:pt>
                <c:pt idx="12">
                  <c:v>#N/A</c:v>
                </c:pt>
                <c:pt idx="13">
                  <c:v>-1384</c:v>
                </c:pt>
                <c:pt idx="14">
                  <c:v>#N/A</c:v>
                </c:pt>
              </c:numCache>
            </c:numRef>
          </c:val>
          <c:smooth val="0"/>
          <c:extLst>
            <c:ext xmlns:c16="http://schemas.microsoft.com/office/drawing/2014/chart" uri="{C3380CC4-5D6E-409C-BE32-E72D297353CC}">
              <c16:uniqueId val="{00000008-74C2-4289-B937-DA9E31E7D1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35040</c:v>
                </c:pt>
                <c:pt idx="5">
                  <c:v>32183</c:v>
                </c:pt>
                <c:pt idx="8">
                  <c:v>29784</c:v>
                </c:pt>
                <c:pt idx="11">
                  <c:v>27396</c:v>
                </c:pt>
                <c:pt idx="14">
                  <c:v>25122</c:v>
                </c:pt>
              </c:numCache>
            </c:numRef>
          </c:val>
          <c:extLst>
            <c:ext xmlns:c16="http://schemas.microsoft.com/office/drawing/2014/chart" uri="{C3380CC4-5D6E-409C-BE32-E72D297353CC}">
              <c16:uniqueId val="{00000000-F5FC-438A-BFB6-B9DF3EBA57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668</c:v>
                </c:pt>
                <c:pt idx="5">
                  <c:v>643</c:v>
                </c:pt>
                <c:pt idx="8">
                  <c:v>618</c:v>
                </c:pt>
                <c:pt idx="11">
                  <c:v>591</c:v>
                </c:pt>
                <c:pt idx="14">
                  <c:v>564</c:v>
                </c:pt>
              </c:numCache>
            </c:numRef>
          </c:val>
          <c:extLst>
            <c:ext xmlns:c16="http://schemas.microsoft.com/office/drawing/2014/chart" uri="{C3380CC4-5D6E-409C-BE32-E72D297353CC}">
              <c16:uniqueId val="{00000001-F5FC-438A-BFB6-B9DF3EBA57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40405</c:v>
                </c:pt>
                <c:pt idx="5">
                  <c:v>44086</c:v>
                </c:pt>
                <c:pt idx="8">
                  <c:v>46044</c:v>
                </c:pt>
                <c:pt idx="11">
                  <c:v>48772</c:v>
                </c:pt>
                <c:pt idx="14">
                  <c:v>52691</c:v>
                </c:pt>
              </c:numCache>
            </c:numRef>
          </c:val>
          <c:extLst>
            <c:ext xmlns:c16="http://schemas.microsoft.com/office/drawing/2014/chart" uri="{C3380CC4-5D6E-409C-BE32-E72D297353CC}">
              <c16:uniqueId val="{00000002-F5FC-438A-BFB6-B9DF3EBA57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FC-438A-BFB6-B9DF3EBA57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FC-438A-BFB6-B9DF3EBA57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C-438A-BFB6-B9DF3EBA57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10402</c:v>
                </c:pt>
                <c:pt idx="3">
                  <c:v>10520</c:v>
                </c:pt>
                <c:pt idx="6">
                  <c:v>10173</c:v>
                </c:pt>
                <c:pt idx="9">
                  <c:v>10648</c:v>
                </c:pt>
                <c:pt idx="12">
                  <c:v>10040</c:v>
                </c:pt>
              </c:numCache>
            </c:numRef>
          </c:val>
          <c:extLst>
            <c:ext xmlns:c16="http://schemas.microsoft.com/office/drawing/2014/chart" uri="{C3380CC4-5D6E-409C-BE32-E72D297353CC}">
              <c16:uniqueId val="{00000006-F5FC-438A-BFB6-B9DF3EBA57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766</c:v>
                </c:pt>
                <c:pt idx="3">
                  <c:v>801</c:v>
                </c:pt>
                <c:pt idx="6">
                  <c:v>942</c:v>
                </c:pt>
                <c:pt idx="9">
                  <c:v>912</c:v>
                </c:pt>
                <c:pt idx="12">
                  <c:v>971</c:v>
                </c:pt>
              </c:numCache>
            </c:numRef>
          </c:val>
          <c:extLst>
            <c:ext xmlns:c16="http://schemas.microsoft.com/office/drawing/2014/chart" uri="{C3380CC4-5D6E-409C-BE32-E72D297353CC}">
              <c16:uniqueId val="{00000007-F5FC-438A-BFB6-B9DF3EBA57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2088</c:v>
                </c:pt>
                <c:pt idx="3">
                  <c:v>2009</c:v>
                </c:pt>
                <c:pt idx="6">
                  <c:v>1930</c:v>
                </c:pt>
                <c:pt idx="9">
                  <c:v>1848</c:v>
                </c:pt>
                <c:pt idx="12">
                  <c:v>1765</c:v>
                </c:pt>
              </c:numCache>
            </c:numRef>
          </c:val>
          <c:extLst>
            <c:ext xmlns:c16="http://schemas.microsoft.com/office/drawing/2014/chart" uri="{C3380CC4-5D6E-409C-BE32-E72D297353CC}">
              <c16:uniqueId val="{00000008-F5FC-438A-BFB6-B9DF3EBA57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182</c:v>
                </c:pt>
                <c:pt idx="3">
                  <c:v>148</c:v>
                </c:pt>
                <c:pt idx="6">
                  <c:v>120</c:v>
                </c:pt>
                <c:pt idx="9">
                  <c:v>95</c:v>
                </c:pt>
                <c:pt idx="12">
                  <c:v>72</c:v>
                </c:pt>
              </c:numCache>
            </c:numRef>
          </c:val>
          <c:extLst>
            <c:ext xmlns:c16="http://schemas.microsoft.com/office/drawing/2014/chart" uri="{C3380CC4-5D6E-409C-BE32-E72D297353CC}">
              <c16:uniqueId val="{00000009-F5FC-438A-BFB6-B9DF3EBA57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14154</c:v>
                </c:pt>
                <c:pt idx="3">
                  <c:v>12137</c:v>
                </c:pt>
                <c:pt idx="6">
                  <c:v>12698</c:v>
                </c:pt>
                <c:pt idx="9">
                  <c:v>13797</c:v>
                </c:pt>
                <c:pt idx="12">
                  <c:v>14647</c:v>
                </c:pt>
              </c:numCache>
            </c:numRef>
          </c:val>
          <c:extLst>
            <c:ext xmlns:c16="http://schemas.microsoft.com/office/drawing/2014/chart" uri="{C3380CC4-5D6E-409C-BE32-E72D297353CC}">
              <c16:uniqueId val="{0000000A-F5FC-438A-BFB6-B9DF3EBA57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FC-438A-BFB6-B9DF3EBA57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9512</c:v>
                </c:pt>
                <c:pt idx="1">
                  <c:v>10038</c:v>
                </c:pt>
                <c:pt idx="2">
                  <c:v>10842</c:v>
                </c:pt>
              </c:numCache>
            </c:numRef>
          </c:val>
          <c:extLst>
            <c:ext xmlns:c16="http://schemas.microsoft.com/office/drawing/2014/chart" uri="{C3380CC4-5D6E-409C-BE32-E72D297353CC}">
              <c16:uniqueId val="{00000000-7F8A-4171-A5D5-F245D556EE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6275</c:v>
                </c:pt>
                <c:pt idx="1">
                  <c:v>6283</c:v>
                </c:pt>
                <c:pt idx="2">
                  <c:v>5536</c:v>
                </c:pt>
              </c:numCache>
            </c:numRef>
          </c:val>
          <c:extLst>
            <c:ext xmlns:c16="http://schemas.microsoft.com/office/drawing/2014/chart" uri="{C3380CC4-5D6E-409C-BE32-E72D297353CC}">
              <c16:uniqueId val="{00000001-7F8A-4171-A5D5-F245D556EE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28083</c:v>
                </c:pt>
                <c:pt idx="1">
                  <c:v>29399</c:v>
                </c:pt>
                <c:pt idx="2">
                  <c:v>32517</c:v>
                </c:pt>
              </c:numCache>
            </c:numRef>
          </c:val>
          <c:extLst>
            <c:ext xmlns:c16="http://schemas.microsoft.com/office/drawing/2014/chart" uri="{C3380CC4-5D6E-409C-BE32-E72D297353CC}">
              <c16:uniqueId val="{00000002-7F8A-4171-A5D5-F245D556EE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{5EAC1C2C-C8A4-4326-962C-661A03571C88}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2C5-4F1E-9FC1-10A68B0F05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{3B416253-CAB1-474D-AC3F-615B89F167F8}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C5-4F1E-9FC1-10A68B0F05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{22581B43-2B0B-4A40-B5B1-A9AA0591F2BB}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C5-4F1E-9FC1-10A68B0F05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{A87174CB-5498-497F-AFE2-4A88485C77FD}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C5-4F1E-9FC1-10A68B0F05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{E79A05AA-26F4-4156-B0CC-E91A41EF5FE1}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C5-4F1E-9FC1-10A68B0F05C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{A0D5215E-9835-4454-AE31-89447AD94406}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2C5-4F1E-9FC1-10A68B0F05C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{5202F798-97EA-45E0-ABBA-A2386A4F4E08}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2C5-4F1E-9FC1-10A68B0F05C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{3CAC1D19-5AFD-47B4-BA4C-F7B133D2504D}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2C5-4F1E-9FC1-10A68B0F05C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{A917FD96-EB32-4F6E-8E07-7F5396E3D77F}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2C5-4F1E-9FC1-10A68B0F05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59.4</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C5-4F1E-9FC1-10A68B0F05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{DA9DF0D8-2789-44DE-957E-BF95ADEF337C}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2C5-4F1E-9FC1-10A68B0F05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{B14FF54F-BFC1-4D83-89FF-C9CD0642B09E}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C5-4F1E-9FC1-10A68B0F05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{BD265F11-9C69-4A1F-B931-0799F892B8DF}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C5-4F1E-9FC1-10A68B0F05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{B4E2316A-4EC6-4DB5-81C0-2AF10AE244B4}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C5-4F1E-9FC1-10A68B0F05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{4D49A334-6EB8-4B65-8118-B3DB02448630}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C5-4F1E-9FC1-10A68B0F05C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{8C34B747-0951-4D5D-A15B-ACC42790BD6F}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2C5-4F1E-9FC1-10A68B0F05C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{D1F868FC-85A8-48CC-9B4C-482CEDDAD82B}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2C5-4F1E-9FC1-10A68B0F05C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{E0EC0E7F-85FC-436E-8AA5-8D48755E325A}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2C5-4F1E-9FC1-10A68B0F05C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{F91EB261-2BD5-422B-BE29-36E82070F511}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2C5-4F1E-9FC1-10A68B0F05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pt idx="32">
                  <c:v>56.3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12C5-4F1E-9FC1-10A68B0F05C5}"/>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{54A9941E-906D-4A2A-9446-F3E7E1199B85}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8E6-475D-AB26-85E2E9D508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{874625EB-6837-4B15-B018-8D4E21093A8F}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E6-475D-AB26-85E2E9D508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{F57F3037-64B1-4F9B-AC0A-B62EB78A97BE}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E6-475D-AB26-85E2E9D508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{08E57A0A-2F21-4578-AC19-6947DCDACA38}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E6-475D-AB26-85E2E9D508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{EC218460-98EB-4DBE-8623-A1AFBD97DC67}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E6-475D-AB26-85E2E9D508E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{01F29A4F-E88C-4D54-81A5-F78457D1EAC3}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8E6-475D-AB26-85E2E9D508E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{564FE28E-E772-4B3D-BB33-8CD2C9286683}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8E6-475D-AB26-85E2E9D508E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{67A67265-FD4E-4095-9EB6-C29C810B0C76}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8E6-475D-AB26-85E2E9D508E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{F32DDA2B-608E-4D4B-9A2A-1B9FC81017E8}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8E6-475D-AB26-85E2E9D508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-0.3</c:v>
                </c:pt>
                <c:pt idx="16">
                  <c:v>-1</c:v>
                </c:pt>
                <c:pt idx="24">
                  <c:v>-1.9</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E6-475D-AB26-85E2E9D508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{4DC92627-373F-4596-B254-A4E27582ED18}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8E6-475D-AB26-85E2E9D508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{5A4B550C-861C-4F51-A089-5CBC086F88C3}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E6-475D-AB26-85E2E9D508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{24C218C7-601E-48C5-8BD3-27F7C7955BDE}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E6-475D-AB26-85E2E9D508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{72A3DC92-649D-4032-BF6A-A7033F274563}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E6-475D-AB26-85E2E9D508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{E7AF4CA0-78E4-49F9-B88E-57462E98AD8A}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E6-475D-AB26-85E2E9D508E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{C6265B3F-EE5F-4FE7-AD4D-1FB850C067FA}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8E6-475D-AB26-85E2E9D508E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{22A469CE-C2D5-4596-824C-FF732422026B}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8E6-475D-AB26-85E2E9D508E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{9608BF38-391A-4AC8-AF20-32CFAFE776C2}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8E6-475D-AB26-85E2E9D508E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{3AA0620F-ABB2-404D-80FF-A10E37B94298}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8E6-475D-AB26-85E2E9D508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E6-475D-AB26-85E2E9D508EA}"/>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７２百万円減少している。これは、特別区債の償還の進捗により元利償還金の額が減少したことによる。今後とも、地方債の発行については、世代間の公平性や年度間の財源調整など地方債の機能を踏まえ、将来の財政負担に十分留意しながら、有効かつ適切に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満期一括償還方式で発行した特別区債については、発行翌年度より元金を償還期間で均等割りした額を積み立てている。今後も将来を見据え計画的に積立を行っていく。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将来負担比率の分子は、前年度と比較して１，４２３百万円減少している。これは、特別区債の現在高や退職手当の負担見込額など将来負担額（Ａ）が増加（</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億円）したが、基金残高や普通交付税上の基準財政需要額に算入される減税補てん債等の地方債現在高などの充当可能財源等（Ｂ）が増加（</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億円）となったため、減少した。今後とも、地方債の発行については、世代間の公平性や年度間の財源調整など地方債の機能を踏まえ、将来の財政負担に十分留意しながら、有効かつ適切に行っていく。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特別区税や特別区交付金の上振れ分及び繰越金、歳出の執行実績等による歳計剰余金から、公共施設の改築・大規模改修等の費用に活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用するため公共施設建設基金へ３，２１８百万円、景気変動への対応など年度間の財源調整の費用に活用するため財政調整基金へ１，９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８２百万円、総合的な都市整備の推進の費用に活用するため都市整備基金へ１，００３百万円、特別区債の満期一括償還金分及び将来の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償還経費として減債基金へ７０８百万円、災害の予防、応急対策及び復旧等の費用に活用するため災害対策基金へ５０２百万円、台東病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院等の医療機器等備品整備の費用に活用するため台東病院及び老人保健施設千束基金へ１２１百万円などを積み立てた。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一方、財政調整基金を１，１７９百万円、減債基金を８００百万円、平成小学校大規模改修等の費用として公共施設建設基金を７８０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百万円、安全・安心な道づくり等の費用として環境整備基金３５０百万円及び都市整備基金３５０百万円、固定系防災行政無線デジタル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化の費用として災害対策基金を１００百万円など、それぞれ取り崩したことにより、基金全体としては３，１７５百万円の増となった。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毎年度の歳計剰余金を積立て、公共施設の改築・大規模改修や都市整備事業、災害対策等に適切に対応していく。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公共施設建設基金：公共施設の建設・改築・大規模改修等の費用に活用する。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都市整備基金：総合的な都市整備の推進費用に活用する。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災害対策基金：災害の予防・応急対策及び復旧等の費用に活用する。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公共施設建設基金：今後の公共施設の更新需要や保育施設の整備などの費用として３，２１８百万円を積み立てた一方、平成小学校大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規模改修等の費用として７８０百万円を取り崩した。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都市整備基金：総合的な都市整備の推進の費用として１，００３百万円を積み立てた一方、安全・安心な道づくり等の費用として３５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０百万円を取り崩した。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災害対策基金：災害の予防、応急対策及び復旧等の費用として５０２百万円を積み立てた一方、固定系防災行政無線デジタル化の費用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として１００百万円を取り崩した。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公共施設建設基金：今後の公共施設の改築・大規模改修等に活用する。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都市整備基金：今後の都市整備事業等に活用する。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災害対策基金：災害対策の経費に活用するとともに大規模災害時の財源として確保する。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基金運用益金、繰越金や特別区税など歳入の上振れ分を１，９８２百万円積み立てた一方、１，１７９百万円を取り崩した。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財源調整の機能を維持できるよう確保する。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基金運用益金、繰越金や特別区税など歳入の上振れ分を７０８百万円積み立てた一方、８００百万円を取り崩した。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特別区債の償還に対応できるよう確保する。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類似団体内平均値よりもやや高い水準となっている。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4" name="直線コネクタ 73"/>
        <xdr:cNvCxnSpPr/>
      </xdr:nvCxnSpPr>
      <xdr:spPr>
        <a:xfrm flipV="1">
          <a:off x="4206240" y="4572091"/>
          <a:ext cx="1270" cy="110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5" name="有形固定資産減価償却率最小値テキスト"/>
        <xdr:cNvSpPr txBox="1"/>
      </xdr:nvSpPr>
      <xdr:spPr>
        <a:xfrm>
          <a:off x="4258945" y="568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6" name="直線コネクタ 75"/>
        <xdr:cNvCxnSpPr/>
      </xdr:nvCxnSpPr>
      <xdr:spPr>
        <a:xfrm>
          <a:off x="4119245" y="56811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7" name="有形固定資産減価償却率最大値テキスト"/>
        <xdr:cNvSpPr txBox="1"/>
      </xdr:nvSpPr>
      <xdr:spPr>
        <a:xfrm>
          <a:off x="4258945" y="435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8" name="直線コネクタ 77"/>
        <xdr:cNvCxnSpPr/>
      </xdr:nvCxnSpPr>
      <xdr:spPr>
        <a:xfrm>
          <a:off x="4119245" y="4572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79" name="有形固定資産減価償却率平均値テキスト"/>
        <xdr:cNvSpPr txBox="1"/>
      </xdr:nvSpPr>
      <xdr:spPr>
        <a:xfrm>
          <a:off x="4258945" y="4991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0" name="フローチャート: 判断 79"/>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1" name="フローチャート: 判断 80"/>
        <xdr:cNvSpPr/>
      </xdr:nvSpPr>
      <xdr:spPr>
        <a:xfrm>
          <a:off x="3537585" y="5179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2" name="フローチャート: 判断 81"/>
        <xdr:cNvSpPr/>
      </xdr:nvSpPr>
      <xdr:spPr>
        <a:xfrm>
          <a:off x="2867025" y="5154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3" name="フローチャート: 判断 82"/>
        <xdr:cNvSpPr/>
      </xdr:nvSpPr>
      <xdr:spPr>
        <a:xfrm>
          <a:off x="2196465" y="5151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4" name="フローチャート: 判断 83"/>
        <xdr:cNvSpPr/>
      </xdr:nvSpPr>
      <xdr:spPr>
        <a:xfrm>
          <a:off x="1525905" y="5252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58692</xdr:rowOff>
    </xdr:from>
    <xdr:to>
      <xdr:col>23</xdr:col>
      <xdr:colOff>136525</xdr:colOff>
      <xdr:row>31</xdr:row>
      <xdr:rowOff>160292</xdr:rowOff>
    </xdr:to>
    <xdr:sp macro="" textlink="">
      <xdr:nvSpPr>
        <xdr:cNvPr id="90" name="楕円 89"/>
        <xdr:cNvSpPr/>
      </xdr:nvSpPr>
      <xdr:spPr>
        <a:xfrm>
          <a:off x="4157345" y="52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37119</xdr:rowOff>
    </xdr:from>
    <xdr:ext cx="405111" cy="259045"/>
    <xdr:sp macro="" textlink="">
      <xdr:nvSpPr>
        <xdr:cNvPr id="91" name="有形固定資産減価償却率該当値テキスト"/>
        <xdr:cNvSpPr txBox="1"/>
      </xdr:nvSpPr>
      <xdr:spPr>
        <a:xfrm>
          <a:off x="4258945" y="523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30933</xdr:rowOff>
    </xdr:from>
    <xdr:to>
      <xdr:col>19</xdr:col>
      <xdr:colOff>187325</xdr:colOff>
      <xdr:row>31</xdr:row>
      <xdr:rowOff>132533</xdr:rowOff>
    </xdr:to>
    <xdr:sp macro="" textlink="">
      <xdr:nvSpPr>
        <xdr:cNvPr id="92" name="楕円 91"/>
        <xdr:cNvSpPr/>
      </xdr:nvSpPr>
      <xdr:spPr>
        <a:xfrm>
          <a:off x="3537585" y="5227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81733</xdr:rowOff>
    </xdr:from>
    <xdr:to>
      <xdr:col>23</xdr:col>
      <xdr:colOff>85725</xdr:colOff>
      <xdr:row>31</xdr:row>
      <xdr:rowOff>109492</xdr:rowOff>
    </xdr:to>
    <xdr:cxnSp macro="">
      <xdr:nvCxnSpPr>
        <xdr:cNvPr id="93" name="直線コネクタ 92"/>
        <xdr:cNvCxnSpPr/>
      </xdr:nvCxnSpPr>
      <xdr:spPr>
        <a:xfrm>
          <a:off x="3588385" y="5278573"/>
          <a:ext cx="619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94" name="n_1aveValue有形固定資産減価償却率"/>
        <xdr:cNvSpPr txBox="1"/>
      </xdr:nvSpPr>
      <xdr:spPr>
        <a:xfrm>
          <a:off x="3395989" y="495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95" name="n_2aveValue有形固定資産減価償却率"/>
        <xdr:cNvSpPr txBox="1"/>
      </xdr:nvSpPr>
      <xdr:spPr>
        <a:xfrm>
          <a:off x="2738129" y="493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96" name="n_3aveValue有形固定資産減価償却率"/>
        <xdr:cNvSpPr txBox="1"/>
      </xdr:nvSpPr>
      <xdr:spPr>
        <a:xfrm>
          <a:off x="2067569" y="493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97" name="n_4aveValue有形固定資産減価償却率"/>
        <xdr:cNvSpPr txBox="1"/>
      </xdr:nvSpPr>
      <xdr:spPr>
        <a:xfrm>
          <a:off x="1397009" y="5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123660</xdr:rowOff>
    </xdr:from>
    <xdr:ext cx="405111" cy="259045"/>
    <xdr:sp macro="" textlink="">
      <xdr:nvSpPr>
        <xdr:cNvPr id="98" name="n_1mainValue有形固定資産減価償却率"/>
        <xdr:cNvSpPr txBox="1"/>
      </xdr:nvSpPr>
      <xdr:spPr>
        <a:xfrm>
          <a:off x="3395989" y="532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債務償還可能年数の算定式における分子「将来負担額－充当可能基金残高」について、将来負担額よりも充当可能基金残高が上回っていることにより、比率なしとなっている。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18" name="テキスト ボックス 117"/>
        <xdr:cNvSpPr txBox="1"/>
      </xdr:nvSpPr>
      <xdr:spPr>
        <a:xfrm>
          <a:off x="959423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0" name="テキスト ボックス 119"/>
        <xdr:cNvSpPr txBox="1"/>
      </xdr:nvSpPr>
      <xdr:spPr>
        <a:xfrm>
          <a:off x="959423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2" name="テキスト ボックス 121"/>
        <xdr:cNvSpPr txBox="1"/>
      </xdr:nvSpPr>
      <xdr:spPr>
        <a:xfrm>
          <a:off x="959423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27" name="直線コネクタ 126"/>
        <xdr:cNvCxnSpPr/>
      </xdr:nvCxnSpPr>
      <xdr:spPr>
        <a:xfrm flipV="1">
          <a:off x="13027660" y="4442248"/>
          <a:ext cx="1269" cy="136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28" name="債務償還比率最小値テキスト"/>
        <xdr:cNvSpPr txBox="1"/>
      </xdr:nvSpPr>
      <xdr:spPr>
        <a:xfrm>
          <a:off x="13080365" y="58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29" name="直線コネクタ 128"/>
        <xdr:cNvCxnSpPr/>
      </xdr:nvCxnSpPr>
      <xdr:spPr>
        <a:xfrm>
          <a:off x="12963525" y="5807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0" name="債務償還比率最大値テキスト"/>
        <xdr:cNvSpPr txBox="1"/>
      </xdr:nvSpPr>
      <xdr:spPr>
        <a:xfrm>
          <a:off x="13080365"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32" name="債務償還比率平均値テキスト"/>
        <xdr:cNvSpPr txBox="1"/>
      </xdr:nvSpPr>
      <xdr:spPr>
        <a:xfrm>
          <a:off x="13080365" y="436987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3" name="フローチャート: 判断 132"/>
        <xdr:cNvSpPr/>
      </xdr:nvSpPr>
      <xdr:spPr>
        <a:xfrm>
          <a:off x="13001625" y="4391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4" name="フローチャート: 判断 133"/>
        <xdr:cNvSpPr/>
      </xdr:nvSpPr>
      <xdr:spPr>
        <a:xfrm>
          <a:off x="1235900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5" name="フローチャート: 判断 134"/>
        <xdr:cNvSpPr/>
      </xdr:nvSpPr>
      <xdr:spPr>
        <a:xfrm>
          <a:off x="1168844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36" name="フローチャート: 判断 135"/>
        <xdr:cNvSpPr/>
      </xdr:nvSpPr>
      <xdr:spPr>
        <a:xfrm>
          <a:off x="1101788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37" name="フローチャート: 判断 136"/>
        <xdr:cNvSpPr/>
      </xdr:nvSpPr>
      <xdr:spPr>
        <a:xfrm>
          <a:off x="1034732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43" name="n_1aveValue債務償還比率"/>
        <xdr:cNvSpPr txBox="1"/>
      </xdr:nvSpPr>
      <xdr:spPr>
        <a:xfrm>
          <a:off x="1224972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44" name="n_2aveValue債務償還比率"/>
        <xdr:cNvSpPr txBox="1"/>
      </xdr:nvSpPr>
      <xdr:spPr>
        <a:xfrm>
          <a:off x="1159186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45" name="n_3aveValue債務償還比率"/>
        <xdr:cNvSpPr txBox="1"/>
      </xdr:nvSpPr>
      <xdr:spPr>
        <a:xfrm>
          <a:off x="1092130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46" name="n_4aveValue債務償還比率"/>
        <xdr:cNvSpPr txBox="1"/>
      </xdr:nvSpPr>
      <xdr:spPr>
        <a:xfrm>
          <a:off x="1025074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086225" y="553484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124960" y="706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020820" y="706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124960" y="626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03606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31216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5146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399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xdr:cNvSpPr/>
      </xdr:nvSpPr>
      <xdr:spPr>
        <a:xfrm>
          <a:off x="403606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103612</xdr:rowOff>
    </xdr:from>
    <xdr:ext cx="405111" cy="259045"/>
    <xdr:sp macro="" textlink="">
      <xdr:nvSpPr>
        <xdr:cNvPr id="75" name="【道路】&#10;有形固定資産減価償却率該当値テキスト"/>
        <xdr:cNvSpPr txBox="1"/>
      </xdr:nvSpPr>
      <xdr:spPr>
        <a:xfrm>
          <a:off x="4124960" y="680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6" name="楕円 75"/>
        <xdr:cNvSpPr/>
      </xdr:nvSpPr>
      <xdr:spPr>
        <a:xfrm>
          <a:off x="3312160" y="6835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9253</xdr:rowOff>
    </xdr:from>
    <xdr:to>
      <xdr:col>24</xdr:col>
      <xdr:colOff>63500</xdr:colOff>
      <xdr:row>41</xdr:row>
      <xdr:rowOff>68035</xdr:rowOff>
    </xdr:to>
    <xdr:cxnSp macro="">
      <xdr:nvCxnSpPr>
        <xdr:cNvPr id="77" name="直線コネクタ 76"/>
        <xdr:cNvCxnSpPr/>
      </xdr:nvCxnSpPr>
      <xdr:spPr>
        <a:xfrm>
          <a:off x="3355340" y="6882493"/>
          <a:ext cx="7315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78" name="n_1aveValue【道路】&#10;有形固定資産減価償却率"/>
        <xdr:cNvSpPr txBox="1"/>
      </xdr:nvSpPr>
      <xdr:spPr>
        <a:xfrm>
          <a:off x="317056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79" name="n_2aveValue【道路】&#10;有形固定資産減価償却率"/>
        <xdr:cNvSpPr txBox="1"/>
      </xdr:nvSpPr>
      <xdr:spPr>
        <a:xfrm>
          <a:off x="23857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0" name="n_3aveValue【道路】&#10;有形固定資産減価償却率"/>
        <xdr:cNvSpPr txBox="1"/>
      </xdr:nvSpPr>
      <xdr:spPr>
        <a:xfrm>
          <a:off x="16110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1" name="n_4aveValue【道路】&#10;有形固定資産減価償却率"/>
        <xdr:cNvSpPr txBox="1"/>
      </xdr:nvSpPr>
      <xdr:spPr>
        <a:xfrm>
          <a:off x="8363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82" name="n_1mainValue【道路】&#10;有形固定資産減価償却率"/>
        <xdr:cNvSpPr txBox="1"/>
      </xdr:nvSpPr>
      <xdr:spPr>
        <a:xfrm>
          <a:off x="3170564" y="692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06" name="直線コネクタ 105"/>
        <xdr:cNvCxnSpPr/>
      </xdr:nvCxnSpPr>
      <xdr:spPr>
        <a:xfrm flipV="1">
          <a:off x="9219565" y="5706427"/>
          <a:ext cx="0" cy="123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07" name="【道路】&#10;一人当たり延長最小値テキスト"/>
        <xdr:cNvSpPr txBox="1"/>
      </xdr:nvSpPr>
      <xdr:spPr>
        <a:xfrm>
          <a:off x="9258300"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08" name="直線コネクタ 107"/>
        <xdr:cNvCxnSpPr/>
      </xdr:nvCxnSpPr>
      <xdr:spPr>
        <a:xfrm>
          <a:off x="9154160" y="693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09" name="【道路】&#10;一人当たり延長最大値テキスト"/>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0" name="直線コネクタ 109"/>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1" name="【道路】&#10;一人当たり延長平均値テキスト"/>
        <xdr:cNvSpPr txBox="1"/>
      </xdr:nvSpPr>
      <xdr:spPr>
        <a:xfrm>
          <a:off x="9258300" y="659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2" name="フローチャート: 判断 111"/>
        <xdr:cNvSpPr/>
      </xdr:nvSpPr>
      <xdr:spPr>
        <a:xfrm>
          <a:off x="919226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3" name="フローチャート: 判断 112"/>
        <xdr:cNvSpPr/>
      </xdr:nvSpPr>
      <xdr:spPr>
        <a:xfrm>
          <a:off x="844550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14" name="フローチャート: 判断 113"/>
        <xdr:cNvSpPr/>
      </xdr:nvSpPr>
      <xdr:spPr>
        <a:xfrm>
          <a:off x="7670800" y="67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15" name="フローチャート: 判断 114"/>
        <xdr:cNvSpPr/>
      </xdr:nvSpPr>
      <xdr:spPr>
        <a:xfrm>
          <a:off x="68732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16" name="フローチャート: 判断 115"/>
        <xdr:cNvSpPr/>
      </xdr:nvSpPr>
      <xdr:spPr>
        <a:xfrm>
          <a:off x="6098540" y="65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115126</xdr:rowOff>
    </xdr:from>
    <xdr:to>
      <xdr:col>55</xdr:col>
      <xdr:colOff>50800</xdr:colOff>
      <xdr:row>41</xdr:row>
      <xdr:rowOff>45276</xdr:rowOff>
    </xdr:to>
    <xdr:sp macro="" textlink="">
      <xdr:nvSpPr>
        <xdr:cNvPr id="122" name="楕円 121"/>
        <xdr:cNvSpPr/>
      </xdr:nvSpPr>
      <xdr:spPr>
        <a:xfrm>
          <a:off x="9192260" y="6820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30053</xdr:rowOff>
    </xdr:from>
    <xdr:ext cx="469744" cy="259045"/>
    <xdr:sp macro="" textlink="">
      <xdr:nvSpPr>
        <xdr:cNvPr id="123" name="【道路】&#10;一人当たり延長該当値テキスト"/>
        <xdr:cNvSpPr txBox="1"/>
      </xdr:nvSpPr>
      <xdr:spPr>
        <a:xfrm>
          <a:off x="9258300" y="673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111696</xdr:rowOff>
    </xdr:from>
    <xdr:to>
      <xdr:col>50</xdr:col>
      <xdr:colOff>165100</xdr:colOff>
      <xdr:row>41</xdr:row>
      <xdr:rowOff>41846</xdr:rowOff>
    </xdr:to>
    <xdr:sp macro="" textlink="">
      <xdr:nvSpPr>
        <xdr:cNvPr id="124" name="楕円 123"/>
        <xdr:cNvSpPr/>
      </xdr:nvSpPr>
      <xdr:spPr>
        <a:xfrm>
          <a:off x="8445500" y="6817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162496</xdr:rowOff>
    </xdr:from>
    <xdr:to>
      <xdr:col>55</xdr:col>
      <xdr:colOff>0</xdr:colOff>
      <xdr:row>40</xdr:row>
      <xdr:rowOff>165926</xdr:rowOff>
    </xdr:to>
    <xdr:cxnSp macro="">
      <xdr:nvCxnSpPr>
        <xdr:cNvPr id="125" name="直線コネクタ 124"/>
        <xdr:cNvCxnSpPr/>
      </xdr:nvCxnSpPr>
      <xdr:spPr>
        <a:xfrm>
          <a:off x="8496300" y="6868096"/>
          <a:ext cx="7239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26" name="n_1aveValue【道路】&#10;一人当たり延長"/>
        <xdr:cNvSpPr txBox="1"/>
      </xdr:nvSpPr>
      <xdr:spPr>
        <a:xfrm>
          <a:off x="8271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27" name="n_2aveValue【道路】&#10;一人当たり延長"/>
        <xdr:cNvSpPr txBox="1"/>
      </xdr:nvSpPr>
      <xdr:spPr>
        <a:xfrm>
          <a:off x="750958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28" name="n_3aveValue【道路】&#10;一人当たり延長"/>
        <xdr:cNvSpPr txBox="1"/>
      </xdr:nvSpPr>
      <xdr:spPr>
        <a:xfrm>
          <a:off x="67120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29" name="n_4aveValue【道路】&#10;一人当たり延長"/>
        <xdr:cNvSpPr txBox="1"/>
      </xdr:nvSpPr>
      <xdr:spPr>
        <a:xfrm>
          <a:off x="5937327"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32973</xdr:rowOff>
    </xdr:from>
    <xdr:ext cx="469744" cy="259045"/>
    <xdr:sp macro="" textlink="">
      <xdr:nvSpPr>
        <xdr:cNvPr id="130" name="n_1mainValue【道路】&#10;一人当たり延長"/>
        <xdr:cNvSpPr txBox="1"/>
      </xdr:nvSpPr>
      <xdr:spPr>
        <a:xfrm>
          <a:off x="8271587" y="69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3" name="テキスト ボックス 142"/>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3" name="テキスト ボックス 152"/>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5" name="テキスト ボックス 154"/>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57" name="直線コネクタ 156"/>
        <xdr:cNvCxnSpPr/>
      </xdr:nvCxnSpPr>
      <xdr:spPr>
        <a:xfrm flipV="1">
          <a:off x="4086225" y="93002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58" name="【橋りょう・トンネル】&#10;有形固定資産減価償却率最小値テキスト"/>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59" name="直線コネクタ 158"/>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60" name="【橋りょう・トンネル】&#10;有形固定資産減価償却率最大値テキスト"/>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61" name="直線コネクタ 160"/>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62" name="【橋りょう・トンネル】&#10;有形固定資産減価償却率平均値テキスト"/>
        <xdr:cNvSpPr txBox="1"/>
      </xdr:nvSpPr>
      <xdr:spPr>
        <a:xfrm>
          <a:off x="4124960" y="9804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3" name="フローチャート: 判断 162"/>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64" name="フローチャート: 判断 163"/>
        <xdr:cNvSpPr/>
      </xdr:nvSpPr>
      <xdr:spPr>
        <a:xfrm>
          <a:off x="331216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51460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66" name="フローチャート: 判断 165"/>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67" name="フローチャート: 判断 166"/>
        <xdr:cNvSpPr/>
      </xdr:nvSpPr>
      <xdr:spPr>
        <a:xfrm>
          <a:off x="965200" y="9676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3" name="楕円 172"/>
        <xdr:cNvSpPr/>
      </xdr:nvSpPr>
      <xdr:spPr>
        <a:xfrm>
          <a:off x="4036060" y="102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74" name="【橋りょう・トンネル】&#10;有形固定資産減価償却率該当値テキスト"/>
        <xdr:cNvSpPr txBox="1"/>
      </xdr:nvSpPr>
      <xdr:spPr>
        <a:xfrm>
          <a:off x="4124960"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75" name="楕円 174"/>
        <xdr:cNvSpPr/>
      </xdr:nvSpPr>
      <xdr:spPr>
        <a:xfrm>
          <a:off x="331216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86541</xdr:rowOff>
    </xdr:to>
    <xdr:cxnSp macro="">
      <xdr:nvCxnSpPr>
        <xdr:cNvPr id="176" name="直線コネクタ 175"/>
        <xdr:cNvCxnSpPr/>
      </xdr:nvCxnSpPr>
      <xdr:spPr>
        <a:xfrm>
          <a:off x="3355340" y="10234205"/>
          <a:ext cx="73152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177" name="n_1aveValue【橋りょう・トンネル】&#10;有形固定資産減価償却率"/>
        <xdr:cNvSpPr txBox="1"/>
      </xdr:nvSpPr>
      <xdr:spPr>
        <a:xfrm>
          <a:off x="317056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8" name="n_2aveValue【橋りょう・トンネル】&#10;有形固定資産減価償却率"/>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79" name="n_3aveValue【橋りょう・トンネル】&#10;有形固定資産減価償却率"/>
        <xdr:cNvSpPr txBox="1"/>
      </xdr:nvSpPr>
      <xdr:spPr>
        <a:xfrm>
          <a:off x="161100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80" name="n_4aveValue【橋りょう・トンネル】&#10;有形固定資産減価償却率"/>
        <xdr:cNvSpPr txBox="1"/>
      </xdr:nvSpPr>
      <xdr:spPr>
        <a:xfrm>
          <a:off x="83630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50092</xdr:rowOff>
    </xdr:from>
    <xdr:ext cx="405111" cy="259045"/>
    <xdr:sp macro="" textlink="">
      <xdr:nvSpPr>
        <xdr:cNvPr id="181" name="n_1mainValue【橋りょう・トンネル】&#10;有形固定資産減価償却率"/>
        <xdr:cNvSpPr txBox="1"/>
      </xdr:nvSpPr>
      <xdr:spPr>
        <a:xfrm>
          <a:off x="317056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95" name="テキスト ボックス 194"/>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7" name="テキスト ボックス 19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9" name="テキスト ボックス 19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1" name="テキスト ボックス 20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3" name="テキスト ボックス 20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05" name="直線コネクタ 204"/>
        <xdr:cNvCxnSpPr/>
      </xdr:nvCxnSpPr>
      <xdr:spPr>
        <a:xfrm flipV="1">
          <a:off x="9219565" y="9394827"/>
          <a:ext cx="0" cy="139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06" name="【橋りょう・トンネル】&#10;一人当たり有形固定資産（償却資産）額最小値テキスト"/>
        <xdr:cNvSpPr txBox="1"/>
      </xdr:nvSpPr>
      <xdr:spPr>
        <a:xfrm>
          <a:off x="9258300" y="107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07" name="直線コネクタ 206"/>
        <xdr:cNvCxnSpPr/>
      </xdr:nvCxnSpPr>
      <xdr:spPr>
        <a:xfrm>
          <a:off x="9154160" y="1078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08" name="【橋りょう・トンネル】&#10;一人当たり有形固定資産（償却資産）額最大値テキスト"/>
        <xdr:cNvSpPr txBox="1"/>
      </xdr:nvSpPr>
      <xdr:spPr>
        <a:xfrm>
          <a:off x="9258300" y="91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09" name="直線コネクタ 208"/>
        <xdr:cNvCxnSpPr/>
      </xdr:nvCxnSpPr>
      <xdr:spPr>
        <a:xfrm>
          <a:off x="9154160" y="9394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10" name="【橋りょう・トンネル】&#10;一人当たり有形固定資産（償却資産）額平均値テキスト"/>
        <xdr:cNvSpPr txBox="1"/>
      </xdr:nvSpPr>
      <xdr:spPr>
        <a:xfrm>
          <a:off x="9258300" y="10313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11" name="フローチャート: 判断 210"/>
        <xdr:cNvSpPr/>
      </xdr:nvSpPr>
      <xdr:spPr>
        <a:xfrm>
          <a:off x="919226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12" name="フローチャート: 判断 211"/>
        <xdr:cNvSpPr/>
      </xdr:nvSpPr>
      <xdr:spPr>
        <a:xfrm>
          <a:off x="844550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13" name="フローチャート: 判断 212"/>
        <xdr:cNvSpPr/>
      </xdr:nvSpPr>
      <xdr:spPr>
        <a:xfrm>
          <a:off x="7670800" y="1047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14" name="フローチャート: 判断 213"/>
        <xdr:cNvSpPr/>
      </xdr:nvSpPr>
      <xdr:spPr>
        <a:xfrm>
          <a:off x="68732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15" name="フローチャート: 判断 214"/>
        <xdr:cNvSpPr/>
      </xdr:nvSpPr>
      <xdr:spPr>
        <a:xfrm>
          <a:off x="6098540" y="1042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44480</xdr:rowOff>
    </xdr:from>
    <xdr:to>
      <xdr:col>55</xdr:col>
      <xdr:colOff>50800</xdr:colOff>
      <xdr:row>63</xdr:row>
      <xdr:rowOff>146080</xdr:rowOff>
    </xdr:to>
    <xdr:sp macro="" textlink="">
      <xdr:nvSpPr>
        <xdr:cNvPr id="221" name="楕円 220"/>
        <xdr:cNvSpPr/>
      </xdr:nvSpPr>
      <xdr:spPr>
        <a:xfrm>
          <a:off x="9192260" y="10605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22907</xdr:rowOff>
    </xdr:from>
    <xdr:ext cx="534377" cy="259045"/>
    <xdr:sp macro="" textlink="">
      <xdr:nvSpPr>
        <xdr:cNvPr id="222" name="【橋りょう・トンネル】&#10;一人当たり有形固定資産（償却資産）額該当値テキスト"/>
        <xdr:cNvSpPr txBox="1"/>
      </xdr:nvSpPr>
      <xdr:spPr>
        <a:xfrm>
          <a:off x="9258300" y="105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146786</xdr:rowOff>
    </xdr:from>
    <xdr:to>
      <xdr:col>50</xdr:col>
      <xdr:colOff>165100</xdr:colOff>
      <xdr:row>63</xdr:row>
      <xdr:rowOff>76936</xdr:rowOff>
    </xdr:to>
    <xdr:sp macro="" textlink="">
      <xdr:nvSpPr>
        <xdr:cNvPr id="223" name="楕円 222"/>
        <xdr:cNvSpPr/>
      </xdr:nvSpPr>
      <xdr:spPr>
        <a:xfrm>
          <a:off x="8445500" y="1054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26136</xdr:rowOff>
    </xdr:from>
    <xdr:to>
      <xdr:col>55</xdr:col>
      <xdr:colOff>0</xdr:colOff>
      <xdr:row>63</xdr:row>
      <xdr:rowOff>95280</xdr:rowOff>
    </xdr:to>
    <xdr:cxnSp macro="">
      <xdr:nvCxnSpPr>
        <xdr:cNvPr id="224" name="直線コネクタ 223"/>
        <xdr:cNvCxnSpPr/>
      </xdr:nvCxnSpPr>
      <xdr:spPr>
        <a:xfrm>
          <a:off x="8496300" y="10587456"/>
          <a:ext cx="723900" cy="6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25" name="n_1aveValue【橋りょう・トンネル】&#10;一人当たり有形固定資産（償却資産）額"/>
        <xdr:cNvSpPr txBox="1"/>
      </xdr:nvSpPr>
      <xdr:spPr>
        <a:xfrm>
          <a:off x="82392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26" name="n_2aveValue【橋りょう・トンネル】&#10;一人当たり有形固定資産（償却資産）額"/>
        <xdr:cNvSpPr txBox="1"/>
      </xdr:nvSpPr>
      <xdr:spPr>
        <a:xfrm>
          <a:off x="747727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27" name="n_3aveValue【橋りょう・トンネル】&#10;一人当たり有形固定資産（償却資産）額"/>
        <xdr:cNvSpPr txBox="1"/>
      </xdr:nvSpPr>
      <xdr:spPr>
        <a:xfrm>
          <a:off x="6702571" y="102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28" name="n_4aveValue【橋りょう・トンネル】&#10;一人当たり有形固定資産（償却資産）額"/>
        <xdr:cNvSpPr txBox="1"/>
      </xdr:nvSpPr>
      <xdr:spPr>
        <a:xfrm>
          <a:off x="5905011" y="102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68063</xdr:rowOff>
    </xdr:from>
    <xdr:ext cx="534377" cy="259045"/>
    <xdr:sp macro="" textlink="">
      <xdr:nvSpPr>
        <xdr:cNvPr id="229" name="n_1mainValue【橋りょう・トンネル】&#10;一人当たり有形固定資産（償却資産）額"/>
        <xdr:cNvSpPr txBox="1"/>
      </xdr:nvSpPr>
      <xdr:spPr>
        <a:xfrm>
          <a:off x="8239271" y="106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1" name="直線コネクタ 240"/>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2" name="テキスト ボックス 241"/>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3" name="直線コネクタ 242"/>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4" name="テキスト ボックス 243"/>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5" name="直線コネクタ 244"/>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6" name="テキスト ボックス 245"/>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7" name="直線コネクタ 246"/>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8" name="テキスト ボックス 247"/>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88392</xdr:rowOff>
    </xdr:from>
    <xdr:to>
      <xdr:col>24</xdr:col>
      <xdr:colOff>62865</xdr:colOff>
      <xdr:row>86</xdr:row>
      <xdr:rowOff>22098</xdr:rowOff>
    </xdr:to>
    <xdr:cxnSp macro="">
      <xdr:nvCxnSpPr>
        <xdr:cNvPr id="252" name="直線コネクタ 251"/>
        <xdr:cNvCxnSpPr/>
      </xdr:nvCxnSpPr>
      <xdr:spPr>
        <a:xfrm flipV="1">
          <a:off x="4086225" y="13331952"/>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25925</xdr:rowOff>
    </xdr:from>
    <xdr:ext cx="405111" cy="259045"/>
    <xdr:sp macro="" textlink="">
      <xdr:nvSpPr>
        <xdr:cNvPr id="253" name="【公営住宅】&#10;有形固定資産減価償却率最小値テキスト"/>
        <xdr:cNvSpPr txBox="1"/>
      </xdr:nvSpPr>
      <xdr:spPr>
        <a:xfrm>
          <a:off x="4124960" y="1444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22098</xdr:rowOff>
    </xdr:from>
    <xdr:to>
      <xdr:col>24</xdr:col>
      <xdr:colOff>152400</xdr:colOff>
      <xdr:row>86</xdr:row>
      <xdr:rowOff>22098</xdr:rowOff>
    </xdr:to>
    <xdr:cxnSp macro="">
      <xdr:nvCxnSpPr>
        <xdr:cNvPr id="254" name="直線コネクタ 253"/>
        <xdr:cNvCxnSpPr/>
      </xdr:nvCxnSpPr>
      <xdr:spPr>
        <a:xfrm>
          <a:off x="4020820" y="1443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35069</xdr:rowOff>
    </xdr:from>
    <xdr:ext cx="405111" cy="259045"/>
    <xdr:sp macro="" textlink="">
      <xdr:nvSpPr>
        <xdr:cNvPr id="255" name="【公営住宅】&#10;有形固定資産減価償却率最大値テキスト"/>
        <xdr:cNvSpPr txBox="1"/>
      </xdr:nvSpPr>
      <xdr:spPr>
        <a:xfrm>
          <a:off x="4124960" y="1311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88392</xdr:rowOff>
    </xdr:from>
    <xdr:to>
      <xdr:col>24</xdr:col>
      <xdr:colOff>152400</xdr:colOff>
      <xdr:row>79</xdr:row>
      <xdr:rowOff>88392</xdr:rowOff>
    </xdr:to>
    <xdr:cxnSp macro="">
      <xdr:nvCxnSpPr>
        <xdr:cNvPr id="256" name="直線コネクタ 255"/>
        <xdr:cNvCxnSpPr/>
      </xdr:nvCxnSpPr>
      <xdr:spPr>
        <a:xfrm>
          <a:off x="4020820" y="133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57" name="【公営住宅】&#10;有形固定資産減価償却率平均値テキスト"/>
        <xdr:cNvSpPr txBox="1"/>
      </xdr:nvSpPr>
      <xdr:spPr>
        <a:xfrm>
          <a:off x="4124960" y="13711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58" name="フローチャート: 判断 257"/>
        <xdr:cNvSpPr/>
      </xdr:nvSpPr>
      <xdr:spPr>
        <a:xfrm>
          <a:off x="403606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145035</xdr:rowOff>
    </xdr:from>
    <xdr:to>
      <xdr:col>20</xdr:col>
      <xdr:colOff>38100</xdr:colOff>
      <xdr:row>82</xdr:row>
      <xdr:rowOff>75185</xdr:rowOff>
    </xdr:to>
    <xdr:sp macro="" textlink="">
      <xdr:nvSpPr>
        <xdr:cNvPr id="259" name="フローチャート: 判断 258"/>
        <xdr:cNvSpPr/>
      </xdr:nvSpPr>
      <xdr:spPr>
        <a:xfrm>
          <a:off x="3312160" y="1372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0" name="フローチャート: 判断 259"/>
        <xdr:cNvSpPr/>
      </xdr:nvSpPr>
      <xdr:spPr>
        <a:xfrm>
          <a:off x="251460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71882</xdr:rowOff>
    </xdr:from>
    <xdr:to>
      <xdr:col>10</xdr:col>
      <xdr:colOff>165100</xdr:colOff>
      <xdr:row>82</xdr:row>
      <xdr:rowOff>2032</xdr:rowOff>
    </xdr:to>
    <xdr:sp macro="" textlink="">
      <xdr:nvSpPr>
        <xdr:cNvPr id="261" name="フローチャート: 判断 260"/>
        <xdr:cNvSpPr/>
      </xdr:nvSpPr>
      <xdr:spPr>
        <a:xfrm>
          <a:off x="1739900" y="13650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62" name="フローチャート: 判断 261"/>
        <xdr:cNvSpPr/>
      </xdr:nvSpPr>
      <xdr:spPr>
        <a:xfrm>
          <a:off x="965200" y="13701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37592</xdr:rowOff>
    </xdr:from>
    <xdr:to>
      <xdr:col>24</xdr:col>
      <xdr:colOff>114300</xdr:colOff>
      <xdr:row>79</xdr:row>
      <xdr:rowOff>139192</xdr:rowOff>
    </xdr:to>
    <xdr:sp macro="" textlink="">
      <xdr:nvSpPr>
        <xdr:cNvPr id="268" name="楕円 267"/>
        <xdr:cNvSpPr/>
      </xdr:nvSpPr>
      <xdr:spPr>
        <a:xfrm>
          <a:off x="403606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162069</xdr:rowOff>
    </xdr:from>
    <xdr:ext cx="405111" cy="259045"/>
    <xdr:sp macro="" textlink="">
      <xdr:nvSpPr>
        <xdr:cNvPr id="269" name="【公営住宅】&#10;有形固定資産減価償却率該当値テキスト"/>
        <xdr:cNvSpPr txBox="1"/>
      </xdr:nvSpPr>
      <xdr:spPr>
        <a:xfrm>
          <a:off x="4124960" y="1323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270" name="楕円 269"/>
        <xdr:cNvSpPr/>
      </xdr:nvSpPr>
      <xdr:spPr>
        <a:xfrm>
          <a:off x="3312160" y="1323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38100</xdr:rowOff>
    </xdr:from>
    <xdr:to>
      <xdr:col>24</xdr:col>
      <xdr:colOff>63500</xdr:colOff>
      <xdr:row>79</xdr:row>
      <xdr:rowOff>88392</xdr:rowOff>
    </xdr:to>
    <xdr:cxnSp macro="">
      <xdr:nvCxnSpPr>
        <xdr:cNvPr id="271" name="直線コネクタ 270"/>
        <xdr:cNvCxnSpPr/>
      </xdr:nvCxnSpPr>
      <xdr:spPr>
        <a:xfrm>
          <a:off x="3355340" y="1328166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66312</xdr:rowOff>
    </xdr:from>
    <xdr:ext cx="405111" cy="259045"/>
    <xdr:sp macro="" textlink="">
      <xdr:nvSpPr>
        <xdr:cNvPr id="272" name="n_1aveValue【公営住宅】&#10;有形固定資産減価償却率"/>
        <xdr:cNvSpPr txBox="1"/>
      </xdr:nvSpPr>
      <xdr:spPr>
        <a:xfrm>
          <a:off x="3170564" y="138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3" name="n_2aveValue【公営住宅】&#10;有形固定資産減価償却率"/>
        <xdr:cNvSpPr txBox="1"/>
      </xdr:nvSpPr>
      <xdr:spPr>
        <a:xfrm>
          <a:off x="23857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18559</xdr:rowOff>
    </xdr:from>
    <xdr:ext cx="405111" cy="259045"/>
    <xdr:sp macro="" textlink="">
      <xdr:nvSpPr>
        <xdr:cNvPr id="274" name="n_3aveValue【公営住宅】&#10;有形固定資産減価償却率"/>
        <xdr:cNvSpPr txBox="1"/>
      </xdr:nvSpPr>
      <xdr:spPr>
        <a:xfrm>
          <a:off x="1611004" y="1342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macro="" textlink="">
      <xdr:nvSpPr>
        <xdr:cNvPr id="275" name="n_4aveValue【公営住宅】&#10;有形固定資産減価償却率"/>
        <xdr:cNvSpPr txBox="1"/>
      </xdr:nvSpPr>
      <xdr:spPr>
        <a:xfrm>
          <a:off x="83630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105427</xdr:rowOff>
    </xdr:from>
    <xdr:ext cx="405111" cy="259045"/>
    <xdr:sp macro="" textlink="">
      <xdr:nvSpPr>
        <xdr:cNvPr id="276" name="n_1mainValue【公営住宅】&#10;有形固定資産減価償却率"/>
        <xdr:cNvSpPr txBox="1"/>
      </xdr:nvSpPr>
      <xdr:spPr>
        <a:xfrm>
          <a:off x="317056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7" name="直線コネクタ 286"/>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8" name="テキスト ボックス 287"/>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9" name="直線コネクタ 288"/>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0" name="テキスト ボックス 289"/>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3" name="直線コネクタ 292"/>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4" name="テキスト ボックス 293"/>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5" name="直線コネクタ 294"/>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6" name="テキスト ボックス 295"/>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00" name="直線コネクタ 299"/>
        <xdr:cNvCxnSpPr/>
      </xdr:nvCxnSpPr>
      <xdr:spPr>
        <a:xfrm flipV="1">
          <a:off x="9219565" y="12933044"/>
          <a:ext cx="0" cy="159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01" name="【公営住宅】&#10;一人当たり面積最小値テキスト"/>
        <xdr:cNvSpPr txBox="1"/>
      </xdr:nvSpPr>
      <xdr:spPr>
        <a:xfrm>
          <a:off x="9258300" y="145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02" name="直線コネクタ 301"/>
        <xdr:cNvCxnSpPr/>
      </xdr:nvCxnSpPr>
      <xdr:spPr>
        <a:xfrm>
          <a:off x="915416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03" name="【公営住宅】&#10;一人当たり面積最大値テキスト"/>
        <xdr:cNvSpPr txBox="1"/>
      </xdr:nvSpPr>
      <xdr:spPr>
        <a:xfrm>
          <a:off x="92583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04" name="直線コネクタ 303"/>
        <xdr:cNvCxnSpPr/>
      </xdr:nvCxnSpPr>
      <xdr:spPr>
        <a:xfrm>
          <a:off x="915416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05" name="【公営住宅】&#10;一人当たり面積平均値テキスト"/>
        <xdr:cNvSpPr txBox="1"/>
      </xdr:nvSpPr>
      <xdr:spPr>
        <a:xfrm>
          <a:off x="9258300" y="1414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06" name="フローチャート: 判断 305"/>
        <xdr:cNvSpPr/>
      </xdr:nvSpPr>
      <xdr:spPr>
        <a:xfrm>
          <a:off x="919226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07" name="フローチャート: 判断 306"/>
        <xdr:cNvSpPr/>
      </xdr:nvSpPr>
      <xdr:spPr>
        <a:xfrm>
          <a:off x="8445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08" name="フローチャート: 判断 307"/>
        <xdr:cNvSpPr/>
      </xdr:nvSpPr>
      <xdr:spPr>
        <a:xfrm>
          <a:off x="7670800" y="14297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09" name="フローチャート: 判断 308"/>
        <xdr:cNvSpPr/>
      </xdr:nvSpPr>
      <xdr:spPr>
        <a:xfrm>
          <a:off x="687324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10" name="フローチャート: 判断 309"/>
        <xdr:cNvSpPr/>
      </xdr:nvSpPr>
      <xdr:spPr>
        <a:xfrm>
          <a:off x="609854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57786</xdr:rowOff>
    </xdr:from>
    <xdr:to>
      <xdr:col>55</xdr:col>
      <xdr:colOff>50800</xdr:colOff>
      <xdr:row>86</xdr:row>
      <xdr:rowOff>159386</xdr:rowOff>
    </xdr:to>
    <xdr:sp macro="" textlink="">
      <xdr:nvSpPr>
        <xdr:cNvPr id="316" name="楕円 315"/>
        <xdr:cNvSpPr/>
      </xdr:nvSpPr>
      <xdr:spPr>
        <a:xfrm>
          <a:off x="9192260" y="14474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144163</xdr:rowOff>
    </xdr:from>
    <xdr:ext cx="469744" cy="259045"/>
    <xdr:sp macro="" textlink="">
      <xdr:nvSpPr>
        <xdr:cNvPr id="317" name="【公営住宅】&#10;一人当たり面積該当値テキスト"/>
        <xdr:cNvSpPr txBox="1"/>
      </xdr:nvSpPr>
      <xdr:spPr>
        <a:xfrm>
          <a:off x="9258300" y="1439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57786</xdr:rowOff>
    </xdr:from>
    <xdr:to>
      <xdr:col>50</xdr:col>
      <xdr:colOff>165100</xdr:colOff>
      <xdr:row>86</xdr:row>
      <xdr:rowOff>159386</xdr:rowOff>
    </xdr:to>
    <xdr:sp macro="" textlink="">
      <xdr:nvSpPr>
        <xdr:cNvPr id="318" name="楕円 317"/>
        <xdr:cNvSpPr/>
      </xdr:nvSpPr>
      <xdr:spPr>
        <a:xfrm>
          <a:off x="8445500" y="144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108586</xdr:rowOff>
    </xdr:from>
    <xdr:to>
      <xdr:col>55</xdr:col>
      <xdr:colOff>0</xdr:colOff>
      <xdr:row>86</xdr:row>
      <xdr:rowOff>108586</xdr:rowOff>
    </xdr:to>
    <xdr:cxnSp macro="">
      <xdr:nvCxnSpPr>
        <xdr:cNvPr id="319" name="直線コネクタ 318"/>
        <xdr:cNvCxnSpPr/>
      </xdr:nvCxnSpPr>
      <xdr:spPr>
        <a:xfrm>
          <a:off x="8496300" y="145256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20" name="n_1aveValue【公営住宅】&#10;一人当たり面積"/>
        <xdr:cNvSpPr txBox="1"/>
      </xdr:nvSpPr>
      <xdr:spPr>
        <a:xfrm>
          <a:off x="827158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21" name="n_2aveValue【公営住宅】&#10;一人当たり面積"/>
        <xdr:cNvSpPr txBox="1"/>
      </xdr:nvSpPr>
      <xdr:spPr>
        <a:xfrm>
          <a:off x="750958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22" name="n_3aveValue【公営住宅】&#10;一人当たり面積"/>
        <xdr:cNvSpPr txBox="1"/>
      </xdr:nvSpPr>
      <xdr:spPr>
        <a:xfrm>
          <a:off x="671202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23" name="n_4aveValue【公営住宅】&#10;一人当たり面積"/>
        <xdr:cNvSpPr txBox="1"/>
      </xdr:nvSpPr>
      <xdr:spPr>
        <a:xfrm>
          <a:off x="593732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150513</xdr:rowOff>
    </xdr:from>
    <xdr:ext cx="469744" cy="259045"/>
    <xdr:sp macro="" textlink="">
      <xdr:nvSpPr>
        <xdr:cNvPr id="324" name="n_1mainValue【公営住宅】&#10;一人当たり面積"/>
        <xdr:cNvSpPr txBox="1"/>
      </xdr:nvSpPr>
      <xdr:spPr>
        <a:xfrm>
          <a:off x="8271587" y="145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6" name="正方形/長方形 325"/>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7" name="正方形/長方形 326"/>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8" name="正方形/長方形 327"/>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9" name="正方形/長方形 328"/>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2" name="正方形/長方形 331"/>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3" name="正方形/長方形 332"/>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4" name="正方形/長方形 333"/>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5" name="正方形/長方形 334"/>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8" name="直線コネクタ 347"/>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9" name="テキスト ボックス 348"/>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0" name="直線コネクタ 349"/>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1" name="テキスト ボックス 350"/>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2" name="直線コネクタ 351"/>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3" name="テキスト ボックス 352"/>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4" name="直線コネクタ 353"/>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5" name="テキスト ボックス 354"/>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7" name="テキスト ボックス 35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59" name="直線コネクタ 358"/>
        <xdr:cNvCxnSpPr/>
      </xdr:nvCxnSpPr>
      <xdr:spPr>
        <a:xfrm flipV="1">
          <a:off x="14375764" y="58285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60" name="【認定こども園・幼稚園・保育所】&#10;有形固定資産減価償却率最小値テキスト"/>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61" name="直線コネクタ 360"/>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62" name="【認定こども園・幼稚園・保育所】&#10;有形固定資産減価償却率最大値テキスト"/>
        <xdr:cNvSpPr txBox="1"/>
      </xdr:nvSpPr>
      <xdr:spPr>
        <a:xfrm>
          <a:off x="14414500" y="560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63" name="直線コネクタ 362"/>
        <xdr:cNvCxnSpPr/>
      </xdr:nvCxnSpPr>
      <xdr:spPr>
        <a:xfrm>
          <a:off x="142875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64" name="【認定こども園・幼稚園・保育所】&#10;有形固定資産減価償却率平均値テキスト"/>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65" name="フローチャート: 判断 364"/>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366" name="フローチャート: 判断 365"/>
        <xdr:cNvSpPr/>
      </xdr:nvSpPr>
      <xdr:spPr>
        <a:xfrm>
          <a:off x="135788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67" name="フローチャート: 判断 366"/>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68" name="フローチャート: 判断 367"/>
        <xdr:cNvSpPr/>
      </xdr:nvSpPr>
      <xdr:spPr>
        <a:xfrm>
          <a:off x="12029440" y="633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69" name="フローチャート: 判断 368"/>
        <xdr:cNvSpPr/>
      </xdr:nvSpPr>
      <xdr:spPr>
        <a:xfrm>
          <a:off x="1123188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0" name="テキスト ボックス 36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1" name="テキスト ボックス 37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2" name="テキスト ボックス 37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3" name="テキスト ボックス 37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4" name="テキスト ボックス 37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75" name="楕円 374"/>
        <xdr:cNvSpPr/>
      </xdr:nvSpPr>
      <xdr:spPr>
        <a:xfrm>
          <a:off x="14325600" y="64528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376" name="【認定こども園・幼稚園・保育所】&#10;有形固定資産減価償却率該当値テキスト"/>
        <xdr:cNvSpPr txBox="1"/>
      </xdr:nvSpPr>
      <xdr:spPr>
        <a:xfrm>
          <a:off x="14414500"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xdr:rowOff>
    </xdr:from>
    <xdr:to>
      <xdr:col>81</xdr:col>
      <xdr:colOff>101600</xdr:colOff>
      <xdr:row>39</xdr:row>
      <xdr:rowOff>101854</xdr:rowOff>
    </xdr:to>
    <xdr:sp macro="" textlink="">
      <xdr:nvSpPr>
        <xdr:cNvPr id="377" name="楕円 376"/>
        <xdr:cNvSpPr/>
      </xdr:nvSpPr>
      <xdr:spPr>
        <a:xfrm>
          <a:off x="1357884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51054</xdr:rowOff>
    </xdr:to>
    <xdr:cxnSp macro="">
      <xdr:nvCxnSpPr>
        <xdr:cNvPr id="378" name="直線コネクタ 377"/>
        <xdr:cNvCxnSpPr/>
      </xdr:nvCxnSpPr>
      <xdr:spPr>
        <a:xfrm flipV="1">
          <a:off x="13629640" y="6503670"/>
          <a:ext cx="74676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379" name="n_1aveValue【認定こども園・幼稚園・保育所】&#10;有形固定資産減価償却率"/>
        <xdr:cNvSpPr txBox="1"/>
      </xdr:nvSpPr>
      <xdr:spPr>
        <a:xfrm>
          <a:off x="134372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380" name="n_2aveValue【認定こども園・幼稚園・保育所】&#10;有形固定資産減価償却率"/>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381" name="n_3aveValue【認定こども園・幼稚園・保育所】&#10;有形固定資産減価償却率"/>
        <xdr:cNvSpPr txBox="1"/>
      </xdr:nvSpPr>
      <xdr:spPr>
        <a:xfrm>
          <a:off x="119005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382" name="n_4aveValue【認定こども園・幼稚園・保育所】&#10;有形固定資産減価償却率"/>
        <xdr:cNvSpPr txBox="1"/>
      </xdr:nvSpPr>
      <xdr:spPr>
        <a:xfrm>
          <a:off x="1110298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92981</xdr:rowOff>
    </xdr:from>
    <xdr:ext cx="405111" cy="259045"/>
    <xdr:sp macro="" textlink="">
      <xdr:nvSpPr>
        <xdr:cNvPr id="383" name="n_1mainValue【認定こども園・幼稚園・保育所】&#10;有形固定資産減価償却率"/>
        <xdr:cNvSpPr txBox="1"/>
      </xdr:nvSpPr>
      <xdr:spPr>
        <a:xfrm>
          <a:off x="134372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4" name="直線コネクタ 39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5" name="テキスト ボックス 394"/>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6" name="直線コネクタ 39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7" name="テキスト ボックス 396"/>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8" name="直線コネクタ 39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9" name="テキスト ボックス 398"/>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0" name="直線コネクタ 39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1" name="テキスト ボックス 400"/>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05" name="直線コネクタ 404"/>
        <xdr:cNvCxnSpPr/>
      </xdr:nvCxnSpPr>
      <xdr:spPr>
        <a:xfrm flipV="1">
          <a:off x="19509104" y="5546598"/>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06"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07" name="直線コネクタ 406"/>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08" name="【認定こども園・幼稚園・保育所】&#10;一人当たり面積最大値テキスト"/>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09" name="直線コネクタ 408"/>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10" name="【認定こども園・幼稚園・保育所】&#10;一人当たり面積平均値テキスト"/>
        <xdr:cNvSpPr txBox="1"/>
      </xdr:nvSpPr>
      <xdr:spPr>
        <a:xfrm>
          <a:off x="1954784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11" name="フローチャート: 判断 410"/>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12" name="フローチャート: 判断 411"/>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13" name="フローチャート: 判断 412"/>
        <xdr:cNvSpPr/>
      </xdr:nvSpPr>
      <xdr:spPr>
        <a:xfrm>
          <a:off x="179374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14" name="フローチャート: 判断 413"/>
        <xdr:cNvSpPr/>
      </xdr:nvSpPr>
      <xdr:spPr>
        <a:xfrm>
          <a:off x="1716278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15" name="フローチャート: 判断 414"/>
        <xdr:cNvSpPr/>
      </xdr:nvSpPr>
      <xdr:spPr>
        <a:xfrm>
          <a:off x="16388080" y="670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1" name="楕円 420"/>
        <xdr:cNvSpPr/>
      </xdr:nvSpPr>
      <xdr:spPr>
        <a:xfrm>
          <a:off x="1945894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32275</xdr:rowOff>
    </xdr:from>
    <xdr:ext cx="469744" cy="259045"/>
    <xdr:sp macro="" textlink="">
      <xdr:nvSpPr>
        <xdr:cNvPr id="422" name="【認定こども園・幼稚園・保育所】&#10;一人当たり面積該当値テキスト"/>
        <xdr:cNvSpPr txBox="1"/>
      </xdr:nvSpPr>
      <xdr:spPr>
        <a:xfrm>
          <a:off x="19547840"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23" name="楕円 422"/>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60198</xdr:rowOff>
    </xdr:to>
    <xdr:cxnSp macro="">
      <xdr:nvCxnSpPr>
        <xdr:cNvPr id="424" name="直線コネクタ 423"/>
        <xdr:cNvCxnSpPr/>
      </xdr:nvCxnSpPr>
      <xdr:spPr>
        <a:xfrm>
          <a:off x="18778220" y="6589014"/>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25" name="n_1aveValue【認定こども園・幼稚園・保育所】&#10;一人当たり面積"/>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26" name="n_2aveValue【認定こども園・幼稚園・保育所】&#10;一人当たり面積"/>
        <xdr:cNvSpPr txBox="1"/>
      </xdr:nvSpPr>
      <xdr:spPr>
        <a:xfrm>
          <a:off x="177762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27" name="n_3aveValue【認定こども園・幼稚園・保育所】&#10;一人当たり面積"/>
        <xdr:cNvSpPr txBox="1"/>
      </xdr:nvSpPr>
      <xdr:spPr>
        <a:xfrm>
          <a:off x="1700156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28" name="n_4aveValue【認定こども園・幼稚園・保育所】&#10;一人当たり面積"/>
        <xdr:cNvSpPr txBox="1"/>
      </xdr:nvSpPr>
      <xdr:spPr>
        <a:xfrm>
          <a:off x="16226867"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118381</xdr:rowOff>
    </xdr:from>
    <xdr:ext cx="469744" cy="259045"/>
    <xdr:sp macro="" textlink="">
      <xdr:nvSpPr>
        <xdr:cNvPr id="429" name="n_1mainValue【認定こども園・幼稚園・保育所】&#10;一人当たり面積"/>
        <xdr:cNvSpPr txBox="1"/>
      </xdr:nvSpPr>
      <xdr:spPr>
        <a:xfrm>
          <a:off x="1856112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0" name="テキスト ボックス 439"/>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1" name="直線コネクタ 44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2" name="テキスト ボックス 441"/>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3" name="直線コネクタ 44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4" name="テキスト ボックス 44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5" name="直線コネクタ 44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6" name="テキスト ボックス 44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7" name="直線コネクタ 44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8" name="テキスト ボックス 44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9" name="直線コネクタ 44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0" name="テキスト ボックス 44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1" name="直線コネクタ 45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2" name="テキスト ボックス 451"/>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3" name="直線コネクタ 45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4" name="テキスト ボックス 45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456" name="直線コネクタ 455"/>
        <xdr:cNvCxnSpPr/>
      </xdr:nvCxnSpPr>
      <xdr:spPr>
        <a:xfrm flipV="1">
          <a:off x="14375764" y="9225099"/>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57" name="【学校施設】&#10;有形固定資産減価償却率最小値テキスト"/>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58" name="直線コネクタ 457"/>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59"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60" name="直線コネクタ 459"/>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61" name="【学校施設】&#10;有形固定資産減価償却率平均値テキスト"/>
        <xdr:cNvSpPr txBox="1"/>
      </xdr:nvSpPr>
      <xdr:spPr>
        <a:xfrm>
          <a:off x="1441450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62" name="フローチャート: 判断 461"/>
        <xdr:cNvSpPr/>
      </xdr:nvSpPr>
      <xdr:spPr>
        <a:xfrm>
          <a:off x="14325600" y="100631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63" name="フローチャート: 判断 462"/>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64" name="フローチャート: 判断 463"/>
        <xdr:cNvSpPr/>
      </xdr:nvSpPr>
      <xdr:spPr>
        <a:xfrm>
          <a:off x="1280414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65" name="フローチャート: 判断 464"/>
        <xdr:cNvSpPr/>
      </xdr:nvSpPr>
      <xdr:spPr>
        <a:xfrm>
          <a:off x="1202944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66" name="フローチャート: 判断 465"/>
        <xdr:cNvSpPr/>
      </xdr:nvSpPr>
      <xdr:spPr>
        <a:xfrm>
          <a:off x="11231880" y="1043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7" name="テキスト ボックス 46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8" name="テキスト ボックス 46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9" name="テキスト ボックス 46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0" name="テキスト ボックス 46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1" name="テキスト ボックス 47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472" name="楕円 471"/>
        <xdr:cNvSpPr/>
      </xdr:nvSpPr>
      <xdr:spPr>
        <a:xfrm>
          <a:off x="14325600" y="98878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473" name="【学校施設】&#10;有形固定資産減価償却率該当値テキスト"/>
        <xdr:cNvSpPr txBox="1"/>
      </xdr:nvSpPr>
      <xdr:spPr>
        <a:xfrm>
          <a:off x="14414500" y="97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474" name="楕円 473"/>
        <xdr:cNvSpPr/>
      </xdr:nvSpPr>
      <xdr:spPr>
        <a:xfrm>
          <a:off x="13578840" y="99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86541</xdr:rowOff>
    </xdr:to>
    <xdr:cxnSp macro="">
      <xdr:nvCxnSpPr>
        <xdr:cNvPr id="475" name="直線コネクタ 474"/>
        <xdr:cNvCxnSpPr/>
      </xdr:nvCxnSpPr>
      <xdr:spPr>
        <a:xfrm flipV="1">
          <a:off x="13629640" y="9934847"/>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76" name="n_1aveValue【学校施設】&#10;有形固定資産減価償却率"/>
        <xdr:cNvSpPr txBox="1"/>
      </xdr:nvSpPr>
      <xdr:spPr>
        <a:xfrm>
          <a:off x="13437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477" name="n_2aveValue【学校施設】&#10;有形固定資産減価償却率"/>
        <xdr:cNvSpPr txBox="1"/>
      </xdr:nvSpPr>
      <xdr:spPr>
        <a:xfrm>
          <a:off x="1267524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478" name="n_3aveValue【学校施設】&#10;有形固定資産減価償却率"/>
        <xdr:cNvSpPr txBox="1"/>
      </xdr:nvSpPr>
      <xdr:spPr>
        <a:xfrm>
          <a:off x="119005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479" name="n_4aveValue【学校施設】&#10;有形固定資産減価償却率"/>
        <xdr:cNvSpPr txBox="1"/>
      </xdr:nvSpPr>
      <xdr:spPr>
        <a:xfrm>
          <a:off x="1110298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153868</xdr:rowOff>
    </xdr:from>
    <xdr:ext cx="405111" cy="259045"/>
    <xdr:sp macro="" textlink="">
      <xdr:nvSpPr>
        <xdr:cNvPr id="480" name="n_1mainValue【学校施設】&#10;有形固定資産減価償却率"/>
        <xdr:cNvSpPr txBox="1"/>
      </xdr:nvSpPr>
      <xdr:spPr>
        <a:xfrm>
          <a:off x="13437244" y="970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2" name="直線コネクタ 49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3" name="テキスト ボックス 49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4" name="直線コネクタ 49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5" name="テキスト ボックス 49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6" name="直線コネクタ 49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7" name="テキスト ボックス 49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8" name="直線コネクタ 49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9" name="テキスト ボックス 49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0" name="直線コネクタ 49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1" name="テキスト ボックス 50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05" name="直線コネクタ 504"/>
        <xdr:cNvCxnSpPr/>
      </xdr:nvCxnSpPr>
      <xdr:spPr>
        <a:xfrm flipV="1">
          <a:off x="19509104" y="926719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06" name="【学校施設】&#10;一人当たり面積最小値テキスト"/>
        <xdr:cNvSpPr txBox="1"/>
      </xdr:nvSpPr>
      <xdr:spPr>
        <a:xfrm>
          <a:off x="1954784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07" name="直線コネクタ 506"/>
        <xdr:cNvCxnSpPr/>
      </xdr:nvCxnSpPr>
      <xdr:spPr>
        <a:xfrm>
          <a:off x="19443700" y="1081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08" name="【学校施設】&#10;一人当たり面積最大値テキスト"/>
        <xdr:cNvSpPr txBox="1"/>
      </xdr:nvSpPr>
      <xdr:spPr>
        <a:xfrm>
          <a:off x="19547840"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09" name="直線コネクタ 508"/>
        <xdr:cNvCxnSpPr/>
      </xdr:nvCxnSpPr>
      <xdr:spPr>
        <a:xfrm>
          <a:off x="19443700" y="926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10" name="【学校施設】&#10;一人当たり面積平均値テキスト"/>
        <xdr:cNvSpPr txBox="1"/>
      </xdr:nvSpPr>
      <xdr:spPr>
        <a:xfrm>
          <a:off x="19547840" y="1026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11" name="フローチャート: 判断 510"/>
        <xdr:cNvSpPr/>
      </xdr:nvSpPr>
      <xdr:spPr>
        <a:xfrm>
          <a:off x="1945894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12" name="フローチャート: 判断 511"/>
        <xdr:cNvSpPr/>
      </xdr:nvSpPr>
      <xdr:spPr>
        <a:xfrm>
          <a:off x="1873504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13" name="フローチャート: 判断 512"/>
        <xdr:cNvSpPr/>
      </xdr:nvSpPr>
      <xdr:spPr>
        <a:xfrm>
          <a:off x="179374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14" name="フローチャート: 判断 513"/>
        <xdr:cNvSpPr/>
      </xdr:nvSpPr>
      <xdr:spPr>
        <a:xfrm>
          <a:off x="1716278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15" name="フローチャート: 判断 514"/>
        <xdr:cNvSpPr/>
      </xdr:nvSpPr>
      <xdr:spPr>
        <a:xfrm>
          <a:off x="16388080" y="1039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6" name="テキスト ボックス 51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7" name="テキスト ボックス 51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8" name="テキスト ボックス 51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9" name="テキスト ボックス 51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0" name="テキスト ボックス 51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83820</xdr:rowOff>
    </xdr:from>
    <xdr:to>
      <xdr:col>116</xdr:col>
      <xdr:colOff>114300</xdr:colOff>
      <xdr:row>63</xdr:row>
      <xdr:rowOff>13970</xdr:rowOff>
    </xdr:to>
    <xdr:sp macro="" textlink="">
      <xdr:nvSpPr>
        <xdr:cNvPr id="521" name="楕円 520"/>
        <xdr:cNvSpPr/>
      </xdr:nvSpPr>
      <xdr:spPr>
        <a:xfrm>
          <a:off x="19458940" y="1047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62247</xdr:rowOff>
    </xdr:from>
    <xdr:ext cx="469744" cy="259045"/>
    <xdr:sp macro="" textlink="">
      <xdr:nvSpPr>
        <xdr:cNvPr id="522" name="【学校施設】&#10;一人当たり面積該当値テキスト"/>
        <xdr:cNvSpPr txBox="1"/>
      </xdr:nvSpPr>
      <xdr:spPr>
        <a:xfrm>
          <a:off x="19547840"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68580</xdr:rowOff>
    </xdr:from>
    <xdr:to>
      <xdr:col>112</xdr:col>
      <xdr:colOff>38100</xdr:colOff>
      <xdr:row>62</xdr:row>
      <xdr:rowOff>170180</xdr:rowOff>
    </xdr:to>
    <xdr:sp macro="" textlink="">
      <xdr:nvSpPr>
        <xdr:cNvPr id="523" name="楕円 522"/>
        <xdr:cNvSpPr/>
      </xdr:nvSpPr>
      <xdr:spPr>
        <a:xfrm>
          <a:off x="18735040" y="10462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119380</xdr:rowOff>
    </xdr:from>
    <xdr:to>
      <xdr:col>116</xdr:col>
      <xdr:colOff>63500</xdr:colOff>
      <xdr:row>62</xdr:row>
      <xdr:rowOff>134620</xdr:rowOff>
    </xdr:to>
    <xdr:cxnSp macro="">
      <xdr:nvCxnSpPr>
        <xdr:cNvPr id="524" name="直線コネクタ 523"/>
        <xdr:cNvCxnSpPr/>
      </xdr:nvCxnSpPr>
      <xdr:spPr>
        <a:xfrm>
          <a:off x="18778220" y="1051306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525" name="n_1aveValue【学校施設】&#10;一人当たり面積"/>
        <xdr:cNvSpPr txBox="1"/>
      </xdr:nvSpPr>
      <xdr:spPr>
        <a:xfrm>
          <a:off x="185611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26" name="n_2aveValue【学校施設】&#10;一人当たり面積"/>
        <xdr:cNvSpPr txBox="1"/>
      </xdr:nvSpPr>
      <xdr:spPr>
        <a:xfrm>
          <a:off x="177762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27" name="n_3aveValue【学校施設】&#10;一人当たり面積"/>
        <xdr:cNvSpPr txBox="1"/>
      </xdr:nvSpPr>
      <xdr:spPr>
        <a:xfrm>
          <a:off x="1700156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28" name="n_4aveValue【学校施設】&#10;一人当たり面積"/>
        <xdr:cNvSpPr txBox="1"/>
      </xdr:nvSpPr>
      <xdr:spPr>
        <a:xfrm>
          <a:off x="162268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161307</xdr:rowOff>
    </xdr:from>
    <xdr:ext cx="469744" cy="259045"/>
    <xdr:sp macro="" textlink="">
      <xdr:nvSpPr>
        <xdr:cNvPr id="529" name="n_1mainValue【学校施設】&#10;一人当たり面積"/>
        <xdr:cNvSpPr txBox="1"/>
      </xdr:nvSpPr>
      <xdr:spPr>
        <a:xfrm>
          <a:off x="18561127"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55" name="直線コネクタ 554"/>
        <xdr:cNvCxnSpPr/>
      </xdr:nvCxnSpPr>
      <xdr:spPr>
        <a:xfrm flipV="1">
          <a:off x="14375764" y="13161372"/>
          <a:ext cx="0" cy="12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56" name="【児童館】&#10;有形固定資産減価償却率最小値テキスト"/>
        <xdr:cNvSpPr txBox="1"/>
      </xdr:nvSpPr>
      <xdr:spPr>
        <a:xfrm>
          <a:off x="1441450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557" name="直線コネクタ 556"/>
        <xdr:cNvCxnSpPr/>
      </xdr:nvCxnSpPr>
      <xdr:spPr>
        <a:xfrm>
          <a:off x="1428750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58" name="【児童館】&#10;有形固定資産減価償却率最大値テキスト"/>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59" name="直線コネクタ 558"/>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560" name="【児童館】&#10;有形固定資産減価償却率平均値テキスト"/>
        <xdr:cNvSpPr txBox="1"/>
      </xdr:nvSpPr>
      <xdr:spPr>
        <a:xfrm>
          <a:off x="14414500" y="13823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61" name="フローチャート: 判断 560"/>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62" name="フローチャート: 判断 561"/>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563" name="フローチャート: 判断 562"/>
        <xdr:cNvSpPr/>
      </xdr:nvSpPr>
      <xdr:spPr>
        <a:xfrm>
          <a:off x="128041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64" name="フローチャート: 判断 563"/>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65" name="フローチャート: 判断 564"/>
        <xdr:cNvSpPr/>
      </xdr:nvSpPr>
      <xdr:spPr>
        <a:xfrm>
          <a:off x="1123188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571" name="楕円 570"/>
        <xdr:cNvSpPr/>
      </xdr:nvSpPr>
      <xdr:spPr>
        <a:xfrm>
          <a:off x="14325600" y="137892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65695</xdr:rowOff>
    </xdr:from>
    <xdr:ext cx="405111" cy="259045"/>
    <xdr:sp macro="" textlink="">
      <xdr:nvSpPr>
        <xdr:cNvPr id="572" name="【児童館】&#10;有形固定資産減価償却率該当値テキスト"/>
        <xdr:cNvSpPr txBox="1"/>
      </xdr:nvSpPr>
      <xdr:spPr>
        <a:xfrm>
          <a:off x="14414500" y="1364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3629</xdr:rowOff>
    </xdr:from>
    <xdr:to>
      <xdr:col>81</xdr:col>
      <xdr:colOff>101600</xdr:colOff>
      <xdr:row>82</xdr:row>
      <xdr:rowOff>105229</xdr:rowOff>
    </xdr:to>
    <xdr:sp macro="" textlink="">
      <xdr:nvSpPr>
        <xdr:cNvPr id="573" name="楕円 572"/>
        <xdr:cNvSpPr/>
      </xdr:nvSpPr>
      <xdr:spPr>
        <a:xfrm>
          <a:off x="1357884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54429</xdr:rowOff>
    </xdr:from>
    <xdr:to>
      <xdr:col>85</xdr:col>
      <xdr:colOff>127000</xdr:colOff>
      <xdr:row>82</xdr:row>
      <xdr:rowOff>93618</xdr:rowOff>
    </xdr:to>
    <xdr:cxnSp macro="">
      <xdr:nvCxnSpPr>
        <xdr:cNvPr id="574" name="直線コネクタ 573"/>
        <xdr:cNvCxnSpPr/>
      </xdr:nvCxnSpPr>
      <xdr:spPr>
        <a:xfrm>
          <a:off x="13629640" y="13800909"/>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575" name="n_1aveValue【児童館】&#10;有形固定資産減価償却率"/>
        <xdr:cNvSpPr txBox="1"/>
      </xdr:nvSpPr>
      <xdr:spPr>
        <a:xfrm>
          <a:off x="134372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576" name="n_2aveValue【児童館】&#10;有形固定資産減価償却率"/>
        <xdr:cNvSpPr txBox="1"/>
      </xdr:nvSpPr>
      <xdr:spPr>
        <a:xfrm>
          <a:off x="12675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577" name="n_3aveValue【児童館】&#10;有形固定資産減価償却率"/>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78" name="n_4aveValue【児童館】&#10;有形固定資産減価償却率"/>
        <xdr:cNvSpPr txBox="1"/>
      </xdr:nvSpPr>
      <xdr:spPr>
        <a:xfrm>
          <a:off x="11102984" y="1368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121756</xdr:rowOff>
    </xdr:from>
    <xdr:ext cx="405111" cy="259045"/>
    <xdr:sp macro="" textlink="">
      <xdr:nvSpPr>
        <xdr:cNvPr id="579" name="n_1mainValue【児童館】&#10;有形固定資産減価償却率"/>
        <xdr:cNvSpPr txBox="1"/>
      </xdr:nvSpPr>
      <xdr:spPr>
        <a:xfrm>
          <a:off x="13437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03" name="直線コネクタ 602"/>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04"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05" name="直線コネクタ 604"/>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6"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7" name="直線コネクタ 606"/>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08" name="【児童館】&#10;一人当たり面積平均値テキスト"/>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09" name="フローチャート: 判断 608"/>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10" name="フローチャート: 判断 609"/>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11" name="フローチャート: 判断 610"/>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2" name="フローチャート: 判断 611"/>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13" name="フローチャート: 判断 612"/>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9" name="楕円 618"/>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20" name="【児童館】&#10;一人当たり面積該当値テキスト"/>
        <xdr:cNvSpPr txBox="1"/>
      </xdr:nvSpPr>
      <xdr:spPr>
        <a:xfrm>
          <a:off x="1954784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1" name="楕円 620"/>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22" name="直線コネクタ 621"/>
        <xdr:cNvCxnSpPr/>
      </xdr:nvCxnSpPr>
      <xdr:spPr>
        <a:xfrm>
          <a:off x="18778220" y="1423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23"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24" name="n_2aveValue【児童館】&#10;一人当たり面積"/>
        <xdr:cNvSpPr txBox="1"/>
      </xdr:nvSpPr>
      <xdr:spPr>
        <a:xfrm>
          <a:off x="177762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25" name="n_3aveValue【児童館】&#10;一人当たり面積"/>
        <xdr:cNvSpPr txBox="1"/>
      </xdr:nvSpPr>
      <xdr:spPr>
        <a:xfrm>
          <a:off x="170015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26" name="n_4aveValue【児童館】&#10;一人当たり面積"/>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27" name="n_1mainValue【児童館】&#10;一人当たり面積"/>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29" name="正方形/長方形 628"/>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30" name="正方形/長方形 629"/>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31" name="正方形/長方形 630"/>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32" name="正方形/長方形 631"/>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35" name="正方形/長方形 634"/>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36" name="正方形/長方形 635"/>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37" name="正方形/長方形 636"/>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38" name="正方形/長方形 637"/>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0" name="正方形/長方形 63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1" name="正方形/長方形 64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2" name="テキスト ボックス 64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以外の５分類施設は、有形固定資産減価償却率が５割を超えており、道路は８割を超える。道路、橋りょう・トンネル、認定こども園・幼稚園・保育所は、類似団体内平均値より高い傾向にあり、公営住宅、学校施設、児童館は平均値より低くなっている。一人当たり面積</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では、認定こども園・幼稚園・保育所は類似団体内平均値よりやや高い水準であるが、他５分類施設は低い傾向となっている。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086225" y="571881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124960" y="685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020820" y="6854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312160" y="619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73990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965200" y="6221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xdr:cNvSpPr/>
      </xdr:nvSpPr>
      <xdr:spPr>
        <a:xfrm>
          <a:off x="4036060" y="620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20845</xdr:rowOff>
    </xdr:from>
    <xdr:ext cx="405111" cy="259045"/>
    <xdr:sp macro="" textlink="">
      <xdr:nvSpPr>
        <xdr:cNvPr id="72" name="【図書館】&#10;有形固定資産減価償却率該当値テキスト"/>
        <xdr:cNvSpPr txBox="1"/>
      </xdr:nvSpPr>
      <xdr:spPr>
        <a:xfrm>
          <a:off x="4124960"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3" name="楕円 72"/>
        <xdr:cNvSpPr/>
      </xdr:nvSpPr>
      <xdr:spPr>
        <a:xfrm>
          <a:off x="331216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38</xdr:row>
      <xdr:rowOff>167640</xdr:rowOff>
    </xdr:to>
    <xdr:cxnSp macro="">
      <xdr:nvCxnSpPr>
        <xdr:cNvPr id="74" name="直線コネクタ 73"/>
        <xdr:cNvCxnSpPr/>
      </xdr:nvCxnSpPr>
      <xdr:spPr>
        <a:xfrm flipV="1">
          <a:off x="3355340" y="6251448"/>
          <a:ext cx="73152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75" name="n_1aveValue【図書館】&#10;有形固定資産減価償却率"/>
        <xdr:cNvSpPr txBox="1"/>
      </xdr:nvSpPr>
      <xdr:spPr>
        <a:xfrm>
          <a:off x="317056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76" name="n_2aveValue【図書館】&#10;有形固定資産減価償却率"/>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77" name="n_3aveValue【図書館】&#10;有形固定資産減価償却率"/>
        <xdr:cNvSpPr txBox="1"/>
      </xdr:nvSpPr>
      <xdr:spPr>
        <a:xfrm>
          <a:off x="1611004" y="59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78" name="n_4aveValue【図書館】&#10;有形固定資産減価償却率"/>
        <xdr:cNvSpPr txBox="1"/>
      </xdr:nvSpPr>
      <xdr:spPr>
        <a:xfrm>
          <a:off x="83630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38117</xdr:rowOff>
    </xdr:from>
    <xdr:ext cx="405111" cy="259045"/>
    <xdr:sp macro="" textlink="">
      <xdr:nvSpPr>
        <xdr:cNvPr id="79" name="n_1mainValue【図書館】&#10;有形固定資産減価償却率"/>
        <xdr:cNvSpPr txBox="1"/>
      </xdr:nvSpPr>
      <xdr:spPr>
        <a:xfrm>
          <a:off x="317056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1" name="直線コネクタ 100"/>
        <xdr:cNvCxnSpPr/>
      </xdr:nvCxnSpPr>
      <xdr:spPr>
        <a:xfrm flipV="1">
          <a:off x="9219565" y="594588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2"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3" name="直線コネクタ 102"/>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4" name="【図書館】&#10;一人当たり面積最大値テキスト"/>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5" name="直線コネクタ 104"/>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06" name="【図書館】&#10;一人当たり面積平均値テキスト"/>
        <xdr:cNvSpPr txBox="1"/>
      </xdr:nvSpPr>
      <xdr:spPr>
        <a:xfrm>
          <a:off x="9258300" y="66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07" name="フローチャート: 判断 106"/>
        <xdr:cNvSpPr/>
      </xdr:nvSpPr>
      <xdr:spPr>
        <a:xfrm>
          <a:off x="919226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08" name="フローチャート: 判断 107"/>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09" name="フローチャート: 判断 108"/>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0" name="フローチャート: 判断 109"/>
        <xdr:cNvSpPr/>
      </xdr:nvSpPr>
      <xdr:spPr>
        <a:xfrm>
          <a:off x="68732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1" name="フローチャート: 判断 110"/>
        <xdr:cNvSpPr/>
      </xdr:nvSpPr>
      <xdr:spPr>
        <a:xfrm>
          <a:off x="6098540" y="6817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45974</xdr:rowOff>
    </xdr:from>
    <xdr:to>
      <xdr:col>55</xdr:col>
      <xdr:colOff>50800</xdr:colOff>
      <xdr:row>41</xdr:row>
      <xdr:rowOff>147574</xdr:rowOff>
    </xdr:to>
    <xdr:sp macro="" textlink="">
      <xdr:nvSpPr>
        <xdr:cNvPr id="117" name="楕円 116"/>
        <xdr:cNvSpPr/>
      </xdr:nvSpPr>
      <xdr:spPr>
        <a:xfrm>
          <a:off x="919226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132351</xdr:rowOff>
    </xdr:from>
    <xdr:ext cx="469744" cy="259045"/>
    <xdr:sp macro="" textlink="">
      <xdr:nvSpPr>
        <xdr:cNvPr id="118" name="【図書館】&#10;一人当たり面積該当値テキスト"/>
        <xdr:cNvSpPr txBox="1"/>
      </xdr:nvSpPr>
      <xdr:spPr>
        <a:xfrm>
          <a:off x="9258300" y="68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45974</xdr:rowOff>
    </xdr:from>
    <xdr:to>
      <xdr:col>50</xdr:col>
      <xdr:colOff>165100</xdr:colOff>
      <xdr:row>41</xdr:row>
      <xdr:rowOff>147574</xdr:rowOff>
    </xdr:to>
    <xdr:sp macro="" textlink="">
      <xdr:nvSpPr>
        <xdr:cNvPr id="119" name="楕円 118"/>
        <xdr:cNvSpPr/>
      </xdr:nvSpPr>
      <xdr:spPr>
        <a:xfrm>
          <a:off x="8445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96774</xdr:rowOff>
    </xdr:from>
    <xdr:to>
      <xdr:col>55</xdr:col>
      <xdr:colOff>0</xdr:colOff>
      <xdr:row>41</xdr:row>
      <xdr:rowOff>96774</xdr:rowOff>
    </xdr:to>
    <xdr:cxnSp macro="">
      <xdr:nvCxnSpPr>
        <xdr:cNvPr id="120" name="直線コネクタ 119"/>
        <xdr:cNvCxnSpPr/>
      </xdr:nvCxnSpPr>
      <xdr:spPr>
        <a:xfrm>
          <a:off x="8496300" y="697001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21" name="n_1aveValue【図書館】&#10;一人当たり面積"/>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22" name="n_2aveValue【図書館】&#10;一人当たり面積"/>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23" name="n_3aveValue【図書館】&#10;一人当たり面積"/>
        <xdr:cNvSpPr txBox="1"/>
      </xdr:nvSpPr>
      <xdr:spPr>
        <a:xfrm>
          <a:off x="67120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24" name="n_4aveValue【図書館】&#10;一人当たり面積"/>
        <xdr:cNvSpPr txBox="1"/>
      </xdr:nvSpPr>
      <xdr:spPr>
        <a:xfrm>
          <a:off x="59373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138701</xdr:rowOff>
    </xdr:from>
    <xdr:ext cx="469744" cy="259045"/>
    <xdr:sp macro="" textlink="">
      <xdr:nvSpPr>
        <xdr:cNvPr id="125" name="n_1mainValue【図書館】&#10;一人当たり面積"/>
        <xdr:cNvSpPr txBox="1"/>
      </xdr:nvSpPr>
      <xdr:spPr>
        <a:xfrm>
          <a:off x="827158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37" name="直線コネクタ 136"/>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38" name="テキスト ボックス 137"/>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9" name="直線コネクタ 138"/>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0" name="テキスト ボックス 139"/>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1" name="直線コネクタ 140"/>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2" name="テキスト ボックス 141"/>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45" name="直線コネクタ 144"/>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46" name="テキスト ボックス 145"/>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7" name="直線コネクタ 146"/>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8" name="テキスト ボックス 147"/>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49" name="直線コネクタ 148"/>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50" name="テキスト ボックス 149"/>
        <xdr:cNvSpPr txBox="1"/>
      </xdr:nvSpPr>
      <xdr:spPr>
        <a:xfrm>
          <a:off x="33608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2" name="テキスト ボックス 151"/>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54" name="直線コネクタ 153"/>
        <xdr:cNvCxnSpPr/>
      </xdr:nvCxnSpPr>
      <xdr:spPr>
        <a:xfrm flipV="1">
          <a:off x="4086225" y="9410700"/>
          <a:ext cx="0" cy="134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55" name="【体育館・プール】&#10;有形固定資産減価償却率最小値テキスト"/>
        <xdr:cNvSpPr txBox="1"/>
      </xdr:nvSpPr>
      <xdr:spPr>
        <a:xfrm>
          <a:off x="4124960" y="1075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56" name="直線コネクタ 155"/>
        <xdr:cNvCxnSpPr/>
      </xdr:nvCxnSpPr>
      <xdr:spPr>
        <a:xfrm>
          <a:off x="4020820" y="1075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7" name="【体育館・プール】&#10;有形固定資産減価償却率最大値テキスト"/>
        <xdr:cNvSpPr txBox="1"/>
      </xdr:nvSpPr>
      <xdr:spPr>
        <a:xfrm>
          <a:off x="412496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8" name="直線コネクタ 157"/>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59" name="【体育館・プール】&#10;有形固定資産減価償却率平均値テキスト"/>
        <xdr:cNvSpPr txBox="1"/>
      </xdr:nvSpPr>
      <xdr:spPr>
        <a:xfrm>
          <a:off x="412496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0" name="フローチャート: 判断 159"/>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1" name="フローチャート: 判断 160"/>
        <xdr:cNvSpPr/>
      </xdr:nvSpPr>
      <xdr:spPr>
        <a:xfrm>
          <a:off x="331216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62" name="フローチャート: 判断 161"/>
        <xdr:cNvSpPr/>
      </xdr:nvSpPr>
      <xdr:spPr>
        <a:xfrm>
          <a:off x="25146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63" name="フローチャート: 判断 162"/>
        <xdr:cNvSpPr/>
      </xdr:nvSpPr>
      <xdr:spPr>
        <a:xfrm>
          <a:off x="173990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64" name="フローチャート: 判断 163"/>
        <xdr:cNvSpPr/>
      </xdr:nvSpPr>
      <xdr:spPr>
        <a:xfrm>
          <a:off x="965200" y="9840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146368</xdr:rowOff>
    </xdr:from>
    <xdr:to>
      <xdr:col>24</xdr:col>
      <xdr:colOff>114300</xdr:colOff>
      <xdr:row>64</xdr:row>
      <xdr:rowOff>76518</xdr:rowOff>
    </xdr:to>
    <xdr:sp macro="" textlink="">
      <xdr:nvSpPr>
        <xdr:cNvPr id="170" name="楕円 169"/>
        <xdr:cNvSpPr/>
      </xdr:nvSpPr>
      <xdr:spPr>
        <a:xfrm>
          <a:off x="4036060" y="10707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61295</xdr:rowOff>
    </xdr:from>
    <xdr:ext cx="405111" cy="259045"/>
    <xdr:sp macro="" textlink="">
      <xdr:nvSpPr>
        <xdr:cNvPr id="171" name="【体育館・プール】&#10;有形固定資産減価償却率該当値テキスト"/>
        <xdr:cNvSpPr txBox="1"/>
      </xdr:nvSpPr>
      <xdr:spPr>
        <a:xfrm>
          <a:off x="4124960" y="1062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89218</xdr:rowOff>
    </xdr:from>
    <xdr:to>
      <xdr:col>20</xdr:col>
      <xdr:colOff>38100</xdr:colOff>
      <xdr:row>64</xdr:row>
      <xdr:rowOff>19368</xdr:rowOff>
    </xdr:to>
    <xdr:sp macro="" textlink="">
      <xdr:nvSpPr>
        <xdr:cNvPr id="172" name="楕円 171"/>
        <xdr:cNvSpPr/>
      </xdr:nvSpPr>
      <xdr:spPr>
        <a:xfrm>
          <a:off x="3312160" y="10650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140018</xdr:rowOff>
    </xdr:from>
    <xdr:to>
      <xdr:col>24</xdr:col>
      <xdr:colOff>63500</xdr:colOff>
      <xdr:row>64</xdr:row>
      <xdr:rowOff>25718</xdr:rowOff>
    </xdr:to>
    <xdr:cxnSp macro="">
      <xdr:nvCxnSpPr>
        <xdr:cNvPr id="173" name="直線コネクタ 172"/>
        <xdr:cNvCxnSpPr/>
      </xdr:nvCxnSpPr>
      <xdr:spPr>
        <a:xfrm>
          <a:off x="3355340" y="10701338"/>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74" name="n_1aveValue【体育館・プール】&#10;有形固定資産減価償却率"/>
        <xdr:cNvSpPr txBox="1"/>
      </xdr:nvSpPr>
      <xdr:spPr>
        <a:xfrm>
          <a:off x="317056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75" name="n_2aveValue【体育館・プール】&#10;有形固定資産減価償却率"/>
        <xdr:cNvSpPr txBox="1"/>
      </xdr:nvSpPr>
      <xdr:spPr>
        <a:xfrm>
          <a:off x="238570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76" name="n_3aveValue【体育館・プール】&#10;有形固定資産減価償却率"/>
        <xdr:cNvSpPr txBox="1"/>
      </xdr:nvSpPr>
      <xdr:spPr>
        <a:xfrm>
          <a:off x="16110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77" name="n_4aveValue【体育館・プール】&#10;有形固定資産減価償却率"/>
        <xdr:cNvSpPr txBox="1"/>
      </xdr:nvSpPr>
      <xdr:spPr>
        <a:xfrm>
          <a:off x="836304" y="961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10495</xdr:rowOff>
    </xdr:from>
    <xdr:ext cx="405111" cy="259045"/>
    <xdr:sp macro="" textlink="">
      <xdr:nvSpPr>
        <xdr:cNvPr id="178" name="n_1mainValue【体育館・プール】&#10;有形固定資産減価償却率"/>
        <xdr:cNvSpPr txBox="1"/>
      </xdr:nvSpPr>
      <xdr:spPr>
        <a:xfrm>
          <a:off x="3170564" y="10739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9" name="テキスト ボックス 188"/>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1" name="テキスト ボックス 190"/>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3" name="テキスト ボックス 192"/>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5" name="テキスト ボックス 194"/>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7" name="テキスト ボックス 196"/>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9" name="テキスト ボックス 198"/>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1" name="テキスト ボックス 200"/>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05" name="直線コネクタ 204"/>
        <xdr:cNvCxnSpPr/>
      </xdr:nvCxnSpPr>
      <xdr:spPr>
        <a:xfrm flipV="1">
          <a:off x="9219565" y="9261022"/>
          <a:ext cx="0" cy="1522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06"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07" name="直線コネクタ 206"/>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08" name="【体育館・プール】&#10;一人当たり面積最大値テキスト"/>
        <xdr:cNvSpPr txBox="1"/>
      </xdr:nvSpPr>
      <xdr:spPr>
        <a:xfrm>
          <a:off x="92583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09" name="直線コネクタ 208"/>
        <xdr:cNvCxnSpPr/>
      </xdr:nvCxnSpPr>
      <xdr:spPr>
        <a:xfrm>
          <a:off x="915416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10" name="【体育館・プール】&#10;一人当たり面積平均値テキスト"/>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11" name="フローチャート: 判断 210"/>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12" name="フローチャート: 判断 211"/>
        <xdr:cNvSpPr/>
      </xdr:nvSpPr>
      <xdr:spPr>
        <a:xfrm>
          <a:off x="844550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13" name="フローチャート: 判断 212"/>
        <xdr:cNvSpPr/>
      </xdr:nvSpPr>
      <xdr:spPr>
        <a:xfrm>
          <a:off x="7670800" y="10478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14" name="フローチャート: 判断 213"/>
        <xdr:cNvSpPr/>
      </xdr:nvSpPr>
      <xdr:spPr>
        <a:xfrm>
          <a:off x="68732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15" name="フローチャート: 判断 214"/>
        <xdr:cNvSpPr/>
      </xdr:nvSpPr>
      <xdr:spPr>
        <a:xfrm>
          <a:off x="609854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87993</xdr:rowOff>
    </xdr:from>
    <xdr:to>
      <xdr:col>55</xdr:col>
      <xdr:colOff>50800</xdr:colOff>
      <xdr:row>60</xdr:row>
      <xdr:rowOff>18143</xdr:rowOff>
    </xdr:to>
    <xdr:sp macro="" textlink="">
      <xdr:nvSpPr>
        <xdr:cNvPr id="221" name="楕円 220"/>
        <xdr:cNvSpPr/>
      </xdr:nvSpPr>
      <xdr:spPr>
        <a:xfrm>
          <a:off x="9192260" y="997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110870</xdr:rowOff>
    </xdr:from>
    <xdr:ext cx="469744" cy="259045"/>
    <xdr:sp macro="" textlink="">
      <xdr:nvSpPr>
        <xdr:cNvPr id="222" name="【体育館・プール】&#10;一人当たり面積該当値テキスト"/>
        <xdr:cNvSpPr txBox="1"/>
      </xdr:nvSpPr>
      <xdr:spPr>
        <a:xfrm>
          <a:off x="9258300" y="98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66222</xdr:rowOff>
    </xdr:from>
    <xdr:to>
      <xdr:col>50</xdr:col>
      <xdr:colOff>165100</xdr:colOff>
      <xdr:row>59</xdr:row>
      <xdr:rowOff>167822</xdr:rowOff>
    </xdr:to>
    <xdr:sp macro="" textlink="">
      <xdr:nvSpPr>
        <xdr:cNvPr id="223" name="楕円 222"/>
        <xdr:cNvSpPr/>
      </xdr:nvSpPr>
      <xdr:spPr>
        <a:xfrm>
          <a:off x="8445500" y="99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117022</xdr:rowOff>
    </xdr:from>
    <xdr:to>
      <xdr:col>55</xdr:col>
      <xdr:colOff>0</xdr:colOff>
      <xdr:row>59</xdr:row>
      <xdr:rowOff>138793</xdr:rowOff>
    </xdr:to>
    <xdr:cxnSp macro="">
      <xdr:nvCxnSpPr>
        <xdr:cNvPr id="224" name="直線コネクタ 223"/>
        <xdr:cNvCxnSpPr/>
      </xdr:nvCxnSpPr>
      <xdr:spPr>
        <a:xfrm>
          <a:off x="8496300" y="10007782"/>
          <a:ext cx="7239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25" name="n_1aveValue【体育館・プール】&#10;一人当たり面積"/>
        <xdr:cNvSpPr txBox="1"/>
      </xdr:nvSpPr>
      <xdr:spPr>
        <a:xfrm>
          <a:off x="8271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26" name="n_2aveValue【体育館・プール】&#10;一人当たり面積"/>
        <xdr:cNvSpPr txBox="1"/>
      </xdr:nvSpPr>
      <xdr:spPr>
        <a:xfrm>
          <a:off x="750958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27" name="n_3aveValue【体育館・プール】&#10;一人当たり面積"/>
        <xdr:cNvSpPr txBox="1"/>
      </xdr:nvSpPr>
      <xdr:spPr>
        <a:xfrm>
          <a:off x="67120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28" name="n_4aveValue【体育館・プール】&#10;一人当たり面積"/>
        <xdr:cNvSpPr txBox="1"/>
      </xdr:nvSpPr>
      <xdr:spPr>
        <a:xfrm>
          <a:off x="5937327" y="1033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12899</xdr:rowOff>
    </xdr:from>
    <xdr:ext cx="469744" cy="259045"/>
    <xdr:sp macro="" textlink="">
      <xdr:nvSpPr>
        <xdr:cNvPr id="229" name="n_1mainValue【体育館・プール】&#10;一人当たり面積"/>
        <xdr:cNvSpPr txBox="1"/>
      </xdr:nvSpPr>
      <xdr:spPr>
        <a:xfrm>
          <a:off x="8271587" y="97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0" name="テキスト ボックス 23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0" name="テキスト ボックス 24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2" name="テキスト ボックス 25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54" name="直線コネクタ 253"/>
        <xdr:cNvCxnSpPr/>
      </xdr:nvCxnSpPr>
      <xdr:spPr>
        <a:xfrm flipV="1">
          <a:off x="4086225" y="129730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55" name="【福祉施設】&#10;有形固定資産減価償却率最小値テキスト"/>
        <xdr:cNvSpPr txBox="1"/>
      </xdr:nvSpPr>
      <xdr:spPr>
        <a:xfrm>
          <a:off x="412496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56" name="直線コネクタ 255"/>
        <xdr:cNvCxnSpPr/>
      </xdr:nvCxnSpPr>
      <xdr:spPr>
        <a:xfrm>
          <a:off x="402082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57" name="【福祉施設】&#10;有形固定資産減価償却率最大値テキスト"/>
        <xdr:cNvSpPr txBox="1"/>
      </xdr:nvSpPr>
      <xdr:spPr>
        <a:xfrm>
          <a:off x="412496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58" name="直線コネクタ 257"/>
        <xdr:cNvCxnSpPr/>
      </xdr:nvCxnSpPr>
      <xdr:spPr>
        <a:xfrm>
          <a:off x="402082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59" name="【福祉施設】&#10;有形固定資産減価償却率平均値テキスト"/>
        <xdr:cNvSpPr txBox="1"/>
      </xdr:nvSpPr>
      <xdr:spPr>
        <a:xfrm>
          <a:off x="412496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60" name="フローチャート: 判断 259"/>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61" name="フローチャート: 判断 260"/>
        <xdr:cNvSpPr/>
      </xdr:nvSpPr>
      <xdr:spPr>
        <a:xfrm>
          <a:off x="331216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62" name="フローチャート: 判断 261"/>
        <xdr:cNvSpPr/>
      </xdr:nvSpPr>
      <xdr:spPr>
        <a:xfrm>
          <a:off x="25146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63" name="フローチャート: 判断 262"/>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64" name="フローチャート: 判断 263"/>
        <xdr:cNvSpPr/>
      </xdr:nvSpPr>
      <xdr:spPr>
        <a:xfrm>
          <a:off x="965200" y="13634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0" name="楕円 269"/>
        <xdr:cNvSpPr/>
      </xdr:nvSpPr>
      <xdr:spPr>
        <a:xfrm>
          <a:off x="4036060" y="13695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271" name="【福祉施設】&#10;有形固定資産減価償却率該当値テキスト"/>
        <xdr:cNvSpPr txBox="1"/>
      </xdr:nvSpPr>
      <xdr:spPr>
        <a:xfrm>
          <a:off x="412496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272" name="楕円 271"/>
        <xdr:cNvSpPr/>
      </xdr:nvSpPr>
      <xdr:spPr>
        <a:xfrm>
          <a:off x="3312160" y="13634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81</xdr:row>
      <xdr:rowOff>167639</xdr:rowOff>
    </xdr:to>
    <xdr:cxnSp macro="">
      <xdr:nvCxnSpPr>
        <xdr:cNvPr id="273" name="直線コネクタ 272"/>
        <xdr:cNvCxnSpPr/>
      </xdr:nvCxnSpPr>
      <xdr:spPr>
        <a:xfrm>
          <a:off x="3355340" y="13685520"/>
          <a:ext cx="7315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74" name="n_1aveValue【福祉施設】&#10;有形固定資産減価償却率"/>
        <xdr:cNvSpPr txBox="1"/>
      </xdr:nvSpPr>
      <xdr:spPr>
        <a:xfrm>
          <a:off x="317056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275" name="n_2aveValue【福祉施設】&#10;有形固定資産減価償却率"/>
        <xdr:cNvSpPr txBox="1"/>
      </xdr:nvSpPr>
      <xdr:spPr>
        <a:xfrm>
          <a:off x="23857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76" name="n_3aveValue【福祉施設】&#10;有形固定資産減価償却率"/>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277" name="n_4aveValue【福祉施設】&#10;有形固定資産減価償却率"/>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278" name="n_1mainValue【福祉施設】&#10;有形固定資産減価償却率"/>
        <xdr:cNvSpPr txBox="1"/>
      </xdr:nvSpPr>
      <xdr:spPr>
        <a:xfrm>
          <a:off x="317056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04" name="直線コネクタ 303"/>
        <xdr:cNvCxnSpPr/>
      </xdr:nvCxnSpPr>
      <xdr:spPr>
        <a:xfrm flipV="1">
          <a:off x="9219565" y="13072110"/>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07" name="【福祉施設】&#10;一人当たり面積最大値テキスト"/>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08" name="直線コネクタ 307"/>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09" name="【福祉施設】&#10;一人当たり面積平均値テキスト"/>
        <xdr:cNvSpPr txBox="1"/>
      </xdr:nvSpPr>
      <xdr:spPr>
        <a:xfrm>
          <a:off x="9258300" y="14217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10" name="フローチャート: 判断 309"/>
        <xdr:cNvSpPr/>
      </xdr:nvSpPr>
      <xdr:spPr>
        <a:xfrm>
          <a:off x="919226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11" name="フローチャート: 判断 310"/>
        <xdr:cNvSpPr/>
      </xdr:nvSpPr>
      <xdr:spPr>
        <a:xfrm>
          <a:off x="844550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12" name="フローチャート: 判断 311"/>
        <xdr:cNvSpPr/>
      </xdr:nvSpPr>
      <xdr:spPr>
        <a:xfrm>
          <a:off x="7670800" y="14270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13" name="フローチャート: 判断 312"/>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14" name="フローチャート: 判断 313"/>
        <xdr:cNvSpPr/>
      </xdr:nvSpPr>
      <xdr:spPr>
        <a:xfrm>
          <a:off x="6098540" y="143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98334</xdr:rowOff>
    </xdr:from>
    <xdr:to>
      <xdr:col>55</xdr:col>
      <xdr:colOff>50800</xdr:colOff>
      <xdr:row>83</xdr:row>
      <xdr:rowOff>28484</xdr:rowOff>
    </xdr:to>
    <xdr:sp macro="" textlink="">
      <xdr:nvSpPr>
        <xdr:cNvPr id="320" name="楕円 319"/>
        <xdr:cNvSpPr/>
      </xdr:nvSpPr>
      <xdr:spPr>
        <a:xfrm>
          <a:off x="9192260" y="1384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121211</xdr:rowOff>
    </xdr:from>
    <xdr:ext cx="469744" cy="259045"/>
    <xdr:sp macro="" textlink="">
      <xdr:nvSpPr>
        <xdr:cNvPr id="321" name="【福祉施設】&#10;一人当たり面積該当値テキスト"/>
        <xdr:cNvSpPr txBox="1"/>
      </xdr:nvSpPr>
      <xdr:spPr>
        <a:xfrm>
          <a:off x="9258300" y="1370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88537</xdr:rowOff>
    </xdr:from>
    <xdr:to>
      <xdr:col>50</xdr:col>
      <xdr:colOff>165100</xdr:colOff>
      <xdr:row>83</xdr:row>
      <xdr:rowOff>18687</xdr:rowOff>
    </xdr:to>
    <xdr:sp macro="" textlink="">
      <xdr:nvSpPr>
        <xdr:cNvPr id="322" name="楕円 321"/>
        <xdr:cNvSpPr/>
      </xdr:nvSpPr>
      <xdr:spPr>
        <a:xfrm>
          <a:off x="8445500" y="13835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139337</xdr:rowOff>
    </xdr:from>
    <xdr:to>
      <xdr:col>55</xdr:col>
      <xdr:colOff>0</xdr:colOff>
      <xdr:row>82</xdr:row>
      <xdr:rowOff>149134</xdr:rowOff>
    </xdr:to>
    <xdr:cxnSp macro="">
      <xdr:nvCxnSpPr>
        <xdr:cNvPr id="323" name="直線コネクタ 322"/>
        <xdr:cNvCxnSpPr/>
      </xdr:nvCxnSpPr>
      <xdr:spPr>
        <a:xfrm>
          <a:off x="8496300" y="13885817"/>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24" name="n_1aveValue【福祉施設】&#10;一人当たり面積"/>
        <xdr:cNvSpPr txBox="1"/>
      </xdr:nvSpPr>
      <xdr:spPr>
        <a:xfrm>
          <a:off x="8271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25" name="n_2aveValue【福祉施設】&#10;一人当たり面積"/>
        <xdr:cNvSpPr txBox="1"/>
      </xdr:nvSpPr>
      <xdr:spPr>
        <a:xfrm>
          <a:off x="7509587" y="1405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26" name="n_3aveValue【福祉施設】&#10;一人当たり面積"/>
        <xdr:cNvSpPr txBox="1"/>
      </xdr:nvSpPr>
      <xdr:spPr>
        <a:xfrm>
          <a:off x="6712027" y="14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27" name="n_4aveValue【福祉施設】&#10;一人当たり面積"/>
        <xdr:cNvSpPr txBox="1"/>
      </xdr:nvSpPr>
      <xdr:spPr>
        <a:xfrm>
          <a:off x="5937327" y="14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35214</xdr:rowOff>
    </xdr:from>
    <xdr:ext cx="469744" cy="259045"/>
    <xdr:sp macro="" textlink="">
      <xdr:nvSpPr>
        <xdr:cNvPr id="328" name="n_1mainValue【福祉施設】&#10;一人当たり面積"/>
        <xdr:cNvSpPr txBox="1"/>
      </xdr:nvSpPr>
      <xdr:spPr>
        <a:xfrm>
          <a:off x="8271587" y="1361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9" name="テキスト ボックス 33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1" name="テキスト ボックス 340"/>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49" name="テキスト ボックス 348"/>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52" name="直線コネクタ 351"/>
        <xdr:cNvCxnSpPr/>
      </xdr:nvCxnSpPr>
      <xdr:spPr>
        <a:xfrm flipV="1">
          <a:off x="4086225" y="16855439"/>
          <a:ext cx="0" cy="1381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53" name="【市民会館】&#10;有形固定資産減価償却率最小値テキスト"/>
        <xdr:cNvSpPr txBox="1"/>
      </xdr:nvSpPr>
      <xdr:spPr>
        <a:xfrm>
          <a:off x="4124960"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54" name="直線コネクタ 353"/>
        <xdr:cNvCxnSpPr/>
      </xdr:nvCxnSpPr>
      <xdr:spPr>
        <a:xfrm>
          <a:off x="402082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55" name="【市民会館】&#10;有形固定資産減価償却率最大値テキスト"/>
        <xdr:cNvSpPr txBox="1"/>
      </xdr:nvSpPr>
      <xdr:spPr>
        <a:xfrm>
          <a:off x="4124960" y="16634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56" name="直線コネクタ 355"/>
        <xdr:cNvCxnSpPr/>
      </xdr:nvCxnSpPr>
      <xdr:spPr>
        <a:xfrm>
          <a:off x="4020820" y="16855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357" name="【市民会館】&#10;有形固定資産減価償却率平均値テキスト"/>
        <xdr:cNvSpPr txBox="1"/>
      </xdr:nvSpPr>
      <xdr:spPr>
        <a:xfrm>
          <a:off x="4124960" y="1753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58" name="フローチャート: 判断 357"/>
        <xdr:cNvSpPr/>
      </xdr:nvSpPr>
      <xdr:spPr>
        <a:xfrm>
          <a:off x="403606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59" name="フローチャート: 判断 358"/>
        <xdr:cNvSpPr/>
      </xdr:nvSpPr>
      <xdr:spPr>
        <a:xfrm>
          <a:off x="33121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60" name="フローチャート: 判断 359"/>
        <xdr:cNvSpPr/>
      </xdr:nvSpPr>
      <xdr:spPr>
        <a:xfrm>
          <a:off x="25146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61" name="フローチャート: 判断 360"/>
        <xdr:cNvSpPr/>
      </xdr:nvSpPr>
      <xdr:spPr>
        <a:xfrm>
          <a:off x="17399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62" name="フローチャート: 判断 361"/>
        <xdr:cNvSpPr/>
      </xdr:nvSpPr>
      <xdr:spPr>
        <a:xfrm>
          <a:off x="96520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19686</xdr:rowOff>
    </xdr:from>
    <xdr:to>
      <xdr:col>24</xdr:col>
      <xdr:colOff>114300</xdr:colOff>
      <xdr:row>107</xdr:row>
      <xdr:rowOff>121286</xdr:rowOff>
    </xdr:to>
    <xdr:sp macro="" textlink="">
      <xdr:nvSpPr>
        <xdr:cNvPr id="368" name="楕円 367"/>
        <xdr:cNvSpPr/>
      </xdr:nvSpPr>
      <xdr:spPr>
        <a:xfrm>
          <a:off x="403606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169563</xdr:rowOff>
    </xdr:from>
    <xdr:ext cx="405111" cy="259045"/>
    <xdr:sp macro="" textlink="">
      <xdr:nvSpPr>
        <xdr:cNvPr id="369" name="【市民会館】&#10;有形固定資産減価償却率該当値テキスト"/>
        <xdr:cNvSpPr txBox="1"/>
      </xdr:nvSpPr>
      <xdr:spPr>
        <a:xfrm>
          <a:off x="4124960"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170180</xdr:rowOff>
    </xdr:from>
    <xdr:to>
      <xdr:col>20</xdr:col>
      <xdr:colOff>38100</xdr:colOff>
      <xdr:row>107</xdr:row>
      <xdr:rowOff>100330</xdr:rowOff>
    </xdr:to>
    <xdr:sp macro="" textlink="">
      <xdr:nvSpPr>
        <xdr:cNvPr id="370" name="楕円 369"/>
        <xdr:cNvSpPr/>
      </xdr:nvSpPr>
      <xdr:spPr>
        <a:xfrm>
          <a:off x="3312160" y="1794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49530</xdr:rowOff>
    </xdr:from>
    <xdr:to>
      <xdr:col>24</xdr:col>
      <xdr:colOff>63500</xdr:colOff>
      <xdr:row>107</xdr:row>
      <xdr:rowOff>70486</xdr:rowOff>
    </xdr:to>
    <xdr:cxnSp macro="">
      <xdr:nvCxnSpPr>
        <xdr:cNvPr id="371" name="直線コネクタ 370"/>
        <xdr:cNvCxnSpPr/>
      </xdr:nvCxnSpPr>
      <xdr:spPr>
        <a:xfrm>
          <a:off x="3355340" y="17987010"/>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372" name="n_1aveValue【市民会館】&#10;有形固定資産減価償却率"/>
        <xdr:cNvSpPr txBox="1"/>
      </xdr:nvSpPr>
      <xdr:spPr>
        <a:xfrm>
          <a:off x="317056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373" name="n_2aveValue【市民会館】&#10;有形固定資産減価償却率"/>
        <xdr:cNvSpPr txBox="1"/>
      </xdr:nvSpPr>
      <xdr:spPr>
        <a:xfrm>
          <a:off x="238570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374" name="n_3aveValue【市民会館】&#10;有形固定資産減価償却率"/>
        <xdr:cNvSpPr txBox="1"/>
      </xdr:nvSpPr>
      <xdr:spPr>
        <a:xfrm>
          <a:off x="161100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375" name="n_4aveValue【市民会館】&#10;有形固定資産減価償却率"/>
        <xdr:cNvSpPr txBox="1"/>
      </xdr:nvSpPr>
      <xdr:spPr>
        <a:xfrm>
          <a:off x="836304" y="174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91457</xdr:rowOff>
    </xdr:from>
    <xdr:ext cx="405111" cy="259045"/>
    <xdr:sp macro="" textlink="">
      <xdr:nvSpPr>
        <xdr:cNvPr id="376" name="n_1mainValue【市民会館】&#10;有形固定資産減価償却率"/>
        <xdr:cNvSpPr txBox="1"/>
      </xdr:nvSpPr>
      <xdr:spPr>
        <a:xfrm>
          <a:off x="3170564"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00" name="直線コネクタ 399"/>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01"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02" name="直線コネクタ 401"/>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03"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04" name="直線コネクタ 403"/>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05" name="【市民会館】&#10;一人当たり面積平均値テキスト"/>
        <xdr:cNvSpPr txBox="1"/>
      </xdr:nvSpPr>
      <xdr:spPr>
        <a:xfrm>
          <a:off x="9258300" y="1763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06" name="フローチャート: 判断 405"/>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07" name="フローチャート: 判断 406"/>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08" name="フローチャート: 判断 407"/>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09" name="フローチャート: 判断 408"/>
        <xdr:cNvSpPr/>
      </xdr:nvSpPr>
      <xdr:spPr>
        <a:xfrm>
          <a:off x="68732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10" name="フローチャート: 判断 409"/>
        <xdr:cNvSpPr/>
      </xdr:nvSpPr>
      <xdr:spPr>
        <a:xfrm>
          <a:off x="60985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143511</xdr:rowOff>
    </xdr:from>
    <xdr:to>
      <xdr:col>55</xdr:col>
      <xdr:colOff>50800</xdr:colOff>
      <xdr:row>102</xdr:row>
      <xdr:rowOff>73661</xdr:rowOff>
    </xdr:to>
    <xdr:sp macro="" textlink="">
      <xdr:nvSpPr>
        <xdr:cNvPr id="416" name="楕円 415"/>
        <xdr:cNvSpPr/>
      </xdr:nvSpPr>
      <xdr:spPr>
        <a:xfrm>
          <a:off x="9192260" y="17075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166388</xdr:rowOff>
    </xdr:from>
    <xdr:ext cx="469744" cy="259045"/>
    <xdr:sp macro="" textlink="">
      <xdr:nvSpPr>
        <xdr:cNvPr id="417" name="【市民会館】&#10;一人当たり面積該当値テキスト"/>
        <xdr:cNvSpPr txBox="1"/>
      </xdr:nvSpPr>
      <xdr:spPr>
        <a:xfrm>
          <a:off x="9258300"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128270</xdr:rowOff>
    </xdr:from>
    <xdr:to>
      <xdr:col>50</xdr:col>
      <xdr:colOff>165100</xdr:colOff>
      <xdr:row>102</xdr:row>
      <xdr:rowOff>58420</xdr:rowOff>
    </xdr:to>
    <xdr:sp macro="" textlink="">
      <xdr:nvSpPr>
        <xdr:cNvPr id="418" name="楕円 417"/>
        <xdr:cNvSpPr/>
      </xdr:nvSpPr>
      <xdr:spPr>
        <a:xfrm>
          <a:off x="8445500" y="17059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7620</xdr:rowOff>
    </xdr:from>
    <xdr:to>
      <xdr:col>55</xdr:col>
      <xdr:colOff>0</xdr:colOff>
      <xdr:row>102</xdr:row>
      <xdr:rowOff>22861</xdr:rowOff>
    </xdr:to>
    <xdr:cxnSp macro="">
      <xdr:nvCxnSpPr>
        <xdr:cNvPr id="419" name="直線コネクタ 418"/>
        <xdr:cNvCxnSpPr/>
      </xdr:nvCxnSpPr>
      <xdr:spPr>
        <a:xfrm>
          <a:off x="8496300" y="17106900"/>
          <a:ext cx="7239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20"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21" name="n_2aveValue【市民会館】&#10;一人当たり面積"/>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22" name="n_3aveValue【市民会館】&#10;一人当たり面積"/>
        <xdr:cNvSpPr txBox="1"/>
      </xdr:nvSpPr>
      <xdr:spPr>
        <a:xfrm>
          <a:off x="67120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23" name="n_4aveValue【市民会館】&#10;一人当たり面積"/>
        <xdr:cNvSpPr txBox="1"/>
      </xdr:nvSpPr>
      <xdr:spPr>
        <a:xfrm>
          <a:off x="59373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74947</xdr:rowOff>
    </xdr:from>
    <xdr:ext cx="469744" cy="259045"/>
    <xdr:sp macro="" textlink="">
      <xdr:nvSpPr>
        <xdr:cNvPr id="424" name="n_1mainValue【市民会館】&#10;一人当たり面積"/>
        <xdr:cNvSpPr txBox="1"/>
      </xdr:nvSpPr>
      <xdr:spPr>
        <a:xfrm>
          <a:off x="827158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5" name="テキスト ボックス 434"/>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5" name="テキスト ボックス 44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47" name="テキスト ボックス 446"/>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49" name="直線コネクタ 448"/>
        <xdr:cNvCxnSpPr/>
      </xdr:nvCxnSpPr>
      <xdr:spPr>
        <a:xfrm flipV="1">
          <a:off x="14375764" y="704088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50" name="【一般廃棄物処理施設】&#10;有形固定資産減価償却率最小値テキスト"/>
        <xdr:cNvSpPr txBox="1"/>
      </xdr:nvSpPr>
      <xdr:spPr>
        <a:xfrm>
          <a:off x="14414500" y="714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51" name="直線コネクタ 450"/>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52" name="【一般廃棄物処理施設】&#10;有形固定資産減価償却率最大値テキスト"/>
        <xdr:cNvSpPr txBox="1"/>
      </xdr:nvSpPr>
      <xdr:spPr>
        <a:xfrm>
          <a:off x="1441450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53" name="直線コネクタ 452"/>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54" name="【一般廃棄物処理施設】&#10;有形固定資産減価償却率平均値テキスト"/>
        <xdr:cNvSpPr txBox="1"/>
      </xdr:nvSpPr>
      <xdr:spPr>
        <a:xfrm>
          <a:off x="144145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55" name="フローチャート: 判断 454"/>
        <xdr:cNvSpPr/>
      </xdr:nvSpPr>
      <xdr:spPr>
        <a:xfrm>
          <a:off x="14325600" y="6993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56" name="フローチャート: 判断 455"/>
        <xdr:cNvSpPr/>
      </xdr:nvSpPr>
      <xdr:spPr>
        <a:xfrm>
          <a:off x="135788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57" name="フローチャート: 判断 456"/>
        <xdr:cNvSpPr/>
      </xdr:nvSpPr>
      <xdr:spPr>
        <a:xfrm>
          <a:off x="1280414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58" name="フローチャート: 判断 457"/>
        <xdr:cNvSpPr/>
      </xdr:nvSpPr>
      <xdr:spPr>
        <a:xfrm>
          <a:off x="12029440" y="5595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64" name="楕円 463"/>
        <xdr:cNvSpPr/>
      </xdr:nvSpPr>
      <xdr:spPr>
        <a:xfrm>
          <a:off x="14325600" y="6993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65" name="【一般廃棄物処理施設】&#10;有形固定資産減価償却率該当値テキスト"/>
        <xdr:cNvSpPr txBox="1"/>
      </xdr:nvSpPr>
      <xdr:spPr>
        <a:xfrm>
          <a:off x="14414500"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66" name="楕円 465"/>
        <xdr:cNvSpPr/>
      </xdr:nvSpPr>
      <xdr:spPr>
        <a:xfrm>
          <a:off x="135788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67" name="直線コネクタ 466"/>
        <xdr:cNvCxnSpPr/>
      </xdr:nvCxnSpPr>
      <xdr:spPr>
        <a:xfrm>
          <a:off x="13629640" y="6557010"/>
          <a:ext cx="74676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468" name="n_1aveValue【一般廃棄物処理施設】&#10;有形固定資産減価償却率"/>
        <xdr:cNvSpPr txBox="1"/>
      </xdr:nvSpPr>
      <xdr:spPr>
        <a:xfrm>
          <a:off x="13437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469" name="n_2aveValue【一般廃棄物処理施設】&#10;有形固定資産減価償却率"/>
        <xdr:cNvSpPr txBox="1"/>
      </xdr:nvSpPr>
      <xdr:spPr>
        <a:xfrm>
          <a:off x="126752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470" name="n_3aveValue【一般廃棄物処理施設】&#10;有形固定資産減価償却率"/>
        <xdr:cNvSpPr txBox="1"/>
      </xdr:nvSpPr>
      <xdr:spPr>
        <a:xfrm>
          <a:off x="119005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471" name="n_1mainValue【一般廃棄物処理施設】&#10;有形固定資産減価償却率"/>
        <xdr:cNvSpPr txBox="1"/>
      </xdr:nvSpPr>
      <xdr:spPr>
        <a:xfrm>
          <a:off x="134372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2" name="直線コネクタ 481"/>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3" name="テキスト ボックス 482"/>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4" name="直線コネクタ 483"/>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5" name="テキスト ボックス 484"/>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6" name="直線コネクタ 485"/>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7" name="テキスト ボックス 486"/>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8" name="直線コネクタ 487"/>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89" name="テキスト ボックス 488"/>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0" name="直線コネクタ 489"/>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1" name="テキスト ボックス 490"/>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2" name="直線コネクタ 491"/>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3" name="テキスト ボックス 492"/>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5" name="テキスト ボックス 49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497" name="直線コネクタ 496"/>
        <xdr:cNvCxnSpPr/>
      </xdr:nvCxnSpPr>
      <xdr:spPr>
        <a:xfrm flipV="1">
          <a:off x="19509104" y="5561990"/>
          <a:ext cx="0" cy="1570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498" name="【一般廃棄物処理施設】&#10;一人当たり有形固定資産（償却資産）額最小値テキスト"/>
        <xdr:cNvSpPr txBox="1"/>
      </xdr:nvSpPr>
      <xdr:spPr>
        <a:xfrm>
          <a:off x="19547840" y="7136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499" name="直線コネクタ 498"/>
        <xdr:cNvCxnSpPr/>
      </xdr:nvCxnSpPr>
      <xdr:spPr>
        <a:xfrm>
          <a:off x="19443700" y="7132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00" name="【一般廃棄物処理施設】&#10;一人当たり有形固定資産（償却資産）額最大値テキスト"/>
        <xdr:cNvSpPr txBox="1"/>
      </xdr:nvSpPr>
      <xdr:spPr>
        <a:xfrm>
          <a:off x="19547840" y="53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01" name="直線コネクタ 500"/>
        <xdr:cNvCxnSpPr/>
      </xdr:nvCxnSpPr>
      <xdr:spPr>
        <a:xfrm>
          <a:off x="19443700" y="556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41648</xdr:rowOff>
    </xdr:from>
    <xdr:ext cx="534377" cy="259045"/>
    <xdr:sp macro="" textlink="">
      <xdr:nvSpPr>
        <xdr:cNvPr id="502" name="【一般廃棄物処理施設】&#10;一人当たり有形固定資産（償却資産）額平均値テキスト"/>
        <xdr:cNvSpPr txBox="1"/>
      </xdr:nvSpPr>
      <xdr:spPr>
        <a:xfrm>
          <a:off x="19547840" y="624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03" name="フローチャート: 判断 502"/>
        <xdr:cNvSpPr/>
      </xdr:nvSpPr>
      <xdr:spPr>
        <a:xfrm>
          <a:off x="19458940" y="63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04" name="フローチャート: 判断 503"/>
        <xdr:cNvSpPr/>
      </xdr:nvSpPr>
      <xdr:spPr>
        <a:xfrm>
          <a:off x="18735040" y="639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05" name="フローチャート: 判断 504"/>
        <xdr:cNvSpPr/>
      </xdr:nvSpPr>
      <xdr:spPr>
        <a:xfrm>
          <a:off x="17937480" y="63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06" name="フローチャート: 判断 505"/>
        <xdr:cNvSpPr/>
      </xdr:nvSpPr>
      <xdr:spPr>
        <a:xfrm>
          <a:off x="17162780" y="631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40760</xdr:rowOff>
    </xdr:from>
    <xdr:to>
      <xdr:col>116</xdr:col>
      <xdr:colOff>114300</xdr:colOff>
      <xdr:row>42</xdr:row>
      <xdr:rowOff>142360</xdr:rowOff>
    </xdr:to>
    <xdr:sp macro="" textlink="">
      <xdr:nvSpPr>
        <xdr:cNvPr id="512" name="楕円 511"/>
        <xdr:cNvSpPr/>
      </xdr:nvSpPr>
      <xdr:spPr>
        <a:xfrm>
          <a:off x="19458940" y="70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127137</xdr:rowOff>
    </xdr:from>
    <xdr:ext cx="313932" cy="259045"/>
    <xdr:sp macro="" textlink="">
      <xdr:nvSpPr>
        <xdr:cNvPr id="513" name="【一般廃棄物処理施設】&#10;一人当たり有形固定資産（償却資産）額該当値テキスト"/>
        <xdr:cNvSpPr txBox="1"/>
      </xdr:nvSpPr>
      <xdr:spPr>
        <a:xfrm>
          <a:off x="19547840" y="7000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40760</xdr:rowOff>
    </xdr:from>
    <xdr:to>
      <xdr:col>112</xdr:col>
      <xdr:colOff>38100</xdr:colOff>
      <xdr:row>42</xdr:row>
      <xdr:rowOff>142360</xdr:rowOff>
    </xdr:to>
    <xdr:sp macro="" textlink="">
      <xdr:nvSpPr>
        <xdr:cNvPr id="514" name="楕円 513"/>
        <xdr:cNvSpPr/>
      </xdr:nvSpPr>
      <xdr:spPr>
        <a:xfrm>
          <a:off x="18735040" y="7081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91560</xdr:rowOff>
    </xdr:from>
    <xdr:to>
      <xdr:col>116</xdr:col>
      <xdr:colOff>63500</xdr:colOff>
      <xdr:row>42</xdr:row>
      <xdr:rowOff>91560</xdr:rowOff>
    </xdr:to>
    <xdr:cxnSp macro="">
      <xdr:nvCxnSpPr>
        <xdr:cNvPr id="515" name="直線コネクタ 514"/>
        <xdr:cNvCxnSpPr/>
      </xdr:nvCxnSpPr>
      <xdr:spPr>
        <a:xfrm>
          <a:off x="18778220" y="7132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142014</xdr:rowOff>
    </xdr:from>
    <xdr:ext cx="534377" cy="259045"/>
    <xdr:sp macro="" textlink="">
      <xdr:nvSpPr>
        <xdr:cNvPr id="516" name="n_1aveValue【一般廃棄物処理施設】&#10;一人当たり有形固定資産（償却資産）額"/>
        <xdr:cNvSpPr txBox="1"/>
      </xdr:nvSpPr>
      <xdr:spPr>
        <a:xfrm>
          <a:off x="18528811" y="61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17" name="n_2aveValue【一般廃棄物処理施設】&#10;一人当たり有形固定資産（償却資産）額"/>
        <xdr:cNvSpPr txBox="1"/>
      </xdr:nvSpPr>
      <xdr:spPr>
        <a:xfrm>
          <a:off x="17766811" y="60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18" name="n_3aveValue【一般廃棄物処理施設】&#10;一人当たり有形固定資産（償却資産）額"/>
        <xdr:cNvSpPr txBox="1"/>
      </xdr:nvSpPr>
      <xdr:spPr>
        <a:xfrm>
          <a:off x="16969251" y="6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133487</xdr:rowOff>
    </xdr:from>
    <xdr:ext cx="313932" cy="259045"/>
    <xdr:sp macro="" textlink="">
      <xdr:nvSpPr>
        <xdr:cNvPr id="519" name="n_1mainValue【一般廃棄物処理施設】&#10;一人当たり有形固定資産（償却資産）額"/>
        <xdr:cNvSpPr txBox="1"/>
      </xdr:nvSpPr>
      <xdr:spPr>
        <a:xfrm>
          <a:off x="18616173" y="7174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1" name="直線コネクタ 53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2" name="テキスト ボックス 53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3" name="直線コネクタ 53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4" name="テキスト ボックス 53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5" name="直線コネクタ 53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6" name="テキスト ボックス 53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7" name="直線コネクタ 53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8" name="テキスト ボックス 53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9" name="直線コネクタ 53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0" name="テキスト ボックス 53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1" name="直線コネクタ 54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2" name="テキスト ボックス 54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3"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44" name="直線コネクタ 543"/>
        <xdr:cNvCxnSpPr/>
      </xdr:nvCxnSpPr>
      <xdr:spPr>
        <a:xfrm flipV="1">
          <a:off x="14375764" y="930592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45" name="【保健センター・保健所】&#10;有形固定資産減価償却率最小値テキスト"/>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46" name="直線コネクタ 545"/>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7" name="【保健センター・保健所】&#10;有形固定資産減価償却率最大値テキスト"/>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8" name="直線コネクタ 547"/>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549" name="【保健センター・保健所】&#10;有形固定資産減価償却率平均値テキスト"/>
        <xdr:cNvSpPr txBox="1"/>
      </xdr:nvSpPr>
      <xdr:spPr>
        <a:xfrm>
          <a:off x="14414500" y="9795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50" name="フローチャート: 判断 549"/>
        <xdr:cNvSpPr/>
      </xdr:nvSpPr>
      <xdr:spPr>
        <a:xfrm>
          <a:off x="14325600" y="9817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51" name="フローチャート: 判断 550"/>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52" name="フローチャート: 判断 551"/>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553" name="フローチャート: 判断 552"/>
        <xdr:cNvSpPr/>
      </xdr:nvSpPr>
      <xdr:spPr>
        <a:xfrm>
          <a:off x="12029440" y="965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554" name="フローチャート: 判断 553"/>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5" name="テキスト ボックス 55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60" name="楕円 559"/>
        <xdr:cNvSpPr/>
      </xdr:nvSpPr>
      <xdr:spPr>
        <a:xfrm>
          <a:off x="14325600" y="97409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61" name="【保健センター・保健所】&#10;有形固定資産減価償却率該当値テキスト"/>
        <xdr:cNvSpPr txBox="1"/>
      </xdr:nvSpPr>
      <xdr:spPr>
        <a:xfrm>
          <a:off x="144145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562" name="楕円 561"/>
        <xdr:cNvSpPr/>
      </xdr:nvSpPr>
      <xdr:spPr>
        <a:xfrm>
          <a:off x="13578840" y="9830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158115</xdr:rowOff>
    </xdr:to>
    <xdr:cxnSp macro="">
      <xdr:nvCxnSpPr>
        <xdr:cNvPr id="563" name="直線コネクタ 562"/>
        <xdr:cNvCxnSpPr/>
      </xdr:nvCxnSpPr>
      <xdr:spPr>
        <a:xfrm flipV="1">
          <a:off x="13629640" y="9791700"/>
          <a:ext cx="7467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564" name="n_1aveValue【保健センター・保健所】&#10;有形固定資産減価償却率"/>
        <xdr:cNvSpPr txBox="1"/>
      </xdr:nvSpPr>
      <xdr:spPr>
        <a:xfrm>
          <a:off x="13437244"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65" name="n_2aveValue【保健センター・保健所】&#10;有形固定資産減価償却率"/>
        <xdr:cNvSpPr txBox="1"/>
      </xdr:nvSpPr>
      <xdr:spPr>
        <a:xfrm>
          <a:off x="12675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66" name="n_3aveValue【保健センター・保健所】&#10;有形固定資産減価償却率"/>
        <xdr:cNvSpPr txBox="1"/>
      </xdr:nvSpPr>
      <xdr:spPr>
        <a:xfrm>
          <a:off x="119005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67" name="n_4aveValue【保健センター・保健所】&#10;有形固定資産減価償却率"/>
        <xdr:cNvSpPr txBox="1"/>
      </xdr:nvSpPr>
      <xdr:spPr>
        <a:xfrm>
          <a:off x="1110298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568" name="n_1mainValue【保健センター・保健所】&#10;有形固定資産減価償却率"/>
        <xdr:cNvSpPr txBox="1"/>
      </xdr:nvSpPr>
      <xdr:spPr>
        <a:xfrm>
          <a:off x="134372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89807</xdr:rowOff>
    </xdr:from>
    <xdr:to>
      <xdr:col>116</xdr:col>
      <xdr:colOff>62864</xdr:colOff>
      <xdr:row>64</xdr:row>
      <xdr:rowOff>97972</xdr:rowOff>
    </xdr:to>
    <xdr:cxnSp macro="">
      <xdr:nvCxnSpPr>
        <xdr:cNvPr id="594" name="直線コネクタ 593"/>
        <xdr:cNvCxnSpPr/>
      </xdr:nvCxnSpPr>
      <xdr:spPr>
        <a:xfrm flipV="1">
          <a:off x="19509104" y="9645287"/>
          <a:ext cx="0" cy="118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5" name="【保健センター・保健所】&#10;一人当たり面積最小値テキスト"/>
        <xdr:cNvSpPr txBox="1"/>
      </xdr:nvSpPr>
      <xdr:spPr>
        <a:xfrm>
          <a:off x="19547840" y="1083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6" name="直線コネクタ 595"/>
        <xdr:cNvCxnSpPr/>
      </xdr:nvCxnSpPr>
      <xdr:spPr>
        <a:xfrm>
          <a:off x="194437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36484</xdr:rowOff>
    </xdr:from>
    <xdr:ext cx="469744" cy="259045"/>
    <xdr:sp macro="" textlink="">
      <xdr:nvSpPr>
        <xdr:cNvPr id="597" name="【保健センター・保健所】&#10;一人当たり面積最大値テキスト"/>
        <xdr:cNvSpPr txBox="1"/>
      </xdr:nvSpPr>
      <xdr:spPr>
        <a:xfrm>
          <a:off x="19547840" y="942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89807</xdr:rowOff>
    </xdr:from>
    <xdr:to>
      <xdr:col>116</xdr:col>
      <xdr:colOff>152400</xdr:colOff>
      <xdr:row>57</xdr:row>
      <xdr:rowOff>89807</xdr:rowOff>
    </xdr:to>
    <xdr:cxnSp macro="">
      <xdr:nvCxnSpPr>
        <xdr:cNvPr id="598" name="直線コネクタ 597"/>
        <xdr:cNvCxnSpPr/>
      </xdr:nvCxnSpPr>
      <xdr:spPr>
        <a:xfrm>
          <a:off x="19443700" y="9645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107242</xdr:rowOff>
    </xdr:from>
    <xdr:ext cx="469744" cy="259045"/>
    <xdr:sp macro="" textlink="">
      <xdr:nvSpPr>
        <xdr:cNvPr id="599" name="【保健センター・保健所】&#10;一人当たり面積平均値テキスト"/>
        <xdr:cNvSpPr txBox="1"/>
      </xdr:nvSpPr>
      <xdr:spPr>
        <a:xfrm>
          <a:off x="19547840" y="10500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600" name="フローチャート: 判断 599"/>
        <xdr:cNvSpPr/>
      </xdr:nvSpPr>
      <xdr:spPr>
        <a:xfrm>
          <a:off x="1945894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601" name="フローチャート: 判断 600"/>
        <xdr:cNvSpPr/>
      </xdr:nvSpPr>
      <xdr:spPr>
        <a:xfrm>
          <a:off x="18735040" y="10522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02" name="フローチャート: 判断 601"/>
        <xdr:cNvSpPr/>
      </xdr:nvSpPr>
      <xdr:spPr>
        <a:xfrm>
          <a:off x="1793748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603" name="フローチャート: 判断 602"/>
        <xdr:cNvSpPr/>
      </xdr:nvSpPr>
      <xdr:spPr>
        <a:xfrm>
          <a:off x="17162780" y="10538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145143</xdr:rowOff>
    </xdr:from>
    <xdr:to>
      <xdr:col>98</xdr:col>
      <xdr:colOff>38100</xdr:colOff>
      <xdr:row>63</xdr:row>
      <xdr:rowOff>75293</xdr:rowOff>
    </xdr:to>
    <xdr:sp macro="" textlink="">
      <xdr:nvSpPr>
        <xdr:cNvPr id="604" name="フローチャート: 判断 603"/>
        <xdr:cNvSpPr/>
      </xdr:nvSpPr>
      <xdr:spPr>
        <a:xfrm>
          <a:off x="16388080" y="10538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39007</xdr:rowOff>
    </xdr:from>
    <xdr:to>
      <xdr:col>116</xdr:col>
      <xdr:colOff>114300</xdr:colOff>
      <xdr:row>57</xdr:row>
      <xdr:rowOff>140607</xdr:rowOff>
    </xdr:to>
    <xdr:sp macro="" textlink="">
      <xdr:nvSpPr>
        <xdr:cNvPr id="610" name="楕円 609"/>
        <xdr:cNvSpPr/>
      </xdr:nvSpPr>
      <xdr:spPr>
        <a:xfrm>
          <a:off x="1945894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163484</xdr:rowOff>
    </xdr:from>
    <xdr:ext cx="469744" cy="259045"/>
    <xdr:sp macro="" textlink="">
      <xdr:nvSpPr>
        <xdr:cNvPr id="611" name="【保健センター・保健所】&#10;一人当たり面積該当値テキスト"/>
        <xdr:cNvSpPr txBox="1"/>
      </xdr:nvSpPr>
      <xdr:spPr>
        <a:xfrm>
          <a:off x="19547840" y="95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104322</xdr:rowOff>
    </xdr:from>
    <xdr:to>
      <xdr:col>112</xdr:col>
      <xdr:colOff>38100</xdr:colOff>
      <xdr:row>56</xdr:row>
      <xdr:rowOff>34472</xdr:rowOff>
    </xdr:to>
    <xdr:sp macro="" textlink="">
      <xdr:nvSpPr>
        <xdr:cNvPr id="612" name="楕円 611"/>
        <xdr:cNvSpPr/>
      </xdr:nvSpPr>
      <xdr:spPr>
        <a:xfrm>
          <a:off x="18735040" y="93245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155122</xdr:rowOff>
    </xdr:from>
    <xdr:to>
      <xdr:col>116</xdr:col>
      <xdr:colOff>63500</xdr:colOff>
      <xdr:row>57</xdr:row>
      <xdr:rowOff>89807</xdr:rowOff>
    </xdr:to>
    <xdr:cxnSp macro="">
      <xdr:nvCxnSpPr>
        <xdr:cNvPr id="613" name="直線コネクタ 612"/>
        <xdr:cNvCxnSpPr/>
      </xdr:nvCxnSpPr>
      <xdr:spPr>
        <a:xfrm>
          <a:off x="18778220" y="9375322"/>
          <a:ext cx="731520" cy="2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50092</xdr:rowOff>
    </xdr:from>
    <xdr:ext cx="469744" cy="259045"/>
    <xdr:sp macro="" textlink="">
      <xdr:nvSpPr>
        <xdr:cNvPr id="614" name="n_1aveValue【保健センター・保健所】&#10;一人当たり面積"/>
        <xdr:cNvSpPr txBox="1"/>
      </xdr:nvSpPr>
      <xdr:spPr>
        <a:xfrm>
          <a:off x="1856112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615" name="n_2aveValue【保健センター・保健所】&#10;一人当たり面積"/>
        <xdr:cNvSpPr txBox="1"/>
      </xdr:nvSpPr>
      <xdr:spPr>
        <a:xfrm>
          <a:off x="17776267" y="1033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91820</xdr:rowOff>
    </xdr:from>
    <xdr:ext cx="469744" cy="259045"/>
    <xdr:sp macro="" textlink="">
      <xdr:nvSpPr>
        <xdr:cNvPr id="616" name="n_3aveValue【保健センター・保健所】&#10;一人当たり面積"/>
        <xdr:cNvSpPr txBox="1"/>
      </xdr:nvSpPr>
      <xdr:spPr>
        <a:xfrm>
          <a:off x="17001567" y="103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91820</xdr:rowOff>
    </xdr:from>
    <xdr:ext cx="469744" cy="259045"/>
    <xdr:sp macro="" textlink="">
      <xdr:nvSpPr>
        <xdr:cNvPr id="617" name="n_4aveValue【保健センター・保健所】&#10;一人当たり面積"/>
        <xdr:cNvSpPr txBox="1"/>
      </xdr:nvSpPr>
      <xdr:spPr>
        <a:xfrm>
          <a:off x="16226867" y="103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50999</xdr:rowOff>
    </xdr:from>
    <xdr:ext cx="469744" cy="259045"/>
    <xdr:sp macro="" textlink="">
      <xdr:nvSpPr>
        <xdr:cNvPr id="618" name="n_1mainValue【保健センター・保健所】&#10;一人当たり面積"/>
        <xdr:cNvSpPr txBox="1"/>
      </xdr:nvSpPr>
      <xdr:spPr>
        <a:xfrm>
          <a:off x="18561127" y="91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0" name="正方形/長方形 619"/>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1" name="正方形/長方形 620"/>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2" name="正方形/長方形 621"/>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3" name="正方形/長方形 622"/>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6" name="正方形/長方形 625"/>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7" name="正方形/長方形 626"/>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8" name="正方形/長方形 627"/>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29" name="正方形/長方形 628"/>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3" name="テキスト ボックス 642"/>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1" name="テキスト ボックス 65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54" name="直線コネクタ 653"/>
        <xdr:cNvCxnSpPr/>
      </xdr:nvCxnSpPr>
      <xdr:spPr>
        <a:xfrm flipV="1">
          <a:off x="14375764" y="16994504"/>
          <a:ext cx="0" cy="127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55" name="【庁舎】&#10;有形固定資産減価償却率最小値テキスト"/>
        <xdr:cNvSpPr txBox="1"/>
      </xdr:nvSpPr>
      <xdr:spPr>
        <a:xfrm>
          <a:off x="14414500" y="182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56" name="直線コネクタ 655"/>
        <xdr:cNvCxnSpPr/>
      </xdr:nvCxnSpPr>
      <xdr:spPr>
        <a:xfrm>
          <a:off x="14287500" y="18270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57" name="【庁舎】&#10;有形固定資産減価償却率最大値テキスト"/>
        <xdr:cNvSpPr txBox="1"/>
      </xdr:nvSpPr>
      <xdr:spPr>
        <a:xfrm>
          <a:off x="14414500"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58" name="直線コネクタ 657"/>
        <xdr:cNvCxnSpPr/>
      </xdr:nvCxnSpPr>
      <xdr:spPr>
        <a:xfrm>
          <a:off x="14287500" y="1699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59" name="【庁舎】&#10;有形固定資産減価償却率平均値テキスト"/>
        <xdr:cNvSpPr txBox="1"/>
      </xdr:nvSpPr>
      <xdr:spPr>
        <a:xfrm>
          <a:off x="14414500" y="1749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60" name="フローチャート: 判断 659"/>
        <xdr:cNvSpPr/>
      </xdr:nvSpPr>
      <xdr:spPr>
        <a:xfrm>
          <a:off x="14325600" y="17635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61" name="フローチャート: 判断 660"/>
        <xdr:cNvSpPr/>
      </xdr:nvSpPr>
      <xdr:spPr>
        <a:xfrm>
          <a:off x="1357884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62" name="フローチャート: 判断 661"/>
        <xdr:cNvSpPr/>
      </xdr:nvSpPr>
      <xdr:spPr>
        <a:xfrm>
          <a:off x="1280414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63" name="フローチャート: 判断 662"/>
        <xdr:cNvSpPr/>
      </xdr:nvSpPr>
      <xdr:spPr>
        <a:xfrm>
          <a:off x="12029440" y="1760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64" name="フローチャート: 判断 663"/>
        <xdr:cNvSpPr/>
      </xdr:nvSpPr>
      <xdr:spPr>
        <a:xfrm>
          <a:off x="1123188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158750</xdr:rowOff>
    </xdr:from>
    <xdr:to>
      <xdr:col>85</xdr:col>
      <xdr:colOff>177800</xdr:colOff>
      <xdr:row>108</xdr:row>
      <xdr:rowOff>88900</xdr:rowOff>
    </xdr:to>
    <xdr:sp macro="" textlink="">
      <xdr:nvSpPr>
        <xdr:cNvPr id="670" name="楕円 669"/>
        <xdr:cNvSpPr/>
      </xdr:nvSpPr>
      <xdr:spPr>
        <a:xfrm>
          <a:off x="14325600" y="18096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137177</xdr:rowOff>
    </xdr:from>
    <xdr:ext cx="405111" cy="259045"/>
    <xdr:sp macro="" textlink="">
      <xdr:nvSpPr>
        <xdr:cNvPr id="671" name="【庁舎】&#10;有形固定資産減価償却率該当値テキスト"/>
        <xdr:cNvSpPr txBox="1"/>
      </xdr:nvSpPr>
      <xdr:spPr>
        <a:xfrm>
          <a:off x="144145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4445</xdr:rowOff>
    </xdr:from>
    <xdr:to>
      <xdr:col>81</xdr:col>
      <xdr:colOff>101600</xdr:colOff>
      <xdr:row>107</xdr:row>
      <xdr:rowOff>106045</xdr:rowOff>
    </xdr:to>
    <xdr:sp macro="" textlink="">
      <xdr:nvSpPr>
        <xdr:cNvPr id="672" name="楕円 671"/>
        <xdr:cNvSpPr/>
      </xdr:nvSpPr>
      <xdr:spPr>
        <a:xfrm>
          <a:off x="1357884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55245</xdr:rowOff>
    </xdr:from>
    <xdr:to>
      <xdr:col>85</xdr:col>
      <xdr:colOff>127000</xdr:colOff>
      <xdr:row>108</xdr:row>
      <xdr:rowOff>38100</xdr:rowOff>
    </xdr:to>
    <xdr:cxnSp macro="">
      <xdr:nvCxnSpPr>
        <xdr:cNvPr id="673" name="直線コネクタ 672"/>
        <xdr:cNvCxnSpPr/>
      </xdr:nvCxnSpPr>
      <xdr:spPr>
        <a:xfrm>
          <a:off x="13629640" y="17992725"/>
          <a:ext cx="74676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674" name="n_1aveValue【庁舎】&#10;有形固定資産減価償却率"/>
        <xdr:cNvSpPr txBox="1"/>
      </xdr:nvSpPr>
      <xdr:spPr>
        <a:xfrm>
          <a:off x="134372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675" name="n_2aveValue【庁舎】&#10;有形固定資産減価償却率"/>
        <xdr:cNvSpPr txBox="1"/>
      </xdr:nvSpPr>
      <xdr:spPr>
        <a:xfrm>
          <a:off x="12675244" y="173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676" name="n_3aveValue【庁舎】&#10;有形固定資産減価償却率"/>
        <xdr:cNvSpPr txBox="1"/>
      </xdr:nvSpPr>
      <xdr:spPr>
        <a:xfrm>
          <a:off x="119005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677" name="n_4aveValue【庁舎】&#10;有形固定資産減価償却率"/>
        <xdr:cNvSpPr txBox="1"/>
      </xdr:nvSpPr>
      <xdr:spPr>
        <a:xfrm>
          <a:off x="1110298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97172</xdr:rowOff>
    </xdr:from>
    <xdr:ext cx="405111" cy="259045"/>
    <xdr:sp macro="" textlink="">
      <xdr:nvSpPr>
        <xdr:cNvPr id="678" name="n_1mainValue【庁舎】&#10;有形固定資産減価償却率"/>
        <xdr:cNvSpPr txBox="1"/>
      </xdr:nvSpPr>
      <xdr:spPr>
        <a:xfrm>
          <a:off x="134372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9" name="直線コネクタ 688"/>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0" name="テキスト ボックス 689"/>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1" name="直線コネクタ 690"/>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2" name="テキスト ボックス 691"/>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3" name="直線コネクタ 692"/>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4" name="テキスト ボックス 693"/>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5" name="直線コネクタ 694"/>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6" name="テキスト ボックス 695"/>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7" name="直線コネクタ 696"/>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8" name="テキスト ボックス 697"/>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9" name="直線コネクタ 698"/>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0" name="テキスト ボックス 699"/>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04" name="直線コネクタ 703"/>
        <xdr:cNvCxnSpPr/>
      </xdr:nvCxnSpPr>
      <xdr:spPr>
        <a:xfrm flipV="1">
          <a:off x="19509104" y="16921843"/>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05" name="【庁舎】&#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06" name="直線コネクタ 705"/>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07" name="【庁舎】&#10;一人当たり面積最大値テキスト"/>
        <xdr:cNvSpPr txBox="1"/>
      </xdr:nvSpPr>
      <xdr:spPr>
        <a:xfrm>
          <a:off x="1954784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08" name="直線コネクタ 707"/>
        <xdr:cNvCxnSpPr/>
      </xdr:nvCxnSpPr>
      <xdr:spPr>
        <a:xfrm>
          <a:off x="1944370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09" name="【庁舎】&#10;一人当たり面積平均値テキスト"/>
        <xdr:cNvSpPr txBox="1"/>
      </xdr:nvSpPr>
      <xdr:spPr>
        <a:xfrm>
          <a:off x="19547840" y="17832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10" name="フローチャート: 判断 709"/>
        <xdr:cNvSpPr/>
      </xdr:nvSpPr>
      <xdr:spPr>
        <a:xfrm>
          <a:off x="1945894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11" name="フローチャート: 判断 710"/>
        <xdr:cNvSpPr/>
      </xdr:nvSpPr>
      <xdr:spPr>
        <a:xfrm>
          <a:off x="1873504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12" name="フローチャート: 判断 711"/>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13" name="フローチャート: 判断 712"/>
        <xdr:cNvSpPr/>
      </xdr:nvSpPr>
      <xdr:spPr>
        <a:xfrm>
          <a:off x="171627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14" name="フローチャート: 判断 713"/>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20" name="楕円 719"/>
        <xdr:cNvSpPr/>
      </xdr:nvSpPr>
      <xdr:spPr>
        <a:xfrm>
          <a:off x="1945894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51543</xdr:rowOff>
    </xdr:from>
    <xdr:ext cx="469744" cy="259045"/>
    <xdr:sp macro="" textlink="">
      <xdr:nvSpPr>
        <xdr:cNvPr id="721" name="【庁舎】&#10;一人当たり面積該当値テキスト"/>
        <xdr:cNvSpPr txBox="1"/>
      </xdr:nvSpPr>
      <xdr:spPr>
        <a:xfrm>
          <a:off x="19547840" y="176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722" name="楕円 721"/>
        <xdr:cNvSpPr/>
      </xdr:nvSpPr>
      <xdr:spPr>
        <a:xfrm>
          <a:off x="18735040" y="1779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79466</xdr:rowOff>
    </xdr:to>
    <xdr:cxnSp macro="">
      <xdr:nvCxnSpPr>
        <xdr:cNvPr id="723" name="直線コネクタ 722"/>
        <xdr:cNvCxnSpPr/>
      </xdr:nvCxnSpPr>
      <xdr:spPr>
        <a:xfrm>
          <a:off x="18778220" y="1784277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24" name="n_1aveValue【庁舎】&#10;一人当たり面積"/>
        <xdr:cNvSpPr txBox="1"/>
      </xdr:nvSpPr>
      <xdr:spPr>
        <a:xfrm>
          <a:off x="1856112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25" name="n_2aveValue【庁舎】&#10;一人当たり面積"/>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26" name="n_3aveValue【庁舎】&#10;一人当たり面積"/>
        <xdr:cNvSpPr txBox="1"/>
      </xdr:nvSpPr>
      <xdr:spPr>
        <a:xfrm>
          <a:off x="170015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27" name="n_4aveValue【庁舎】&#10;一人当たり面積"/>
        <xdr:cNvSpPr txBox="1"/>
      </xdr:nvSpPr>
      <xdr:spPr>
        <a:xfrm>
          <a:off x="1622686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140261</xdr:rowOff>
    </xdr:from>
    <xdr:ext cx="469744" cy="259045"/>
    <xdr:sp macro="" textlink="">
      <xdr:nvSpPr>
        <xdr:cNvPr id="728" name="n_1mainValue【庁舎】&#10;一人当たり面積"/>
        <xdr:cNvSpPr txBox="1"/>
      </xdr:nvSpPr>
      <xdr:spPr>
        <a:xfrm>
          <a:off x="18561127" y="1757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図書館、保健センター・保健所、福祉施設では５割以下であるが、その他は５割を超えている。また、図書館、福祉施設、保健センター・保健所、福祉施設は類似団体内平均値より低い。その他の施設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類似団体内平均値よりも</a:t>
          </a:r>
          <a:r>
            <a:rPr kumimoji="1" lang="ja-JP" altLang="en-US" sz="1300">
              <a:latin typeface="ＭＳ Ｐゴシック" panose="020B0600070205080204" pitchFamily="50" charset="-128"/>
              <a:ea typeface="ＭＳ Ｐゴシック" panose="020B0600070205080204" pitchFamily="50" charset="-128"/>
            </a:rPr>
            <a:t>高い傾向にあるが、一般廃棄物処理施設は同値である。人当たり面積等では、図書館、一般廃棄物処理施設では類似団体内平均値より低く、その他は高くなっている。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前年度同の０．４７ポイントとなっている。２３区内では１５位となっているが、歳入に占める特別区税の割合が比較的低いことが大きな要因と考えられる。今後とも、健全な財政を維持しつつ、行政サービスの向上とコストの縮減など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110331</xdr:rowOff>
    </xdr:from>
    <xdr:to>
      <xdr:col>23</xdr:col>
      <xdr:colOff>133350</xdr:colOff>
      <xdr:row>43</xdr:row>
      <xdr:rowOff>110331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74826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110331</xdr:rowOff>
    </xdr:from>
    <xdr:to>
      <xdr:col>19</xdr:col>
      <xdr:colOff>133350</xdr:colOff>
      <xdr:row>43</xdr:row>
      <xdr:rowOff>125413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3225800" y="74826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140494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2336800" y="74977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140494</xdr:rowOff>
    </xdr:from>
    <xdr:to>
      <xdr:col>11</xdr:col>
      <xdr:colOff>31750</xdr:colOff>
      <xdr:row>43</xdr:row>
      <xdr:rowOff>155575</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flipV="1">
          <a:off x="1447800" y="751284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59531</xdr:rowOff>
    </xdr:from>
    <xdr:to>
      <xdr:col>23</xdr:col>
      <xdr:colOff>184150</xdr:colOff>
      <xdr:row>43</xdr:row>
      <xdr:rowOff>161131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74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31608</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74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59531</xdr:rowOff>
    </xdr:from>
    <xdr:to>
      <xdr:col>19</xdr:col>
      <xdr:colOff>184150</xdr:colOff>
      <xdr:row>43</xdr:row>
      <xdr:rowOff>161131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74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145908</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7518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89694</xdr:rowOff>
    </xdr:from>
    <xdr:to>
      <xdr:col>11</xdr:col>
      <xdr:colOff>82550</xdr:colOff>
      <xdr:row>44</xdr:row>
      <xdr:rowOff>19844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74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754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０．２ポイント低下し、８４．３％となっている。これは、経常一般財源等が特別区税や特別区交付金などの増により前年度に比べて２４．９億円増となった一方、経常的経費に充当された一般財源等が、職員給や保育委託などの増により１９．７億円の増となったことによるものである。本区の経常収支比率は、１１年連続で８０％を超える水準にあり、今後とも事業執行の効率化と管理的経費の縮減に努めていく。</a:t>
          </a: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135636</xdr:rowOff>
    </xdr:from>
    <xdr:to>
      <xdr:col>23</xdr:col>
      <xdr:colOff>133350</xdr:colOff>
      <xdr:row>66</xdr:row>
      <xdr:rowOff>154940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513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66</xdr:row>
      <xdr:rowOff>154940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6794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65</xdr:row>
      <xdr:rowOff>162306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26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162306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6177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84836</xdr:rowOff>
    </xdr:from>
    <xdr:to>
      <xdr:col>23</xdr:col>
      <xdr:colOff>184150</xdr:colOff>
      <xdr:row>67</xdr:row>
      <xdr:rowOff>14986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56913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前年度と比較して５，４９０円増加している。これは、校務支援システムの再構築や人事管理システムの導入などの物件費が増となったことなどによるものである。なお、区有施設の老朽化に伴い、今後、維持補修費の増加が見込まれることから、計画的な施設保全に努めるなど、適切な管理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98137</xdr:rowOff>
    </xdr:from>
    <xdr:to>
      <xdr:col>23</xdr:col>
      <xdr:colOff>133350</xdr:colOff>
      <xdr:row>82</xdr:row>
      <xdr:rowOff>124631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7037"/>
          <a:ext cx="8382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83186</xdr:rowOff>
    </xdr:from>
    <xdr:to>
      <xdr:col>19</xdr:col>
      <xdr:colOff>133350</xdr:colOff>
      <xdr:row>82</xdr:row>
      <xdr:rowOff>98137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42086"/>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72828</xdr:rowOff>
    </xdr:from>
    <xdr:to>
      <xdr:col>15</xdr:col>
      <xdr:colOff>82550</xdr:colOff>
      <xdr:row>82</xdr:row>
      <xdr:rowOff>83186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1728"/>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72828</xdr:rowOff>
    </xdr:from>
    <xdr:to>
      <xdr:col>11</xdr:col>
      <xdr:colOff>31750</xdr:colOff>
      <xdr:row>82</xdr:row>
      <xdr:rowOff>87409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31728"/>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73831</xdr:rowOff>
    </xdr:from>
    <xdr:to>
      <xdr:col>23</xdr:col>
      <xdr:colOff>184150</xdr:colOff>
      <xdr:row>83</xdr:row>
      <xdr:rowOff>3981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45908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47337</xdr:rowOff>
    </xdr:from>
    <xdr:to>
      <xdr:col>19</xdr:col>
      <xdr:colOff>184150</xdr:colOff>
      <xdr:row>82</xdr:row>
      <xdr:rowOff>148937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133714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32386</xdr:rowOff>
    </xdr:from>
    <xdr:to>
      <xdr:col>15</xdr:col>
      <xdr:colOff>133350</xdr:colOff>
      <xdr:row>82</xdr:row>
      <xdr:rowOff>133986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118763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7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22028</xdr:rowOff>
    </xdr:from>
    <xdr:to>
      <xdr:col>11</xdr:col>
      <xdr:colOff>82550</xdr:colOff>
      <xdr:row>82</xdr:row>
      <xdr:rowOff>123628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108405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36609</xdr:rowOff>
    </xdr:from>
    <xdr:to>
      <xdr:col>7</xdr:col>
      <xdr:colOff>31750</xdr:colOff>
      <xdr:row>82</xdr:row>
      <xdr:rowOff>138209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122986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ラスパイレス指数は、前年度より０．８ポイント低下しており、２３区の平均値と比較すると０．７ポイント低下している。今後も一層の給与適正化に努めていく。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74139"/>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154939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152416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人口千人当たり職員数は、前年度から０．１１人増加しており、２３区の平均値と比較すると２．５３人上回っている。今後も適正な定数管理に努めていく。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132020</xdr:rowOff>
    </xdr:from>
    <xdr:to>
      <xdr:col>81</xdr:col>
      <xdr:colOff>44450</xdr:colOff>
      <xdr:row>61</xdr:row>
      <xdr:rowOff>144659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0470"/>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117082</xdr:rowOff>
    </xdr:from>
    <xdr:to>
      <xdr:col>77</xdr:col>
      <xdr:colOff>44450</xdr:colOff>
      <xdr:row>61</xdr:row>
      <xdr:rowOff>132020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553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107890</xdr:rowOff>
    </xdr:from>
    <xdr:to>
      <xdr:col>72</xdr:col>
      <xdr:colOff>203200</xdr:colOff>
      <xdr:row>61</xdr:row>
      <xdr:rowOff>117082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634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97548</xdr:rowOff>
    </xdr:from>
    <xdr:to>
      <xdr:col>68</xdr:col>
      <xdr:colOff>152400</xdr:colOff>
      <xdr:row>61</xdr:row>
      <xdr:rowOff>107890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599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93859</xdr:rowOff>
    </xdr:from>
    <xdr:to>
      <xdr:col>81</xdr:col>
      <xdr:colOff>95250</xdr:colOff>
      <xdr:row>62</xdr:row>
      <xdr:rowOff>24009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65936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81220</xdr:rowOff>
    </xdr:from>
    <xdr:to>
      <xdr:col>77</xdr:col>
      <xdr:colOff>95250</xdr:colOff>
      <xdr:row>62</xdr:row>
      <xdr:rowOff>11370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167597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26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66282</xdr:rowOff>
    </xdr:from>
    <xdr:to>
      <xdr:col>73</xdr:col>
      <xdr:colOff>44450</xdr:colOff>
      <xdr:row>61</xdr:row>
      <xdr:rowOff>167882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152659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57090</xdr:rowOff>
    </xdr:from>
    <xdr:to>
      <xdr:col>68</xdr:col>
      <xdr:colOff>203200</xdr:colOff>
      <xdr:row>61</xdr:row>
      <xdr:rowOff>158690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143467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46748</xdr:rowOff>
    </xdr:from>
    <xdr:to>
      <xdr:col>64</xdr:col>
      <xdr:colOff>152400</xdr:colOff>
      <xdr:row>61</xdr:row>
      <xdr:rowOff>148348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133125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前年度から０．５ポイント低下し、△２．４％となっている。これは、特別区債の償還の進捗により元利償還金の額が減少したことが要因になっている。今後とも、地方債の発行については、世代間の公平性や年度間の財源調整など地方債の機能を踏まえ、将来の財政負担に十分留意しながら、有効かつ適切に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49530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297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43</xdr:row>
      <xdr:rowOff>95250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504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92710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4676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66040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365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15240</xdr:rowOff>
    </xdr:from>
    <xdr:to>
      <xdr:col>64</xdr:col>
      <xdr:colOff>152400</xdr:colOff>
      <xdr:row>45</xdr:row>
      <xdr:rowOff>116840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101617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a:extLst>
            <a:ext uri="{FF2B5EF4-FFF2-40B4-BE49-F238E27FC236}">
              <a16:creationId xmlns:a16="http://schemas.microsoft.com/office/drawing/2014/main" id="{00000000-0008-0000-0300-0000AF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人件費に係る経常収支比率は、前年度と比較し０．４ポイント上昇しており、２３区の平均値との比較では３．７ポイント上回っている。今後も職員の定員適正化を図るなど、人件費の抑制に努めていく。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101600</xdr:rowOff>
    </xdr:from>
    <xdr:to>
      <xdr:col>24</xdr:col>
      <xdr:colOff>25400</xdr:colOff>
      <xdr:row>40</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5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8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114300</xdr:rowOff>
    </xdr:from>
    <xdr:to>
      <xdr:col>11</xdr:col>
      <xdr:colOff>9525</xdr:colOff>
      <xdr:row>41</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7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101600</xdr:rowOff>
    </xdr:from>
    <xdr:to>
      <xdr:col>24</xdr:col>
      <xdr:colOff>76200</xdr:colOff>
      <xdr:row>41</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50800</xdr:rowOff>
    </xdr:from>
    <xdr:to>
      <xdr:col>20</xdr:col>
      <xdr:colOff>38100</xdr:colOff>
      <xdr:row>40</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139700</xdr:rowOff>
    </xdr:from>
    <xdr:to>
      <xdr:col>11</xdr:col>
      <xdr:colOff>60325</xdr:colOff>
      <xdr:row>41</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０．３ポイント上昇しており、２３区の平均値との比較では１．９ポイント上回っている。これは、校務支援システムの再構築や人事管理システムの導入の経費が増になったことなどによるものである。なお、施設などの維持管理経費や、消耗品、印刷製本費などの管理的経費については、これまでも縮減に努めてきたが、今後も引き続き見直し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120650</xdr:rowOff>
    </xdr:from>
    <xdr:to>
      <xdr:col>82</xdr:col>
      <xdr:colOff>107950</xdr:colOff>
      <xdr:row>13</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4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6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101600</xdr:rowOff>
    </xdr:from>
    <xdr:to>
      <xdr:col>73</xdr:col>
      <xdr:colOff>180975</xdr:colOff>
      <xdr:row>13</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59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101600</xdr:rowOff>
    </xdr:from>
    <xdr:to>
      <xdr:col>69</xdr:col>
      <xdr:colOff>92075</xdr:colOff>
      <xdr:row>12</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107950</xdr:rowOff>
    </xdr:from>
    <xdr:to>
      <xdr:col>82</xdr:col>
      <xdr:colOff>158750</xdr:colOff>
      <xdr:row>14</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50800</xdr:rowOff>
    </xdr:from>
    <xdr:to>
      <xdr:col>69</xdr:col>
      <xdr:colOff>142875</xdr:colOff>
      <xdr:row>12</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50800</xdr:rowOff>
    </xdr:from>
    <xdr:to>
      <xdr:col>65</xdr:col>
      <xdr:colOff>53975</xdr:colOff>
      <xdr:row>12</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同の１９．７％となっている。２３区の平均値との比較では０．３ポイント上回っているが、保育委託や地域型保育給付の経費の増加などにより、扶助費はこの１０年間で増加傾向に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85090</xdr:rowOff>
    </xdr:from>
    <xdr:to>
      <xdr:col>24</xdr:col>
      <xdr:colOff>25400</xdr:colOff>
      <xdr:row>59</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0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24130</xdr:rowOff>
    </xdr:from>
    <xdr:to>
      <xdr:col>19</xdr:col>
      <xdr:colOff>187325</xdr:colOff>
      <xdr:row>59</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3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59</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3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34290</xdr:rowOff>
    </xdr:from>
    <xdr:to>
      <xdr:col>24</xdr:col>
      <xdr:colOff>76200</xdr:colOff>
      <xdr:row>59</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34290</xdr:rowOff>
    </xdr:from>
    <xdr:to>
      <xdr:col>20</xdr:col>
      <xdr:colOff>38100</xdr:colOff>
      <xdr:row>59</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120667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99060</xdr:rowOff>
    </xdr:from>
    <xdr:to>
      <xdr:col>11</xdr:col>
      <xdr:colOff>60325</xdr:colOff>
      <xdr:row>59</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道路維持の維持補修費が増になったことなどにより、前年度と比較し０．２ポイント上昇しており、２３区の平均値との比較では１．３ポイント上回っている。なお、区有施設の老朽化に伴い、今後、維持補修費の増加が見込まれることから、計画的な施設保全に努めるなど、適切な管理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13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58</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私立幼稚園保護者補助の経費が減になったことなどにより、前年度と比較し０．４ポイント低下しているが、２３区の平均値との比較では１．２ポイント上回っている。補助金については交付等に関する基本指針に基づき、執行の適正化に努めているところ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xdr:rowOff>
    </xdr:from>
    <xdr:to>
      <xdr:col>82</xdr:col>
      <xdr:colOff>107950</xdr:colOff>
      <xdr:row>37</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5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5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56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3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38100</xdr:rowOff>
    </xdr:from>
    <xdr:to>
      <xdr:col>78</xdr:col>
      <xdr:colOff>120650</xdr:colOff>
      <xdr:row>37</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０．７ポイント低下しているが、２３区の平均値との比較では０．６ポイント上回っている。今後とも、地方債の発行については、世代間の公平性や年度間の財源調整など地方債の機能を踏まえ、将来の財政負担に十分留意しながら、有効かつ適切に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77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50091</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78014</xdr:rowOff>
    </xdr:from>
    <xdr:to>
      <xdr:col>24</xdr:col>
      <xdr:colOff>114300</xdr:colOff>
      <xdr:row>80</xdr:row>
      <xdr:rowOff>78014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9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79</xdr:row>
      <xdr:rowOff>53521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947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79</xdr:row>
      <xdr:rowOff>53521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674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81</xdr:row>
      <xdr:rowOff>102507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674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102507</xdr:rowOff>
    </xdr:from>
    <xdr:to>
      <xdr:col>11</xdr:col>
      <xdr:colOff>9525</xdr:colOff>
      <xdr:row>81</xdr:row>
      <xdr:rowOff>102507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98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147156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51707</xdr:rowOff>
    </xdr:from>
    <xdr:to>
      <xdr:col>11</xdr:col>
      <xdr:colOff>60325</xdr:colOff>
      <xdr:row>81</xdr:row>
      <xdr:rowOff>153307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138084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51707</xdr:rowOff>
    </xdr:from>
    <xdr:to>
      <xdr:col>6</xdr:col>
      <xdr:colOff>171450</xdr:colOff>
      <xdr:row>81</xdr:row>
      <xdr:rowOff>153307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138084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０．５ポイント上昇している。これは、職員給や保育委託の経費の増などにより経常的経費に充当された一般財源等が前年度と比較して増加したことによ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45357</xdr:rowOff>
    </xdr:from>
    <xdr:to>
      <xdr:col>82</xdr:col>
      <xdr:colOff>107950</xdr:colOff>
      <xdr:row>80</xdr:row>
      <xdr:rowOff>99786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761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80</xdr:row>
      <xdr:rowOff>45357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576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72571</xdr:rowOff>
    </xdr:from>
    <xdr:to>
      <xdr:col>73</xdr:col>
      <xdr:colOff>180975</xdr:colOff>
      <xdr:row>79</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445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80736</xdr:rowOff>
    </xdr:from>
    <xdr:to>
      <xdr:col>69</xdr:col>
      <xdr:colOff>92075</xdr:colOff>
      <xdr:row>78</xdr:row>
      <xdr:rowOff>72571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2823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21063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166007</xdr:rowOff>
    </xdr:from>
    <xdr:to>
      <xdr:col>78</xdr:col>
      <xdr:colOff>120650</xdr:colOff>
      <xdr:row>80</xdr:row>
      <xdr:rowOff>96157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80934</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29936</xdr:rowOff>
    </xdr:from>
    <xdr:to>
      <xdr:col>65</xdr:col>
      <xdr:colOff>53975</xdr:colOff>
      <xdr:row>77</xdr:row>
      <xdr:rowOff>131536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116313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42527</xdr:rowOff>
    </xdr:from>
    <xdr:to>
      <xdr:col>29</xdr:col>
      <xdr:colOff>127000</xdr:colOff>
      <xdr:row>17</xdr:row>
      <xdr:rowOff>58518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4802"/>
          <a:ext cx="6477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53990</xdr:rowOff>
    </xdr:from>
    <xdr:to>
      <xdr:col>26</xdr:col>
      <xdr:colOff>50800</xdr:colOff>
      <xdr:row>17</xdr:row>
      <xdr:rowOff>58518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16265"/>
          <a:ext cx="698500" cy="4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53990</xdr:rowOff>
    </xdr:from>
    <xdr:to>
      <xdr:col>22</xdr:col>
      <xdr:colOff>114300</xdr:colOff>
      <xdr:row>17</xdr:row>
      <xdr:rowOff>61011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6265"/>
          <a:ext cx="6985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61011</xdr:rowOff>
    </xdr:from>
    <xdr:to>
      <xdr:col>18</xdr:col>
      <xdr:colOff>177800</xdr:colOff>
      <xdr:row>17</xdr:row>
      <xdr:rowOff>65986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3286"/>
          <a:ext cx="698500" cy="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163177</xdr:rowOff>
    </xdr:from>
    <xdr:to>
      <xdr:col>29</xdr:col>
      <xdr:colOff>177800</xdr:colOff>
      <xdr:row>17</xdr:row>
      <xdr:rowOff>93327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7718</xdr:rowOff>
    </xdr:from>
    <xdr:to>
      <xdr:col>26</xdr:col>
      <xdr:colOff>101600</xdr:colOff>
      <xdr:row>17</xdr:row>
      <xdr:rowOff>109318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119495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3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3190</xdr:rowOff>
    </xdr:from>
    <xdr:to>
      <xdr:col>22</xdr:col>
      <xdr:colOff>165100</xdr:colOff>
      <xdr:row>17</xdr:row>
      <xdr:rowOff>104790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10211</xdr:rowOff>
    </xdr:from>
    <xdr:to>
      <xdr:col>19</xdr:col>
      <xdr:colOff>38100</xdr:colOff>
      <xdr:row>17</xdr:row>
      <xdr:rowOff>111811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121988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15186</xdr:rowOff>
    </xdr:from>
    <xdr:to>
      <xdr:col>15</xdr:col>
      <xdr:colOff>101600</xdr:colOff>
      <xdr:row>17</xdr:row>
      <xdr:rowOff>116786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126963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258064</xdr:rowOff>
    </xdr:from>
    <xdr:to>
      <xdr:col>29</xdr:col>
      <xdr:colOff>127000</xdr:colOff>
      <xdr:row>35</xdr:row>
      <xdr:rowOff>289687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68414"/>
          <a:ext cx="6477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165354</xdr:rowOff>
    </xdr:from>
    <xdr:to>
      <xdr:col>26</xdr:col>
      <xdr:colOff>50800</xdr:colOff>
      <xdr:row>35</xdr:row>
      <xdr:rowOff>258064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75704"/>
          <a:ext cx="698500" cy="9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111506</xdr:rowOff>
    </xdr:from>
    <xdr:to>
      <xdr:col>22</xdr:col>
      <xdr:colOff>114300</xdr:colOff>
      <xdr:row>35</xdr:row>
      <xdr:rowOff>165354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378956"/>
          <a:ext cx="698500" cy="39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84328</xdr:rowOff>
    </xdr:from>
    <xdr:to>
      <xdr:col>18</xdr:col>
      <xdr:colOff>177800</xdr:colOff>
      <xdr:row>34</xdr:row>
      <xdr:rowOff>111506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008878"/>
          <a:ext cx="698500" cy="370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238887</xdr:rowOff>
    </xdr:from>
    <xdr:to>
      <xdr:col>29</xdr:col>
      <xdr:colOff>177800</xdr:colOff>
      <xdr:row>35</xdr:row>
      <xdr:rowOff>340487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83964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207264</xdr:rowOff>
    </xdr:from>
    <xdr:to>
      <xdr:col>26</xdr:col>
      <xdr:colOff>101600</xdr:colOff>
      <xdr:row>35</xdr:row>
      <xdr:rowOff>308864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1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319041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8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114554</xdr:rowOff>
    </xdr:from>
    <xdr:to>
      <xdr:col>22</xdr:col>
      <xdr:colOff>165100</xdr:colOff>
      <xdr:row>35</xdr:row>
      <xdr:rowOff>216154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2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226331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60706</xdr:rowOff>
    </xdr:from>
    <xdr:to>
      <xdr:col>19</xdr:col>
      <xdr:colOff>38100</xdr:colOff>
      <xdr:row>34</xdr:row>
      <xdr:rowOff>162306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328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172483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33528</xdr:rowOff>
    </xdr:from>
    <xdr:to>
      <xdr:col>15</xdr:col>
      <xdr:colOff>101600</xdr:colOff>
      <xdr:row>33</xdr:row>
      <xdr:rowOff>135128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595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316755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572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29330</xdr:rowOff>
    </xdr:from>
    <xdr:to>
      <xdr:col>24</xdr:col>
      <xdr:colOff>63500</xdr:colOff>
      <xdr:row>36</xdr:row>
      <xdr:rowOff>61410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1530"/>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47400</xdr:rowOff>
    </xdr:from>
    <xdr:to>
      <xdr:col>19</xdr:col>
      <xdr:colOff>177800</xdr:colOff>
      <xdr:row>36</xdr:row>
      <xdr:rowOff>61410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960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26184</xdr:rowOff>
    </xdr:from>
    <xdr:to>
      <xdr:col>15</xdr:col>
      <xdr:colOff>50800</xdr:colOff>
      <xdr:row>36</xdr:row>
      <xdr:rowOff>47400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98384"/>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26184</xdr:rowOff>
    </xdr:from>
    <xdr:to>
      <xdr:col>10</xdr:col>
      <xdr:colOff>114300</xdr:colOff>
      <xdr:row>36</xdr:row>
      <xdr:rowOff>31855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8384"/>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149980</xdr:rowOff>
    </xdr:from>
    <xdr:to>
      <xdr:col>24</xdr:col>
      <xdr:colOff>114300</xdr:colOff>
      <xdr:row>36</xdr:row>
      <xdr:rowOff>80130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10610</xdr:rowOff>
    </xdr:from>
    <xdr:to>
      <xdr:col>20</xdr:col>
      <xdr:colOff>38100</xdr:colOff>
      <xdr:row>36</xdr:row>
      <xdr:rowOff>112210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168050</xdr:rowOff>
    </xdr:from>
    <xdr:to>
      <xdr:col>15</xdr:col>
      <xdr:colOff>101600</xdr:colOff>
      <xdr:row>36</xdr:row>
      <xdr:rowOff>98200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114727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146834</xdr:rowOff>
    </xdr:from>
    <xdr:to>
      <xdr:col>10</xdr:col>
      <xdr:colOff>165100</xdr:colOff>
      <xdr:row>36</xdr:row>
      <xdr:rowOff>76984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93511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152505</xdr:rowOff>
    </xdr:from>
    <xdr:to>
      <xdr:col>6</xdr:col>
      <xdr:colOff>38100</xdr:colOff>
      <xdr:row>36</xdr:row>
      <xdr:rowOff>82655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99182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106325</xdr:rowOff>
    </xdr:from>
    <xdr:to>
      <xdr:col>24</xdr:col>
      <xdr:colOff>63500</xdr:colOff>
      <xdr:row>58</xdr:row>
      <xdr:rowOff>142400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50425"/>
          <a:ext cx="838200" cy="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142400</xdr:rowOff>
    </xdr:from>
    <xdr:to>
      <xdr:col>19</xdr:col>
      <xdr:colOff>177800</xdr:colOff>
      <xdr:row>59</xdr:row>
      <xdr:rowOff>5229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86500"/>
          <a:ext cx="889000" cy="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5229</xdr:rowOff>
    </xdr:from>
    <xdr:to>
      <xdr:col>15</xdr:col>
      <xdr:colOff>50800</xdr:colOff>
      <xdr:row>59</xdr:row>
      <xdr:rowOff>8625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120779"/>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140777</xdr:rowOff>
    </xdr:from>
    <xdr:to>
      <xdr:col>10</xdr:col>
      <xdr:colOff>114300</xdr:colOff>
      <xdr:row>59</xdr:row>
      <xdr:rowOff>8625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84877"/>
          <a:ext cx="889000" cy="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55525</xdr:rowOff>
    </xdr:from>
    <xdr:to>
      <xdr:col>24</xdr:col>
      <xdr:colOff>114300</xdr:colOff>
      <xdr:row>58</xdr:row>
      <xdr:rowOff>157125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78402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91600</xdr:rowOff>
    </xdr:from>
    <xdr:to>
      <xdr:col>20</xdr:col>
      <xdr:colOff>38100</xdr:colOff>
      <xdr:row>59</xdr:row>
      <xdr:rowOff>21750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38277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125879</xdr:rowOff>
    </xdr:from>
    <xdr:to>
      <xdr:col>15</xdr:col>
      <xdr:colOff>101600</xdr:colOff>
      <xdr:row>59</xdr:row>
      <xdr:rowOff>56029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72556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129275</xdr:rowOff>
    </xdr:from>
    <xdr:to>
      <xdr:col>10</xdr:col>
      <xdr:colOff>165100</xdr:colOff>
      <xdr:row>59</xdr:row>
      <xdr:rowOff>59425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75952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89977</xdr:rowOff>
    </xdr:from>
    <xdr:to>
      <xdr:col>6</xdr:col>
      <xdr:colOff>38100</xdr:colOff>
      <xdr:row>59</xdr:row>
      <xdr:rowOff>20127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36654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0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2997</xdr:rowOff>
    </xdr:from>
    <xdr:to>
      <xdr:col>24</xdr:col>
      <xdr:colOff>63500</xdr:colOff>
      <xdr:row>76</xdr:row>
      <xdr:rowOff>57252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33197"/>
          <a:ext cx="8382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57252</xdr:rowOff>
    </xdr:from>
    <xdr:to>
      <xdr:col>19</xdr:col>
      <xdr:colOff>177800</xdr:colOff>
      <xdr:row>76</xdr:row>
      <xdr:rowOff>80187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87452"/>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80187</xdr:rowOff>
    </xdr:from>
    <xdr:to>
      <xdr:col>15</xdr:col>
      <xdr:colOff>50800</xdr:colOff>
      <xdr:row>76</xdr:row>
      <xdr:rowOff>165075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10387"/>
          <a:ext cx="889000" cy="8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165075</xdr:rowOff>
    </xdr:from>
    <xdr:to>
      <xdr:col>10</xdr:col>
      <xdr:colOff>114300</xdr:colOff>
      <xdr:row>77</xdr:row>
      <xdr:rowOff>5511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95275"/>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123647</xdr:rowOff>
    </xdr:from>
    <xdr:to>
      <xdr:col>24</xdr:col>
      <xdr:colOff>114300</xdr:colOff>
      <xdr:row>76</xdr:row>
      <xdr:rowOff>53798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146524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3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6452</xdr:rowOff>
    </xdr:from>
    <xdr:to>
      <xdr:col>20</xdr:col>
      <xdr:colOff>38100</xdr:colOff>
      <xdr:row>76</xdr:row>
      <xdr:rowOff>108052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124579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29387</xdr:rowOff>
    </xdr:from>
    <xdr:to>
      <xdr:col>15</xdr:col>
      <xdr:colOff>101600</xdr:colOff>
      <xdr:row>76</xdr:row>
      <xdr:rowOff>130987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5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147515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3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114275</xdr:rowOff>
    </xdr:from>
    <xdr:to>
      <xdr:col>10</xdr:col>
      <xdr:colOff>165100</xdr:colOff>
      <xdr:row>77</xdr:row>
      <xdr:rowOff>44425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60951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126161</xdr:rowOff>
    </xdr:from>
    <xdr:to>
      <xdr:col>6</xdr:col>
      <xdr:colOff>38100</xdr:colOff>
      <xdr:row>77</xdr:row>
      <xdr:rowOff>56311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72839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68624</xdr:rowOff>
    </xdr:from>
    <xdr:to>
      <xdr:col>24</xdr:col>
      <xdr:colOff>63500</xdr:colOff>
      <xdr:row>90</xdr:row>
      <xdr:rowOff>145662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499124"/>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82665</xdr:rowOff>
    </xdr:from>
    <xdr:to>
      <xdr:col>19</xdr:col>
      <xdr:colOff>177800</xdr:colOff>
      <xdr:row>90</xdr:row>
      <xdr:rowOff>145662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13165"/>
          <a:ext cx="889000" cy="6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82665</xdr:rowOff>
    </xdr:from>
    <xdr:to>
      <xdr:col>15</xdr:col>
      <xdr:colOff>50800</xdr:colOff>
      <xdr:row>90</xdr:row>
      <xdr:rowOff>90970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13165"/>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90970</xdr:rowOff>
    </xdr:from>
    <xdr:to>
      <xdr:col>10</xdr:col>
      <xdr:colOff>114300</xdr:colOff>
      <xdr:row>90</xdr:row>
      <xdr:rowOff>106172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52147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17824</xdr:rowOff>
    </xdr:from>
    <xdr:to>
      <xdr:col>24</xdr:col>
      <xdr:colOff>114300</xdr:colOff>
      <xdr:row>90</xdr:row>
      <xdr:rowOff>119424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142301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94862</xdr:rowOff>
    </xdr:from>
    <xdr:to>
      <xdr:col>20</xdr:col>
      <xdr:colOff>38100</xdr:colOff>
      <xdr:row>91</xdr:row>
      <xdr:rowOff>25012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41539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30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31865</xdr:rowOff>
    </xdr:from>
    <xdr:to>
      <xdr:col>15</xdr:col>
      <xdr:colOff>101600</xdr:colOff>
      <xdr:row>90</xdr:row>
      <xdr:rowOff>133465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4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149992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23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40170</xdr:rowOff>
    </xdr:from>
    <xdr:to>
      <xdr:col>10</xdr:col>
      <xdr:colOff>165100</xdr:colOff>
      <xdr:row>90</xdr:row>
      <xdr:rowOff>141770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158297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2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55372</xdr:rowOff>
    </xdr:from>
    <xdr:to>
      <xdr:col>6</xdr:col>
      <xdr:colOff>38100</xdr:colOff>
      <xdr:row>90</xdr:row>
      <xdr:rowOff>156972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4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2049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26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51098</xdr:rowOff>
    </xdr:from>
    <xdr:to>
      <xdr:col>55</xdr:col>
      <xdr:colOff>0</xdr:colOff>
      <xdr:row>38</xdr:row>
      <xdr:rowOff>57804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66198"/>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55861</xdr:rowOff>
    </xdr:from>
    <xdr:to>
      <xdr:col>50</xdr:col>
      <xdr:colOff>114300</xdr:colOff>
      <xdr:row>38</xdr:row>
      <xdr:rowOff>57804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7096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55861</xdr:rowOff>
    </xdr:from>
    <xdr:to>
      <xdr:col>45</xdr:col>
      <xdr:colOff>177800</xdr:colOff>
      <xdr:row>38</xdr:row>
      <xdr:rowOff>83827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70961"/>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49517</xdr:rowOff>
    </xdr:from>
    <xdr:to>
      <xdr:col>41</xdr:col>
      <xdr:colOff>50800</xdr:colOff>
      <xdr:row>38</xdr:row>
      <xdr:rowOff>83827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64617"/>
          <a:ext cx="8890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298</xdr:rowOff>
    </xdr:from>
    <xdr:to>
      <xdr:col>55</xdr:col>
      <xdr:colOff>50800</xdr:colOff>
      <xdr:row>38</xdr:row>
      <xdr:rowOff>101898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23175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7004</xdr:rowOff>
    </xdr:from>
    <xdr:to>
      <xdr:col>50</xdr:col>
      <xdr:colOff>165100</xdr:colOff>
      <xdr:row>38</xdr:row>
      <xdr:rowOff>108604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125131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5061</xdr:rowOff>
    </xdr:from>
    <xdr:to>
      <xdr:col>46</xdr:col>
      <xdr:colOff>38100</xdr:colOff>
      <xdr:row>38</xdr:row>
      <xdr:rowOff>106661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123188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9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33027</xdr:rowOff>
    </xdr:from>
    <xdr:to>
      <xdr:col>41</xdr:col>
      <xdr:colOff>101600</xdr:colOff>
      <xdr:row>38</xdr:row>
      <xdr:rowOff>134627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151153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170167</xdr:rowOff>
    </xdr:from>
    <xdr:to>
      <xdr:col>36</xdr:col>
      <xdr:colOff>165100</xdr:colOff>
      <xdr:row>38</xdr:row>
      <xdr:rowOff>100317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116844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146852</xdr:rowOff>
    </xdr:from>
    <xdr:to>
      <xdr:col>55</xdr:col>
      <xdr:colOff>0</xdr:colOff>
      <xdr:row>58</xdr:row>
      <xdr:rowOff>119746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919502"/>
          <a:ext cx="8382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146852</xdr:rowOff>
    </xdr:from>
    <xdr:to>
      <xdr:col>50</xdr:col>
      <xdr:colOff>114300</xdr:colOff>
      <xdr:row>58</xdr:row>
      <xdr:rowOff>42480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919502"/>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42480</xdr:rowOff>
    </xdr:from>
    <xdr:to>
      <xdr:col>45</xdr:col>
      <xdr:colOff>177800</xdr:colOff>
      <xdr:row>59</xdr:row>
      <xdr:rowOff>33499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86580"/>
          <a:ext cx="889000" cy="16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33499</xdr:rowOff>
    </xdr:from>
    <xdr:to>
      <xdr:col>41</xdr:col>
      <xdr:colOff>50800</xdr:colOff>
      <xdr:row>59</xdr:row>
      <xdr:rowOff>72829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10149049"/>
          <a:ext cx="889000" cy="3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68946</xdr:rowOff>
    </xdr:from>
    <xdr:to>
      <xdr:col>55</xdr:col>
      <xdr:colOff>50800</xdr:colOff>
      <xdr:row>58</xdr:row>
      <xdr:rowOff>170546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10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47373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99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96052</xdr:rowOff>
    </xdr:from>
    <xdr:to>
      <xdr:col>50</xdr:col>
      <xdr:colOff>165100</xdr:colOff>
      <xdr:row>58</xdr:row>
      <xdr:rowOff>26202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42729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163130</xdr:rowOff>
    </xdr:from>
    <xdr:to>
      <xdr:col>46</xdr:col>
      <xdr:colOff>38100</xdr:colOff>
      <xdr:row>58</xdr:row>
      <xdr:rowOff>93280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109807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154149</xdr:rowOff>
    </xdr:from>
    <xdr:to>
      <xdr:col>41</xdr:col>
      <xdr:colOff>101600</xdr:colOff>
      <xdr:row>59</xdr:row>
      <xdr:rowOff>84299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75426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22029</xdr:rowOff>
    </xdr:from>
    <xdr:to>
      <xdr:col>36</xdr:col>
      <xdr:colOff>165100</xdr:colOff>
      <xdr:row>59</xdr:row>
      <xdr:rowOff>123629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101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114756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2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130053</xdr:rowOff>
    </xdr:from>
    <xdr:to>
      <xdr:col>55</xdr:col>
      <xdr:colOff>0</xdr:colOff>
      <xdr:row>78</xdr:row>
      <xdr:rowOff>131265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03153"/>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130053</xdr:rowOff>
    </xdr:from>
    <xdr:to>
      <xdr:col>50</xdr:col>
      <xdr:colOff>114300</xdr:colOff>
      <xdr:row>78</xdr:row>
      <xdr:rowOff>139700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03153"/>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40830</xdr:rowOff>
    </xdr:from>
    <xdr:to>
      <xdr:col>41</xdr:col>
      <xdr:colOff>50800</xdr:colOff>
      <xdr:row>78</xdr:row>
      <xdr:rowOff>139700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13930"/>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80465</xdr:rowOff>
    </xdr:from>
    <xdr:to>
      <xdr:col>55</xdr:col>
      <xdr:colOff>50800</xdr:colOff>
      <xdr:row>79</xdr:row>
      <xdr:rowOff>10615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166842</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6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79253</xdr:rowOff>
    </xdr:from>
    <xdr:to>
      <xdr:col>50</xdr:col>
      <xdr:colOff>165100</xdr:colOff>
      <xdr:row>79</xdr:row>
      <xdr:rowOff>9403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530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545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161480</xdr:rowOff>
    </xdr:from>
    <xdr:to>
      <xdr:col>36</xdr:col>
      <xdr:colOff>165100</xdr:colOff>
      <xdr:row>78</xdr:row>
      <xdr:rowOff>91630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82757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5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137871</xdr:rowOff>
    </xdr:from>
    <xdr:to>
      <xdr:col>55</xdr:col>
      <xdr:colOff>0</xdr:colOff>
      <xdr:row>96</xdr:row>
      <xdr:rowOff>136229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425621"/>
          <a:ext cx="838200" cy="1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137871</xdr:rowOff>
    </xdr:from>
    <xdr:to>
      <xdr:col>50</xdr:col>
      <xdr:colOff>114300</xdr:colOff>
      <xdr:row>96</xdr:row>
      <xdr:rowOff>117611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425621"/>
          <a:ext cx="889000" cy="15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117611</xdr:rowOff>
    </xdr:from>
    <xdr:to>
      <xdr:col>45</xdr:col>
      <xdr:colOff>177800</xdr:colOff>
      <xdr:row>97</xdr:row>
      <xdr:rowOff>140429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576811"/>
          <a:ext cx="889000" cy="19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140429</xdr:rowOff>
    </xdr:from>
    <xdr:to>
      <xdr:col>41</xdr:col>
      <xdr:colOff>50800</xdr:colOff>
      <xdr:row>98</xdr:row>
      <xdr:rowOff>40559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71079"/>
          <a:ext cx="889000" cy="7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85429</xdr:rowOff>
    </xdr:from>
    <xdr:to>
      <xdr:col>55</xdr:col>
      <xdr:colOff>50800</xdr:colOff>
      <xdr:row>97</xdr:row>
      <xdr:rowOff>15579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108306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9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87071</xdr:rowOff>
    </xdr:from>
    <xdr:to>
      <xdr:col>50</xdr:col>
      <xdr:colOff>165100</xdr:colOff>
      <xdr:row>96</xdr:row>
      <xdr:rowOff>17221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33748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66811</xdr:rowOff>
    </xdr:from>
    <xdr:to>
      <xdr:col>46</xdr:col>
      <xdr:colOff>38100</xdr:colOff>
      <xdr:row>96</xdr:row>
      <xdr:rowOff>168411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13488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3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89629</xdr:rowOff>
    </xdr:from>
    <xdr:to>
      <xdr:col>41</xdr:col>
      <xdr:colOff>101600</xdr:colOff>
      <xdr:row>98</xdr:row>
      <xdr:rowOff>19779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10906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1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161209</xdr:rowOff>
    </xdr:from>
    <xdr:to>
      <xdr:col>36</xdr:col>
      <xdr:colOff>165100</xdr:colOff>
      <xdr:row>98</xdr:row>
      <xdr:rowOff>91359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107886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4173</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347823"/>
          <a:ext cx="8382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124823</xdr:rowOff>
    </xdr:from>
    <xdr:to>
      <xdr:col>85</xdr:col>
      <xdr:colOff>177800</xdr:colOff>
      <xdr:row>37</xdr:row>
      <xdr:rowOff>54973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2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147700</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148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115164</xdr:rowOff>
    </xdr:from>
    <xdr:to>
      <xdr:col>85</xdr:col>
      <xdr:colOff>127000</xdr:colOff>
      <xdr:row>75</xdr:row>
      <xdr:rowOff>90475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802464"/>
          <a:ext cx="8382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115164</xdr:rowOff>
    </xdr:from>
    <xdr:to>
      <xdr:col>81</xdr:col>
      <xdr:colOff>50800</xdr:colOff>
      <xdr:row>75</xdr:row>
      <xdr:rowOff>30125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02464"/>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18466</xdr:rowOff>
    </xdr:from>
    <xdr:to>
      <xdr:col>76</xdr:col>
      <xdr:colOff>114300</xdr:colOff>
      <xdr:row>75</xdr:row>
      <xdr:rowOff>30125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534316"/>
          <a:ext cx="889000" cy="3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166904</xdr:rowOff>
    </xdr:from>
    <xdr:to>
      <xdr:col>71</xdr:col>
      <xdr:colOff>177800</xdr:colOff>
      <xdr:row>73</xdr:row>
      <xdr:rowOff>18466</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511304"/>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39675</xdr:rowOff>
    </xdr:from>
    <xdr:to>
      <xdr:col>85</xdr:col>
      <xdr:colOff>177800</xdr:colOff>
      <xdr:row>75</xdr:row>
      <xdr:rowOff>141275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62552</xdr:rowOff>
    </xdr:from>
    <xdr:ext cx="469744"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7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64364</xdr:rowOff>
    </xdr:from>
    <xdr:to>
      <xdr:col>81</xdr:col>
      <xdr:colOff>101600</xdr:colOff>
      <xdr:row>74</xdr:row>
      <xdr:rowOff>165964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7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11041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5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150775</xdr:rowOff>
    </xdr:from>
    <xdr:to>
      <xdr:col>76</xdr:col>
      <xdr:colOff>165100</xdr:colOff>
      <xdr:row>75</xdr:row>
      <xdr:rowOff>80925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97452</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57428" y="12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139116</xdr:rowOff>
    </xdr:from>
    <xdr:to>
      <xdr:col>72</xdr:col>
      <xdr:colOff>38100</xdr:colOff>
      <xdr:row>73</xdr:row>
      <xdr:rowOff>69266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48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85793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2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116104</xdr:rowOff>
    </xdr:from>
    <xdr:to>
      <xdr:col>67</xdr:col>
      <xdr:colOff>101600</xdr:colOff>
      <xdr:row>73</xdr:row>
      <xdr:rowOff>46254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62781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2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75978</xdr:rowOff>
    </xdr:from>
    <xdr:to>
      <xdr:col>85</xdr:col>
      <xdr:colOff>127000</xdr:colOff>
      <xdr:row>98</xdr:row>
      <xdr:rowOff>39021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363728"/>
          <a:ext cx="8382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39021</xdr:rowOff>
    </xdr:from>
    <xdr:to>
      <xdr:col>81</xdr:col>
      <xdr:colOff>50800</xdr:colOff>
      <xdr:row>98</xdr:row>
      <xdr:rowOff>56680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41121"/>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30335</xdr:rowOff>
    </xdr:from>
    <xdr:to>
      <xdr:col>76</xdr:col>
      <xdr:colOff>114300</xdr:colOff>
      <xdr:row>98</xdr:row>
      <xdr:rowOff>56680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660985"/>
          <a:ext cx="889000" cy="1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142272</xdr:rowOff>
    </xdr:from>
    <xdr:to>
      <xdr:col>71</xdr:col>
      <xdr:colOff>177800</xdr:colOff>
      <xdr:row>97</xdr:row>
      <xdr:rowOff>30335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430022"/>
          <a:ext cx="889000" cy="2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25178</xdr:rowOff>
    </xdr:from>
    <xdr:to>
      <xdr:col>85</xdr:col>
      <xdr:colOff>177800</xdr:colOff>
      <xdr:row>95</xdr:row>
      <xdr:rowOff>126778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3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48055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159671</xdr:rowOff>
    </xdr:from>
    <xdr:to>
      <xdr:col>81</xdr:col>
      <xdr:colOff>101600</xdr:colOff>
      <xdr:row>98</xdr:row>
      <xdr:rowOff>89821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80948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8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5880</xdr:rowOff>
    </xdr:from>
    <xdr:to>
      <xdr:col>76</xdr:col>
      <xdr:colOff>165100</xdr:colOff>
      <xdr:row>98</xdr:row>
      <xdr:rowOff>107480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98607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150985</xdr:rowOff>
    </xdr:from>
    <xdr:to>
      <xdr:col>72</xdr:col>
      <xdr:colOff>38100</xdr:colOff>
      <xdr:row>97</xdr:row>
      <xdr:rowOff>81135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72262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91472</xdr:rowOff>
    </xdr:from>
    <xdr:to>
      <xdr:col>67</xdr:col>
      <xdr:colOff>101600</xdr:colOff>
      <xdr:row>96</xdr:row>
      <xdr:rowOff>21622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3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38149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1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51643</xdr:rowOff>
    </xdr:from>
    <xdr:to>
      <xdr:col>116</xdr:col>
      <xdr:colOff>63500</xdr:colOff>
      <xdr:row>53</xdr:row>
      <xdr:rowOff>65816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13849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36373</xdr:rowOff>
    </xdr:from>
    <xdr:to>
      <xdr:col>111</xdr:col>
      <xdr:colOff>177800</xdr:colOff>
      <xdr:row>53</xdr:row>
      <xdr:rowOff>51643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123223"/>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22474</xdr:rowOff>
    </xdr:from>
    <xdr:to>
      <xdr:col>107</xdr:col>
      <xdr:colOff>50800</xdr:colOff>
      <xdr:row>53</xdr:row>
      <xdr:rowOff>36373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10932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11226</xdr:rowOff>
    </xdr:from>
    <xdr:to>
      <xdr:col>102</xdr:col>
      <xdr:colOff>114300</xdr:colOff>
      <xdr:row>53</xdr:row>
      <xdr:rowOff>22474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098076"/>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15016</xdr:rowOff>
    </xdr:from>
    <xdr:to>
      <xdr:col>116</xdr:col>
      <xdr:colOff>114300</xdr:colOff>
      <xdr:row>53</xdr:row>
      <xdr:rowOff>116616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37893</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89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843</xdr:rowOff>
    </xdr:from>
    <xdr:to>
      <xdr:col>112</xdr:col>
      <xdr:colOff>38100</xdr:colOff>
      <xdr:row>53</xdr:row>
      <xdr:rowOff>102443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0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118970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8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157023</xdr:rowOff>
    </xdr:from>
    <xdr:to>
      <xdr:col>107</xdr:col>
      <xdr:colOff>101600</xdr:colOff>
      <xdr:row>53</xdr:row>
      <xdr:rowOff>87173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0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103700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8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143124</xdr:rowOff>
    </xdr:from>
    <xdr:to>
      <xdr:col>102</xdr:col>
      <xdr:colOff>165100</xdr:colOff>
      <xdr:row>53</xdr:row>
      <xdr:rowOff>73274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0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89801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8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131876</xdr:rowOff>
    </xdr:from>
    <xdr:to>
      <xdr:col>98</xdr:col>
      <xdr:colOff>38100</xdr:colOff>
      <xdr:row>53</xdr:row>
      <xdr:rowOff>62026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04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78553</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8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127641</xdr:rowOff>
    </xdr:from>
    <xdr:to>
      <xdr:col>116</xdr:col>
      <xdr:colOff>62864</xdr:colOff>
      <xdr:row>78</xdr:row>
      <xdr:rowOff>100037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643491"/>
          <a:ext cx="1269" cy="8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103864</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100037</xdr:rowOff>
    </xdr:from>
    <xdr:to>
      <xdr:col>116</xdr:col>
      <xdr:colOff>152400</xdr:colOff>
      <xdr:row>78</xdr:row>
      <xdr:rowOff>100037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3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74318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4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127641</xdr:rowOff>
    </xdr:from>
    <xdr:to>
      <xdr:col>116</xdr:col>
      <xdr:colOff>152400</xdr:colOff>
      <xdr:row>73</xdr:row>
      <xdr:rowOff>127641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106153</xdr:rowOff>
    </xdr:from>
    <xdr:to>
      <xdr:col>116</xdr:col>
      <xdr:colOff>63500</xdr:colOff>
      <xdr:row>73</xdr:row>
      <xdr:rowOff>127641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2200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124592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54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146165</xdr:rowOff>
    </xdr:from>
    <xdr:to>
      <xdr:col>116</xdr:col>
      <xdr:colOff>114300</xdr:colOff>
      <xdr:row>77</xdr:row>
      <xdr:rowOff>76315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106153</xdr:rowOff>
    </xdr:from>
    <xdr:to>
      <xdr:col>111</xdr:col>
      <xdr:colOff>177800</xdr:colOff>
      <xdr:row>73</xdr:row>
      <xdr:rowOff>143415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22003"/>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163195</xdr:rowOff>
    </xdr:from>
    <xdr:to>
      <xdr:col>112</xdr:col>
      <xdr:colOff>38100</xdr:colOff>
      <xdr:row>77</xdr:row>
      <xdr:rowOff>93345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84472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9398</xdr:rowOff>
    </xdr:from>
    <xdr:to>
      <xdr:col>107</xdr:col>
      <xdr:colOff>50800</xdr:colOff>
      <xdr:row>73</xdr:row>
      <xdr:rowOff>143415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182348"/>
          <a:ext cx="889000" cy="47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139478</xdr:rowOff>
    </xdr:from>
    <xdr:to>
      <xdr:col>107</xdr:col>
      <xdr:colOff>101600</xdr:colOff>
      <xdr:row>77</xdr:row>
      <xdr:rowOff>69628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60755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9398</xdr:rowOff>
    </xdr:from>
    <xdr:to>
      <xdr:col>102</xdr:col>
      <xdr:colOff>114300</xdr:colOff>
      <xdr:row>73</xdr:row>
      <xdr:rowOff>50489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182348"/>
          <a:ext cx="889000" cy="38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7404</xdr:rowOff>
    </xdr:from>
    <xdr:to>
      <xdr:col>102</xdr:col>
      <xdr:colOff>165100</xdr:colOff>
      <xdr:row>76</xdr:row>
      <xdr:rowOff>109004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100131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14833</xdr:rowOff>
    </xdr:from>
    <xdr:to>
      <xdr:col>98</xdr:col>
      <xdr:colOff>38100</xdr:colOff>
      <xdr:row>76</xdr:row>
      <xdr:rowOff>116433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4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107560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76841</xdr:rowOff>
    </xdr:from>
    <xdr:to>
      <xdr:col>116</xdr:col>
      <xdr:colOff>114300</xdr:colOff>
      <xdr:row>74</xdr:row>
      <xdr:rowOff>6991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29868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55353</xdr:rowOff>
    </xdr:from>
    <xdr:to>
      <xdr:col>112</xdr:col>
      <xdr:colOff>38100</xdr:colOff>
      <xdr:row>73</xdr:row>
      <xdr:rowOff>156953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92615</xdr:rowOff>
    </xdr:from>
    <xdr:to>
      <xdr:col>107</xdr:col>
      <xdr:colOff>101600</xdr:colOff>
      <xdr:row>74</xdr:row>
      <xdr:rowOff>22765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39292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130048</xdr:rowOff>
    </xdr:from>
    <xdr:to>
      <xdr:col>102</xdr:col>
      <xdr:colOff>165100</xdr:colOff>
      <xdr:row>71</xdr:row>
      <xdr:rowOff>60198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1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76725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19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171139</xdr:rowOff>
    </xdr:from>
    <xdr:to>
      <xdr:col>98</xdr:col>
      <xdr:colOff>38100</xdr:colOff>
      <xdr:row>73</xdr:row>
      <xdr:rowOff>101289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117816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2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は、扶助費が住民一人当たり１７９，７３１円となっており、２３区の平均値と比較すると一人当たりのコストが大幅に高い状況となっている。これは、生活保護の被保護者数が人口に比して特に多いためであるが、受給実績により４年連続で減となっている。一方で、保育委託の増などにより児童福祉費がこの１０年間で増加傾向となっているほか、障害福祉サービスの増加などにより社会福祉費が前年度と比べて増となっていることから、扶助費全体が増加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202,431
186,674
10.11
108,168,137
104,147,276
3,973,369
56,911,182
12,200,545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127317</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806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118364</xdr:rowOff>
    </xdr:from>
    <xdr:to>
      <xdr:col>19</xdr:col>
      <xdr:colOff>177800</xdr:colOff>
      <xdr:row>35</xdr:row>
      <xdr:rowOff>127317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1911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110553</xdr:rowOff>
    </xdr:from>
    <xdr:to>
      <xdr:col>15</xdr:col>
      <xdr:colOff>50800</xdr:colOff>
      <xdr:row>35</xdr:row>
      <xdr:rowOff>118364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11303"/>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25781</xdr:rowOff>
    </xdr:from>
    <xdr:to>
      <xdr:col>10</xdr:col>
      <xdr:colOff>114300</xdr:colOff>
      <xdr:row>35</xdr:row>
      <xdr:rowOff>110553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26531"/>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77089</xdr:rowOff>
    </xdr:from>
    <xdr:to>
      <xdr:col>24</xdr:col>
      <xdr:colOff>114300</xdr:colOff>
      <xdr:row>36</xdr:row>
      <xdr:rowOff>7239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99966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76517</xdr:rowOff>
    </xdr:from>
    <xdr:to>
      <xdr:col>20</xdr:col>
      <xdr:colOff>38100</xdr:colOff>
      <xdr:row>36</xdr:row>
      <xdr:rowOff>6667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23194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67564</xdr:rowOff>
    </xdr:from>
    <xdr:to>
      <xdr:col>15</xdr:col>
      <xdr:colOff>101600</xdr:colOff>
      <xdr:row>35</xdr:row>
      <xdr:rowOff>169164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14241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59753</xdr:rowOff>
    </xdr:from>
    <xdr:to>
      <xdr:col>10</xdr:col>
      <xdr:colOff>165100</xdr:colOff>
      <xdr:row>35</xdr:row>
      <xdr:rowOff>161353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6430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146431</xdr:rowOff>
    </xdr:from>
    <xdr:to>
      <xdr:col>6</xdr:col>
      <xdr:colOff>38100</xdr:colOff>
      <xdr:row>35</xdr:row>
      <xdr:rowOff>76581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93108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148104</xdr:rowOff>
    </xdr:from>
    <xdr:to>
      <xdr:col>24</xdr:col>
      <xdr:colOff>63500</xdr:colOff>
      <xdr:row>58</xdr:row>
      <xdr:rowOff>66690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9304"/>
          <a:ext cx="838200" cy="2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66690</xdr:rowOff>
    </xdr:from>
    <xdr:to>
      <xdr:col>19</xdr:col>
      <xdr:colOff>177800</xdr:colOff>
      <xdr:row>58</xdr:row>
      <xdr:rowOff>121924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10790"/>
          <a:ext cx="8890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168515</xdr:rowOff>
    </xdr:from>
    <xdr:to>
      <xdr:col>15</xdr:col>
      <xdr:colOff>50800</xdr:colOff>
      <xdr:row>58</xdr:row>
      <xdr:rowOff>121924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1165"/>
          <a:ext cx="889000" cy="1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149573</xdr:rowOff>
    </xdr:from>
    <xdr:to>
      <xdr:col>10</xdr:col>
      <xdr:colOff>114300</xdr:colOff>
      <xdr:row>57</xdr:row>
      <xdr:rowOff>168515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50773"/>
          <a:ext cx="889000" cy="19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97304</xdr:rowOff>
    </xdr:from>
    <xdr:to>
      <xdr:col>24</xdr:col>
      <xdr:colOff>114300</xdr:colOff>
      <xdr:row>57</xdr:row>
      <xdr:rowOff>27454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120181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15890</xdr:rowOff>
    </xdr:from>
    <xdr:to>
      <xdr:col>20</xdr:col>
      <xdr:colOff>38100</xdr:colOff>
      <xdr:row>58</xdr:row>
      <xdr:rowOff>117490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134017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71124</xdr:rowOff>
    </xdr:from>
    <xdr:to>
      <xdr:col>15</xdr:col>
      <xdr:colOff>101600</xdr:colOff>
      <xdr:row>59</xdr:row>
      <xdr:rowOff>1274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163851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117715</xdr:rowOff>
    </xdr:from>
    <xdr:to>
      <xdr:col>10</xdr:col>
      <xdr:colOff>165100</xdr:colOff>
      <xdr:row>58</xdr:row>
      <xdr:rowOff>47865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64392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98773</xdr:rowOff>
    </xdr:from>
    <xdr:to>
      <xdr:col>6</xdr:col>
      <xdr:colOff>38100</xdr:colOff>
      <xdr:row>57</xdr:row>
      <xdr:rowOff>28923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45450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93815</xdr:rowOff>
    </xdr:from>
    <xdr:to>
      <xdr:col>24</xdr:col>
      <xdr:colOff>63500</xdr:colOff>
      <xdr:row>72</xdr:row>
      <xdr:rowOff>121996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8215"/>
          <a:ext cx="8382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91897</xdr:rowOff>
    </xdr:from>
    <xdr:to>
      <xdr:col>19</xdr:col>
      <xdr:colOff>177800</xdr:colOff>
      <xdr:row>72</xdr:row>
      <xdr:rowOff>121996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3629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19800</xdr:rowOff>
    </xdr:from>
    <xdr:to>
      <xdr:col>15</xdr:col>
      <xdr:colOff>50800</xdr:colOff>
      <xdr:row>72</xdr:row>
      <xdr:rowOff>91897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364200"/>
          <a:ext cx="8890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19800</xdr:rowOff>
    </xdr:from>
    <xdr:to>
      <xdr:col>10</xdr:col>
      <xdr:colOff>114300</xdr:colOff>
      <xdr:row>73</xdr:row>
      <xdr:rowOff>18948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364200"/>
          <a:ext cx="889000" cy="17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43015</xdr:rowOff>
    </xdr:from>
    <xdr:to>
      <xdr:col>24</xdr:col>
      <xdr:colOff>114300</xdr:colOff>
      <xdr:row>72</xdr:row>
      <xdr:rowOff>144615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65892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71196</xdr:rowOff>
    </xdr:from>
    <xdr:to>
      <xdr:col>20</xdr:col>
      <xdr:colOff>38100</xdr:colOff>
      <xdr:row>73</xdr:row>
      <xdr:rowOff>1346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1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17873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9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41097</xdr:rowOff>
    </xdr:from>
    <xdr:to>
      <xdr:col>15</xdr:col>
      <xdr:colOff>101600</xdr:colOff>
      <xdr:row>72</xdr:row>
      <xdr:rowOff>142697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159224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140450</xdr:rowOff>
    </xdr:from>
    <xdr:to>
      <xdr:col>10</xdr:col>
      <xdr:colOff>165100</xdr:colOff>
      <xdr:row>72</xdr:row>
      <xdr:rowOff>70600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87127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8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139598</xdr:rowOff>
    </xdr:from>
    <xdr:to>
      <xdr:col>6</xdr:col>
      <xdr:colOff>38100</xdr:colOff>
      <xdr:row>73</xdr:row>
      <xdr:rowOff>69748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86275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25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30037</xdr:rowOff>
    </xdr:from>
    <xdr:to>
      <xdr:col>24</xdr:col>
      <xdr:colOff>63500</xdr:colOff>
      <xdr:row>95</xdr:row>
      <xdr:rowOff>95090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17787"/>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95090</xdr:rowOff>
    </xdr:from>
    <xdr:to>
      <xdr:col>19</xdr:col>
      <xdr:colOff>177800</xdr:colOff>
      <xdr:row>95</xdr:row>
      <xdr:rowOff>152698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82840"/>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136923</xdr:rowOff>
    </xdr:from>
    <xdr:to>
      <xdr:col>15</xdr:col>
      <xdr:colOff>50800</xdr:colOff>
      <xdr:row>95</xdr:row>
      <xdr:rowOff>152698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24673"/>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136923</xdr:rowOff>
    </xdr:from>
    <xdr:to>
      <xdr:col>10</xdr:col>
      <xdr:colOff>114300</xdr:colOff>
      <xdr:row>95</xdr:row>
      <xdr:rowOff>158804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24673"/>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150687</xdr:rowOff>
    </xdr:from>
    <xdr:to>
      <xdr:col>24</xdr:col>
      <xdr:colOff>114300</xdr:colOff>
      <xdr:row>95</xdr:row>
      <xdr:rowOff>80837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2114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1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44290</xdr:rowOff>
    </xdr:from>
    <xdr:to>
      <xdr:col>20</xdr:col>
      <xdr:colOff>38100</xdr:colOff>
      <xdr:row>95</xdr:row>
      <xdr:rowOff>145890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162417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101898</xdr:rowOff>
    </xdr:from>
    <xdr:to>
      <xdr:col>15</xdr:col>
      <xdr:colOff>101600</xdr:colOff>
      <xdr:row>96</xdr:row>
      <xdr:rowOff>32048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48575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6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86123</xdr:rowOff>
    </xdr:from>
    <xdr:to>
      <xdr:col>10</xdr:col>
      <xdr:colOff>165100</xdr:colOff>
      <xdr:row>96</xdr:row>
      <xdr:rowOff>16273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7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32800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4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108004</xdr:rowOff>
    </xdr:from>
    <xdr:to>
      <xdr:col>6</xdr:col>
      <xdr:colOff>38100</xdr:colOff>
      <xdr:row>96</xdr:row>
      <xdr:rowOff>38154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54681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7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25019</xdr:rowOff>
    </xdr:from>
    <xdr:to>
      <xdr:col>55</xdr:col>
      <xdr:colOff>0</xdr:colOff>
      <xdr:row>37</xdr:row>
      <xdr:rowOff>29591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6866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29591</xdr:rowOff>
    </xdr:from>
    <xdr:to>
      <xdr:col>50</xdr:col>
      <xdr:colOff>114300</xdr:colOff>
      <xdr:row>37</xdr:row>
      <xdr:rowOff>34163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7324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34163</xdr:rowOff>
    </xdr:from>
    <xdr:to>
      <xdr:col>45</xdr:col>
      <xdr:colOff>177800</xdr:colOff>
      <xdr:row>37</xdr:row>
      <xdr:rowOff>77978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77813"/>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19685</xdr:rowOff>
    </xdr:from>
    <xdr:to>
      <xdr:col>41</xdr:col>
      <xdr:colOff>50800</xdr:colOff>
      <xdr:row>37</xdr:row>
      <xdr:rowOff>77978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63335"/>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145669</xdr:rowOff>
    </xdr:from>
    <xdr:to>
      <xdr:col>55</xdr:col>
      <xdr:colOff>50800</xdr:colOff>
      <xdr:row>37</xdr:row>
      <xdr:rowOff>75819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168546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150241</xdr:rowOff>
    </xdr:from>
    <xdr:to>
      <xdr:col>50</xdr:col>
      <xdr:colOff>165100</xdr:colOff>
      <xdr:row>37</xdr:row>
      <xdr:rowOff>80391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96918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154813</xdr:rowOff>
    </xdr:from>
    <xdr:to>
      <xdr:col>46</xdr:col>
      <xdr:colOff>38100</xdr:colOff>
      <xdr:row>37</xdr:row>
      <xdr:rowOff>84963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101490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02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27178</xdr:rowOff>
    </xdr:from>
    <xdr:to>
      <xdr:col>41</xdr:col>
      <xdr:colOff>101600</xdr:colOff>
      <xdr:row>37</xdr:row>
      <xdr:rowOff>128778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140335</xdr:rowOff>
    </xdr:from>
    <xdr:to>
      <xdr:col>36</xdr:col>
      <xdr:colOff>165100</xdr:colOff>
      <xdr:row>37</xdr:row>
      <xdr:rowOff>70485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87012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087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111262</xdr:rowOff>
    </xdr:from>
    <xdr:to>
      <xdr:col>55</xdr:col>
      <xdr:colOff>0</xdr:colOff>
      <xdr:row>73</xdr:row>
      <xdr:rowOff>112633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62711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111262</xdr:rowOff>
    </xdr:from>
    <xdr:to>
      <xdr:col>50</xdr:col>
      <xdr:colOff>114300</xdr:colOff>
      <xdr:row>73</xdr:row>
      <xdr:rowOff>131013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62711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123652</xdr:rowOff>
    </xdr:from>
    <xdr:to>
      <xdr:col>45</xdr:col>
      <xdr:colOff>177800</xdr:colOff>
      <xdr:row>73</xdr:row>
      <xdr:rowOff>131013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63950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118166</xdr:rowOff>
    </xdr:from>
    <xdr:to>
      <xdr:col>41</xdr:col>
      <xdr:colOff>50800</xdr:colOff>
      <xdr:row>73</xdr:row>
      <xdr:rowOff>123652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63401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61833</xdr:rowOff>
    </xdr:from>
    <xdr:to>
      <xdr:col>55</xdr:col>
      <xdr:colOff>50800</xdr:colOff>
      <xdr:row>73</xdr:row>
      <xdr:rowOff>163433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84710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2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60462</xdr:rowOff>
    </xdr:from>
    <xdr:to>
      <xdr:col>50</xdr:col>
      <xdr:colOff>165100</xdr:colOff>
      <xdr:row>73</xdr:row>
      <xdr:rowOff>162062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7139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80213</xdr:rowOff>
    </xdr:from>
    <xdr:to>
      <xdr:col>46</xdr:col>
      <xdr:colOff>38100</xdr:colOff>
      <xdr:row>74</xdr:row>
      <xdr:rowOff>10363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26890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72852</xdr:rowOff>
    </xdr:from>
    <xdr:to>
      <xdr:col>41</xdr:col>
      <xdr:colOff>101600</xdr:colOff>
      <xdr:row>74</xdr:row>
      <xdr:rowOff>3002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19529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67366</xdr:rowOff>
    </xdr:from>
    <xdr:to>
      <xdr:col>36</xdr:col>
      <xdr:colOff>165100</xdr:colOff>
      <xdr:row>73</xdr:row>
      <xdr:rowOff>168966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5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14043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3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73406</xdr:rowOff>
    </xdr:from>
    <xdr:to>
      <xdr:col>55</xdr:col>
      <xdr:colOff>0</xdr:colOff>
      <xdr:row>97</xdr:row>
      <xdr:rowOff>115905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04056"/>
          <a:ext cx="838200" cy="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107238</xdr:rowOff>
    </xdr:from>
    <xdr:to>
      <xdr:col>50</xdr:col>
      <xdr:colOff>114300</xdr:colOff>
      <xdr:row>97</xdr:row>
      <xdr:rowOff>115905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37888"/>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107238</xdr:rowOff>
    </xdr:from>
    <xdr:to>
      <xdr:col>45</xdr:col>
      <xdr:colOff>177800</xdr:colOff>
      <xdr:row>97</xdr:row>
      <xdr:rowOff>109046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37888"/>
          <a:ext cx="8890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109046</xdr:rowOff>
    </xdr:from>
    <xdr:to>
      <xdr:col>41</xdr:col>
      <xdr:colOff>50800</xdr:colOff>
      <xdr:row>97</xdr:row>
      <xdr:rowOff>138111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9696"/>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22606</xdr:rowOff>
    </xdr:from>
    <xdr:to>
      <xdr:col>55</xdr:col>
      <xdr:colOff>50800</xdr:colOff>
      <xdr:row>97</xdr:row>
      <xdr:rowOff>124206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65105</xdr:rowOff>
    </xdr:from>
    <xdr:to>
      <xdr:col>50</xdr:col>
      <xdr:colOff>165100</xdr:colOff>
      <xdr:row>97</xdr:row>
      <xdr:rowOff>166705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157832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56438</xdr:rowOff>
    </xdr:from>
    <xdr:to>
      <xdr:col>46</xdr:col>
      <xdr:colOff>38100</xdr:colOff>
      <xdr:row>97</xdr:row>
      <xdr:rowOff>158038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149165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58246</xdr:rowOff>
    </xdr:from>
    <xdr:to>
      <xdr:col>41</xdr:col>
      <xdr:colOff>101600</xdr:colOff>
      <xdr:row>97</xdr:row>
      <xdr:rowOff>159846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150973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87311</xdr:rowOff>
    </xdr:from>
    <xdr:to>
      <xdr:col>36</xdr:col>
      <xdr:colOff>165100</xdr:colOff>
      <xdr:row>98</xdr:row>
      <xdr:rowOff>17461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8588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60996</xdr:rowOff>
    </xdr:from>
    <xdr:to>
      <xdr:col>85</xdr:col>
      <xdr:colOff>127000</xdr:colOff>
      <xdr:row>38</xdr:row>
      <xdr:rowOff>107631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76096"/>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29641</xdr:rowOff>
    </xdr:from>
    <xdr:ext cx="469744"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54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83726</xdr:rowOff>
    </xdr:from>
    <xdr:to>
      <xdr:col>81</xdr:col>
      <xdr:colOff>50800</xdr:colOff>
      <xdr:row>38</xdr:row>
      <xdr:rowOff>107631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98826"/>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83726</xdr:rowOff>
    </xdr:from>
    <xdr:to>
      <xdr:col>76</xdr:col>
      <xdr:colOff>114300</xdr:colOff>
      <xdr:row>38</xdr:row>
      <xdr:rowOff>110994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98826"/>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100218</xdr:rowOff>
    </xdr:from>
    <xdr:to>
      <xdr:col>71</xdr:col>
      <xdr:colOff>177800</xdr:colOff>
      <xdr:row>38</xdr:row>
      <xdr:rowOff>110994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43868"/>
          <a:ext cx="889000" cy="18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xdr:rowOff>
    </xdr:from>
    <xdr:to>
      <xdr:col>85</xdr:col>
      <xdr:colOff>177800</xdr:colOff>
      <xdr:row>38</xdr:row>
      <xdr:rowOff>111796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33073</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56831</xdr:rowOff>
    </xdr:from>
    <xdr:to>
      <xdr:col>81</xdr:col>
      <xdr:colOff>101600</xdr:colOff>
      <xdr:row>38</xdr:row>
      <xdr:rowOff>158431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3508</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3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32926</xdr:rowOff>
    </xdr:from>
    <xdr:to>
      <xdr:col>76</xdr:col>
      <xdr:colOff>165100</xdr:colOff>
      <xdr:row>38</xdr:row>
      <xdr:rowOff>134526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151053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3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60194</xdr:rowOff>
    </xdr:from>
    <xdr:to>
      <xdr:col>72</xdr:col>
      <xdr:colOff>38100</xdr:colOff>
      <xdr:row>38</xdr:row>
      <xdr:rowOff>161794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6871</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35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49418</xdr:rowOff>
    </xdr:from>
    <xdr:to>
      <xdr:col>67</xdr:col>
      <xdr:colOff>101600</xdr:colOff>
      <xdr:row>37</xdr:row>
      <xdr:rowOff>151018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167545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1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6231</xdr:rowOff>
    </xdr:from>
    <xdr:to>
      <xdr:col>85</xdr:col>
      <xdr:colOff>127000</xdr:colOff>
      <xdr:row>58</xdr:row>
      <xdr:rowOff>12746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78881"/>
          <a:ext cx="838200" cy="1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6231</xdr:rowOff>
    </xdr:from>
    <xdr:to>
      <xdr:col>81</xdr:col>
      <xdr:colOff>50800</xdr:colOff>
      <xdr:row>57</xdr:row>
      <xdr:rowOff>54791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78881"/>
          <a:ext cx="889000" cy="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54791</xdr:rowOff>
    </xdr:from>
    <xdr:to>
      <xdr:col>76</xdr:col>
      <xdr:colOff>114300</xdr:colOff>
      <xdr:row>58</xdr:row>
      <xdr:rowOff>114064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27441"/>
          <a:ext cx="889000" cy="2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114064</xdr:rowOff>
    </xdr:from>
    <xdr:to>
      <xdr:col>71</xdr:col>
      <xdr:colOff>177800</xdr:colOff>
      <xdr:row>58</xdr:row>
      <xdr:rowOff>133120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058164"/>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133396</xdr:rowOff>
    </xdr:from>
    <xdr:to>
      <xdr:col>85</xdr:col>
      <xdr:colOff>177800</xdr:colOff>
      <xdr:row>58</xdr:row>
      <xdr:rowOff>63546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111823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126881</xdr:rowOff>
    </xdr:from>
    <xdr:to>
      <xdr:col>81</xdr:col>
      <xdr:colOff>101600</xdr:colOff>
      <xdr:row>57</xdr:row>
      <xdr:rowOff>57031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73558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3991</xdr:rowOff>
    </xdr:from>
    <xdr:to>
      <xdr:col>76</xdr:col>
      <xdr:colOff>165100</xdr:colOff>
      <xdr:row>57</xdr:row>
      <xdr:rowOff>105591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122118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63264</xdr:rowOff>
    </xdr:from>
    <xdr:to>
      <xdr:col>72</xdr:col>
      <xdr:colOff>38100</xdr:colOff>
      <xdr:row>58</xdr:row>
      <xdr:rowOff>164864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155991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82320</xdr:rowOff>
    </xdr:from>
    <xdr:to>
      <xdr:col>67</xdr:col>
      <xdr:colOff>101600</xdr:colOff>
      <xdr:row>59</xdr:row>
      <xdr:rowOff>12470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3597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1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4173</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05823"/>
          <a:ext cx="8382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124823</xdr:rowOff>
    </xdr:from>
    <xdr:to>
      <xdr:col>85</xdr:col>
      <xdr:colOff>177800</xdr:colOff>
      <xdr:row>77</xdr:row>
      <xdr:rowOff>54973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147700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0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112954</xdr:rowOff>
    </xdr:from>
    <xdr:to>
      <xdr:col>85</xdr:col>
      <xdr:colOff>127000</xdr:colOff>
      <xdr:row>95</xdr:row>
      <xdr:rowOff>88570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229254"/>
          <a:ext cx="8382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112954</xdr:rowOff>
    </xdr:from>
    <xdr:to>
      <xdr:col>81</xdr:col>
      <xdr:colOff>50800</xdr:colOff>
      <xdr:row>95</xdr:row>
      <xdr:rowOff>29211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29254"/>
          <a:ext cx="8890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18314</xdr:rowOff>
    </xdr:from>
    <xdr:to>
      <xdr:col>76</xdr:col>
      <xdr:colOff>114300</xdr:colOff>
      <xdr:row>95</xdr:row>
      <xdr:rowOff>29211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63164"/>
          <a:ext cx="889000" cy="3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166675</xdr:rowOff>
    </xdr:from>
    <xdr:to>
      <xdr:col>71</xdr:col>
      <xdr:colOff>177800</xdr:colOff>
      <xdr:row>93</xdr:row>
      <xdr:rowOff>18314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940075"/>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37770</xdr:rowOff>
    </xdr:from>
    <xdr:to>
      <xdr:col>85</xdr:col>
      <xdr:colOff>177800</xdr:colOff>
      <xdr:row>95</xdr:row>
      <xdr:rowOff>139370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60647</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7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62154</xdr:rowOff>
    </xdr:from>
    <xdr:to>
      <xdr:col>81</xdr:col>
      <xdr:colOff>101600</xdr:colOff>
      <xdr:row>94</xdr:row>
      <xdr:rowOff>163754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9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149861</xdr:rowOff>
    </xdr:from>
    <xdr:to>
      <xdr:col>76</xdr:col>
      <xdr:colOff>165100</xdr:colOff>
      <xdr:row>95</xdr:row>
      <xdr:rowOff>80011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96538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04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138964</xdr:rowOff>
    </xdr:from>
    <xdr:to>
      <xdr:col>72</xdr:col>
      <xdr:colOff>38100</xdr:colOff>
      <xdr:row>93</xdr:row>
      <xdr:rowOff>69114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85641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6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115875</xdr:rowOff>
    </xdr:from>
    <xdr:to>
      <xdr:col>67</xdr:col>
      <xdr:colOff>101600</xdr:colOff>
      <xdr:row>93</xdr:row>
      <xdr:rowOff>46025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8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62552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は、民生費が住民一人当たり２７０，６１３円となっており、２３区の平均値と比較すると一人当たりのコストが大幅に高い状況となっている。これは、生活保護の被保護者数が人口に比して特に多いためであるが、受給実績により４年連続で減となっている。一方で、保育委託の増などにより児童福祉費がこの１０年間で増加傾向となっているほか、障害福祉サービスの増加などにより社会福祉費が前年度と比べて増となっていることから、扶助費全体が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する財政調整基金残高の割合は、前年度と比較して０．５４ポイント上昇している。これは、標準財政規模が４．９４％増に対し、財政調整基金残高が８．０％増となったため、割合が上昇した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標準財政規模に対する実質収支額の割合は、前年度と比較して０．１３ポイント低下している。これは、標準財政規模が４．９４％増に対し、実質収支額が扶助費の増等により３．１１％増であり、標準財政規模よりも実質収支額の増加率が低かっ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標準財政規模に対する一般会計の割合は、前年度と比較し０．１２ポイント低下している。これは、一般会計の額が特別区交付金の増（</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億円）などにより増加したが、標準財政規模が増加（</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億円）となったため、比率が減少した。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標準財政規模に対する国民健康保険事業会計の割合は、前年度と比較し０．４４ポイント低下、介護保険会計の割合は０．２３ポイント低下、後期高齢者医療会計の割合は０．０２ポイント低下している。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1" t="s">
        <v>
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
81</v>
      </c>
      <c r="C3" s="403"/>
      <c r="D3" s="403"/>
      <c r="E3" s="404"/>
      <c r="F3" s="404"/>
      <c r="G3" s="404"/>
      <c r="H3" s="404"/>
      <c r="I3" s="404"/>
      <c r="J3" s="404"/>
      <c r="K3" s="404"/>
      <c r="L3" s="404" t="s">
        <v>
82</v>
      </c>
      <c r="M3" s="404"/>
      <c r="N3" s="404"/>
      <c r="O3" s="404"/>
      <c r="P3" s="404"/>
      <c r="Q3" s="404"/>
      <c r="R3" s="411"/>
      <c r="S3" s="411"/>
      <c r="T3" s="411"/>
      <c r="U3" s="411"/>
      <c r="V3" s="412"/>
      <c r="W3" s="386" t="s">
        <v>
83</v>
      </c>
      <c r="X3" s="387"/>
      <c r="Y3" s="387"/>
      <c r="Z3" s="387"/>
      <c r="AA3" s="387"/>
      <c r="AB3" s="403"/>
      <c r="AC3" s="411" t="s">
        <v>
84</v>
      </c>
      <c r="AD3" s="387"/>
      <c r="AE3" s="387"/>
      <c r="AF3" s="387"/>
      <c r="AG3" s="387"/>
      <c r="AH3" s="387"/>
      <c r="AI3" s="387"/>
      <c r="AJ3" s="387"/>
      <c r="AK3" s="387"/>
      <c r="AL3" s="388"/>
      <c r="AM3" s="386" t="s">
        <v>
85</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86</v>
      </c>
      <c r="BO3" s="387"/>
      <c r="BP3" s="387"/>
      <c r="BQ3" s="387"/>
      <c r="BR3" s="387"/>
      <c r="BS3" s="387"/>
      <c r="BT3" s="387"/>
      <c r="BU3" s="388"/>
      <c r="BV3" s="386" t="s">
        <v>
87</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88</v>
      </c>
      <c r="CU3" s="387"/>
      <c r="CV3" s="387"/>
      <c r="CW3" s="387"/>
      <c r="CX3" s="387"/>
      <c r="CY3" s="387"/>
      <c r="CZ3" s="387"/>
      <c r="DA3" s="388"/>
      <c r="DB3" s="386" t="s">
        <v>
89</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90</v>
      </c>
      <c r="AZ4" s="390"/>
      <c r="BA4" s="390"/>
      <c r="BB4" s="390"/>
      <c r="BC4" s="390"/>
      <c r="BD4" s="390"/>
      <c r="BE4" s="390"/>
      <c r="BF4" s="390"/>
      <c r="BG4" s="390"/>
      <c r="BH4" s="390"/>
      <c r="BI4" s="390"/>
      <c r="BJ4" s="390"/>
      <c r="BK4" s="390"/>
      <c r="BL4" s="390"/>
      <c r="BM4" s="391"/>
      <c r="BN4" s="392">
        <v>
108168137</v>
      </c>
      <c r="BO4" s="393"/>
      <c r="BP4" s="393"/>
      <c r="BQ4" s="393"/>
      <c r="BR4" s="393"/>
      <c r="BS4" s="393"/>
      <c r="BT4" s="393"/>
      <c r="BU4" s="394"/>
      <c r="BV4" s="392">
        <v>
102273177</v>
      </c>
      <c r="BW4" s="393"/>
      <c r="BX4" s="393"/>
      <c r="BY4" s="393"/>
      <c r="BZ4" s="393"/>
      <c r="CA4" s="393"/>
      <c r="CB4" s="393"/>
      <c r="CC4" s="394"/>
      <c r="CD4" s="395" t="s">
        <v>
91</v>
      </c>
      <c r="CE4" s="396"/>
      <c r="CF4" s="396"/>
      <c r="CG4" s="396"/>
      <c r="CH4" s="396"/>
      <c r="CI4" s="396"/>
      <c r="CJ4" s="396"/>
      <c r="CK4" s="396"/>
      <c r="CL4" s="396"/>
      <c r="CM4" s="396"/>
      <c r="CN4" s="396"/>
      <c r="CO4" s="396"/>
      <c r="CP4" s="396"/>
      <c r="CQ4" s="396"/>
      <c r="CR4" s="396"/>
      <c r="CS4" s="397"/>
      <c r="CT4" s="398">
        <v>
7</v>
      </c>
      <c r="CU4" s="399"/>
      <c r="CV4" s="399"/>
      <c r="CW4" s="399"/>
      <c r="CX4" s="399"/>
      <c r="CY4" s="399"/>
      <c r="CZ4" s="399"/>
      <c r="DA4" s="400"/>
      <c r="DB4" s="398">
        <v>
7.1</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92</v>
      </c>
      <c r="AN5" s="459"/>
      <c r="AO5" s="459"/>
      <c r="AP5" s="459"/>
      <c r="AQ5" s="459"/>
      <c r="AR5" s="459"/>
      <c r="AS5" s="459"/>
      <c r="AT5" s="460"/>
      <c r="AU5" s="461" t="s">
        <v>
93</v>
      </c>
      <c r="AV5" s="462"/>
      <c r="AW5" s="462"/>
      <c r="AX5" s="462"/>
      <c r="AY5" s="463" t="s">
        <v>
94</v>
      </c>
      <c r="AZ5" s="464"/>
      <c r="BA5" s="464"/>
      <c r="BB5" s="464"/>
      <c r="BC5" s="464"/>
      <c r="BD5" s="464"/>
      <c r="BE5" s="464"/>
      <c r="BF5" s="464"/>
      <c r="BG5" s="464"/>
      <c r="BH5" s="464"/>
      <c r="BI5" s="464"/>
      <c r="BJ5" s="464"/>
      <c r="BK5" s="464"/>
      <c r="BL5" s="464"/>
      <c r="BM5" s="465"/>
      <c r="BN5" s="429">
        <v>
104147276</v>
      </c>
      <c r="BO5" s="430"/>
      <c r="BP5" s="430"/>
      <c r="BQ5" s="430"/>
      <c r="BR5" s="430"/>
      <c r="BS5" s="430"/>
      <c r="BT5" s="430"/>
      <c r="BU5" s="431"/>
      <c r="BV5" s="429">
        <v>
98377842</v>
      </c>
      <c r="BW5" s="430"/>
      <c r="BX5" s="430"/>
      <c r="BY5" s="430"/>
      <c r="BZ5" s="430"/>
      <c r="CA5" s="430"/>
      <c r="CB5" s="430"/>
      <c r="CC5" s="431"/>
      <c r="CD5" s="432" t="s">
        <v>
95</v>
      </c>
      <c r="CE5" s="433"/>
      <c r="CF5" s="433"/>
      <c r="CG5" s="433"/>
      <c r="CH5" s="433"/>
      <c r="CI5" s="433"/>
      <c r="CJ5" s="433"/>
      <c r="CK5" s="433"/>
      <c r="CL5" s="433"/>
      <c r="CM5" s="433"/>
      <c r="CN5" s="433"/>
      <c r="CO5" s="433"/>
      <c r="CP5" s="433"/>
      <c r="CQ5" s="433"/>
      <c r="CR5" s="433"/>
      <c r="CS5" s="434"/>
      <c r="CT5" s="426">
        <v>
84.3</v>
      </c>
      <c r="CU5" s="427"/>
      <c r="CV5" s="427"/>
      <c r="CW5" s="427"/>
      <c r="CX5" s="427"/>
      <c r="CY5" s="427"/>
      <c r="CZ5" s="427"/>
      <c r="DA5" s="428"/>
      <c r="DB5" s="426">
        <v>
84.5</v>
      </c>
      <c r="DC5" s="427"/>
      <c r="DD5" s="427"/>
      <c r="DE5" s="427"/>
      <c r="DF5" s="427"/>
      <c r="DG5" s="427"/>
      <c r="DH5" s="427"/>
      <c r="DI5" s="428"/>
      <c r="DJ5" s="186"/>
      <c r="DK5" s="186"/>
      <c r="DL5" s="186"/>
      <c r="DM5" s="186"/>
      <c r="DN5" s="186"/>
      <c r="DO5" s="186"/>
    </row>
    <row r="6" spans="1:119" ht="18.75" customHeight="1" x14ac:dyDescent="0.2">
      <c r="A6" s="187"/>
      <c r="B6" s="435" t="s">
        <v>
96</v>
      </c>
      <c r="C6" s="436"/>
      <c r="D6" s="436"/>
      <c r="E6" s="437"/>
      <c r="F6" s="437"/>
      <c r="G6" s="437"/>
      <c r="H6" s="437"/>
      <c r="I6" s="437"/>
      <c r="J6" s="437"/>
      <c r="K6" s="437"/>
      <c r="L6" s="437" t="s">
        <v>
97</v>
      </c>
      <c r="M6" s="437"/>
      <c r="N6" s="437"/>
      <c r="O6" s="437"/>
      <c r="P6" s="437"/>
      <c r="Q6" s="437"/>
      <c r="R6" s="441"/>
      <c r="S6" s="441"/>
      <c r="T6" s="441"/>
      <c r="U6" s="441"/>
      <c r="V6" s="442"/>
      <c r="W6" s="445" t="s">
        <v>
98</v>
      </c>
      <c r="X6" s="446"/>
      <c r="Y6" s="446"/>
      <c r="Z6" s="446"/>
      <c r="AA6" s="446"/>
      <c r="AB6" s="436"/>
      <c r="AC6" s="449" t="s">
        <v>
99</v>
      </c>
      <c r="AD6" s="450"/>
      <c r="AE6" s="450"/>
      <c r="AF6" s="450"/>
      <c r="AG6" s="450"/>
      <c r="AH6" s="450"/>
      <c r="AI6" s="450"/>
      <c r="AJ6" s="450"/>
      <c r="AK6" s="450"/>
      <c r="AL6" s="451"/>
      <c r="AM6" s="458" t="s">
        <v>
100</v>
      </c>
      <c r="AN6" s="459"/>
      <c r="AO6" s="459"/>
      <c r="AP6" s="459"/>
      <c r="AQ6" s="459"/>
      <c r="AR6" s="459"/>
      <c r="AS6" s="459"/>
      <c r="AT6" s="460"/>
      <c r="AU6" s="461" t="s">
        <v>
101</v>
      </c>
      <c r="AV6" s="462"/>
      <c r="AW6" s="462"/>
      <c r="AX6" s="462"/>
      <c r="AY6" s="463" t="s">
        <v>
102</v>
      </c>
      <c r="AZ6" s="464"/>
      <c r="BA6" s="464"/>
      <c r="BB6" s="464"/>
      <c r="BC6" s="464"/>
      <c r="BD6" s="464"/>
      <c r="BE6" s="464"/>
      <c r="BF6" s="464"/>
      <c r="BG6" s="464"/>
      <c r="BH6" s="464"/>
      <c r="BI6" s="464"/>
      <c r="BJ6" s="464"/>
      <c r="BK6" s="464"/>
      <c r="BL6" s="464"/>
      <c r="BM6" s="465"/>
      <c r="BN6" s="429">
        <v>
4020861</v>
      </c>
      <c r="BO6" s="430"/>
      <c r="BP6" s="430"/>
      <c r="BQ6" s="430"/>
      <c r="BR6" s="430"/>
      <c r="BS6" s="430"/>
      <c r="BT6" s="430"/>
      <c r="BU6" s="431"/>
      <c r="BV6" s="429">
        <v>
3895335</v>
      </c>
      <c r="BW6" s="430"/>
      <c r="BX6" s="430"/>
      <c r="BY6" s="430"/>
      <c r="BZ6" s="430"/>
      <c r="CA6" s="430"/>
      <c r="CB6" s="430"/>
      <c r="CC6" s="431"/>
      <c r="CD6" s="432" t="s">
        <v>
103</v>
      </c>
      <c r="CE6" s="433"/>
      <c r="CF6" s="433"/>
      <c r="CG6" s="433"/>
      <c r="CH6" s="433"/>
      <c r="CI6" s="433"/>
      <c r="CJ6" s="433"/>
      <c r="CK6" s="433"/>
      <c r="CL6" s="433"/>
      <c r="CM6" s="433"/>
      <c r="CN6" s="433"/>
      <c r="CO6" s="433"/>
      <c r="CP6" s="433"/>
      <c r="CQ6" s="433"/>
      <c r="CR6" s="433"/>
      <c r="CS6" s="434"/>
      <c r="CT6" s="466">
        <v>
84.3</v>
      </c>
      <c r="CU6" s="467"/>
      <c r="CV6" s="467"/>
      <c r="CW6" s="467"/>
      <c r="CX6" s="467"/>
      <c r="CY6" s="467"/>
      <c r="CZ6" s="467"/>
      <c r="DA6" s="468"/>
      <c r="DB6" s="466">
        <v>
84.5</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104</v>
      </c>
      <c r="AN7" s="459"/>
      <c r="AO7" s="459"/>
      <c r="AP7" s="459"/>
      <c r="AQ7" s="459"/>
      <c r="AR7" s="459"/>
      <c r="AS7" s="459"/>
      <c r="AT7" s="460"/>
      <c r="AU7" s="461" t="s">
        <v>
101</v>
      </c>
      <c r="AV7" s="462"/>
      <c r="AW7" s="462"/>
      <c r="AX7" s="462"/>
      <c r="AY7" s="463" t="s">
        <v>
105</v>
      </c>
      <c r="AZ7" s="464"/>
      <c r="BA7" s="464"/>
      <c r="BB7" s="464"/>
      <c r="BC7" s="464"/>
      <c r="BD7" s="464"/>
      <c r="BE7" s="464"/>
      <c r="BF7" s="464"/>
      <c r="BG7" s="464"/>
      <c r="BH7" s="464"/>
      <c r="BI7" s="464"/>
      <c r="BJ7" s="464"/>
      <c r="BK7" s="464"/>
      <c r="BL7" s="464"/>
      <c r="BM7" s="465"/>
      <c r="BN7" s="429">
        <v>
47492</v>
      </c>
      <c r="BO7" s="430"/>
      <c r="BP7" s="430"/>
      <c r="BQ7" s="430"/>
      <c r="BR7" s="430"/>
      <c r="BS7" s="430"/>
      <c r="BT7" s="430"/>
      <c r="BU7" s="431"/>
      <c r="BV7" s="429">
        <v>
41925</v>
      </c>
      <c r="BW7" s="430"/>
      <c r="BX7" s="430"/>
      <c r="BY7" s="430"/>
      <c r="BZ7" s="430"/>
      <c r="CA7" s="430"/>
      <c r="CB7" s="430"/>
      <c r="CC7" s="431"/>
      <c r="CD7" s="432" t="s">
        <v>
106</v>
      </c>
      <c r="CE7" s="433"/>
      <c r="CF7" s="433"/>
      <c r="CG7" s="433"/>
      <c r="CH7" s="433"/>
      <c r="CI7" s="433"/>
      <c r="CJ7" s="433"/>
      <c r="CK7" s="433"/>
      <c r="CL7" s="433"/>
      <c r="CM7" s="433"/>
      <c r="CN7" s="433"/>
      <c r="CO7" s="433"/>
      <c r="CP7" s="433"/>
      <c r="CQ7" s="433"/>
      <c r="CR7" s="433"/>
      <c r="CS7" s="434"/>
      <c r="CT7" s="429">
        <v>
56911182</v>
      </c>
      <c r="CU7" s="430"/>
      <c r="CV7" s="430"/>
      <c r="CW7" s="430"/>
      <c r="CX7" s="430"/>
      <c r="CY7" s="430"/>
      <c r="CZ7" s="430"/>
      <c r="DA7" s="431"/>
      <c r="DB7" s="429">
        <v>
54234488</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107</v>
      </c>
      <c r="AN8" s="459"/>
      <c r="AO8" s="459"/>
      <c r="AP8" s="459"/>
      <c r="AQ8" s="459"/>
      <c r="AR8" s="459"/>
      <c r="AS8" s="459"/>
      <c r="AT8" s="460"/>
      <c r="AU8" s="461" t="s">
        <v>
108</v>
      </c>
      <c r="AV8" s="462"/>
      <c r="AW8" s="462"/>
      <c r="AX8" s="462"/>
      <c r="AY8" s="463" t="s">
        <v>
109</v>
      </c>
      <c r="AZ8" s="464"/>
      <c r="BA8" s="464"/>
      <c r="BB8" s="464"/>
      <c r="BC8" s="464"/>
      <c r="BD8" s="464"/>
      <c r="BE8" s="464"/>
      <c r="BF8" s="464"/>
      <c r="BG8" s="464"/>
      <c r="BH8" s="464"/>
      <c r="BI8" s="464"/>
      <c r="BJ8" s="464"/>
      <c r="BK8" s="464"/>
      <c r="BL8" s="464"/>
      <c r="BM8" s="465"/>
      <c r="BN8" s="429">
        <v>
3973369</v>
      </c>
      <c r="BO8" s="430"/>
      <c r="BP8" s="430"/>
      <c r="BQ8" s="430"/>
      <c r="BR8" s="430"/>
      <c r="BS8" s="430"/>
      <c r="BT8" s="430"/>
      <c r="BU8" s="431"/>
      <c r="BV8" s="429">
        <v>
3853410</v>
      </c>
      <c r="BW8" s="430"/>
      <c r="BX8" s="430"/>
      <c r="BY8" s="430"/>
      <c r="BZ8" s="430"/>
      <c r="CA8" s="430"/>
      <c r="CB8" s="430"/>
      <c r="CC8" s="431"/>
      <c r="CD8" s="432" t="s">
        <v>
110</v>
      </c>
      <c r="CE8" s="433"/>
      <c r="CF8" s="433"/>
      <c r="CG8" s="433"/>
      <c r="CH8" s="433"/>
      <c r="CI8" s="433"/>
      <c r="CJ8" s="433"/>
      <c r="CK8" s="433"/>
      <c r="CL8" s="433"/>
      <c r="CM8" s="433"/>
      <c r="CN8" s="433"/>
      <c r="CO8" s="433"/>
      <c r="CP8" s="433"/>
      <c r="CQ8" s="433"/>
      <c r="CR8" s="433"/>
      <c r="CS8" s="434"/>
      <c r="CT8" s="469">
        <v>
0.47</v>
      </c>
      <c r="CU8" s="470"/>
      <c r="CV8" s="470"/>
      <c r="CW8" s="470"/>
      <c r="CX8" s="470"/>
      <c r="CY8" s="470"/>
      <c r="CZ8" s="470"/>
      <c r="DA8" s="471"/>
      <c r="DB8" s="469">
        <v>
0.47</v>
      </c>
      <c r="DC8" s="470"/>
      <c r="DD8" s="470"/>
      <c r="DE8" s="470"/>
      <c r="DF8" s="470"/>
      <c r="DG8" s="470"/>
      <c r="DH8" s="470"/>
      <c r="DI8" s="471"/>
      <c r="DJ8" s="186"/>
      <c r="DK8" s="186"/>
      <c r="DL8" s="186"/>
      <c r="DM8" s="186"/>
      <c r="DN8" s="186"/>
      <c r="DO8" s="186"/>
    </row>
    <row r="9" spans="1:119" ht="18.75" customHeight="1" thickBot="1" x14ac:dyDescent="0.25">
      <c r="A9" s="187"/>
      <c r="B9" s="423" t="s">
        <v>
111</v>
      </c>
      <c r="C9" s="424"/>
      <c r="D9" s="424"/>
      <c r="E9" s="424"/>
      <c r="F9" s="424"/>
      <c r="G9" s="424"/>
      <c r="H9" s="424"/>
      <c r="I9" s="424"/>
      <c r="J9" s="424"/>
      <c r="K9" s="472"/>
      <c r="L9" s="473" t="s">
        <v>
112</v>
      </c>
      <c r="M9" s="474"/>
      <c r="N9" s="474"/>
      <c r="O9" s="474"/>
      <c r="P9" s="474"/>
      <c r="Q9" s="475"/>
      <c r="R9" s="476">
        <v>
198073</v>
      </c>
      <c r="S9" s="477"/>
      <c r="T9" s="477"/>
      <c r="U9" s="477"/>
      <c r="V9" s="478"/>
      <c r="W9" s="386" t="s">
        <v>
113</v>
      </c>
      <c r="X9" s="387"/>
      <c r="Y9" s="387"/>
      <c r="Z9" s="387"/>
      <c r="AA9" s="387"/>
      <c r="AB9" s="387"/>
      <c r="AC9" s="387"/>
      <c r="AD9" s="387"/>
      <c r="AE9" s="387"/>
      <c r="AF9" s="387"/>
      <c r="AG9" s="387"/>
      <c r="AH9" s="387"/>
      <c r="AI9" s="387"/>
      <c r="AJ9" s="387"/>
      <c r="AK9" s="387"/>
      <c r="AL9" s="388"/>
      <c r="AM9" s="458" t="s">
        <v>
114</v>
      </c>
      <c r="AN9" s="459"/>
      <c r="AO9" s="459"/>
      <c r="AP9" s="459"/>
      <c r="AQ9" s="459"/>
      <c r="AR9" s="459"/>
      <c r="AS9" s="459"/>
      <c r="AT9" s="460"/>
      <c r="AU9" s="461" t="s">
        <v>
108</v>
      </c>
      <c r="AV9" s="462"/>
      <c r="AW9" s="462"/>
      <c r="AX9" s="462"/>
      <c r="AY9" s="463" t="s">
        <v>
115</v>
      </c>
      <c r="AZ9" s="464"/>
      <c r="BA9" s="464"/>
      <c r="BB9" s="464"/>
      <c r="BC9" s="464"/>
      <c r="BD9" s="464"/>
      <c r="BE9" s="464"/>
      <c r="BF9" s="464"/>
      <c r="BG9" s="464"/>
      <c r="BH9" s="464"/>
      <c r="BI9" s="464"/>
      <c r="BJ9" s="464"/>
      <c r="BK9" s="464"/>
      <c r="BL9" s="464"/>
      <c r="BM9" s="465"/>
      <c r="BN9" s="429">
        <v>
119959</v>
      </c>
      <c r="BO9" s="430"/>
      <c r="BP9" s="430"/>
      <c r="BQ9" s="430"/>
      <c r="BR9" s="430"/>
      <c r="BS9" s="430"/>
      <c r="BT9" s="430"/>
      <c r="BU9" s="431"/>
      <c r="BV9" s="429">
        <v>
147825</v>
      </c>
      <c r="BW9" s="430"/>
      <c r="BX9" s="430"/>
      <c r="BY9" s="430"/>
      <c r="BZ9" s="430"/>
      <c r="CA9" s="430"/>
      <c r="CB9" s="430"/>
      <c r="CC9" s="431"/>
      <c r="CD9" s="432" t="s">
        <v>
116</v>
      </c>
      <c r="CE9" s="433"/>
      <c r="CF9" s="433"/>
      <c r="CG9" s="433"/>
      <c r="CH9" s="433"/>
      <c r="CI9" s="433"/>
      <c r="CJ9" s="433"/>
      <c r="CK9" s="433"/>
      <c r="CL9" s="433"/>
      <c r="CM9" s="433"/>
      <c r="CN9" s="433"/>
      <c r="CO9" s="433"/>
      <c r="CP9" s="433"/>
      <c r="CQ9" s="433"/>
      <c r="CR9" s="433"/>
      <c r="CS9" s="434"/>
      <c r="CT9" s="426">
        <v>
2.4</v>
      </c>
      <c r="CU9" s="427"/>
      <c r="CV9" s="427"/>
      <c r="CW9" s="427"/>
      <c r="CX9" s="427"/>
      <c r="CY9" s="427"/>
      <c r="CZ9" s="427"/>
      <c r="DA9" s="428"/>
      <c r="DB9" s="426">
        <v>
3.1</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
117</v>
      </c>
      <c r="M10" s="459"/>
      <c r="N10" s="459"/>
      <c r="O10" s="459"/>
      <c r="P10" s="459"/>
      <c r="Q10" s="460"/>
      <c r="R10" s="480">
        <v>
175928</v>
      </c>
      <c r="S10" s="481"/>
      <c r="T10" s="481"/>
      <c r="U10" s="481"/>
      <c r="V10" s="482"/>
      <c r="W10" s="417"/>
      <c r="X10" s="418"/>
      <c r="Y10" s="418"/>
      <c r="Z10" s="418"/>
      <c r="AA10" s="418"/>
      <c r="AB10" s="418"/>
      <c r="AC10" s="418"/>
      <c r="AD10" s="418"/>
      <c r="AE10" s="418"/>
      <c r="AF10" s="418"/>
      <c r="AG10" s="418"/>
      <c r="AH10" s="418"/>
      <c r="AI10" s="418"/>
      <c r="AJ10" s="418"/>
      <c r="AK10" s="418"/>
      <c r="AL10" s="421"/>
      <c r="AM10" s="458" t="s">
        <v>
118</v>
      </c>
      <c r="AN10" s="459"/>
      <c r="AO10" s="459"/>
      <c r="AP10" s="459"/>
      <c r="AQ10" s="459"/>
      <c r="AR10" s="459"/>
      <c r="AS10" s="459"/>
      <c r="AT10" s="460"/>
      <c r="AU10" s="461" t="s">
        <v>
93</v>
      </c>
      <c r="AV10" s="462"/>
      <c r="AW10" s="462"/>
      <c r="AX10" s="462"/>
      <c r="AY10" s="463" t="s">
        <v>
119</v>
      </c>
      <c r="AZ10" s="464"/>
      <c r="BA10" s="464"/>
      <c r="BB10" s="464"/>
      <c r="BC10" s="464"/>
      <c r="BD10" s="464"/>
      <c r="BE10" s="464"/>
      <c r="BF10" s="464"/>
      <c r="BG10" s="464"/>
      <c r="BH10" s="464"/>
      <c r="BI10" s="464"/>
      <c r="BJ10" s="464"/>
      <c r="BK10" s="464"/>
      <c r="BL10" s="464"/>
      <c r="BM10" s="465"/>
      <c r="BN10" s="429">
        <v>
1982044</v>
      </c>
      <c r="BO10" s="430"/>
      <c r="BP10" s="430"/>
      <c r="BQ10" s="430"/>
      <c r="BR10" s="430"/>
      <c r="BS10" s="430"/>
      <c r="BT10" s="430"/>
      <c r="BU10" s="431"/>
      <c r="BV10" s="429">
        <v>
526500</v>
      </c>
      <c r="BW10" s="430"/>
      <c r="BX10" s="430"/>
      <c r="BY10" s="430"/>
      <c r="BZ10" s="430"/>
      <c r="CA10" s="430"/>
      <c r="CB10" s="430"/>
      <c r="CC10" s="431"/>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
121</v>
      </c>
      <c r="M11" s="484"/>
      <c r="N11" s="484"/>
      <c r="O11" s="484"/>
      <c r="P11" s="484"/>
      <c r="Q11" s="485"/>
      <c r="R11" s="486" t="s">
        <v>
122</v>
      </c>
      <c r="S11" s="487"/>
      <c r="T11" s="487"/>
      <c r="U11" s="487"/>
      <c r="V11" s="488"/>
      <c r="W11" s="417"/>
      <c r="X11" s="418"/>
      <c r="Y11" s="418"/>
      <c r="Z11" s="418"/>
      <c r="AA11" s="418"/>
      <c r="AB11" s="418"/>
      <c r="AC11" s="418"/>
      <c r="AD11" s="418"/>
      <c r="AE11" s="418"/>
      <c r="AF11" s="418"/>
      <c r="AG11" s="418"/>
      <c r="AH11" s="418"/>
      <c r="AI11" s="418"/>
      <c r="AJ11" s="418"/>
      <c r="AK11" s="418"/>
      <c r="AL11" s="421"/>
      <c r="AM11" s="458" t="s">
        <v>
123</v>
      </c>
      <c r="AN11" s="459"/>
      <c r="AO11" s="459"/>
      <c r="AP11" s="459"/>
      <c r="AQ11" s="459"/>
      <c r="AR11" s="459"/>
      <c r="AS11" s="459"/>
      <c r="AT11" s="460"/>
      <c r="AU11" s="461" t="s">
        <v>
108</v>
      </c>
      <c r="AV11" s="462"/>
      <c r="AW11" s="462"/>
      <c r="AX11" s="462"/>
      <c r="AY11" s="463" t="s">
        <v>
124</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125</v>
      </c>
      <c r="CE11" s="433"/>
      <c r="CF11" s="433"/>
      <c r="CG11" s="433"/>
      <c r="CH11" s="433"/>
      <c r="CI11" s="433"/>
      <c r="CJ11" s="433"/>
      <c r="CK11" s="433"/>
      <c r="CL11" s="433"/>
      <c r="CM11" s="433"/>
      <c r="CN11" s="433"/>
      <c r="CO11" s="433"/>
      <c r="CP11" s="433"/>
      <c r="CQ11" s="433"/>
      <c r="CR11" s="433"/>
      <c r="CS11" s="434"/>
      <c r="CT11" s="469" t="s">
        <v>
126</v>
      </c>
      <c r="CU11" s="470"/>
      <c r="CV11" s="470"/>
      <c r="CW11" s="470"/>
      <c r="CX11" s="470"/>
      <c r="CY11" s="470"/>
      <c r="CZ11" s="470"/>
      <c r="DA11" s="471"/>
      <c r="DB11" s="469" t="s">
        <v>
127</v>
      </c>
      <c r="DC11" s="470"/>
      <c r="DD11" s="470"/>
      <c r="DE11" s="470"/>
      <c r="DF11" s="470"/>
      <c r="DG11" s="470"/>
      <c r="DH11" s="470"/>
      <c r="DI11" s="471"/>
      <c r="DJ11" s="186"/>
      <c r="DK11" s="186"/>
      <c r="DL11" s="186"/>
      <c r="DM11" s="186"/>
      <c r="DN11" s="186"/>
      <c r="DO11" s="186"/>
    </row>
    <row r="12" spans="1:119" ht="18.75" customHeight="1" x14ac:dyDescent="0.2">
      <c r="A12" s="187"/>
      <c r="B12" s="489" t="s">
        <v>
128</v>
      </c>
      <c r="C12" s="490"/>
      <c r="D12" s="490"/>
      <c r="E12" s="490"/>
      <c r="F12" s="490"/>
      <c r="G12" s="490"/>
      <c r="H12" s="490"/>
      <c r="I12" s="490"/>
      <c r="J12" s="490"/>
      <c r="K12" s="491"/>
      <c r="L12" s="498" t="s">
        <v>
129</v>
      </c>
      <c r="M12" s="499"/>
      <c r="N12" s="499"/>
      <c r="O12" s="499"/>
      <c r="P12" s="499"/>
      <c r="Q12" s="500"/>
      <c r="R12" s="501">
        <v>
202431</v>
      </c>
      <c r="S12" s="502"/>
      <c r="T12" s="502"/>
      <c r="U12" s="502"/>
      <c r="V12" s="503"/>
      <c r="W12" s="504" t="s">
        <v>
1</v>
      </c>
      <c r="X12" s="462"/>
      <c r="Y12" s="462"/>
      <c r="Z12" s="462"/>
      <c r="AA12" s="462"/>
      <c r="AB12" s="505"/>
      <c r="AC12" s="506" t="s">
        <v>
130</v>
      </c>
      <c r="AD12" s="507"/>
      <c r="AE12" s="507"/>
      <c r="AF12" s="507"/>
      <c r="AG12" s="508"/>
      <c r="AH12" s="506" t="s">
        <v>
131</v>
      </c>
      <c r="AI12" s="507"/>
      <c r="AJ12" s="507"/>
      <c r="AK12" s="507"/>
      <c r="AL12" s="509"/>
      <c r="AM12" s="458" t="s">
        <v>
132</v>
      </c>
      <c r="AN12" s="459"/>
      <c r="AO12" s="459"/>
      <c r="AP12" s="459"/>
      <c r="AQ12" s="459"/>
      <c r="AR12" s="459"/>
      <c r="AS12" s="459"/>
      <c r="AT12" s="460"/>
      <c r="AU12" s="461" t="s">
        <v>
133</v>
      </c>
      <c r="AV12" s="462"/>
      <c r="AW12" s="462"/>
      <c r="AX12" s="462"/>
      <c r="AY12" s="463" t="s">
        <v>
134</v>
      </c>
      <c r="AZ12" s="464"/>
      <c r="BA12" s="464"/>
      <c r="BB12" s="464"/>
      <c r="BC12" s="464"/>
      <c r="BD12" s="464"/>
      <c r="BE12" s="464"/>
      <c r="BF12" s="464"/>
      <c r="BG12" s="464"/>
      <c r="BH12" s="464"/>
      <c r="BI12" s="464"/>
      <c r="BJ12" s="464"/>
      <c r="BK12" s="464"/>
      <c r="BL12" s="464"/>
      <c r="BM12" s="465"/>
      <c r="BN12" s="429">
        <v>
1178660</v>
      </c>
      <c r="BO12" s="430"/>
      <c r="BP12" s="430"/>
      <c r="BQ12" s="430"/>
      <c r="BR12" s="430"/>
      <c r="BS12" s="430"/>
      <c r="BT12" s="430"/>
      <c r="BU12" s="431"/>
      <c r="BV12" s="429">
        <v>
0</v>
      </c>
      <c r="BW12" s="430"/>
      <c r="BX12" s="430"/>
      <c r="BY12" s="430"/>
      <c r="BZ12" s="430"/>
      <c r="CA12" s="430"/>
      <c r="CB12" s="430"/>
      <c r="CC12" s="431"/>
      <c r="CD12" s="432" t="s">
        <v>
135</v>
      </c>
      <c r="CE12" s="433"/>
      <c r="CF12" s="433"/>
      <c r="CG12" s="433"/>
      <c r="CH12" s="433"/>
      <c r="CI12" s="433"/>
      <c r="CJ12" s="433"/>
      <c r="CK12" s="433"/>
      <c r="CL12" s="433"/>
      <c r="CM12" s="433"/>
      <c r="CN12" s="433"/>
      <c r="CO12" s="433"/>
      <c r="CP12" s="433"/>
      <c r="CQ12" s="433"/>
      <c r="CR12" s="433"/>
      <c r="CS12" s="434"/>
      <c r="CT12" s="469" t="s">
        <v>
136</v>
      </c>
      <c r="CU12" s="470"/>
      <c r="CV12" s="470"/>
      <c r="CW12" s="470"/>
      <c r="CX12" s="470"/>
      <c r="CY12" s="470"/>
      <c r="CZ12" s="470"/>
      <c r="DA12" s="471"/>
      <c r="DB12" s="469" t="s">
        <v>
137</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
138</v>
      </c>
      <c r="N13" s="521"/>
      <c r="O13" s="521"/>
      <c r="P13" s="521"/>
      <c r="Q13" s="522"/>
      <c r="R13" s="513">
        <v>
186674</v>
      </c>
      <c r="S13" s="514"/>
      <c r="T13" s="514"/>
      <c r="U13" s="514"/>
      <c r="V13" s="515"/>
      <c r="W13" s="445" t="s">
        <v>
139</v>
      </c>
      <c r="X13" s="446"/>
      <c r="Y13" s="446"/>
      <c r="Z13" s="446"/>
      <c r="AA13" s="446"/>
      <c r="AB13" s="436"/>
      <c r="AC13" s="480">
        <v>
53</v>
      </c>
      <c r="AD13" s="481"/>
      <c r="AE13" s="481"/>
      <c r="AF13" s="481"/>
      <c r="AG13" s="523"/>
      <c r="AH13" s="480">
        <v>
40</v>
      </c>
      <c r="AI13" s="481"/>
      <c r="AJ13" s="481"/>
      <c r="AK13" s="481"/>
      <c r="AL13" s="482"/>
      <c r="AM13" s="458" t="s">
        <v>
140</v>
      </c>
      <c r="AN13" s="459"/>
      <c r="AO13" s="459"/>
      <c r="AP13" s="459"/>
      <c r="AQ13" s="459"/>
      <c r="AR13" s="459"/>
      <c r="AS13" s="459"/>
      <c r="AT13" s="460"/>
      <c r="AU13" s="461" t="s">
        <v>
141</v>
      </c>
      <c r="AV13" s="462"/>
      <c r="AW13" s="462"/>
      <c r="AX13" s="462"/>
      <c r="AY13" s="463" t="s">
        <v>
142</v>
      </c>
      <c r="AZ13" s="464"/>
      <c r="BA13" s="464"/>
      <c r="BB13" s="464"/>
      <c r="BC13" s="464"/>
      <c r="BD13" s="464"/>
      <c r="BE13" s="464"/>
      <c r="BF13" s="464"/>
      <c r="BG13" s="464"/>
      <c r="BH13" s="464"/>
      <c r="BI13" s="464"/>
      <c r="BJ13" s="464"/>
      <c r="BK13" s="464"/>
      <c r="BL13" s="464"/>
      <c r="BM13" s="465"/>
      <c r="BN13" s="429">
        <v>
923343</v>
      </c>
      <c r="BO13" s="430"/>
      <c r="BP13" s="430"/>
      <c r="BQ13" s="430"/>
      <c r="BR13" s="430"/>
      <c r="BS13" s="430"/>
      <c r="BT13" s="430"/>
      <c r="BU13" s="431"/>
      <c r="BV13" s="429">
        <v>
674325</v>
      </c>
      <c r="BW13" s="430"/>
      <c r="BX13" s="430"/>
      <c r="BY13" s="430"/>
      <c r="BZ13" s="430"/>
      <c r="CA13" s="430"/>
      <c r="CB13" s="430"/>
      <c r="CC13" s="431"/>
      <c r="CD13" s="432" t="s">
        <v>
143</v>
      </c>
      <c r="CE13" s="433"/>
      <c r="CF13" s="433"/>
      <c r="CG13" s="433"/>
      <c r="CH13" s="433"/>
      <c r="CI13" s="433"/>
      <c r="CJ13" s="433"/>
      <c r="CK13" s="433"/>
      <c r="CL13" s="433"/>
      <c r="CM13" s="433"/>
      <c r="CN13" s="433"/>
      <c r="CO13" s="433"/>
      <c r="CP13" s="433"/>
      <c r="CQ13" s="433"/>
      <c r="CR13" s="433"/>
      <c r="CS13" s="434"/>
      <c r="CT13" s="426">
        <v>
-2.4</v>
      </c>
      <c r="CU13" s="427"/>
      <c r="CV13" s="427"/>
      <c r="CW13" s="427"/>
      <c r="CX13" s="427"/>
      <c r="CY13" s="427"/>
      <c r="CZ13" s="427"/>
      <c r="DA13" s="428"/>
      <c r="DB13" s="426">
        <v>
-1.9</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
144</v>
      </c>
      <c r="M14" s="511"/>
      <c r="N14" s="511"/>
      <c r="O14" s="511"/>
      <c r="P14" s="511"/>
      <c r="Q14" s="512"/>
      <c r="R14" s="513">
        <v>
199292</v>
      </c>
      <c r="S14" s="514"/>
      <c r="T14" s="514"/>
      <c r="U14" s="514"/>
      <c r="V14" s="515"/>
      <c r="W14" s="419"/>
      <c r="X14" s="420"/>
      <c r="Y14" s="420"/>
      <c r="Z14" s="420"/>
      <c r="AA14" s="420"/>
      <c r="AB14" s="409"/>
      <c r="AC14" s="516">
        <v>
0.1</v>
      </c>
      <c r="AD14" s="517"/>
      <c r="AE14" s="517"/>
      <c r="AF14" s="517"/>
      <c r="AG14" s="518"/>
      <c r="AH14" s="516">
        <v>
0.1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145</v>
      </c>
      <c r="CE14" s="525"/>
      <c r="CF14" s="525"/>
      <c r="CG14" s="525"/>
      <c r="CH14" s="525"/>
      <c r="CI14" s="525"/>
      <c r="CJ14" s="525"/>
      <c r="CK14" s="525"/>
      <c r="CL14" s="525"/>
      <c r="CM14" s="525"/>
      <c r="CN14" s="525"/>
      <c r="CO14" s="525"/>
      <c r="CP14" s="525"/>
      <c r="CQ14" s="525"/>
      <c r="CR14" s="525"/>
      <c r="CS14" s="526"/>
      <c r="CT14" s="527" t="s">
        <v>
137</v>
      </c>
      <c r="CU14" s="528"/>
      <c r="CV14" s="528"/>
      <c r="CW14" s="528"/>
      <c r="CX14" s="528"/>
      <c r="CY14" s="528"/>
      <c r="CZ14" s="528"/>
      <c r="DA14" s="529"/>
      <c r="DB14" s="527" t="s">
        <v>
126</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
138</v>
      </c>
      <c r="N15" s="521"/>
      <c r="O15" s="521"/>
      <c r="P15" s="521"/>
      <c r="Q15" s="522"/>
      <c r="R15" s="513">
        <v>
183859</v>
      </c>
      <c r="S15" s="514"/>
      <c r="T15" s="514"/>
      <c r="U15" s="514"/>
      <c r="V15" s="515"/>
      <c r="W15" s="445" t="s">
        <v>
146</v>
      </c>
      <c r="X15" s="446"/>
      <c r="Y15" s="446"/>
      <c r="Z15" s="446"/>
      <c r="AA15" s="446"/>
      <c r="AB15" s="436"/>
      <c r="AC15" s="480">
        <v>
12806</v>
      </c>
      <c r="AD15" s="481"/>
      <c r="AE15" s="481"/>
      <c r="AF15" s="481"/>
      <c r="AG15" s="523"/>
      <c r="AH15" s="480">
        <v>
12717</v>
      </c>
      <c r="AI15" s="481"/>
      <c r="AJ15" s="481"/>
      <c r="AK15" s="481"/>
      <c r="AL15" s="482"/>
      <c r="AM15" s="458"/>
      <c r="AN15" s="459"/>
      <c r="AO15" s="459"/>
      <c r="AP15" s="459"/>
      <c r="AQ15" s="459"/>
      <c r="AR15" s="459"/>
      <c r="AS15" s="459"/>
      <c r="AT15" s="460"/>
      <c r="AU15" s="461"/>
      <c r="AV15" s="462"/>
      <c r="AW15" s="462"/>
      <c r="AX15" s="462"/>
      <c r="AY15" s="389" t="s">
        <v>
147</v>
      </c>
      <c r="AZ15" s="390"/>
      <c r="BA15" s="390"/>
      <c r="BB15" s="390"/>
      <c r="BC15" s="390"/>
      <c r="BD15" s="390"/>
      <c r="BE15" s="390"/>
      <c r="BF15" s="390"/>
      <c r="BG15" s="390"/>
      <c r="BH15" s="390"/>
      <c r="BI15" s="390"/>
      <c r="BJ15" s="390"/>
      <c r="BK15" s="390"/>
      <c r="BL15" s="390"/>
      <c r="BM15" s="391"/>
      <c r="BN15" s="392">
        <v>
24736758</v>
      </c>
      <c r="BO15" s="393"/>
      <c r="BP15" s="393"/>
      <c r="BQ15" s="393"/>
      <c r="BR15" s="393"/>
      <c r="BS15" s="393"/>
      <c r="BT15" s="393"/>
      <c r="BU15" s="394"/>
      <c r="BV15" s="392">
        <v>
23802297</v>
      </c>
      <c r="BW15" s="393"/>
      <c r="BX15" s="393"/>
      <c r="BY15" s="393"/>
      <c r="BZ15" s="393"/>
      <c r="CA15" s="393"/>
      <c r="CB15" s="393"/>
      <c r="CC15" s="394"/>
      <c r="CD15" s="530" t="s">
        <v>
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
149</v>
      </c>
      <c r="M16" s="541"/>
      <c r="N16" s="541"/>
      <c r="O16" s="541"/>
      <c r="P16" s="541"/>
      <c r="Q16" s="542"/>
      <c r="R16" s="533" t="s">
        <v>
150</v>
      </c>
      <c r="S16" s="534"/>
      <c r="T16" s="534"/>
      <c r="U16" s="534"/>
      <c r="V16" s="535"/>
      <c r="W16" s="419"/>
      <c r="X16" s="420"/>
      <c r="Y16" s="420"/>
      <c r="Z16" s="420"/>
      <c r="AA16" s="420"/>
      <c r="AB16" s="409"/>
      <c r="AC16" s="516">
        <v>
18.2</v>
      </c>
      <c r="AD16" s="517"/>
      <c r="AE16" s="517"/>
      <c r="AF16" s="517"/>
      <c r="AG16" s="518"/>
      <c r="AH16" s="516">
        <v>
17.899999999999999</v>
      </c>
      <c r="AI16" s="517"/>
      <c r="AJ16" s="517"/>
      <c r="AK16" s="517"/>
      <c r="AL16" s="519"/>
      <c r="AM16" s="458"/>
      <c r="AN16" s="459"/>
      <c r="AO16" s="459"/>
      <c r="AP16" s="459"/>
      <c r="AQ16" s="459"/>
      <c r="AR16" s="459"/>
      <c r="AS16" s="459"/>
      <c r="AT16" s="460"/>
      <c r="AU16" s="461"/>
      <c r="AV16" s="462"/>
      <c r="AW16" s="462"/>
      <c r="AX16" s="462"/>
      <c r="AY16" s="463" t="s">
        <v>
151</v>
      </c>
      <c r="AZ16" s="464"/>
      <c r="BA16" s="464"/>
      <c r="BB16" s="464"/>
      <c r="BC16" s="464"/>
      <c r="BD16" s="464"/>
      <c r="BE16" s="464"/>
      <c r="BF16" s="464"/>
      <c r="BG16" s="464"/>
      <c r="BH16" s="464"/>
      <c r="BI16" s="464"/>
      <c r="BJ16" s="464"/>
      <c r="BK16" s="464"/>
      <c r="BL16" s="464"/>
      <c r="BM16" s="465"/>
      <c r="BN16" s="429">
        <v>
53055272</v>
      </c>
      <c r="BO16" s="430"/>
      <c r="BP16" s="430"/>
      <c r="BQ16" s="430"/>
      <c r="BR16" s="430"/>
      <c r="BS16" s="430"/>
      <c r="BT16" s="430"/>
      <c r="BU16" s="431"/>
      <c r="BV16" s="429">
        <v>
50531171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
152</v>
      </c>
      <c r="N17" s="537"/>
      <c r="O17" s="537"/>
      <c r="P17" s="537"/>
      <c r="Q17" s="538"/>
      <c r="R17" s="533" t="s">
        <v>
153</v>
      </c>
      <c r="S17" s="534"/>
      <c r="T17" s="534"/>
      <c r="U17" s="534"/>
      <c r="V17" s="535"/>
      <c r="W17" s="445" t="s">
        <v>
154</v>
      </c>
      <c r="X17" s="446"/>
      <c r="Y17" s="446"/>
      <c r="Z17" s="446"/>
      <c r="AA17" s="446"/>
      <c r="AB17" s="436"/>
      <c r="AC17" s="480">
        <v>
57558</v>
      </c>
      <c r="AD17" s="481"/>
      <c r="AE17" s="481"/>
      <c r="AF17" s="481"/>
      <c r="AG17" s="523"/>
      <c r="AH17" s="480">
        <v>
58475</v>
      </c>
      <c r="AI17" s="481"/>
      <c r="AJ17" s="481"/>
      <c r="AK17" s="481"/>
      <c r="AL17" s="482"/>
      <c r="AM17" s="458"/>
      <c r="AN17" s="459"/>
      <c r="AO17" s="459"/>
      <c r="AP17" s="459"/>
      <c r="AQ17" s="459"/>
      <c r="AR17" s="459"/>
      <c r="AS17" s="459"/>
      <c r="AT17" s="460"/>
      <c r="AU17" s="461"/>
      <c r="AV17" s="462"/>
      <c r="AW17" s="462"/>
      <c r="AX17" s="462"/>
      <c r="AY17" s="463" t="s">
        <v>
155</v>
      </c>
      <c r="AZ17" s="464"/>
      <c r="BA17" s="464"/>
      <c r="BB17" s="464"/>
      <c r="BC17" s="464"/>
      <c r="BD17" s="464"/>
      <c r="BE17" s="464"/>
      <c r="BF17" s="464"/>
      <c r="BG17" s="464"/>
      <c r="BH17" s="464"/>
      <c r="BI17" s="464"/>
      <c r="BJ17" s="464"/>
      <c r="BK17" s="464"/>
      <c r="BL17" s="464"/>
      <c r="BM17" s="465"/>
      <c r="BN17" s="429">
        <v>
56911182</v>
      </c>
      <c r="BO17" s="430"/>
      <c r="BP17" s="430"/>
      <c r="BQ17" s="430"/>
      <c r="BR17" s="430"/>
      <c r="BS17" s="430"/>
      <c r="BT17" s="430"/>
      <c r="BU17" s="431"/>
      <c r="BV17" s="429">
        <v>
54234488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
156</v>
      </c>
      <c r="C18" s="472"/>
      <c r="D18" s="472"/>
      <c r="E18" s="544"/>
      <c r="F18" s="544"/>
      <c r="G18" s="544"/>
      <c r="H18" s="544"/>
      <c r="I18" s="544"/>
      <c r="J18" s="544"/>
      <c r="K18" s="544"/>
      <c r="L18" s="545">
        <v>
10.11</v>
      </c>
      <c r="M18" s="545"/>
      <c r="N18" s="545"/>
      <c r="O18" s="545"/>
      <c r="P18" s="545"/>
      <c r="Q18" s="545"/>
      <c r="R18" s="546"/>
      <c r="S18" s="546"/>
      <c r="T18" s="546"/>
      <c r="U18" s="546"/>
      <c r="V18" s="547"/>
      <c r="W18" s="447"/>
      <c r="X18" s="448"/>
      <c r="Y18" s="448"/>
      <c r="Z18" s="448"/>
      <c r="AA18" s="448"/>
      <c r="AB18" s="439"/>
      <c r="AC18" s="548">
        <v>
81.7</v>
      </c>
      <c r="AD18" s="549"/>
      <c r="AE18" s="549"/>
      <c r="AF18" s="549"/>
      <c r="AG18" s="550"/>
      <c r="AH18" s="548">
        <v>
82.1</v>
      </c>
      <c r="AI18" s="549"/>
      <c r="AJ18" s="549"/>
      <c r="AK18" s="549"/>
      <c r="AL18" s="551"/>
      <c r="AM18" s="458"/>
      <c r="AN18" s="459"/>
      <c r="AO18" s="459"/>
      <c r="AP18" s="459"/>
      <c r="AQ18" s="459"/>
      <c r="AR18" s="459"/>
      <c r="AS18" s="459"/>
      <c r="AT18" s="460"/>
      <c r="AU18" s="461"/>
      <c r="AV18" s="462"/>
      <c r="AW18" s="462"/>
      <c r="AX18" s="462"/>
      <c r="AY18" s="463" t="s">
        <v>
157</v>
      </c>
      <c r="AZ18" s="464"/>
      <c r="BA18" s="464"/>
      <c r="BB18" s="464"/>
      <c r="BC18" s="464"/>
      <c r="BD18" s="464"/>
      <c r="BE18" s="464"/>
      <c r="BF18" s="464"/>
      <c r="BG18" s="464"/>
      <c r="BH18" s="464"/>
      <c r="BI18" s="464"/>
      <c r="BJ18" s="464"/>
      <c r="BK18" s="464"/>
      <c r="BL18" s="464"/>
      <c r="BM18" s="465"/>
      <c r="BN18" s="429">
        <v>
50303700</v>
      </c>
      <c r="BO18" s="430"/>
      <c r="BP18" s="430"/>
      <c r="BQ18" s="430"/>
      <c r="BR18" s="430"/>
      <c r="BS18" s="430"/>
      <c r="BT18" s="430"/>
      <c r="BU18" s="431"/>
      <c r="BV18" s="429">
        <v>
48333997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
158</v>
      </c>
      <c r="C19" s="472"/>
      <c r="D19" s="472"/>
      <c r="E19" s="544"/>
      <c r="F19" s="544"/>
      <c r="G19" s="544"/>
      <c r="H19" s="544"/>
      <c r="I19" s="544"/>
      <c r="J19" s="544"/>
      <c r="K19" s="544"/>
      <c r="L19" s="552">
        <v>
19592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159</v>
      </c>
      <c r="AZ19" s="464"/>
      <c r="BA19" s="464"/>
      <c r="BB19" s="464"/>
      <c r="BC19" s="464"/>
      <c r="BD19" s="464"/>
      <c r="BE19" s="464"/>
      <c r="BF19" s="464"/>
      <c r="BG19" s="464"/>
      <c r="BH19" s="464"/>
      <c r="BI19" s="464"/>
      <c r="BJ19" s="464"/>
      <c r="BK19" s="464"/>
      <c r="BL19" s="464"/>
      <c r="BM19" s="465"/>
      <c r="BN19" s="429">
        <v>
70061050</v>
      </c>
      <c r="BO19" s="430"/>
      <c r="BP19" s="430"/>
      <c r="BQ19" s="430"/>
      <c r="BR19" s="430"/>
      <c r="BS19" s="430"/>
      <c r="BT19" s="430"/>
      <c r="BU19" s="431"/>
      <c r="BV19" s="429">
        <v>
65887508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
160</v>
      </c>
      <c r="C20" s="472"/>
      <c r="D20" s="472"/>
      <c r="E20" s="544"/>
      <c r="F20" s="544"/>
      <c r="G20" s="544"/>
      <c r="H20" s="544"/>
      <c r="I20" s="544"/>
      <c r="J20" s="544"/>
      <c r="K20" s="544"/>
      <c r="L20" s="552">
        <v>
112117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
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
162</v>
      </c>
      <c r="C22" s="567"/>
      <c r="D22" s="568"/>
      <c r="E22" s="441" t="s">
        <v>
1</v>
      </c>
      <c r="F22" s="446"/>
      <c r="G22" s="446"/>
      <c r="H22" s="446"/>
      <c r="I22" s="446"/>
      <c r="J22" s="446"/>
      <c r="K22" s="436"/>
      <c r="L22" s="441" t="s">
        <v>
163</v>
      </c>
      <c r="M22" s="446"/>
      <c r="N22" s="446"/>
      <c r="O22" s="446"/>
      <c r="P22" s="436"/>
      <c r="Q22" s="575" t="s">
        <v>
164</v>
      </c>
      <c r="R22" s="576"/>
      <c r="S22" s="576"/>
      <c r="T22" s="576"/>
      <c r="U22" s="576"/>
      <c r="V22" s="577"/>
      <c r="W22" s="581" t="s">
        <v>
165</v>
      </c>
      <c r="X22" s="567"/>
      <c r="Y22" s="568"/>
      <c r="Z22" s="441" t="s">
        <v>
1</v>
      </c>
      <c r="AA22" s="446"/>
      <c r="AB22" s="446"/>
      <c r="AC22" s="446"/>
      <c r="AD22" s="446"/>
      <c r="AE22" s="446"/>
      <c r="AF22" s="446"/>
      <c r="AG22" s="436"/>
      <c r="AH22" s="594" t="s">
        <v>
166</v>
      </c>
      <c r="AI22" s="446"/>
      <c r="AJ22" s="446"/>
      <c r="AK22" s="446"/>
      <c r="AL22" s="436"/>
      <c r="AM22" s="594" t="s">
        <v>
167</v>
      </c>
      <c r="AN22" s="595"/>
      <c r="AO22" s="595"/>
      <c r="AP22" s="595"/>
      <c r="AQ22" s="595"/>
      <c r="AR22" s="596"/>
      <c r="AS22" s="575" t="s">
        <v>
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168</v>
      </c>
      <c r="AZ23" s="390"/>
      <c r="BA23" s="390"/>
      <c r="BB23" s="390"/>
      <c r="BC23" s="390"/>
      <c r="BD23" s="390"/>
      <c r="BE23" s="390"/>
      <c r="BF23" s="390"/>
      <c r="BG23" s="390"/>
      <c r="BH23" s="390"/>
      <c r="BI23" s="390"/>
      <c r="BJ23" s="390"/>
      <c r="BK23" s="390"/>
      <c r="BL23" s="390"/>
      <c r="BM23" s="391"/>
      <c r="BN23" s="429">
        <v>
12200545</v>
      </c>
      <c r="BO23" s="430"/>
      <c r="BP23" s="430"/>
      <c r="BQ23" s="430"/>
      <c r="BR23" s="430"/>
      <c r="BS23" s="430"/>
      <c r="BT23" s="430"/>
      <c r="BU23" s="431"/>
      <c r="BV23" s="429">
        <v>
11812236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
169</v>
      </c>
      <c r="F24" s="459"/>
      <c r="G24" s="459"/>
      <c r="H24" s="459"/>
      <c r="I24" s="459"/>
      <c r="J24" s="459"/>
      <c r="K24" s="460"/>
      <c r="L24" s="480">
        <v>
1</v>
      </c>
      <c r="M24" s="481"/>
      <c r="N24" s="481"/>
      <c r="O24" s="481"/>
      <c r="P24" s="523"/>
      <c r="Q24" s="480">
        <v>
11370</v>
      </c>
      <c r="R24" s="481"/>
      <c r="S24" s="481"/>
      <c r="T24" s="481"/>
      <c r="U24" s="481"/>
      <c r="V24" s="523"/>
      <c r="W24" s="582"/>
      <c r="X24" s="570"/>
      <c r="Y24" s="571"/>
      <c r="Z24" s="479" t="s">
        <v>
170</v>
      </c>
      <c r="AA24" s="459"/>
      <c r="AB24" s="459"/>
      <c r="AC24" s="459"/>
      <c r="AD24" s="459"/>
      <c r="AE24" s="459"/>
      <c r="AF24" s="459"/>
      <c r="AG24" s="460"/>
      <c r="AH24" s="480">
        <v>
1727</v>
      </c>
      <c r="AI24" s="481"/>
      <c r="AJ24" s="481"/>
      <c r="AK24" s="481"/>
      <c r="AL24" s="523"/>
      <c r="AM24" s="480">
        <v>
5042840</v>
      </c>
      <c r="AN24" s="481"/>
      <c r="AO24" s="481"/>
      <c r="AP24" s="481"/>
      <c r="AQ24" s="481"/>
      <c r="AR24" s="523"/>
      <c r="AS24" s="480">
        <v>
2920</v>
      </c>
      <c r="AT24" s="481"/>
      <c r="AU24" s="481"/>
      <c r="AV24" s="481"/>
      <c r="AW24" s="481"/>
      <c r="AX24" s="482"/>
      <c r="AY24" s="602" t="s">
        <v>
171</v>
      </c>
      <c r="AZ24" s="603"/>
      <c r="BA24" s="603"/>
      <c r="BB24" s="603"/>
      <c r="BC24" s="603"/>
      <c r="BD24" s="603"/>
      <c r="BE24" s="603"/>
      <c r="BF24" s="603"/>
      <c r="BG24" s="603"/>
      <c r="BH24" s="603"/>
      <c r="BI24" s="603"/>
      <c r="BJ24" s="603"/>
      <c r="BK24" s="603"/>
      <c r="BL24" s="603"/>
      <c r="BM24" s="604"/>
      <c r="BN24" s="429">
        <v>
5144512</v>
      </c>
      <c r="BO24" s="430"/>
      <c r="BP24" s="430"/>
      <c r="BQ24" s="430"/>
      <c r="BR24" s="430"/>
      <c r="BS24" s="430"/>
      <c r="BT24" s="430"/>
      <c r="BU24" s="431"/>
      <c r="BV24" s="429">
        <v>
5743468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
172</v>
      </c>
      <c r="F25" s="459"/>
      <c r="G25" s="459"/>
      <c r="H25" s="459"/>
      <c r="I25" s="459"/>
      <c r="J25" s="459"/>
      <c r="K25" s="460"/>
      <c r="L25" s="480">
        <v>
1</v>
      </c>
      <c r="M25" s="481"/>
      <c r="N25" s="481"/>
      <c r="O25" s="481"/>
      <c r="P25" s="523"/>
      <c r="Q25" s="480">
        <v>
9140</v>
      </c>
      <c r="R25" s="481"/>
      <c r="S25" s="481"/>
      <c r="T25" s="481"/>
      <c r="U25" s="481"/>
      <c r="V25" s="523"/>
      <c r="W25" s="582"/>
      <c r="X25" s="570"/>
      <c r="Y25" s="571"/>
      <c r="Z25" s="479" t="s">
        <v>
173</v>
      </c>
      <c r="AA25" s="459"/>
      <c r="AB25" s="459"/>
      <c r="AC25" s="459"/>
      <c r="AD25" s="459"/>
      <c r="AE25" s="459"/>
      <c r="AF25" s="459"/>
      <c r="AG25" s="460"/>
      <c r="AH25" s="480" t="s">
        <v>
174</v>
      </c>
      <c r="AI25" s="481"/>
      <c r="AJ25" s="481"/>
      <c r="AK25" s="481"/>
      <c r="AL25" s="523"/>
      <c r="AM25" s="480" t="s">
        <v>
174</v>
      </c>
      <c r="AN25" s="481"/>
      <c r="AO25" s="481"/>
      <c r="AP25" s="481"/>
      <c r="AQ25" s="481"/>
      <c r="AR25" s="523"/>
      <c r="AS25" s="480" t="s">
        <v>
175</v>
      </c>
      <c r="AT25" s="481"/>
      <c r="AU25" s="481"/>
      <c r="AV25" s="481"/>
      <c r="AW25" s="481"/>
      <c r="AX25" s="482"/>
      <c r="AY25" s="389" t="s">
        <v>
176</v>
      </c>
      <c r="AZ25" s="390"/>
      <c r="BA25" s="390"/>
      <c r="BB25" s="390"/>
      <c r="BC25" s="390"/>
      <c r="BD25" s="390"/>
      <c r="BE25" s="390"/>
      <c r="BF25" s="390"/>
      <c r="BG25" s="390"/>
      <c r="BH25" s="390"/>
      <c r="BI25" s="390"/>
      <c r="BJ25" s="390"/>
      <c r="BK25" s="390"/>
      <c r="BL25" s="390"/>
      <c r="BM25" s="391"/>
      <c r="BN25" s="392">
        <v>
4375617</v>
      </c>
      <c r="BO25" s="393"/>
      <c r="BP25" s="393"/>
      <c r="BQ25" s="393"/>
      <c r="BR25" s="393"/>
      <c r="BS25" s="393"/>
      <c r="BT25" s="393"/>
      <c r="BU25" s="394"/>
      <c r="BV25" s="392">
        <v>
2924456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
177</v>
      </c>
      <c r="F26" s="459"/>
      <c r="G26" s="459"/>
      <c r="H26" s="459"/>
      <c r="I26" s="459"/>
      <c r="J26" s="459"/>
      <c r="K26" s="460"/>
      <c r="L26" s="480">
        <v>
1</v>
      </c>
      <c r="M26" s="481"/>
      <c r="N26" s="481"/>
      <c r="O26" s="481"/>
      <c r="P26" s="523"/>
      <c r="Q26" s="480">
        <v>
7840</v>
      </c>
      <c r="R26" s="481"/>
      <c r="S26" s="481"/>
      <c r="T26" s="481"/>
      <c r="U26" s="481"/>
      <c r="V26" s="523"/>
      <c r="W26" s="582"/>
      <c r="X26" s="570"/>
      <c r="Y26" s="571"/>
      <c r="Z26" s="479" t="s">
        <v>
178</v>
      </c>
      <c r="AA26" s="592"/>
      <c r="AB26" s="592"/>
      <c r="AC26" s="592"/>
      <c r="AD26" s="592"/>
      <c r="AE26" s="592"/>
      <c r="AF26" s="592"/>
      <c r="AG26" s="593"/>
      <c r="AH26" s="480">
        <v>
103</v>
      </c>
      <c r="AI26" s="481"/>
      <c r="AJ26" s="481"/>
      <c r="AK26" s="481"/>
      <c r="AL26" s="523"/>
      <c r="AM26" s="480">
        <v>
305292</v>
      </c>
      <c r="AN26" s="481"/>
      <c r="AO26" s="481"/>
      <c r="AP26" s="481"/>
      <c r="AQ26" s="481"/>
      <c r="AR26" s="523"/>
      <c r="AS26" s="480">
        <v>
2964</v>
      </c>
      <c r="AT26" s="481"/>
      <c r="AU26" s="481"/>
      <c r="AV26" s="481"/>
      <c r="AW26" s="481"/>
      <c r="AX26" s="482"/>
      <c r="AY26" s="432" t="s">
        <v>
179</v>
      </c>
      <c r="AZ26" s="433"/>
      <c r="BA26" s="433"/>
      <c r="BB26" s="433"/>
      <c r="BC26" s="433"/>
      <c r="BD26" s="433"/>
      <c r="BE26" s="433"/>
      <c r="BF26" s="433"/>
      <c r="BG26" s="433"/>
      <c r="BH26" s="433"/>
      <c r="BI26" s="433"/>
      <c r="BJ26" s="433"/>
      <c r="BK26" s="433"/>
      <c r="BL26" s="433"/>
      <c r="BM26" s="434"/>
      <c r="BN26" s="429">
        <v>
150000</v>
      </c>
      <c r="BO26" s="430"/>
      <c r="BP26" s="430"/>
      <c r="BQ26" s="430"/>
      <c r="BR26" s="430"/>
      <c r="BS26" s="430"/>
      <c r="BT26" s="430"/>
      <c r="BU26" s="431"/>
      <c r="BV26" s="429">
        <v>
100000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
180</v>
      </c>
      <c r="F27" s="459"/>
      <c r="G27" s="459"/>
      <c r="H27" s="459"/>
      <c r="I27" s="459"/>
      <c r="J27" s="459"/>
      <c r="K27" s="460"/>
      <c r="L27" s="480">
        <v>
1</v>
      </c>
      <c r="M27" s="481"/>
      <c r="N27" s="481"/>
      <c r="O27" s="481"/>
      <c r="P27" s="523"/>
      <c r="Q27" s="480">
        <v>
9190</v>
      </c>
      <c r="R27" s="481"/>
      <c r="S27" s="481"/>
      <c r="T27" s="481"/>
      <c r="U27" s="481"/>
      <c r="V27" s="523"/>
      <c r="W27" s="582"/>
      <c r="X27" s="570"/>
      <c r="Y27" s="571"/>
      <c r="Z27" s="479" t="s">
        <v>
181</v>
      </c>
      <c r="AA27" s="459"/>
      <c r="AB27" s="459"/>
      <c r="AC27" s="459"/>
      <c r="AD27" s="459"/>
      <c r="AE27" s="459"/>
      <c r="AF27" s="459"/>
      <c r="AG27" s="460"/>
      <c r="AH27" s="480">
        <v>
61</v>
      </c>
      <c r="AI27" s="481"/>
      <c r="AJ27" s="481"/>
      <c r="AK27" s="481"/>
      <c r="AL27" s="523"/>
      <c r="AM27" s="480">
        <v>
200324</v>
      </c>
      <c r="AN27" s="481"/>
      <c r="AO27" s="481"/>
      <c r="AP27" s="481"/>
      <c r="AQ27" s="481"/>
      <c r="AR27" s="523"/>
      <c r="AS27" s="480">
        <v>
3284</v>
      </c>
      <c r="AT27" s="481"/>
      <c r="AU27" s="481"/>
      <c r="AV27" s="481"/>
      <c r="AW27" s="481"/>
      <c r="AX27" s="482"/>
      <c r="AY27" s="524" t="s">
        <v>
182</v>
      </c>
      <c r="AZ27" s="525"/>
      <c r="BA27" s="525"/>
      <c r="BB27" s="525"/>
      <c r="BC27" s="525"/>
      <c r="BD27" s="525"/>
      <c r="BE27" s="525"/>
      <c r="BF27" s="525"/>
      <c r="BG27" s="525"/>
      <c r="BH27" s="525"/>
      <c r="BI27" s="525"/>
      <c r="BJ27" s="525"/>
      <c r="BK27" s="525"/>
      <c r="BL27" s="525"/>
      <c r="BM27" s="526"/>
      <c r="BN27" s="605" t="s">
        <v>
175</v>
      </c>
      <c r="BO27" s="606"/>
      <c r="BP27" s="606"/>
      <c r="BQ27" s="606"/>
      <c r="BR27" s="606"/>
      <c r="BS27" s="606"/>
      <c r="BT27" s="606"/>
      <c r="BU27" s="607"/>
      <c r="BV27" s="605" t="s">
        <v>
175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
183</v>
      </c>
      <c r="F28" s="459"/>
      <c r="G28" s="459"/>
      <c r="H28" s="459"/>
      <c r="I28" s="459"/>
      <c r="J28" s="459"/>
      <c r="K28" s="460"/>
      <c r="L28" s="480">
        <v>
1</v>
      </c>
      <c r="M28" s="481"/>
      <c r="N28" s="481"/>
      <c r="O28" s="481"/>
      <c r="P28" s="523"/>
      <c r="Q28" s="480">
        <v>
7890</v>
      </c>
      <c r="R28" s="481"/>
      <c r="S28" s="481"/>
      <c r="T28" s="481"/>
      <c r="U28" s="481"/>
      <c r="V28" s="523"/>
      <c r="W28" s="582"/>
      <c r="X28" s="570"/>
      <c r="Y28" s="571"/>
      <c r="Z28" s="479" t="s">
        <v>
184</v>
      </c>
      <c r="AA28" s="459"/>
      <c r="AB28" s="459"/>
      <c r="AC28" s="459"/>
      <c r="AD28" s="459"/>
      <c r="AE28" s="459"/>
      <c r="AF28" s="459"/>
      <c r="AG28" s="460"/>
      <c r="AH28" s="480" t="s">
        <v>
174</v>
      </c>
      <c r="AI28" s="481"/>
      <c r="AJ28" s="481"/>
      <c r="AK28" s="481"/>
      <c r="AL28" s="523"/>
      <c r="AM28" s="480" t="s">
        <v>
174</v>
      </c>
      <c r="AN28" s="481"/>
      <c r="AO28" s="481"/>
      <c r="AP28" s="481"/>
      <c r="AQ28" s="481"/>
      <c r="AR28" s="523"/>
      <c r="AS28" s="480" t="s">
        <v>
175</v>
      </c>
      <c r="AT28" s="481"/>
      <c r="AU28" s="481"/>
      <c r="AV28" s="481"/>
      <c r="AW28" s="481"/>
      <c r="AX28" s="482"/>
      <c r="AY28" s="608" t="s">
        <v>
185</v>
      </c>
      <c r="AZ28" s="609"/>
      <c r="BA28" s="609"/>
      <c r="BB28" s="610"/>
      <c r="BC28" s="389" t="s">
        <v>
47</v>
      </c>
      <c r="BD28" s="390"/>
      <c r="BE28" s="390"/>
      <c r="BF28" s="390"/>
      <c r="BG28" s="390"/>
      <c r="BH28" s="390"/>
      <c r="BI28" s="390"/>
      <c r="BJ28" s="390"/>
      <c r="BK28" s="390"/>
      <c r="BL28" s="390"/>
      <c r="BM28" s="391"/>
      <c r="BN28" s="392">
        <v>
10841732</v>
      </c>
      <c r="BO28" s="393"/>
      <c r="BP28" s="393"/>
      <c r="BQ28" s="393"/>
      <c r="BR28" s="393"/>
      <c r="BS28" s="393"/>
      <c r="BT28" s="393"/>
      <c r="BU28" s="394"/>
      <c r="BV28" s="392">
        <v>
10038348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
186</v>
      </c>
      <c r="F29" s="459"/>
      <c r="G29" s="459"/>
      <c r="H29" s="459"/>
      <c r="I29" s="459"/>
      <c r="J29" s="459"/>
      <c r="K29" s="460"/>
      <c r="L29" s="480">
        <v>
30</v>
      </c>
      <c r="M29" s="481"/>
      <c r="N29" s="481"/>
      <c r="O29" s="481"/>
      <c r="P29" s="523"/>
      <c r="Q29" s="480">
        <v>
6040</v>
      </c>
      <c r="R29" s="481"/>
      <c r="S29" s="481"/>
      <c r="T29" s="481"/>
      <c r="U29" s="481"/>
      <c r="V29" s="523"/>
      <c r="W29" s="583"/>
      <c r="X29" s="584"/>
      <c r="Y29" s="585"/>
      <c r="Z29" s="479" t="s">
        <v>
187</v>
      </c>
      <c r="AA29" s="459"/>
      <c r="AB29" s="459"/>
      <c r="AC29" s="459"/>
      <c r="AD29" s="459"/>
      <c r="AE29" s="459"/>
      <c r="AF29" s="459"/>
      <c r="AG29" s="460"/>
      <c r="AH29" s="480">
        <v>
1788</v>
      </c>
      <c r="AI29" s="481"/>
      <c r="AJ29" s="481"/>
      <c r="AK29" s="481"/>
      <c r="AL29" s="523"/>
      <c r="AM29" s="480">
        <v>
5243164</v>
      </c>
      <c r="AN29" s="481"/>
      <c r="AO29" s="481"/>
      <c r="AP29" s="481"/>
      <c r="AQ29" s="481"/>
      <c r="AR29" s="523"/>
      <c r="AS29" s="480">
        <v>
2932</v>
      </c>
      <c r="AT29" s="481"/>
      <c r="AU29" s="481"/>
      <c r="AV29" s="481"/>
      <c r="AW29" s="481"/>
      <c r="AX29" s="482"/>
      <c r="AY29" s="611"/>
      <c r="AZ29" s="612"/>
      <c r="BA29" s="612"/>
      <c r="BB29" s="613"/>
      <c r="BC29" s="463" t="s">
        <v>
188</v>
      </c>
      <c r="BD29" s="464"/>
      <c r="BE29" s="464"/>
      <c r="BF29" s="464"/>
      <c r="BG29" s="464"/>
      <c r="BH29" s="464"/>
      <c r="BI29" s="464"/>
      <c r="BJ29" s="464"/>
      <c r="BK29" s="464"/>
      <c r="BL29" s="464"/>
      <c r="BM29" s="465"/>
      <c r="BN29" s="429">
        <v>
5536140</v>
      </c>
      <c r="BO29" s="430"/>
      <c r="BP29" s="430"/>
      <c r="BQ29" s="430"/>
      <c r="BR29" s="430"/>
      <c r="BS29" s="430"/>
      <c r="BT29" s="430"/>
      <c r="BU29" s="431"/>
      <c r="BV29" s="429">
        <v>
6282857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189</v>
      </c>
      <c r="X30" s="590"/>
      <c r="Y30" s="590"/>
      <c r="Z30" s="590"/>
      <c r="AA30" s="590"/>
      <c r="AB30" s="590"/>
      <c r="AC30" s="590"/>
      <c r="AD30" s="590"/>
      <c r="AE30" s="590"/>
      <c r="AF30" s="590"/>
      <c r="AG30" s="591"/>
      <c r="AH30" s="548">
        <v>
98.4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49</v>
      </c>
      <c r="BD30" s="603"/>
      <c r="BE30" s="603"/>
      <c r="BF30" s="603"/>
      <c r="BG30" s="603"/>
      <c r="BH30" s="603"/>
      <c r="BI30" s="603"/>
      <c r="BJ30" s="603"/>
      <c r="BK30" s="603"/>
      <c r="BL30" s="603"/>
      <c r="BM30" s="604"/>
      <c r="BN30" s="605">
        <v>
32517479</v>
      </c>
      <c r="BO30" s="606"/>
      <c r="BP30" s="606"/>
      <c r="BQ30" s="606"/>
      <c r="BR30" s="606"/>
      <c r="BS30" s="606"/>
      <c r="BT30" s="606"/>
      <c r="BU30" s="607"/>
      <c r="BV30" s="605">
        <v>
29398654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
196</v>
      </c>
      <c r="D33" s="453"/>
      <c r="E33" s="418" t="s">
        <v>
197</v>
      </c>
      <c r="F33" s="418"/>
      <c r="G33" s="418"/>
      <c r="H33" s="418"/>
      <c r="I33" s="418"/>
      <c r="J33" s="418"/>
      <c r="K33" s="418"/>
      <c r="L33" s="418"/>
      <c r="M33" s="418"/>
      <c r="N33" s="418"/>
      <c r="O33" s="418"/>
      <c r="P33" s="418"/>
      <c r="Q33" s="418"/>
      <c r="R33" s="418"/>
      <c r="S33" s="418"/>
      <c r="T33" s="216"/>
      <c r="U33" s="453" t="s">
        <v>
198</v>
      </c>
      <c r="V33" s="453"/>
      <c r="W33" s="418" t="s">
        <v>
199</v>
      </c>
      <c r="X33" s="418"/>
      <c r="Y33" s="418"/>
      <c r="Z33" s="418"/>
      <c r="AA33" s="418"/>
      <c r="AB33" s="418"/>
      <c r="AC33" s="418"/>
      <c r="AD33" s="418"/>
      <c r="AE33" s="418"/>
      <c r="AF33" s="418"/>
      <c r="AG33" s="418"/>
      <c r="AH33" s="418"/>
      <c r="AI33" s="418"/>
      <c r="AJ33" s="418"/>
      <c r="AK33" s="418"/>
      <c r="AL33" s="216"/>
      <c r="AM33" s="453" t="s">
        <v>
198</v>
      </c>
      <c r="AN33" s="453"/>
      <c r="AO33" s="418" t="s">
        <v>
199</v>
      </c>
      <c r="AP33" s="418"/>
      <c r="AQ33" s="418"/>
      <c r="AR33" s="418"/>
      <c r="AS33" s="418"/>
      <c r="AT33" s="418"/>
      <c r="AU33" s="418"/>
      <c r="AV33" s="418"/>
      <c r="AW33" s="418"/>
      <c r="AX33" s="418"/>
      <c r="AY33" s="418"/>
      <c r="AZ33" s="418"/>
      <c r="BA33" s="418"/>
      <c r="BB33" s="418"/>
      <c r="BC33" s="418"/>
      <c r="BD33" s="217"/>
      <c r="BE33" s="418" t="s">
        <v>
200</v>
      </c>
      <c r="BF33" s="418"/>
      <c r="BG33" s="418" t="s">
        <v>
201</v>
      </c>
      <c r="BH33" s="418"/>
      <c r="BI33" s="418"/>
      <c r="BJ33" s="418"/>
      <c r="BK33" s="418"/>
      <c r="BL33" s="418"/>
      <c r="BM33" s="418"/>
      <c r="BN33" s="418"/>
      <c r="BO33" s="418"/>
      <c r="BP33" s="418"/>
      <c r="BQ33" s="418"/>
      <c r="BR33" s="418"/>
      <c r="BS33" s="418"/>
      <c r="BT33" s="418"/>
      <c r="BU33" s="418"/>
      <c r="BV33" s="217"/>
      <c r="BW33" s="453" t="s">
        <v>
200</v>
      </c>
      <c r="BX33" s="453"/>
      <c r="BY33" s="418" t="s">
        <v>
202</v>
      </c>
      <c r="BZ33" s="418"/>
      <c r="CA33" s="418"/>
      <c r="CB33" s="418"/>
      <c r="CC33" s="418"/>
      <c r="CD33" s="418"/>
      <c r="CE33" s="418"/>
      <c r="CF33" s="418"/>
      <c r="CG33" s="418"/>
      <c r="CH33" s="418"/>
      <c r="CI33" s="418"/>
      <c r="CJ33" s="418"/>
      <c r="CK33" s="418"/>
      <c r="CL33" s="418"/>
      <c r="CM33" s="418"/>
      <c r="CN33" s="216"/>
      <c r="CO33" s="453" t="s">
        <v>
196</v>
      </c>
      <c r="CP33" s="453"/>
      <c r="CQ33" s="418" t="s">
        <v>
203</v>
      </c>
      <c r="CR33" s="418"/>
      <c r="CS33" s="418"/>
      <c r="CT33" s="418"/>
      <c r="CU33" s="418"/>
      <c r="CV33" s="418"/>
      <c r="CW33" s="418"/>
      <c r="CX33" s="418"/>
      <c r="CY33" s="418"/>
      <c r="CZ33" s="418"/>
      <c r="DA33" s="418"/>
      <c r="DB33" s="418"/>
      <c r="DC33" s="418"/>
      <c r="DD33" s="418"/>
      <c r="DE33" s="418"/>
      <c r="DF33" s="216"/>
      <c r="DG33" s="617" t="s">
        <v>
204</v>
      </c>
      <c r="DH33" s="617"/>
      <c r="DI33" s="218"/>
      <c r="DJ33" s="186"/>
      <c r="DK33" s="186"/>
      <c r="DL33" s="186"/>
      <c r="DM33" s="186"/>
      <c r="DN33" s="186"/>
      <c r="DO33" s="186"/>
    </row>
    <row r="34" spans="1:119" ht="32.25" customHeight="1" x14ac:dyDescent="0.2">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3</v>
      </c>
      <c r="V34" s="618"/>
      <c r="W34" s="619" t="str">
        <f>
IF('各会計、関係団体の財政状況及び健全化判断比率'!B28="","",'各会計、関係団体の財政状況及び健全化判断比率'!B28)</f>
        <v>
国民健康保険事業会計</v>
      </c>
      <c r="X34" s="619"/>
      <c r="Y34" s="619"/>
      <c r="Z34" s="619"/>
      <c r="AA34" s="619"/>
      <c r="AB34" s="619"/>
      <c r="AC34" s="619"/>
      <c r="AD34" s="619"/>
      <c r="AE34" s="619"/>
      <c r="AF34" s="619"/>
      <c r="AG34" s="619"/>
      <c r="AH34" s="619"/>
      <c r="AI34" s="619"/>
      <c r="AJ34" s="619"/>
      <c r="AK34" s="619"/>
      <c r="AL34" s="214"/>
      <c r="AM34" s="618" t="str">
        <f>
IF(AO34="","",MAX(C34:D43,U34:V43)+1)</f>
        <v/>
      </c>
      <c r="AN34" s="618"/>
      <c r="AO34" s="619"/>
      <c r="AP34" s="619"/>
      <c r="AQ34" s="619"/>
      <c r="AR34" s="619"/>
      <c r="AS34" s="619"/>
      <c r="AT34" s="619"/>
      <c r="AU34" s="619"/>
      <c r="AV34" s="619"/>
      <c r="AW34" s="619"/>
      <c r="AX34" s="619"/>
      <c r="AY34" s="619"/>
      <c r="AZ34" s="619"/>
      <c r="BA34" s="619"/>
      <c r="BB34" s="619"/>
      <c r="BC34" s="619"/>
      <c r="BD34" s="214"/>
      <c r="BE34" s="618" t="str">
        <f>
IF(BG34="","",MAX(C34:D43,U34:V43,AM34:AN43)+1)</f>
        <v/>
      </c>
      <c r="BF34" s="618"/>
      <c r="BG34" s="619"/>
      <c r="BH34" s="619"/>
      <c r="BI34" s="619"/>
      <c r="BJ34" s="619"/>
      <c r="BK34" s="619"/>
      <c r="BL34" s="619"/>
      <c r="BM34" s="619"/>
      <c r="BN34" s="619"/>
      <c r="BO34" s="619"/>
      <c r="BP34" s="619"/>
      <c r="BQ34" s="619"/>
      <c r="BR34" s="619"/>
      <c r="BS34" s="619"/>
      <c r="BT34" s="619"/>
      <c r="BU34" s="619"/>
      <c r="BV34" s="214"/>
      <c r="BW34" s="618">
        <f>
IF(BY34="","",MAX(C34:D43,U34:V43,AM34:AN43,BE34:BF43)+1)</f>
        <v>
7</v>
      </c>
      <c r="BX34" s="618"/>
      <c r="BY34" s="619" t="str">
        <f>
IF('各会計、関係団体の財政状況及び健全化判断比率'!B68="","",'各会計、関係団体の財政状況及び健全化判断比率'!B68)</f>
        <v>
特別区人事・厚生事務組合</v>
      </c>
      <c r="BZ34" s="619"/>
      <c r="CA34" s="619"/>
      <c r="CB34" s="619"/>
      <c r="CC34" s="619"/>
      <c r="CD34" s="619"/>
      <c r="CE34" s="619"/>
      <c r="CF34" s="619"/>
      <c r="CG34" s="619"/>
      <c r="CH34" s="619"/>
      <c r="CI34" s="619"/>
      <c r="CJ34" s="619"/>
      <c r="CK34" s="619"/>
      <c r="CL34" s="619"/>
      <c r="CM34" s="619"/>
      <c r="CN34" s="214"/>
      <c r="CO34" s="618">
        <f>
IF(CQ34="","",MAX(C34:D43,U34:V43,AM34:AN43,BE34:BF43,BW34:BX43)+1)</f>
        <v>
12</v>
      </c>
      <c r="CP34" s="618"/>
      <c r="CQ34" s="619" t="str">
        <f>
IF('各会計、関係団体の財政状況及び健全化判断比率'!BS7="","",'各会計、関係団体の財政状況及び健全化判断比率'!BS7)</f>
        <v>
台東区土地開発公社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v>
      </c>
      <c r="DH34" s="620"/>
      <c r="DI34" s="218"/>
      <c r="DJ34" s="186"/>
      <c r="DK34" s="186"/>
      <c r="DL34" s="186"/>
      <c r="DM34" s="186"/>
      <c r="DN34" s="186"/>
      <c r="DO34" s="186"/>
    </row>
    <row r="35" spans="1:119" ht="32.25" customHeight="1" x14ac:dyDescent="0.2">
      <c r="A35" s="187"/>
      <c r="B35" s="213"/>
      <c r="C35" s="618">
        <f>
IF(E35="","",C34+1)</f>
        <v>
2</v>
      </c>
      <c r="D35" s="618"/>
      <c r="E35" s="619" t="str">
        <f>
IF('各会計、関係団体の財政状況及び健全化判断比率'!B8="","",'各会計、関係団体の財政状況及び健全化判断比率'!B8)</f>
        <v>
病院施設会計</v>
      </c>
      <c r="F35" s="619"/>
      <c r="G35" s="619"/>
      <c r="H35" s="619"/>
      <c r="I35" s="619"/>
      <c r="J35" s="619"/>
      <c r="K35" s="619"/>
      <c r="L35" s="619"/>
      <c r="M35" s="619"/>
      <c r="N35" s="619"/>
      <c r="O35" s="619"/>
      <c r="P35" s="619"/>
      <c r="Q35" s="619"/>
      <c r="R35" s="619"/>
      <c r="S35" s="619"/>
      <c r="T35" s="214"/>
      <c r="U35" s="618">
        <f>
IF(W35="","",U34+1)</f>
        <v>
4</v>
      </c>
      <c r="V35" s="618"/>
      <c r="W35" s="619" t="str">
        <f>
IF('各会計、関係団体の財政状況及び健全化判断比率'!B29="","",'各会計、関係団体の財政状況及び健全化判断比率'!B29)</f>
        <v>
介護保険会計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8</v>
      </c>
      <c r="BX35" s="618"/>
      <c r="BY35" s="619" t="str">
        <f>
IF('各会計、関係団体の財政状況及び健全化判断比率'!B69="","",'各会計、関係団体の財政状況及び健全化判断比率'!B69)</f>
        <v>
特別区競馬組合</v>
      </c>
      <c r="BZ35" s="619"/>
      <c r="CA35" s="619"/>
      <c r="CB35" s="619"/>
      <c r="CC35" s="619"/>
      <c r="CD35" s="619"/>
      <c r="CE35" s="619"/>
      <c r="CF35" s="619"/>
      <c r="CG35" s="619"/>
      <c r="CH35" s="619"/>
      <c r="CI35" s="619"/>
      <c r="CJ35" s="619"/>
      <c r="CK35" s="619"/>
      <c r="CL35" s="619"/>
      <c r="CM35" s="619"/>
      <c r="CN35" s="214"/>
      <c r="CO35" s="618">
        <f t="shared" ref="CO35:CO43" si="3">
IF(CQ35="","",CO34+1)</f>
        <v>
13</v>
      </c>
      <c r="CP35" s="618"/>
      <c r="CQ35" s="619" t="str">
        <f>
IF('各会計、関係団体の財政状況及び健全化判断比率'!BS8="","",'各会計、関係団体の財政状況及び健全化判断比率'!BS8)</f>
        <v>
台東区産業振興事業団</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t="str">
        <f>
IF(E36="","",C35+1)</f>
        <v/>
      </c>
      <c r="D36" s="618"/>
      <c r="E36" s="619" t="str">
        <f>
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
IF(W36="","",U35+1)</f>
        <v>
5</v>
      </c>
      <c r="V36" s="618"/>
      <c r="W36" s="619" t="str">
        <f>
IF('各会計、関係団体の財政状況及び健全化判断比率'!B30="","",'各会計、関係団体の財政状況及び健全化判断比率'!B30)</f>
        <v>
後期高齢者医療会計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9</v>
      </c>
      <c r="BX36" s="618"/>
      <c r="BY36" s="619" t="str">
        <f>
IF('各会計、関係団体の財政状況及び健全化判断比率'!B70="","",'各会計、関係団体の財政状況及び健全化判断比率'!B70)</f>
        <v>
東京二十三区清掃一部事務組合</v>
      </c>
      <c r="BZ36" s="619"/>
      <c r="CA36" s="619"/>
      <c r="CB36" s="619"/>
      <c r="CC36" s="619"/>
      <c r="CD36" s="619"/>
      <c r="CE36" s="619"/>
      <c r="CF36" s="619"/>
      <c r="CG36" s="619"/>
      <c r="CH36" s="619"/>
      <c r="CI36" s="619"/>
      <c r="CJ36" s="619"/>
      <c r="CK36" s="619"/>
      <c r="CL36" s="619"/>
      <c r="CM36" s="619"/>
      <c r="CN36" s="214"/>
      <c r="CO36" s="618">
        <f t="shared" si="3"/>
        <v>
14</v>
      </c>
      <c r="CP36" s="618"/>
      <c r="CQ36" s="619" t="str">
        <f>
IF('各会計、関係団体の財政状況及び健全化判断比率'!BS9="","",'各会計、関係団体の財政状況及び健全化判断比率'!BS9)</f>
        <v>
台東区芸術文化財団</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
6</v>
      </c>
      <c r="V37" s="618"/>
      <c r="W37" s="619" t="str">
        <f>
IF('各会計、関係団体の財政状況及び健全化判断比率'!B31="","",'各会計、関係団体の財政状況及び健全化判断比率'!B31)</f>
        <v>
老人保健施設会計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10</v>
      </c>
      <c r="BX37" s="618"/>
      <c r="BY37" s="619" t="str">
        <f>
IF('各会計、関係団体の財政状況及び健全化判断比率'!B71="","",'各会計、関係団体の財政状況及び健全化判断比率'!B71)</f>
        <v>
東京都後期高齢者医療広域連合（一般会計）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11</v>
      </c>
      <c r="BX38" s="618"/>
      <c r="BY38" s="619" t="str">
        <f>
IF('各会計、関係団体の財政状況及び健全化判断比率'!B72="","",'各会計、関係団体の財政状況及び健全化判断比率'!B72)</f>
        <v>
東京都後期高齢者医療広域連合
（後期高齢者医療特別会計）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
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
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
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209</v>
      </c>
    </row>
    <row r="50" spans="5:5" x14ac:dyDescent="0.2">
      <c r="E50" s="188" t="s">
        <v>
210</v>
      </c>
    </row>
    <row r="51" spans="5:5" x14ac:dyDescent="0.2">
      <c r="E51" s="188" t="s">
        <v>
211</v>
      </c>
    </row>
    <row r="52" spans="5:5" x14ac:dyDescent="0.2">
      <c r="E52" s="188" t="s">
        <v>
212</v>
      </c>
    </row>
    <row r="53" spans="5:5" x14ac:dyDescent="0.2"/>
    <row r="54" spans="5:5" x14ac:dyDescent="0.2"/>
    <row r="55" spans="5:5" x14ac:dyDescent="0.2"/>
    <row r="56" spans="5:5" x14ac:dyDescent="0.2"/>
  </sheetData>
  <sheetProtection algorithmName="SHA-512" hashValue="CKCOyk3OsUJPEtNavN9y85+LMfEkyhw9RrsNEAm55v47y/KwLYqASWSRIdMB4FLt1Ov5HWJLYCU3GFak0MCodQ==" saltValue="/9FMsIzk/HU+2DJnZSWD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559</v>
      </c>
      <c r="G33" s="29" t="s">
        <v>
560</v>
      </c>
      <c r="H33" s="29" t="s">
        <v>
561</v>
      </c>
      <c r="I33" s="29" t="s">
        <v>
562</v>
      </c>
      <c r="J33" s="30" t="s">
        <v>
563</v>
      </c>
      <c r="K33" s="22"/>
      <c r="L33" s="22"/>
      <c r="M33" s="22"/>
      <c r="N33" s="22"/>
      <c r="O33" s="22"/>
      <c r="P33" s="22"/>
    </row>
    <row r="34" spans="1:16" ht="39" customHeight="1" x14ac:dyDescent="0.2">
      <c r="A34" s="22"/>
      <c r="B34" s="31"/>
      <c r="C34" s="1213" t="s">
        <v>
566</v>
      </c>
      <c r="D34" s="1213"/>
      <c r="E34" s="1214"/>
      <c r="F34" s="32">
        <v>
7.19</v>
      </c>
      <c r="G34" s="33">
        <v>
4.33</v>
      </c>
      <c r="H34" s="33">
        <v>
6.87</v>
      </c>
      <c r="I34" s="33">
        <v>
7.1</v>
      </c>
      <c r="J34" s="34">
        <v>
6.98</v>
      </c>
      <c r="K34" s="22"/>
      <c r="L34" s="22"/>
      <c r="M34" s="22"/>
      <c r="N34" s="22"/>
      <c r="O34" s="22"/>
      <c r="P34" s="22"/>
    </row>
    <row r="35" spans="1:16" ht="39" customHeight="1" x14ac:dyDescent="0.2">
      <c r="A35" s="22"/>
      <c r="B35" s="35"/>
      <c r="C35" s="1207" t="s">
        <v>
567</v>
      </c>
      <c r="D35" s="1208"/>
      <c r="E35" s="1209"/>
      <c r="F35" s="36">
        <v>
1.45</v>
      </c>
      <c r="G35" s="37">
        <v>
2</v>
      </c>
      <c r="H35" s="37">
        <v>
2.19</v>
      </c>
      <c r="I35" s="37">
        <v>
1.51</v>
      </c>
      <c r="J35" s="38">
        <v>
1.07</v>
      </c>
      <c r="K35" s="22"/>
      <c r="L35" s="22"/>
      <c r="M35" s="22"/>
      <c r="N35" s="22"/>
      <c r="O35" s="22"/>
      <c r="P35" s="22"/>
    </row>
    <row r="36" spans="1:16" ht="39" customHeight="1" x14ac:dyDescent="0.2">
      <c r="A36" s="22"/>
      <c r="B36" s="35"/>
      <c r="C36" s="1207" t="s">
        <v>
568</v>
      </c>
      <c r="D36" s="1208"/>
      <c r="E36" s="1209"/>
      <c r="F36" s="36">
        <v>
0.53</v>
      </c>
      <c r="G36" s="37">
        <v>
0.83</v>
      </c>
      <c r="H36" s="37">
        <v>
0.65</v>
      </c>
      <c r="I36" s="37">
        <v>
0.53</v>
      </c>
      <c r="J36" s="38">
        <v>
0.3</v>
      </c>
      <c r="K36" s="22"/>
      <c r="L36" s="22"/>
      <c r="M36" s="22"/>
      <c r="N36" s="22"/>
      <c r="O36" s="22"/>
      <c r="P36" s="22"/>
    </row>
    <row r="37" spans="1:16" ht="39" customHeight="1" x14ac:dyDescent="0.2">
      <c r="A37" s="22"/>
      <c r="B37" s="35"/>
      <c r="C37" s="1207" t="s">
        <v>
569</v>
      </c>
      <c r="D37" s="1208"/>
      <c r="E37" s="1209"/>
      <c r="F37" s="36">
        <v>
0.39</v>
      </c>
      <c r="G37" s="37">
        <v>
0.11</v>
      </c>
      <c r="H37" s="37">
        <v>
0.31</v>
      </c>
      <c r="I37" s="37">
        <v>
0.31</v>
      </c>
      <c r="J37" s="38">
        <v>
0.28999999999999998</v>
      </c>
      <c r="K37" s="22"/>
      <c r="L37" s="22"/>
      <c r="M37" s="22"/>
      <c r="N37" s="22"/>
      <c r="O37" s="22"/>
      <c r="P37" s="22"/>
    </row>
    <row r="38" spans="1:16" ht="39" customHeight="1" x14ac:dyDescent="0.2">
      <c r="A38" s="22"/>
      <c r="B38" s="35"/>
      <c r="C38" s="1207" t="s">
        <v>
570</v>
      </c>
      <c r="D38" s="1208"/>
      <c r="E38" s="1209"/>
      <c r="F38" s="36">
        <v>
0</v>
      </c>
      <c r="G38" s="37">
        <v>
0</v>
      </c>
      <c r="H38" s="37">
        <v>
0</v>
      </c>
      <c r="I38" s="37">
        <v>
0</v>
      </c>
      <c r="J38" s="38">
        <v>
0</v>
      </c>
      <c r="K38" s="22"/>
      <c r="L38" s="22"/>
      <c r="M38" s="22"/>
      <c r="N38" s="22"/>
      <c r="O38" s="22"/>
      <c r="P38" s="22"/>
    </row>
    <row r="39" spans="1:16" ht="39" customHeight="1" x14ac:dyDescent="0.2">
      <c r="A39" s="22"/>
      <c r="B39" s="35"/>
      <c r="C39" s="1207" t="s">
        <v>
571</v>
      </c>
      <c r="D39" s="1208"/>
      <c r="E39" s="1209"/>
      <c r="F39" s="36">
        <v>
0</v>
      </c>
      <c r="G39" s="37">
        <v>
0</v>
      </c>
      <c r="H39" s="37">
        <v>
0</v>
      </c>
      <c r="I39" s="37">
        <v>
0</v>
      </c>
      <c r="J39" s="38">
        <v>
0</v>
      </c>
      <c r="K39" s="22"/>
      <c r="L39" s="22"/>
      <c r="M39" s="22"/>
      <c r="N39" s="22"/>
      <c r="O39" s="22"/>
      <c r="P39" s="22"/>
    </row>
    <row r="40" spans="1:16" ht="39" customHeight="1" x14ac:dyDescent="0.2">
      <c r="A40" s="22"/>
      <c r="B40" s="35"/>
      <c r="C40" s="1207"/>
      <c r="D40" s="1208"/>
      <c r="E40" s="1209"/>
      <c r="F40" s="36"/>
      <c r="G40" s="37"/>
      <c r="H40" s="37"/>
      <c r="I40" s="37"/>
      <c r="J40" s="38"/>
      <c r="K40" s="22"/>
      <c r="L40" s="22"/>
      <c r="M40" s="22"/>
      <c r="N40" s="22"/>
      <c r="O40" s="22"/>
      <c r="P40" s="22"/>
    </row>
    <row r="41" spans="1:16" ht="39" customHeight="1" x14ac:dyDescent="0.2">
      <c r="A41" s="22"/>
      <c r="B41" s="35"/>
      <c r="C41" s="1207"/>
      <c r="D41" s="1208"/>
      <c r="E41" s="1209"/>
      <c r="F41" s="36"/>
      <c r="G41" s="37"/>
      <c r="H41" s="37"/>
      <c r="I41" s="37"/>
      <c r="J41" s="38"/>
      <c r="K41" s="22"/>
      <c r="L41" s="22"/>
      <c r="M41" s="22"/>
      <c r="N41" s="22"/>
      <c r="O41" s="22"/>
      <c r="P41" s="22"/>
    </row>
    <row r="42" spans="1:16" ht="39" customHeight="1" x14ac:dyDescent="0.2">
      <c r="A42" s="22"/>
      <c r="B42" s="39"/>
      <c r="C42" s="1207" t="s">
        <v>
572</v>
      </c>
      <c r="D42" s="1208"/>
      <c r="E42" s="1209"/>
      <c r="F42" s="36" t="s">
        <v>
517</v>
      </c>
      <c r="G42" s="37" t="s">
        <v>
517</v>
      </c>
      <c r="H42" s="37" t="s">
        <v>
517</v>
      </c>
      <c r="I42" s="37" t="s">
        <v>
517</v>
      </c>
      <c r="J42" s="38" t="s">
        <v>
517</v>
      </c>
      <c r="K42" s="22"/>
      <c r="L42" s="22"/>
      <c r="M42" s="22"/>
      <c r="N42" s="22"/>
      <c r="O42" s="22"/>
      <c r="P42" s="22"/>
    </row>
    <row r="43" spans="1:16" ht="39" customHeight="1" thickBot="1" x14ac:dyDescent="0.25">
      <c r="A43" s="22"/>
      <c r="B43" s="40"/>
      <c r="C43" s="1210" t="s">
        <v>
573</v>
      </c>
      <c r="D43" s="1211"/>
      <c r="E43" s="1212"/>
      <c r="F43" s="41" t="s">
        <v>
517</v>
      </c>
      <c r="G43" s="42" t="s">
        <v>
517</v>
      </c>
      <c r="H43" s="42" t="s">
        <v>
517</v>
      </c>
      <c r="I43" s="42" t="s">
        <v>
517</v>
      </c>
      <c r="J43" s="43" t="s">
        <v>
517</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1nMj+dq/DW6nV1GSpul8T8ItvTHr+s0pGRg8WN2idxiLetD/bz16qUhN10TJbuhEZGWZWoBAmh9ulVMEipGY8w==" saltValue="BFykMgrCNGlxioWPKS8U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559</v>
      </c>
      <c r="L44" s="56" t="s">
        <v>
560</v>
      </c>
      <c r="M44" s="56" t="s">
        <v>
561</v>
      </c>
      <c r="N44" s="56" t="s">
        <v>
562</v>
      </c>
      <c r="O44" s="57" t="s">
        <v>
563</v>
      </c>
      <c r="P44" s="48"/>
      <c r="Q44" s="48"/>
      <c r="R44" s="48"/>
      <c r="S44" s="48"/>
      <c r="T44" s="48"/>
      <c r="U44" s="48"/>
    </row>
    <row r="45" spans="1:21" ht="30.75" customHeight="1" x14ac:dyDescent="0.2">
      <c r="A45" s="48"/>
      <c r="B45" s="1215" t="s">
        <v>
10</v>
      </c>
      <c r="C45" s="1216"/>
      <c r="D45" s="58"/>
      <c r="E45" s="1221" t="s">
        <v>
11</v>
      </c>
      <c r="F45" s="1221"/>
      <c r="G45" s="1221"/>
      <c r="H45" s="1221"/>
      <c r="I45" s="1221"/>
      <c r="J45" s="1222"/>
      <c r="K45" s="59">
        <v>
3391</v>
      </c>
      <c r="L45" s="60">
        <v>
2691</v>
      </c>
      <c r="M45" s="60">
        <v>
1793</v>
      </c>
      <c r="N45" s="60">
        <v>
1457</v>
      </c>
      <c r="O45" s="61">
        <v>
1231</v>
      </c>
      <c r="P45" s="48"/>
      <c r="Q45" s="48"/>
      <c r="R45" s="48"/>
      <c r="S45" s="48"/>
      <c r="T45" s="48"/>
      <c r="U45" s="48"/>
    </row>
    <row r="46" spans="1:21" ht="30.75" customHeight="1" x14ac:dyDescent="0.2">
      <c r="A46" s="48"/>
      <c r="B46" s="1217"/>
      <c r="C46" s="1218"/>
      <c r="D46" s="62"/>
      <c r="E46" s="1223" t="s">
        <v>
12</v>
      </c>
      <c r="F46" s="1223"/>
      <c r="G46" s="1223"/>
      <c r="H46" s="1223"/>
      <c r="I46" s="1223"/>
      <c r="J46" s="1224"/>
      <c r="K46" s="63" t="s">
        <v>
517</v>
      </c>
      <c r="L46" s="64" t="s">
        <v>
517</v>
      </c>
      <c r="M46" s="64" t="s">
        <v>
517</v>
      </c>
      <c r="N46" s="64" t="s">
        <v>
517</v>
      </c>
      <c r="O46" s="65" t="s">
        <v>
517</v>
      </c>
      <c r="P46" s="48"/>
      <c r="Q46" s="48"/>
      <c r="R46" s="48"/>
      <c r="S46" s="48"/>
      <c r="T46" s="48"/>
      <c r="U46" s="48"/>
    </row>
    <row r="47" spans="1:21" ht="30.75" customHeight="1" x14ac:dyDescent="0.2">
      <c r="A47" s="48"/>
      <c r="B47" s="1217"/>
      <c r="C47" s="1218"/>
      <c r="D47" s="62"/>
      <c r="E47" s="1223" t="s">
        <v>
13</v>
      </c>
      <c r="F47" s="1223"/>
      <c r="G47" s="1223"/>
      <c r="H47" s="1223"/>
      <c r="I47" s="1223"/>
      <c r="J47" s="1224"/>
      <c r="K47" s="63">
        <v>
69</v>
      </c>
      <c r="L47" s="64">
        <v>
63</v>
      </c>
      <c r="M47" s="64">
        <v>
67</v>
      </c>
      <c r="N47" s="64">
        <v>
91</v>
      </c>
      <c r="O47" s="65">
        <v>
153</v>
      </c>
      <c r="P47" s="48"/>
      <c r="Q47" s="48"/>
      <c r="R47" s="48"/>
      <c r="S47" s="48"/>
      <c r="T47" s="48"/>
      <c r="U47" s="48"/>
    </row>
    <row r="48" spans="1:21" ht="30.75" customHeight="1" x14ac:dyDescent="0.2">
      <c r="A48" s="48"/>
      <c r="B48" s="1217"/>
      <c r="C48" s="1218"/>
      <c r="D48" s="62"/>
      <c r="E48" s="1223" t="s">
        <v>
14</v>
      </c>
      <c r="F48" s="1223"/>
      <c r="G48" s="1223"/>
      <c r="H48" s="1223"/>
      <c r="I48" s="1223"/>
      <c r="J48" s="1224"/>
      <c r="K48" s="63">
        <v>
119</v>
      </c>
      <c r="L48" s="64">
        <v>
119</v>
      </c>
      <c r="M48" s="64">
        <v>
119</v>
      </c>
      <c r="N48" s="64">
        <v>
119</v>
      </c>
      <c r="O48" s="65">
        <v>
119</v>
      </c>
      <c r="P48" s="48"/>
      <c r="Q48" s="48"/>
      <c r="R48" s="48"/>
      <c r="S48" s="48"/>
      <c r="T48" s="48"/>
      <c r="U48" s="48"/>
    </row>
    <row r="49" spans="1:21" ht="30.75" customHeight="1" x14ac:dyDescent="0.2">
      <c r="A49" s="48"/>
      <c r="B49" s="1217"/>
      <c r="C49" s="1218"/>
      <c r="D49" s="62"/>
      <c r="E49" s="1223" t="s">
        <v>
15</v>
      </c>
      <c r="F49" s="1223"/>
      <c r="G49" s="1223"/>
      <c r="H49" s="1223"/>
      <c r="I49" s="1223"/>
      <c r="J49" s="1224"/>
      <c r="K49" s="63">
        <v>
127</v>
      </c>
      <c r="L49" s="64">
        <v>
78</v>
      </c>
      <c r="M49" s="64">
        <v>
68</v>
      </c>
      <c r="N49" s="64">
        <v>
74</v>
      </c>
      <c r="O49" s="65">
        <v>
77</v>
      </c>
      <c r="P49" s="48"/>
      <c r="Q49" s="48"/>
      <c r="R49" s="48"/>
      <c r="S49" s="48"/>
      <c r="T49" s="48"/>
      <c r="U49" s="48"/>
    </row>
    <row r="50" spans="1:21" ht="30.75" customHeight="1" x14ac:dyDescent="0.2">
      <c r="A50" s="48"/>
      <c r="B50" s="1217"/>
      <c r="C50" s="1218"/>
      <c r="D50" s="62"/>
      <c r="E50" s="1223" t="s">
        <v>
16</v>
      </c>
      <c r="F50" s="1223"/>
      <c r="G50" s="1223"/>
      <c r="H50" s="1223"/>
      <c r="I50" s="1223"/>
      <c r="J50" s="1224"/>
      <c r="K50" s="63">
        <v>
34</v>
      </c>
      <c r="L50" s="64">
        <v>
34</v>
      </c>
      <c r="M50" s="64">
        <v>
29</v>
      </c>
      <c r="N50" s="64">
        <v>
18</v>
      </c>
      <c r="O50" s="65">
        <v>
18</v>
      </c>
      <c r="P50" s="48"/>
      <c r="Q50" s="48"/>
      <c r="R50" s="48"/>
      <c r="S50" s="48"/>
      <c r="T50" s="48"/>
      <c r="U50" s="48"/>
    </row>
    <row r="51" spans="1:21" ht="30.75" customHeight="1" x14ac:dyDescent="0.2">
      <c r="A51" s="48"/>
      <c r="B51" s="1219"/>
      <c r="C51" s="1220"/>
      <c r="D51" s="66"/>
      <c r="E51" s="1223" t="s">
        <v>
17</v>
      </c>
      <c r="F51" s="1223"/>
      <c r="G51" s="1223"/>
      <c r="H51" s="1223"/>
      <c r="I51" s="1223"/>
      <c r="J51" s="1224"/>
      <c r="K51" s="63" t="s">
        <v>
517</v>
      </c>
      <c r="L51" s="64" t="s">
        <v>
517</v>
      </c>
      <c r="M51" s="64" t="s">
        <v>
517</v>
      </c>
      <c r="N51" s="64" t="s">
        <v>
517</v>
      </c>
      <c r="O51" s="65" t="s">
        <v>
517</v>
      </c>
      <c r="P51" s="48"/>
      <c r="Q51" s="48"/>
      <c r="R51" s="48"/>
      <c r="S51" s="48"/>
      <c r="T51" s="48"/>
      <c r="U51" s="48"/>
    </row>
    <row r="52" spans="1:21" ht="30.75" customHeight="1" x14ac:dyDescent="0.2">
      <c r="A52" s="48"/>
      <c r="B52" s="1225" t="s">
        <v>
18</v>
      </c>
      <c r="C52" s="1226"/>
      <c r="D52" s="66"/>
      <c r="E52" s="1223" t="s">
        <v>
19</v>
      </c>
      <c r="F52" s="1223"/>
      <c r="G52" s="1223"/>
      <c r="H52" s="1223"/>
      <c r="I52" s="1223"/>
      <c r="J52" s="1224"/>
      <c r="K52" s="63">
        <v>
3703</v>
      </c>
      <c r="L52" s="64">
        <v>
3513</v>
      </c>
      <c r="M52" s="64">
        <v>
3224</v>
      </c>
      <c r="N52" s="64">
        <v>
3071</v>
      </c>
      <c r="O52" s="65">
        <v>
2982</v>
      </c>
      <c r="P52" s="48"/>
      <c r="Q52" s="48"/>
      <c r="R52" s="48"/>
      <c r="S52" s="48"/>
      <c r="T52" s="48"/>
      <c r="U52" s="48"/>
    </row>
    <row r="53" spans="1:21" ht="30.75" customHeight="1" thickBot="1" x14ac:dyDescent="0.25">
      <c r="A53" s="48"/>
      <c r="B53" s="1227" t="s">
        <v>
20</v>
      </c>
      <c r="C53" s="1228"/>
      <c r="D53" s="67"/>
      <c r="E53" s="1229" t="s">
        <v>
21</v>
      </c>
      <c r="F53" s="1229"/>
      <c r="G53" s="1229"/>
      <c r="H53" s="1229"/>
      <c r="I53" s="1229"/>
      <c r="J53" s="1230"/>
      <c r="K53" s="68">
        <v>
37</v>
      </c>
      <c r="L53" s="69">
        <v>
-528</v>
      </c>
      <c r="M53" s="69">
        <v>
-1148</v>
      </c>
      <c r="N53" s="69">
        <v>
-1312</v>
      </c>
      <c r="O53" s="70">
        <v>
-1384</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574</v>
      </c>
      <c r="P55" s="48"/>
      <c r="Q55" s="48"/>
      <c r="R55" s="48"/>
      <c r="S55" s="48"/>
      <c r="T55" s="48"/>
      <c r="U55" s="48"/>
    </row>
    <row r="56" spans="1:21" ht="31.5" customHeight="1" thickBot="1" x14ac:dyDescent="0.25">
      <c r="A56" s="48"/>
      <c r="B56" s="76"/>
      <c r="C56" s="77"/>
      <c r="D56" s="77"/>
      <c r="E56" s="78"/>
      <c r="F56" s="78"/>
      <c r="G56" s="78"/>
      <c r="H56" s="78"/>
      <c r="I56" s="78"/>
      <c r="J56" s="79" t="s">
        <v>
2</v>
      </c>
      <c r="K56" s="80" t="s">
        <v>
575</v>
      </c>
      <c r="L56" s="81" t="s">
        <v>
576</v>
      </c>
      <c r="M56" s="81" t="s">
        <v>
577</v>
      </c>
      <c r="N56" s="81" t="s">
        <v>
578</v>
      </c>
      <c r="O56" s="82" t="s">
        <v>
579</v>
      </c>
      <c r="P56" s="48"/>
      <c r="Q56" s="48"/>
      <c r="R56" s="48"/>
      <c r="S56" s="48"/>
      <c r="T56" s="48"/>
      <c r="U56" s="48"/>
    </row>
    <row r="57" spans="1:21" ht="31.5" customHeight="1" x14ac:dyDescent="0.2">
      <c r="B57" s="1231" t="s">
        <v>
24</v>
      </c>
      <c r="C57" s="1232"/>
      <c r="D57" s="1235" t="s">
        <v>
25</v>
      </c>
      <c r="E57" s="1236"/>
      <c r="F57" s="1236"/>
      <c r="G57" s="1236"/>
      <c r="H57" s="1236"/>
      <c r="I57" s="1236"/>
      <c r="J57" s="1237"/>
      <c r="K57" s="83">
        <v>
4971</v>
      </c>
      <c r="L57" s="84">
        <v>
5983</v>
      </c>
      <c r="M57" s="84">
        <v>
6985</v>
      </c>
      <c r="N57" s="84">
        <v>
7193</v>
      </c>
      <c r="O57" s="85">
        <v>
7998</v>
      </c>
    </row>
    <row r="58" spans="1:21" ht="31.5" customHeight="1" thickBot="1" x14ac:dyDescent="0.25">
      <c r="B58" s="1233"/>
      <c r="C58" s="1234"/>
      <c r="D58" s="1238" t="s">
        <v>
26</v>
      </c>
      <c r="E58" s="1239"/>
      <c r="F58" s="1239"/>
      <c r="G58" s="1239"/>
      <c r="H58" s="1239"/>
      <c r="I58" s="1239"/>
      <c r="J58" s="1240"/>
      <c r="K58" s="86">
        <v>
74</v>
      </c>
      <c r="L58" s="87">
        <v>
108</v>
      </c>
      <c r="M58" s="87">
        <v>
171</v>
      </c>
      <c r="N58" s="87">
        <v>
238</v>
      </c>
      <c r="O58" s="88">
        <v>
329</v>
      </c>
    </row>
    <row r="59" spans="1:21" ht="24" customHeight="1" x14ac:dyDescent="0.2">
      <c r="B59" s="89"/>
      <c r="C59" s="89"/>
      <c r="D59" s="90" t="s">
        <v>
27</v>
      </c>
      <c r="E59" s="91"/>
      <c r="F59" s="91"/>
      <c r="G59" s="91"/>
      <c r="H59" s="91"/>
      <c r="I59" s="91"/>
      <c r="J59" s="91"/>
      <c r="K59" s="91"/>
      <c r="L59" s="91"/>
      <c r="M59" s="91"/>
      <c r="N59" s="91"/>
      <c r="O59" s="91"/>
    </row>
    <row r="60" spans="1:21" ht="24" customHeight="1" x14ac:dyDescent="0.2">
      <c r="B60" s="92"/>
      <c r="C60" s="92"/>
      <c r="D60" s="90" t="s">
        <v>
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NLvqvuEjHGuq5Qq/pqZo9PzZEsciF+F0EOwAtCShOzOKQmFHiQCH8dOm7jdJQZ6qz7hE8ZZLTUMcekniXCPw==" saltValue="BLSmPD6Dwm5iMFfXNVYj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8</v>
      </c>
    </row>
    <row r="40" spans="2:13" ht="27.75" customHeight="1" thickBot="1" x14ac:dyDescent="0.25">
      <c r="B40" s="95" t="s">
        <v>
9</v>
      </c>
      <c r="C40" s="96"/>
      <c r="D40" s="96"/>
      <c r="E40" s="97"/>
      <c r="F40" s="97"/>
      <c r="G40" s="97"/>
      <c r="H40" s="98" t="s">
        <v>
2</v>
      </c>
      <c r="I40" s="99" t="s">
        <v>
559</v>
      </c>
      <c r="J40" s="100" t="s">
        <v>
560</v>
      </c>
      <c r="K40" s="100" t="s">
        <v>
561</v>
      </c>
      <c r="L40" s="100" t="s">
        <v>
562</v>
      </c>
      <c r="M40" s="101" t="s">
        <v>
563</v>
      </c>
    </row>
    <row r="41" spans="2:13" ht="27.75" customHeight="1" x14ac:dyDescent="0.2">
      <c r="B41" s="1241" t="s">
        <v>
29</v>
      </c>
      <c r="C41" s="1242"/>
      <c r="D41" s="102"/>
      <c r="E41" s="1247" t="s">
        <v>
30</v>
      </c>
      <c r="F41" s="1247"/>
      <c r="G41" s="1247"/>
      <c r="H41" s="1248"/>
      <c r="I41" s="103">
        <v>
14154</v>
      </c>
      <c r="J41" s="104">
        <v>
12137</v>
      </c>
      <c r="K41" s="104">
        <v>
12698</v>
      </c>
      <c r="L41" s="104">
        <v>
13797</v>
      </c>
      <c r="M41" s="105">
        <v>
14647</v>
      </c>
    </row>
    <row r="42" spans="2:13" ht="27.75" customHeight="1" x14ac:dyDescent="0.2">
      <c r="B42" s="1243"/>
      <c r="C42" s="1244"/>
      <c r="D42" s="106"/>
      <c r="E42" s="1249" t="s">
        <v>
31</v>
      </c>
      <c r="F42" s="1249"/>
      <c r="G42" s="1249"/>
      <c r="H42" s="1250"/>
      <c r="I42" s="107">
        <v>
182</v>
      </c>
      <c r="J42" s="108">
        <v>
148</v>
      </c>
      <c r="K42" s="108">
        <v>
120</v>
      </c>
      <c r="L42" s="108">
        <v>
95</v>
      </c>
      <c r="M42" s="109">
        <v>
72</v>
      </c>
    </row>
    <row r="43" spans="2:13" ht="27.75" customHeight="1" x14ac:dyDescent="0.2">
      <c r="B43" s="1243"/>
      <c r="C43" s="1244"/>
      <c r="D43" s="106"/>
      <c r="E43" s="1249" t="s">
        <v>
32</v>
      </c>
      <c r="F43" s="1249"/>
      <c r="G43" s="1249"/>
      <c r="H43" s="1250"/>
      <c r="I43" s="107">
        <v>
2088</v>
      </c>
      <c r="J43" s="108">
        <v>
2009</v>
      </c>
      <c r="K43" s="108">
        <v>
1930</v>
      </c>
      <c r="L43" s="108">
        <v>
1848</v>
      </c>
      <c r="M43" s="109">
        <v>
1765</v>
      </c>
    </row>
    <row r="44" spans="2:13" ht="27.75" customHeight="1" x14ac:dyDescent="0.2">
      <c r="B44" s="1243"/>
      <c r="C44" s="1244"/>
      <c r="D44" s="106"/>
      <c r="E44" s="1249" t="s">
        <v>
33</v>
      </c>
      <c r="F44" s="1249"/>
      <c r="G44" s="1249"/>
      <c r="H44" s="1250"/>
      <c r="I44" s="107">
        <v>
766</v>
      </c>
      <c r="J44" s="108">
        <v>
801</v>
      </c>
      <c r="K44" s="108">
        <v>
942</v>
      </c>
      <c r="L44" s="108">
        <v>
912</v>
      </c>
      <c r="M44" s="109">
        <v>
971</v>
      </c>
    </row>
    <row r="45" spans="2:13" ht="27.75" customHeight="1" x14ac:dyDescent="0.2">
      <c r="B45" s="1243"/>
      <c r="C45" s="1244"/>
      <c r="D45" s="106"/>
      <c r="E45" s="1249" t="s">
        <v>
34</v>
      </c>
      <c r="F45" s="1249"/>
      <c r="G45" s="1249"/>
      <c r="H45" s="1250"/>
      <c r="I45" s="107">
        <v>
10402</v>
      </c>
      <c r="J45" s="108">
        <v>
10520</v>
      </c>
      <c r="K45" s="108">
        <v>
10173</v>
      </c>
      <c r="L45" s="108">
        <v>
10648</v>
      </c>
      <c r="M45" s="109">
        <v>
10040</v>
      </c>
    </row>
    <row r="46" spans="2:13" ht="27.75" customHeight="1" x14ac:dyDescent="0.2">
      <c r="B46" s="1243"/>
      <c r="C46" s="1244"/>
      <c r="D46" s="110"/>
      <c r="E46" s="1249" t="s">
        <v>
35</v>
      </c>
      <c r="F46" s="1249"/>
      <c r="G46" s="1249"/>
      <c r="H46" s="1250"/>
      <c r="I46" s="107" t="s">
        <v>
517</v>
      </c>
      <c r="J46" s="108" t="s">
        <v>
517</v>
      </c>
      <c r="K46" s="108" t="s">
        <v>
517</v>
      </c>
      <c r="L46" s="108" t="s">
        <v>
517</v>
      </c>
      <c r="M46" s="109" t="s">
        <v>
517</v>
      </c>
    </row>
    <row r="47" spans="2:13" ht="27.75" customHeight="1" x14ac:dyDescent="0.2">
      <c r="B47" s="1243"/>
      <c r="C47" s="1244"/>
      <c r="D47" s="111"/>
      <c r="E47" s="1251" t="s">
        <v>
36</v>
      </c>
      <c r="F47" s="1252"/>
      <c r="G47" s="1252"/>
      <c r="H47" s="1253"/>
      <c r="I47" s="107" t="s">
        <v>
517</v>
      </c>
      <c r="J47" s="108" t="s">
        <v>
517</v>
      </c>
      <c r="K47" s="108" t="s">
        <v>
517</v>
      </c>
      <c r="L47" s="108" t="s">
        <v>
517</v>
      </c>
      <c r="M47" s="109" t="s">
        <v>
517</v>
      </c>
    </row>
    <row r="48" spans="2:13" ht="27.75" customHeight="1" x14ac:dyDescent="0.2">
      <c r="B48" s="1243"/>
      <c r="C48" s="1244"/>
      <c r="D48" s="106"/>
      <c r="E48" s="1249" t="s">
        <v>
37</v>
      </c>
      <c r="F48" s="1249"/>
      <c r="G48" s="1249"/>
      <c r="H48" s="1250"/>
      <c r="I48" s="107" t="s">
        <v>
517</v>
      </c>
      <c r="J48" s="108" t="s">
        <v>
517</v>
      </c>
      <c r="K48" s="108" t="s">
        <v>
517</v>
      </c>
      <c r="L48" s="108" t="s">
        <v>
517</v>
      </c>
      <c r="M48" s="109" t="s">
        <v>
517</v>
      </c>
    </row>
    <row r="49" spans="2:13" ht="27.75" customHeight="1" x14ac:dyDescent="0.2">
      <c r="B49" s="1245"/>
      <c r="C49" s="1246"/>
      <c r="D49" s="106"/>
      <c r="E49" s="1249" t="s">
        <v>
38</v>
      </c>
      <c r="F49" s="1249"/>
      <c r="G49" s="1249"/>
      <c r="H49" s="1250"/>
      <c r="I49" s="107" t="s">
        <v>
517</v>
      </c>
      <c r="J49" s="108" t="s">
        <v>
517</v>
      </c>
      <c r="K49" s="108" t="s">
        <v>
517</v>
      </c>
      <c r="L49" s="108" t="s">
        <v>
517</v>
      </c>
      <c r="M49" s="109" t="s">
        <v>
517</v>
      </c>
    </row>
    <row r="50" spans="2:13" ht="27.75" customHeight="1" x14ac:dyDescent="0.2">
      <c r="B50" s="1254" t="s">
        <v>
39</v>
      </c>
      <c r="C50" s="1255"/>
      <c r="D50" s="112"/>
      <c r="E50" s="1249" t="s">
        <v>
40</v>
      </c>
      <c r="F50" s="1249"/>
      <c r="G50" s="1249"/>
      <c r="H50" s="1250"/>
      <c r="I50" s="107">
        <v>
40405</v>
      </c>
      <c r="J50" s="108">
        <v>
44086</v>
      </c>
      <c r="K50" s="108">
        <v>
46044</v>
      </c>
      <c r="L50" s="108">
        <v>
48772</v>
      </c>
      <c r="M50" s="109">
        <v>
52691</v>
      </c>
    </row>
    <row r="51" spans="2:13" ht="27.75" customHeight="1" x14ac:dyDescent="0.2">
      <c r="B51" s="1243"/>
      <c r="C51" s="1244"/>
      <c r="D51" s="106"/>
      <c r="E51" s="1249" t="s">
        <v>
41</v>
      </c>
      <c r="F51" s="1249"/>
      <c r="G51" s="1249"/>
      <c r="H51" s="1250"/>
      <c r="I51" s="107">
        <v>
668</v>
      </c>
      <c r="J51" s="108">
        <v>
643</v>
      </c>
      <c r="K51" s="108">
        <v>
618</v>
      </c>
      <c r="L51" s="108">
        <v>
591</v>
      </c>
      <c r="M51" s="109">
        <v>
564</v>
      </c>
    </row>
    <row r="52" spans="2:13" ht="27.75" customHeight="1" x14ac:dyDescent="0.2">
      <c r="B52" s="1245"/>
      <c r="C52" s="1246"/>
      <c r="D52" s="106"/>
      <c r="E52" s="1249" t="s">
        <v>
42</v>
      </c>
      <c r="F52" s="1249"/>
      <c r="G52" s="1249"/>
      <c r="H52" s="1250"/>
      <c r="I52" s="107">
        <v>
35040</v>
      </c>
      <c r="J52" s="108">
        <v>
32183</v>
      </c>
      <c r="K52" s="108">
        <v>
29784</v>
      </c>
      <c r="L52" s="108">
        <v>
27396</v>
      </c>
      <c r="M52" s="109">
        <v>
25122</v>
      </c>
    </row>
    <row r="53" spans="2:13" ht="27.75" customHeight="1" thickBot="1" x14ac:dyDescent="0.25">
      <c r="B53" s="1256" t="s">
        <v>
43</v>
      </c>
      <c r="C53" s="1257"/>
      <c r="D53" s="113"/>
      <c r="E53" s="1258" t="s">
        <v>
44</v>
      </c>
      <c r="F53" s="1258"/>
      <c r="G53" s="1258"/>
      <c r="H53" s="1259"/>
      <c r="I53" s="114">
        <v>
-48521</v>
      </c>
      <c r="J53" s="115">
        <v>
-51297</v>
      </c>
      <c r="K53" s="115">
        <v>
-50583</v>
      </c>
      <c r="L53" s="115">
        <v>
-49458</v>
      </c>
      <c r="M53" s="116">
        <v>
-50881</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6OqC3F/ab6nOR92SCaQxWPY/SwCp6lWDuiATuNh4UCjVMTd8EpK7qtZ34BVptGxv0sVFHV46r7Vi6PEsm2CATw==" saltValue="SkRTTRUQVUMZlzI51EoR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561</v>
      </c>
      <c r="G54" s="125" t="s">
        <v>
562</v>
      </c>
      <c r="H54" s="126" t="s">
        <v>
563</v>
      </c>
    </row>
    <row r="55" spans="2:8" ht="52.5" customHeight="1" x14ac:dyDescent="0.2">
      <c r="B55" s="127"/>
      <c r="C55" s="1268" t="s">
        <v>
47</v>
      </c>
      <c r="D55" s="1268"/>
      <c r="E55" s="1269"/>
      <c r="F55" s="128">
        <v>
9512</v>
      </c>
      <c r="G55" s="128">
        <v>
10038</v>
      </c>
      <c r="H55" s="129">
        <v>
10842</v>
      </c>
    </row>
    <row r="56" spans="2:8" ht="52.5" customHeight="1" x14ac:dyDescent="0.2">
      <c r="B56" s="130"/>
      <c r="C56" s="1270" t="s">
        <v>
48</v>
      </c>
      <c r="D56" s="1270"/>
      <c r="E56" s="1271"/>
      <c r="F56" s="131">
        <v>
6275</v>
      </c>
      <c r="G56" s="131">
        <v>
6283</v>
      </c>
      <c r="H56" s="132">
        <v>
5536</v>
      </c>
    </row>
    <row r="57" spans="2:8" ht="53.25" customHeight="1" x14ac:dyDescent="0.2">
      <c r="B57" s="130"/>
      <c r="C57" s="1272" t="s">
        <v>
49</v>
      </c>
      <c r="D57" s="1272"/>
      <c r="E57" s="1273"/>
      <c r="F57" s="133">
        <v>
28083</v>
      </c>
      <c r="G57" s="133">
        <v>
29399</v>
      </c>
      <c r="H57" s="134">
        <v>
32517</v>
      </c>
    </row>
    <row r="58" spans="2:8" ht="45.75" customHeight="1" x14ac:dyDescent="0.2">
      <c r="B58" s="135"/>
      <c r="C58" s="1260" t="s">
        <v>
595</v>
      </c>
      <c r="D58" s="1261"/>
      <c r="E58" s="1262"/>
      <c r="F58" s="136">
        <v>
19409</v>
      </c>
      <c r="G58" s="136">
        <v>
19830</v>
      </c>
      <c r="H58" s="137">
        <v>
22267</v>
      </c>
    </row>
    <row r="59" spans="2:8" ht="45.75" customHeight="1" x14ac:dyDescent="0.2">
      <c r="B59" s="135"/>
      <c r="C59" s="1260" t="s">
        <v>
596</v>
      </c>
      <c r="D59" s="1261"/>
      <c r="E59" s="1262"/>
      <c r="F59" s="136">
        <v>
2811</v>
      </c>
      <c r="G59" s="136">
        <v>
3314</v>
      </c>
      <c r="H59" s="137">
        <v>
3967</v>
      </c>
    </row>
    <row r="60" spans="2:8" ht="45.75" customHeight="1" x14ac:dyDescent="0.2">
      <c r="B60" s="135"/>
      <c r="C60" s="1260" t="s">
        <v>
597</v>
      </c>
      <c r="D60" s="1261"/>
      <c r="E60" s="1262"/>
      <c r="F60" s="136">
        <v>
2136</v>
      </c>
      <c r="G60" s="136">
        <v>
2339</v>
      </c>
      <c r="H60" s="137">
        <v>
2741</v>
      </c>
    </row>
    <row r="61" spans="2:8" ht="45.75" customHeight="1" x14ac:dyDescent="0.2">
      <c r="B61" s="135"/>
      <c r="C61" s="1260" t="s">
        <v>
598</v>
      </c>
      <c r="D61" s="1261"/>
      <c r="E61" s="1262"/>
      <c r="F61" s="136">
        <v>
1961</v>
      </c>
      <c r="G61" s="136">
        <v>
2025</v>
      </c>
      <c r="H61" s="137">
        <v>
1737</v>
      </c>
    </row>
    <row r="62" spans="2:8" ht="45.75" customHeight="1" thickBot="1" x14ac:dyDescent="0.25">
      <c r="B62" s="138"/>
      <c r="C62" s="1263" t="s">
        <v>
599</v>
      </c>
      <c r="D62" s="1264"/>
      <c r="E62" s="1265"/>
      <c r="F62" s="139">
        <v>
664</v>
      </c>
      <c r="G62" s="139">
        <v>
668</v>
      </c>
      <c r="H62" s="140">
        <v>
669</v>
      </c>
    </row>
    <row r="63" spans="2:8" ht="52.5" customHeight="1" thickBot="1" x14ac:dyDescent="0.25">
      <c r="B63" s="141"/>
      <c r="C63" s="1266" t="s">
        <v>
50</v>
      </c>
      <c r="D63" s="1266"/>
      <c r="E63" s="1267"/>
      <c r="F63" s="142">
        <v>
43870</v>
      </c>
      <c r="G63" s="142">
        <v>
45720</v>
      </c>
      <c r="H63" s="143">
        <v>
48895</v>
      </c>
    </row>
    <row r="64" spans="2:8" ht="15" customHeight="1" x14ac:dyDescent="0.2"/>
  </sheetData>
  <sheetProtection algorithmName="SHA-512" hashValue="DyIxpItMH5PxJmZI4kare5PtuUsL5VUslLbST8FG7x74eDWVxHSUpxFNmEvhciVk95+Cnu/aIRUROcEUvbEsDw==" saltValue="vcKZoV59gq3GSgItwBxN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55" zoomScaleNormal="55" zoomScaleSheetLayoutView="55" workbookViewId="0">
      <selection activeCell="AV19" sqref="AV19"/>
    </sheetView>
  </sheetViews>
  <sheetFormatPr defaultColWidth="0" defaultRowHeight="0" customHeight="1" zeroHeight="1" x14ac:dyDescent="0.2"/>
  <cols>
    <col min="1" max="1" width="6.33203125" style="1274" customWidth="1"/>
    <col min="2" max="107" width="2.44140625" style="1274" customWidth="1"/>
    <col min="108" max="108" width="6.109375" style="1276" customWidth="1"/>
    <col min="109" max="109" width="5.88671875" style="1275" customWidth="1"/>
    <col min="110" max="110" width="19.109375" style="1274" hidden="1"/>
    <col min="111" max="115" width="12.6640625" style="1274" hidden="1"/>
    <col min="116" max="349" width="8.6640625" style="1274" hidden="1"/>
    <col min="350" max="355" width="14.88671875" style="1274" hidden="1"/>
    <col min="356" max="357" width="15.88671875" style="1274" hidden="1"/>
    <col min="358" max="363" width="16.109375" style="1274" hidden="1"/>
    <col min="364" max="364" width="6.109375" style="1274" hidden="1"/>
    <col min="365" max="365" width="3" style="1274" hidden="1"/>
    <col min="366" max="605" width="8.6640625" style="1274" hidden="1"/>
    <col min="606" max="611" width="14.88671875" style="1274" hidden="1"/>
    <col min="612" max="613" width="15.88671875" style="1274" hidden="1"/>
    <col min="614" max="619" width="16.109375" style="1274" hidden="1"/>
    <col min="620" max="620" width="6.109375" style="1274" hidden="1"/>
    <col min="621" max="621" width="3" style="1274" hidden="1"/>
    <col min="622" max="861" width="8.6640625" style="1274" hidden="1"/>
    <col min="862" max="867" width="14.88671875" style="1274" hidden="1"/>
    <col min="868" max="869" width="15.88671875" style="1274" hidden="1"/>
    <col min="870" max="875" width="16.109375" style="1274" hidden="1"/>
    <col min="876" max="876" width="6.109375" style="1274" hidden="1"/>
    <col min="877" max="877" width="3" style="1274" hidden="1"/>
    <col min="878" max="1117" width="8.6640625" style="1274" hidden="1"/>
    <col min="1118" max="1123" width="14.88671875" style="1274" hidden="1"/>
    <col min="1124" max="1125" width="15.88671875" style="1274" hidden="1"/>
    <col min="1126" max="1131" width="16.109375" style="1274" hidden="1"/>
    <col min="1132" max="1132" width="6.109375" style="1274" hidden="1"/>
    <col min="1133" max="1133" width="3" style="1274" hidden="1"/>
    <col min="1134" max="1373" width="8.6640625" style="1274" hidden="1"/>
    <col min="1374" max="1379" width="14.88671875" style="1274" hidden="1"/>
    <col min="1380" max="1381" width="15.88671875" style="1274" hidden="1"/>
    <col min="1382" max="1387" width="16.109375" style="1274" hidden="1"/>
    <col min="1388" max="1388" width="6.109375" style="1274" hidden="1"/>
    <col min="1389" max="1389" width="3" style="1274" hidden="1"/>
    <col min="1390" max="1629" width="8.6640625" style="1274" hidden="1"/>
    <col min="1630" max="1635" width="14.88671875" style="1274" hidden="1"/>
    <col min="1636" max="1637" width="15.88671875" style="1274" hidden="1"/>
    <col min="1638" max="1643" width="16.109375" style="1274" hidden="1"/>
    <col min="1644" max="1644" width="6.109375" style="1274" hidden="1"/>
    <col min="1645" max="1645" width="3" style="1274" hidden="1"/>
    <col min="1646" max="1885" width="8.6640625" style="1274" hidden="1"/>
    <col min="1886" max="1891" width="14.88671875" style="1274" hidden="1"/>
    <col min="1892" max="1893" width="15.88671875" style="1274" hidden="1"/>
    <col min="1894" max="1899" width="16.109375" style="1274" hidden="1"/>
    <col min="1900" max="1900" width="6.109375" style="1274" hidden="1"/>
    <col min="1901" max="1901" width="3" style="1274" hidden="1"/>
    <col min="1902" max="2141" width="8.6640625" style="1274" hidden="1"/>
    <col min="2142" max="2147" width="14.88671875" style="1274" hidden="1"/>
    <col min="2148" max="2149" width="15.88671875" style="1274" hidden="1"/>
    <col min="2150" max="2155" width="16.109375" style="1274" hidden="1"/>
    <col min="2156" max="2156" width="6.109375" style="1274" hidden="1"/>
    <col min="2157" max="2157" width="3" style="1274" hidden="1"/>
    <col min="2158" max="2397" width="8.6640625" style="1274" hidden="1"/>
    <col min="2398" max="2403" width="14.88671875" style="1274" hidden="1"/>
    <col min="2404" max="2405" width="15.88671875" style="1274" hidden="1"/>
    <col min="2406" max="2411" width="16.109375" style="1274" hidden="1"/>
    <col min="2412" max="2412" width="6.109375" style="1274" hidden="1"/>
    <col min="2413" max="2413" width="3" style="1274" hidden="1"/>
    <col min="2414" max="2653" width="8.6640625" style="1274" hidden="1"/>
    <col min="2654" max="2659" width="14.88671875" style="1274" hidden="1"/>
    <col min="2660" max="2661" width="15.88671875" style="1274" hidden="1"/>
    <col min="2662" max="2667" width="16.109375" style="1274" hidden="1"/>
    <col min="2668" max="2668" width="6.109375" style="1274" hidden="1"/>
    <col min="2669" max="2669" width="3" style="1274" hidden="1"/>
    <col min="2670" max="2909" width="8.6640625" style="1274" hidden="1"/>
    <col min="2910" max="2915" width="14.88671875" style="1274" hidden="1"/>
    <col min="2916" max="2917" width="15.88671875" style="1274" hidden="1"/>
    <col min="2918" max="2923" width="16.109375" style="1274" hidden="1"/>
    <col min="2924" max="2924" width="6.109375" style="1274" hidden="1"/>
    <col min="2925" max="2925" width="3" style="1274" hidden="1"/>
    <col min="2926" max="3165" width="8.6640625" style="1274" hidden="1"/>
    <col min="3166" max="3171" width="14.88671875" style="1274" hidden="1"/>
    <col min="3172" max="3173" width="15.88671875" style="1274" hidden="1"/>
    <col min="3174" max="3179" width="16.109375" style="1274" hidden="1"/>
    <col min="3180" max="3180" width="6.109375" style="1274" hidden="1"/>
    <col min="3181" max="3181" width="3" style="1274" hidden="1"/>
    <col min="3182" max="3421" width="8.6640625" style="1274" hidden="1"/>
    <col min="3422" max="3427" width="14.88671875" style="1274" hidden="1"/>
    <col min="3428" max="3429" width="15.88671875" style="1274" hidden="1"/>
    <col min="3430" max="3435" width="16.109375" style="1274" hidden="1"/>
    <col min="3436" max="3436" width="6.109375" style="1274" hidden="1"/>
    <col min="3437" max="3437" width="3" style="1274" hidden="1"/>
    <col min="3438" max="3677" width="8.6640625" style="1274" hidden="1"/>
    <col min="3678" max="3683" width="14.88671875" style="1274" hidden="1"/>
    <col min="3684" max="3685" width="15.88671875" style="1274" hidden="1"/>
    <col min="3686" max="3691" width="16.109375" style="1274" hidden="1"/>
    <col min="3692" max="3692" width="6.109375" style="1274" hidden="1"/>
    <col min="3693" max="3693" width="3" style="1274" hidden="1"/>
    <col min="3694" max="3933" width="8.6640625" style="1274" hidden="1"/>
    <col min="3934" max="3939" width="14.88671875" style="1274" hidden="1"/>
    <col min="3940" max="3941" width="15.88671875" style="1274" hidden="1"/>
    <col min="3942" max="3947" width="16.109375" style="1274" hidden="1"/>
    <col min="3948" max="3948" width="6.109375" style="1274" hidden="1"/>
    <col min="3949" max="3949" width="3" style="1274" hidden="1"/>
    <col min="3950" max="4189" width="8.6640625" style="1274" hidden="1"/>
    <col min="4190" max="4195" width="14.88671875" style="1274" hidden="1"/>
    <col min="4196" max="4197" width="15.88671875" style="1274" hidden="1"/>
    <col min="4198" max="4203" width="16.109375" style="1274" hidden="1"/>
    <col min="4204" max="4204" width="6.109375" style="1274" hidden="1"/>
    <col min="4205" max="4205" width="3" style="1274" hidden="1"/>
    <col min="4206" max="4445" width="8.6640625" style="1274" hidden="1"/>
    <col min="4446" max="4451" width="14.88671875" style="1274" hidden="1"/>
    <col min="4452" max="4453" width="15.88671875" style="1274" hidden="1"/>
    <col min="4454" max="4459" width="16.109375" style="1274" hidden="1"/>
    <col min="4460" max="4460" width="6.109375" style="1274" hidden="1"/>
    <col min="4461" max="4461" width="3" style="1274" hidden="1"/>
    <col min="4462" max="4701" width="8.6640625" style="1274" hidden="1"/>
    <col min="4702" max="4707" width="14.88671875" style="1274" hidden="1"/>
    <col min="4708" max="4709" width="15.88671875" style="1274" hidden="1"/>
    <col min="4710" max="4715" width="16.109375" style="1274" hidden="1"/>
    <col min="4716" max="4716" width="6.109375" style="1274" hidden="1"/>
    <col min="4717" max="4717" width="3" style="1274" hidden="1"/>
    <col min="4718" max="4957" width="8.6640625" style="1274" hidden="1"/>
    <col min="4958" max="4963" width="14.88671875" style="1274" hidden="1"/>
    <col min="4964" max="4965" width="15.88671875" style="1274" hidden="1"/>
    <col min="4966" max="4971" width="16.109375" style="1274" hidden="1"/>
    <col min="4972" max="4972" width="6.109375" style="1274" hidden="1"/>
    <col min="4973" max="4973" width="3" style="1274" hidden="1"/>
    <col min="4974" max="5213" width="8.6640625" style="1274" hidden="1"/>
    <col min="5214" max="5219" width="14.88671875" style="1274" hidden="1"/>
    <col min="5220" max="5221" width="15.88671875" style="1274" hidden="1"/>
    <col min="5222" max="5227" width="16.109375" style="1274" hidden="1"/>
    <col min="5228" max="5228" width="6.109375" style="1274" hidden="1"/>
    <col min="5229" max="5229" width="3" style="1274" hidden="1"/>
    <col min="5230" max="5469" width="8.6640625" style="1274" hidden="1"/>
    <col min="5470" max="5475" width="14.88671875" style="1274" hidden="1"/>
    <col min="5476" max="5477" width="15.88671875" style="1274" hidden="1"/>
    <col min="5478" max="5483" width="16.109375" style="1274" hidden="1"/>
    <col min="5484" max="5484" width="6.109375" style="1274" hidden="1"/>
    <col min="5485" max="5485" width="3" style="1274" hidden="1"/>
    <col min="5486" max="5725" width="8.6640625" style="1274" hidden="1"/>
    <col min="5726" max="5731" width="14.88671875" style="1274" hidden="1"/>
    <col min="5732" max="5733" width="15.88671875" style="1274" hidden="1"/>
    <col min="5734" max="5739" width="16.109375" style="1274" hidden="1"/>
    <col min="5740" max="5740" width="6.109375" style="1274" hidden="1"/>
    <col min="5741" max="5741" width="3" style="1274" hidden="1"/>
    <col min="5742" max="5981" width="8.6640625" style="1274" hidden="1"/>
    <col min="5982" max="5987" width="14.88671875" style="1274" hidden="1"/>
    <col min="5988" max="5989" width="15.88671875" style="1274" hidden="1"/>
    <col min="5990" max="5995" width="16.109375" style="1274" hidden="1"/>
    <col min="5996" max="5996" width="6.109375" style="1274" hidden="1"/>
    <col min="5997" max="5997" width="3" style="1274" hidden="1"/>
    <col min="5998" max="6237" width="8.6640625" style="1274" hidden="1"/>
    <col min="6238" max="6243" width="14.88671875" style="1274" hidden="1"/>
    <col min="6244" max="6245" width="15.88671875" style="1274" hidden="1"/>
    <col min="6246" max="6251" width="16.109375" style="1274" hidden="1"/>
    <col min="6252" max="6252" width="6.109375" style="1274" hidden="1"/>
    <col min="6253" max="6253" width="3" style="1274" hidden="1"/>
    <col min="6254" max="6493" width="8.6640625" style="1274" hidden="1"/>
    <col min="6494" max="6499" width="14.88671875" style="1274" hidden="1"/>
    <col min="6500" max="6501" width="15.88671875" style="1274" hidden="1"/>
    <col min="6502" max="6507" width="16.109375" style="1274" hidden="1"/>
    <col min="6508" max="6508" width="6.109375" style="1274" hidden="1"/>
    <col min="6509" max="6509" width="3" style="1274" hidden="1"/>
    <col min="6510" max="6749" width="8.6640625" style="1274" hidden="1"/>
    <col min="6750" max="6755" width="14.88671875" style="1274" hidden="1"/>
    <col min="6756" max="6757" width="15.88671875" style="1274" hidden="1"/>
    <col min="6758" max="6763" width="16.109375" style="1274" hidden="1"/>
    <col min="6764" max="6764" width="6.109375" style="1274" hidden="1"/>
    <col min="6765" max="6765" width="3" style="1274" hidden="1"/>
    <col min="6766" max="7005" width="8.6640625" style="1274" hidden="1"/>
    <col min="7006" max="7011" width="14.88671875" style="1274" hidden="1"/>
    <col min="7012" max="7013" width="15.88671875" style="1274" hidden="1"/>
    <col min="7014" max="7019" width="16.109375" style="1274" hidden="1"/>
    <col min="7020" max="7020" width="6.109375" style="1274" hidden="1"/>
    <col min="7021" max="7021" width="3" style="1274" hidden="1"/>
    <col min="7022" max="7261" width="8.6640625" style="1274" hidden="1"/>
    <col min="7262" max="7267" width="14.88671875" style="1274" hidden="1"/>
    <col min="7268" max="7269" width="15.88671875" style="1274" hidden="1"/>
    <col min="7270" max="7275" width="16.109375" style="1274" hidden="1"/>
    <col min="7276" max="7276" width="6.109375" style="1274" hidden="1"/>
    <col min="7277" max="7277" width="3" style="1274" hidden="1"/>
    <col min="7278" max="7517" width="8.6640625" style="1274" hidden="1"/>
    <col min="7518" max="7523" width="14.88671875" style="1274" hidden="1"/>
    <col min="7524" max="7525" width="15.88671875" style="1274" hidden="1"/>
    <col min="7526" max="7531" width="16.109375" style="1274" hidden="1"/>
    <col min="7532" max="7532" width="6.109375" style="1274" hidden="1"/>
    <col min="7533" max="7533" width="3" style="1274" hidden="1"/>
    <col min="7534" max="7773" width="8.6640625" style="1274" hidden="1"/>
    <col min="7774" max="7779" width="14.88671875" style="1274" hidden="1"/>
    <col min="7780" max="7781" width="15.88671875" style="1274" hidden="1"/>
    <col min="7782" max="7787" width="16.109375" style="1274" hidden="1"/>
    <col min="7788" max="7788" width="6.109375" style="1274" hidden="1"/>
    <col min="7789" max="7789" width="3" style="1274" hidden="1"/>
    <col min="7790" max="8029" width="8.6640625" style="1274" hidden="1"/>
    <col min="8030" max="8035" width="14.88671875" style="1274" hidden="1"/>
    <col min="8036" max="8037" width="15.88671875" style="1274" hidden="1"/>
    <col min="8038" max="8043" width="16.109375" style="1274" hidden="1"/>
    <col min="8044" max="8044" width="6.109375" style="1274" hidden="1"/>
    <col min="8045" max="8045" width="3" style="1274" hidden="1"/>
    <col min="8046" max="8285" width="8.6640625" style="1274" hidden="1"/>
    <col min="8286" max="8291" width="14.88671875" style="1274" hidden="1"/>
    <col min="8292" max="8293" width="15.88671875" style="1274" hidden="1"/>
    <col min="8294" max="8299" width="16.109375" style="1274" hidden="1"/>
    <col min="8300" max="8300" width="6.109375" style="1274" hidden="1"/>
    <col min="8301" max="8301" width="3" style="1274" hidden="1"/>
    <col min="8302" max="8541" width="8.6640625" style="1274" hidden="1"/>
    <col min="8542" max="8547" width="14.88671875" style="1274" hidden="1"/>
    <col min="8548" max="8549" width="15.88671875" style="1274" hidden="1"/>
    <col min="8550" max="8555" width="16.109375" style="1274" hidden="1"/>
    <col min="8556" max="8556" width="6.109375" style="1274" hidden="1"/>
    <col min="8557" max="8557" width="3" style="1274" hidden="1"/>
    <col min="8558" max="8797" width="8.6640625" style="1274" hidden="1"/>
    <col min="8798" max="8803" width="14.88671875" style="1274" hidden="1"/>
    <col min="8804" max="8805" width="15.88671875" style="1274" hidden="1"/>
    <col min="8806" max="8811" width="16.109375" style="1274" hidden="1"/>
    <col min="8812" max="8812" width="6.109375" style="1274" hidden="1"/>
    <col min="8813" max="8813" width="3" style="1274" hidden="1"/>
    <col min="8814" max="9053" width="8.6640625" style="1274" hidden="1"/>
    <col min="9054" max="9059" width="14.88671875" style="1274" hidden="1"/>
    <col min="9060" max="9061" width="15.88671875" style="1274" hidden="1"/>
    <col min="9062" max="9067" width="16.109375" style="1274" hidden="1"/>
    <col min="9068" max="9068" width="6.109375" style="1274" hidden="1"/>
    <col min="9069" max="9069" width="3" style="1274" hidden="1"/>
    <col min="9070" max="9309" width="8.6640625" style="1274" hidden="1"/>
    <col min="9310" max="9315" width="14.88671875" style="1274" hidden="1"/>
    <col min="9316" max="9317" width="15.88671875" style="1274" hidden="1"/>
    <col min="9318" max="9323" width="16.109375" style="1274" hidden="1"/>
    <col min="9324" max="9324" width="6.109375" style="1274" hidden="1"/>
    <col min="9325" max="9325" width="3" style="1274" hidden="1"/>
    <col min="9326" max="9565" width="8.6640625" style="1274" hidden="1"/>
    <col min="9566" max="9571" width="14.88671875" style="1274" hidden="1"/>
    <col min="9572" max="9573" width="15.88671875" style="1274" hidden="1"/>
    <col min="9574" max="9579" width="16.109375" style="1274" hidden="1"/>
    <col min="9580" max="9580" width="6.109375" style="1274" hidden="1"/>
    <col min="9581" max="9581" width="3" style="1274" hidden="1"/>
    <col min="9582" max="9821" width="8.6640625" style="1274" hidden="1"/>
    <col min="9822" max="9827" width="14.88671875" style="1274" hidden="1"/>
    <col min="9828" max="9829" width="15.88671875" style="1274" hidden="1"/>
    <col min="9830" max="9835" width="16.109375" style="1274" hidden="1"/>
    <col min="9836" max="9836" width="6.109375" style="1274" hidden="1"/>
    <col min="9837" max="9837" width="3" style="1274" hidden="1"/>
    <col min="9838" max="10077" width="8.6640625" style="1274" hidden="1"/>
    <col min="10078" max="10083" width="14.88671875" style="1274" hidden="1"/>
    <col min="10084" max="10085" width="15.88671875" style="1274" hidden="1"/>
    <col min="10086" max="10091" width="16.109375" style="1274" hidden="1"/>
    <col min="10092" max="10092" width="6.109375" style="1274" hidden="1"/>
    <col min="10093" max="10093" width="3" style="1274" hidden="1"/>
    <col min="10094" max="10333" width="8.6640625" style="1274" hidden="1"/>
    <col min="10334" max="10339" width="14.88671875" style="1274" hidden="1"/>
    <col min="10340" max="10341" width="15.88671875" style="1274" hidden="1"/>
    <col min="10342" max="10347" width="16.109375" style="1274" hidden="1"/>
    <col min="10348" max="10348" width="6.109375" style="1274" hidden="1"/>
    <col min="10349" max="10349" width="3" style="1274" hidden="1"/>
    <col min="10350" max="10589" width="8.6640625" style="1274" hidden="1"/>
    <col min="10590" max="10595" width="14.88671875" style="1274" hidden="1"/>
    <col min="10596" max="10597" width="15.88671875" style="1274" hidden="1"/>
    <col min="10598" max="10603" width="16.109375" style="1274" hidden="1"/>
    <col min="10604" max="10604" width="6.109375" style="1274" hidden="1"/>
    <col min="10605" max="10605" width="3" style="1274" hidden="1"/>
    <col min="10606" max="10845" width="8.6640625" style="1274" hidden="1"/>
    <col min="10846" max="10851" width="14.88671875" style="1274" hidden="1"/>
    <col min="10852" max="10853" width="15.88671875" style="1274" hidden="1"/>
    <col min="10854" max="10859" width="16.109375" style="1274" hidden="1"/>
    <col min="10860" max="10860" width="6.109375" style="1274" hidden="1"/>
    <col min="10861" max="10861" width="3" style="1274" hidden="1"/>
    <col min="10862" max="11101" width="8.6640625" style="1274" hidden="1"/>
    <col min="11102" max="11107" width="14.88671875" style="1274" hidden="1"/>
    <col min="11108" max="11109" width="15.88671875" style="1274" hidden="1"/>
    <col min="11110" max="11115" width="16.109375" style="1274" hidden="1"/>
    <col min="11116" max="11116" width="6.109375" style="1274" hidden="1"/>
    <col min="11117" max="11117" width="3" style="1274" hidden="1"/>
    <col min="11118" max="11357" width="8.6640625" style="1274" hidden="1"/>
    <col min="11358" max="11363" width="14.88671875" style="1274" hidden="1"/>
    <col min="11364" max="11365" width="15.88671875" style="1274" hidden="1"/>
    <col min="11366" max="11371" width="16.109375" style="1274" hidden="1"/>
    <col min="11372" max="11372" width="6.109375" style="1274" hidden="1"/>
    <col min="11373" max="11373" width="3" style="1274" hidden="1"/>
    <col min="11374" max="11613" width="8.6640625" style="1274" hidden="1"/>
    <col min="11614" max="11619" width="14.88671875" style="1274" hidden="1"/>
    <col min="11620" max="11621" width="15.88671875" style="1274" hidden="1"/>
    <col min="11622" max="11627" width="16.109375" style="1274" hidden="1"/>
    <col min="11628" max="11628" width="6.109375" style="1274" hidden="1"/>
    <col min="11629" max="11629" width="3" style="1274" hidden="1"/>
    <col min="11630" max="11869" width="8.6640625" style="1274" hidden="1"/>
    <col min="11870" max="11875" width="14.88671875" style="1274" hidden="1"/>
    <col min="11876" max="11877" width="15.88671875" style="1274" hidden="1"/>
    <col min="11878" max="11883" width="16.109375" style="1274" hidden="1"/>
    <col min="11884" max="11884" width="6.109375" style="1274" hidden="1"/>
    <col min="11885" max="11885" width="3" style="1274" hidden="1"/>
    <col min="11886" max="12125" width="8.6640625" style="1274" hidden="1"/>
    <col min="12126" max="12131" width="14.88671875" style="1274" hidden="1"/>
    <col min="12132" max="12133" width="15.88671875" style="1274" hidden="1"/>
    <col min="12134" max="12139" width="16.109375" style="1274" hidden="1"/>
    <col min="12140" max="12140" width="6.109375" style="1274" hidden="1"/>
    <col min="12141" max="12141" width="3" style="1274" hidden="1"/>
    <col min="12142" max="12381" width="8.6640625" style="1274" hidden="1"/>
    <col min="12382" max="12387" width="14.88671875" style="1274" hidden="1"/>
    <col min="12388" max="12389" width="15.88671875" style="1274" hidden="1"/>
    <col min="12390" max="12395" width="16.109375" style="1274" hidden="1"/>
    <col min="12396" max="12396" width="6.109375" style="1274" hidden="1"/>
    <col min="12397" max="12397" width="3" style="1274" hidden="1"/>
    <col min="12398" max="12637" width="8.6640625" style="1274" hidden="1"/>
    <col min="12638" max="12643" width="14.88671875" style="1274" hidden="1"/>
    <col min="12644" max="12645" width="15.88671875" style="1274" hidden="1"/>
    <col min="12646" max="12651" width="16.109375" style="1274" hidden="1"/>
    <col min="12652" max="12652" width="6.109375" style="1274" hidden="1"/>
    <col min="12653" max="12653" width="3" style="1274" hidden="1"/>
    <col min="12654" max="12893" width="8.6640625" style="1274" hidden="1"/>
    <col min="12894" max="12899" width="14.88671875" style="1274" hidden="1"/>
    <col min="12900" max="12901" width="15.88671875" style="1274" hidden="1"/>
    <col min="12902" max="12907" width="16.109375" style="1274" hidden="1"/>
    <col min="12908" max="12908" width="6.109375" style="1274" hidden="1"/>
    <col min="12909" max="12909" width="3" style="1274" hidden="1"/>
    <col min="12910" max="13149" width="8.6640625" style="1274" hidden="1"/>
    <col min="13150" max="13155" width="14.88671875" style="1274" hidden="1"/>
    <col min="13156" max="13157" width="15.88671875" style="1274" hidden="1"/>
    <col min="13158" max="13163" width="16.109375" style="1274" hidden="1"/>
    <col min="13164" max="13164" width="6.109375" style="1274" hidden="1"/>
    <col min="13165" max="13165" width="3" style="1274" hidden="1"/>
    <col min="13166" max="13405" width="8.6640625" style="1274" hidden="1"/>
    <col min="13406" max="13411" width="14.88671875" style="1274" hidden="1"/>
    <col min="13412" max="13413" width="15.88671875" style="1274" hidden="1"/>
    <col min="13414" max="13419" width="16.109375" style="1274" hidden="1"/>
    <col min="13420" max="13420" width="6.109375" style="1274" hidden="1"/>
    <col min="13421" max="13421" width="3" style="1274" hidden="1"/>
    <col min="13422" max="13661" width="8.6640625" style="1274" hidden="1"/>
    <col min="13662" max="13667" width="14.88671875" style="1274" hidden="1"/>
    <col min="13668" max="13669" width="15.88671875" style="1274" hidden="1"/>
    <col min="13670" max="13675" width="16.109375" style="1274" hidden="1"/>
    <col min="13676" max="13676" width="6.109375" style="1274" hidden="1"/>
    <col min="13677" max="13677" width="3" style="1274" hidden="1"/>
    <col min="13678" max="13917" width="8.6640625" style="1274" hidden="1"/>
    <col min="13918" max="13923" width="14.88671875" style="1274" hidden="1"/>
    <col min="13924" max="13925" width="15.88671875" style="1274" hidden="1"/>
    <col min="13926" max="13931" width="16.109375" style="1274" hidden="1"/>
    <col min="13932" max="13932" width="6.109375" style="1274" hidden="1"/>
    <col min="13933" max="13933" width="3" style="1274" hidden="1"/>
    <col min="13934" max="14173" width="8.6640625" style="1274" hidden="1"/>
    <col min="14174" max="14179" width="14.88671875" style="1274" hidden="1"/>
    <col min="14180" max="14181" width="15.88671875" style="1274" hidden="1"/>
    <col min="14182" max="14187" width="16.109375" style="1274" hidden="1"/>
    <col min="14188" max="14188" width="6.109375" style="1274" hidden="1"/>
    <col min="14189" max="14189" width="3" style="1274" hidden="1"/>
    <col min="14190" max="14429" width="8.6640625" style="1274" hidden="1"/>
    <col min="14430" max="14435" width="14.88671875" style="1274" hidden="1"/>
    <col min="14436" max="14437" width="15.88671875" style="1274" hidden="1"/>
    <col min="14438" max="14443" width="16.109375" style="1274" hidden="1"/>
    <col min="14444" max="14444" width="6.109375" style="1274" hidden="1"/>
    <col min="14445" max="14445" width="3" style="1274" hidden="1"/>
    <col min="14446" max="14685" width="8.6640625" style="1274" hidden="1"/>
    <col min="14686" max="14691" width="14.88671875" style="1274" hidden="1"/>
    <col min="14692" max="14693" width="15.88671875" style="1274" hidden="1"/>
    <col min="14694" max="14699" width="16.109375" style="1274" hidden="1"/>
    <col min="14700" max="14700" width="6.109375" style="1274" hidden="1"/>
    <col min="14701" max="14701" width="3" style="1274" hidden="1"/>
    <col min="14702" max="14941" width="8.6640625" style="1274" hidden="1"/>
    <col min="14942" max="14947" width="14.88671875" style="1274" hidden="1"/>
    <col min="14948" max="14949" width="15.88671875" style="1274" hidden="1"/>
    <col min="14950" max="14955" width="16.109375" style="1274" hidden="1"/>
    <col min="14956" max="14956" width="6.109375" style="1274" hidden="1"/>
    <col min="14957" max="14957" width="3" style="1274" hidden="1"/>
    <col min="14958" max="15197" width="8.6640625" style="1274" hidden="1"/>
    <col min="15198" max="15203" width="14.88671875" style="1274" hidden="1"/>
    <col min="15204" max="15205" width="15.88671875" style="1274" hidden="1"/>
    <col min="15206" max="15211" width="16.109375" style="1274" hidden="1"/>
    <col min="15212" max="15212" width="6.109375" style="1274" hidden="1"/>
    <col min="15213" max="15213" width="3" style="1274" hidden="1"/>
    <col min="15214" max="15453" width="8.6640625" style="1274" hidden="1"/>
    <col min="15454" max="15459" width="14.88671875" style="1274" hidden="1"/>
    <col min="15460" max="15461" width="15.88671875" style="1274" hidden="1"/>
    <col min="15462" max="15467" width="16.109375" style="1274" hidden="1"/>
    <col min="15468" max="15468" width="6.109375" style="1274" hidden="1"/>
    <col min="15469" max="15469" width="3" style="1274" hidden="1"/>
    <col min="15470" max="15709" width="8.6640625" style="1274" hidden="1"/>
    <col min="15710" max="15715" width="14.88671875" style="1274" hidden="1"/>
    <col min="15716" max="15717" width="15.88671875" style="1274" hidden="1"/>
    <col min="15718" max="15723" width="16.109375" style="1274" hidden="1"/>
    <col min="15724" max="15724" width="6.109375" style="1274" hidden="1"/>
    <col min="15725" max="15725" width="3" style="1274" hidden="1"/>
    <col min="15726" max="15965" width="8.6640625" style="1274" hidden="1"/>
    <col min="15966" max="15971" width="14.88671875" style="1274" hidden="1"/>
    <col min="15972" max="15973" width="15.88671875" style="1274" hidden="1"/>
    <col min="15974" max="15979" width="16.109375" style="1274" hidden="1"/>
    <col min="15980" max="15980" width="6.109375" style="1274" hidden="1"/>
    <col min="15981" max="15981" width="3" style="1274" hidden="1"/>
    <col min="15982" max="16221" width="8.6640625" style="1274" hidden="1"/>
    <col min="16222" max="16227" width="14.88671875" style="1274" hidden="1"/>
    <col min="16228" max="16229" width="15.88671875" style="1274" hidden="1"/>
    <col min="16230" max="16235" width="16.109375" style="1274" hidden="1"/>
    <col min="16236" max="16236" width="6.109375" style="1274" hidden="1"/>
    <col min="16237" max="16237" width="3" style="1274" hidden="1"/>
    <col min="16238" max="16384" width="8.6640625" style="1274" hidden="1"/>
  </cols>
  <sheetData>
    <row r="1" spans="1:143" ht="42.75" customHeight="1" x14ac:dyDescent="0.2">
      <c r="A1" s="1334"/>
      <c r="B1" s="1333"/>
      <c r="DD1" s="1274"/>
      <c r="DE1" s="1274"/>
    </row>
    <row r="2" spans="1:143" ht="25.5" customHeight="1" x14ac:dyDescent="0.2">
      <c r="A2" s="1332"/>
      <c r="C2" s="1332"/>
      <c r="O2" s="1332"/>
      <c r="P2" s="1332"/>
      <c r="Q2" s="1332"/>
      <c r="R2" s="1332"/>
      <c r="S2" s="1332"/>
      <c r="T2" s="1332"/>
      <c r="U2" s="1332"/>
      <c r="V2" s="1332"/>
      <c r="W2" s="1332"/>
      <c r="X2" s="1332"/>
      <c r="Y2" s="1332"/>
      <c r="Z2" s="1332"/>
      <c r="AA2" s="1332"/>
      <c r="AB2" s="1332"/>
      <c r="AC2" s="1332"/>
      <c r="AD2" s="1332"/>
      <c r="AE2" s="1332"/>
      <c r="AF2" s="1332"/>
      <c r="AG2" s="1332"/>
      <c r="AH2" s="1332"/>
      <c r="AI2" s="1332"/>
      <c r="AU2" s="1332"/>
      <c r="BG2" s="1332"/>
      <c r="BS2" s="1332"/>
      <c r="CE2" s="1332"/>
      <c r="CQ2" s="1332"/>
      <c r="DD2" s="1274"/>
      <c r="DE2" s="1274"/>
    </row>
    <row r="3" spans="1:143" ht="25.5" customHeight="1" x14ac:dyDescent="0.2">
      <c r="A3" s="1332"/>
      <c r="C3" s="1332"/>
      <c r="O3" s="1332"/>
      <c r="P3" s="1332"/>
      <c r="Q3" s="1332"/>
      <c r="R3" s="1332"/>
      <c r="S3" s="1332"/>
      <c r="T3" s="1332"/>
      <c r="U3" s="1332"/>
      <c r="V3" s="1332"/>
      <c r="W3" s="1332"/>
      <c r="X3" s="1332"/>
      <c r="Y3" s="1332"/>
      <c r="Z3" s="1332"/>
      <c r="AA3" s="1332"/>
      <c r="AB3" s="1332"/>
      <c r="AC3" s="1332"/>
      <c r="AD3" s="1332"/>
      <c r="AE3" s="1332"/>
      <c r="AF3" s="1332"/>
      <c r="AG3" s="1332"/>
      <c r="AH3" s="1332"/>
      <c r="AI3" s="1332"/>
      <c r="AU3" s="1332"/>
      <c r="BG3" s="1332"/>
      <c r="BS3" s="1332"/>
      <c r="CE3" s="1332"/>
      <c r="CQ3" s="1332"/>
      <c r="DD3" s="1274"/>
      <c r="DE3" s="1274"/>
    </row>
    <row r="4" spans="1:143" s="291" customFormat="1" ht="13.2" x14ac:dyDescent="0.2">
      <c r="A4" s="1332"/>
      <c r="B4" s="1332"/>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2"/>
      <c r="BC4" s="1332"/>
      <c r="BD4" s="1332"/>
      <c r="BE4" s="1332"/>
      <c r="BF4" s="1332"/>
      <c r="BG4" s="1332"/>
      <c r="BH4" s="1332"/>
      <c r="BI4" s="1332"/>
      <c r="BJ4" s="1332"/>
      <c r="BK4" s="1332"/>
      <c r="BL4" s="1332"/>
      <c r="BM4" s="1332"/>
      <c r="BN4" s="1332"/>
      <c r="BO4" s="1332"/>
      <c r="BP4" s="1332"/>
      <c r="BQ4" s="1332"/>
      <c r="BR4" s="1332"/>
      <c r="BS4" s="1332"/>
      <c r="BT4" s="1332"/>
      <c r="BU4" s="1332"/>
      <c r="BV4" s="1332"/>
      <c r="BW4" s="1332"/>
      <c r="BX4" s="1332"/>
      <c r="BY4" s="1332"/>
      <c r="BZ4" s="1332"/>
      <c r="CA4" s="1332"/>
      <c r="CB4" s="1332"/>
      <c r="CC4" s="1332"/>
      <c r="CD4" s="1332"/>
      <c r="CE4" s="1332"/>
      <c r="CF4" s="1332"/>
      <c r="CG4" s="1332"/>
      <c r="CH4" s="1332"/>
      <c r="CI4" s="1332"/>
      <c r="CJ4" s="1332"/>
      <c r="CK4" s="1332"/>
      <c r="CL4" s="1332"/>
      <c r="CM4" s="1332"/>
      <c r="CN4" s="1332"/>
      <c r="CO4" s="1332"/>
      <c r="CP4" s="1332"/>
      <c r="CQ4" s="1332"/>
      <c r="CR4" s="1332"/>
      <c r="CS4" s="1332"/>
      <c r="CT4" s="1332"/>
      <c r="CU4" s="1332"/>
      <c r="CV4" s="1332"/>
      <c r="CW4" s="1332"/>
      <c r="CX4" s="1332"/>
      <c r="CY4" s="1332"/>
      <c r="CZ4" s="1332"/>
      <c r="DA4" s="1332"/>
      <c r="DB4" s="1332"/>
      <c r="DC4" s="1332"/>
      <c r="DD4" s="1332"/>
      <c r="DE4" s="1332"/>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332"/>
      <c r="B5" s="1332"/>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32"/>
      <c r="DA5" s="1332"/>
      <c r="DB5" s="1332"/>
      <c r="DC5" s="1332"/>
      <c r="DD5" s="1332"/>
      <c r="DE5" s="1332"/>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332"/>
      <c r="B6" s="1332"/>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32"/>
      <c r="DA6" s="1332"/>
      <c r="DB6" s="1332"/>
      <c r="DC6" s="1332"/>
      <c r="DD6" s="1332"/>
      <c r="DE6" s="1332"/>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332"/>
      <c r="B7" s="1332"/>
      <c r="C7" s="1332"/>
      <c r="D7" s="1332"/>
      <c r="E7" s="1332"/>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332"/>
      <c r="B8" s="1332"/>
      <c r="C8" s="1332"/>
      <c r="D8" s="1332"/>
      <c r="E8" s="1332"/>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32"/>
      <c r="DA8" s="1332"/>
      <c r="DB8" s="1332"/>
      <c r="DC8" s="1332"/>
      <c r="DD8" s="1332"/>
      <c r="DE8" s="1332"/>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332"/>
      <c r="B9" s="1332"/>
      <c r="C9" s="1332"/>
      <c r="D9" s="1332"/>
      <c r="E9" s="1332"/>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32"/>
      <c r="DA9" s="1332"/>
      <c r="DB9" s="1332"/>
      <c r="DC9" s="1332"/>
      <c r="DD9" s="1332"/>
      <c r="DE9" s="1332"/>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332"/>
      <c r="B10" s="1332"/>
      <c r="C10" s="1332"/>
      <c r="D10" s="1332"/>
      <c r="E10" s="1332"/>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32"/>
      <c r="DA10" s="1332"/>
      <c r="DB10" s="1332"/>
      <c r="DC10" s="1332"/>
      <c r="DD10" s="1332"/>
      <c r="DE10" s="1332"/>
      <c r="DF10" s="292"/>
      <c r="DG10" s="292"/>
      <c r="DH10" s="292"/>
      <c r="DI10" s="292"/>
      <c r="DJ10" s="292"/>
      <c r="DK10" s="292"/>
      <c r="DL10" s="292"/>
      <c r="DM10" s="292"/>
      <c r="DN10" s="292"/>
      <c r="DO10" s="292"/>
      <c r="DP10" s="292"/>
      <c r="DQ10" s="292"/>
      <c r="DR10" s="292"/>
      <c r="DS10" s="292"/>
      <c r="DT10" s="292"/>
      <c r="DU10" s="292"/>
      <c r="DV10" s="292"/>
      <c r="DW10" s="292"/>
      <c r="EM10" s="291" t="s">
        <v>
611</v>
      </c>
    </row>
    <row r="11" spans="1:143" s="291" customFormat="1" ht="13.2" x14ac:dyDescent="0.2">
      <c r="A11" s="1332"/>
      <c r="B11" s="1332"/>
      <c r="C11" s="1332"/>
      <c r="D11" s="1332"/>
      <c r="E11" s="1332"/>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32"/>
      <c r="DA11" s="1332"/>
      <c r="DB11" s="1332"/>
      <c r="DC11" s="1332"/>
      <c r="DD11" s="1332"/>
      <c r="DE11" s="1332"/>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332"/>
      <c r="B12" s="1332"/>
      <c r="C12" s="1332"/>
      <c r="D12" s="1332"/>
      <c r="E12" s="1332"/>
      <c r="F12" s="1332"/>
      <c r="G12" s="1332"/>
      <c r="H12" s="1332"/>
      <c r="I12" s="1332"/>
      <c r="J12" s="1332"/>
      <c r="K12" s="1332"/>
      <c r="L12" s="1332"/>
      <c r="M12" s="1332"/>
      <c r="N12" s="1332"/>
      <c r="O12" s="1332"/>
      <c r="P12" s="1332"/>
      <c r="Q12" s="1332"/>
      <c r="R12" s="1332"/>
      <c r="S12" s="1332"/>
      <c r="T12" s="1332"/>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W12" s="1332"/>
      <c r="CX12" s="1332"/>
      <c r="CY12" s="1332"/>
      <c r="CZ12" s="1332"/>
      <c r="DA12" s="1332"/>
      <c r="DB12" s="1332"/>
      <c r="DC12" s="1332"/>
      <c r="DD12" s="1332"/>
      <c r="DE12" s="1332"/>
      <c r="DF12" s="292"/>
      <c r="DG12" s="292"/>
      <c r="DH12" s="292"/>
      <c r="DI12" s="292"/>
      <c r="DJ12" s="292"/>
      <c r="DK12" s="292"/>
      <c r="DL12" s="292"/>
      <c r="DM12" s="292"/>
      <c r="DN12" s="292"/>
      <c r="DO12" s="292"/>
      <c r="DP12" s="292"/>
      <c r="DQ12" s="292"/>
      <c r="DR12" s="292"/>
      <c r="DS12" s="292"/>
      <c r="DT12" s="292"/>
      <c r="DU12" s="292"/>
      <c r="DV12" s="292"/>
      <c r="DW12" s="292"/>
      <c r="EM12" s="291" t="s">
        <v>
611</v>
      </c>
    </row>
    <row r="13" spans="1:143" s="291" customFormat="1" ht="13.2" x14ac:dyDescent="0.2">
      <c r="A13" s="1332"/>
      <c r="B13" s="1332"/>
      <c r="C13" s="1332"/>
      <c r="D13" s="1332"/>
      <c r="E13" s="1332"/>
      <c r="F13" s="1332"/>
      <c r="G13" s="1332"/>
      <c r="H13" s="1332"/>
      <c r="I13" s="1332"/>
      <c r="J13" s="1332"/>
      <c r="K13" s="1332"/>
      <c r="L13" s="1332"/>
      <c r="M13" s="1332"/>
      <c r="N13" s="1332"/>
      <c r="O13" s="1332"/>
      <c r="P13" s="1332"/>
      <c r="Q13" s="1332"/>
      <c r="R13" s="1332"/>
      <c r="S13" s="1332"/>
      <c r="T13" s="1332"/>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W13" s="1332"/>
      <c r="CX13" s="1332"/>
      <c r="CY13" s="1332"/>
      <c r="CZ13" s="1332"/>
      <c r="DA13" s="1332"/>
      <c r="DB13" s="1332"/>
      <c r="DC13" s="1332"/>
      <c r="DD13" s="1332"/>
      <c r="DE13" s="1332"/>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332"/>
      <c r="B14" s="1332"/>
      <c r="C14" s="1332"/>
      <c r="D14" s="1332"/>
      <c r="E14" s="1332"/>
      <c r="F14" s="1332"/>
      <c r="G14" s="1332"/>
      <c r="H14" s="1332"/>
      <c r="I14" s="1332"/>
      <c r="J14" s="1332"/>
      <c r="K14" s="1332"/>
      <c r="L14" s="1332"/>
      <c r="M14" s="1332"/>
      <c r="N14" s="1332"/>
      <c r="O14" s="1332"/>
      <c r="P14" s="1332"/>
      <c r="Q14" s="1332"/>
      <c r="R14" s="1332"/>
      <c r="S14" s="1332"/>
      <c r="T14" s="1332"/>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V14" s="1332"/>
      <c r="AW14" s="1332"/>
      <c r="AX14" s="1332"/>
      <c r="AY14" s="1332"/>
      <c r="AZ14" s="1332"/>
      <c r="BA14" s="1332"/>
      <c r="BB14" s="1332"/>
      <c r="BC14" s="1332"/>
      <c r="BD14" s="1332"/>
      <c r="BE14" s="1332"/>
      <c r="BF14" s="1332"/>
      <c r="BG14" s="1332"/>
      <c r="BH14" s="1332"/>
      <c r="BI14" s="1332"/>
      <c r="BJ14" s="1332"/>
      <c r="BK14" s="1332"/>
      <c r="BL14" s="1332"/>
      <c r="BM14" s="1332"/>
      <c r="BN14" s="1332"/>
      <c r="BO14" s="1332"/>
      <c r="BP14" s="1332"/>
      <c r="BQ14" s="1332"/>
      <c r="BR14" s="1332"/>
      <c r="BS14" s="1332"/>
      <c r="BT14" s="1332"/>
      <c r="BU14" s="1332"/>
      <c r="BV14" s="1332"/>
      <c r="BW14" s="1332"/>
      <c r="BX14" s="1332"/>
      <c r="BY14" s="1332"/>
      <c r="BZ14" s="1332"/>
      <c r="CA14" s="1332"/>
      <c r="CB14" s="1332"/>
      <c r="CC14" s="1332"/>
      <c r="CD14" s="1332"/>
      <c r="CE14" s="1332"/>
      <c r="CF14" s="1332"/>
      <c r="CG14" s="1332"/>
      <c r="CH14" s="1332"/>
      <c r="CI14" s="1332"/>
      <c r="CJ14" s="1332"/>
      <c r="CK14" s="1332"/>
      <c r="CL14" s="1332"/>
      <c r="CM14" s="1332"/>
      <c r="CN14" s="1332"/>
      <c r="CO14" s="1332"/>
      <c r="CP14" s="1332"/>
      <c r="CQ14" s="1332"/>
      <c r="CR14" s="1332"/>
      <c r="CS14" s="1332"/>
      <c r="CT14" s="1332"/>
      <c r="CU14" s="1332"/>
      <c r="CV14" s="1332"/>
      <c r="CW14" s="1332"/>
      <c r="CX14" s="1332"/>
      <c r="CY14" s="1332"/>
      <c r="CZ14" s="1332"/>
      <c r="DA14" s="1332"/>
      <c r="DB14" s="1332"/>
      <c r="DC14" s="1332"/>
      <c r="DD14" s="1332"/>
      <c r="DE14" s="1332"/>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74"/>
      <c r="B15" s="1332"/>
      <c r="C15" s="1332"/>
      <c r="D15" s="1332"/>
      <c r="E15" s="1332"/>
      <c r="F15" s="1332"/>
      <c r="G15" s="1332"/>
      <c r="H15" s="1332"/>
      <c r="I15" s="1332"/>
      <c r="J15" s="1332"/>
      <c r="K15" s="1332"/>
      <c r="L15" s="1332"/>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W15" s="1332"/>
      <c r="AX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c r="CU15" s="1332"/>
      <c r="CV15" s="1332"/>
      <c r="CW15" s="1332"/>
      <c r="CX15" s="1332"/>
      <c r="CY15" s="1332"/>
      <c r="CZ15" s="1332"/>
      <c r="DA15" s="1332"/>
      <c r="DB15" s="1332"/>
      <c r="DC15" s="1332"/>
      <c r="DD15" s="1332"/>
      <c r="DE15" s="1332"/>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74"/>
      <c r="B16" s="1332"/>
      <c r="C16" s="1332"/>
      <c r="D16" s="1332"/>
      <c r="E16" s="1332"/>
      <c r="F16" s="1332"/>
      <c r="G16" s="1332"/>
      <c r="H16" s="1332"/>
      <c r="I16" s="1332"/>
      <c r="J16" s="1332"/>
      <c r="K16" s="1332"/>
      <c r="L16" s="1332"/>
      <c r="M16" s="1332"/>
      <c r="N16" s="1332"/>
      <c r="O16" s="1332"/>
      <c r="P16" s="1332"/>
      <c r="Q16" s="1332"/>
      <c r="R16" s="1332"/>
      <c r="S16" s="1332"/>
      <c r="T16" s="1332"/>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D16" s="1332"/>
      <c r="BE16" s="1332"/>
      <c r="BF16" s="1332"/>
      <c r="BG16" s="1332"/>
      <c r="BH16" s="1332"/>
      <c r="BI16" s="1332"/>
      <c r="BJ16" s="1332"/>
      <c r="BK16" s="1332"/>
      <c r="BL16" s="1332"/>
      <c r="BM16" s="1332"/>
      <c r="BN16" s="1332"/>
      <c r="BO16" s="1332"/>
      <c r="BP16" s="1332"/>
      <c r="BQ16" s="1332"/>
      <c r="BR16" s="1332"/>
      <c r="BS16" s="1332"/>
      <c r="BT16" s="1332"/>
      <c r="BU16" s="1332"/>
      <c r="BV16" s="1332"/>
      <c r="BW16" s="1332"/>
      <c r="BX16" s="1332"/>
      <c r="BY16" s="1332"/>
      <c r="BZ16" s="1332"/>
      <c r="CA16" s="1332"/>
      <c r="CB16" s="1332"/>
      <c r="CC16" s="1332"/>
      <c r="CD16" s="1332"/>
      <c r="CE16" s="1332"/>
      <c r="CF16" s="1332"/>
      <c r="CG16" s="1332"/>
      <c r="CH16" s="1332"/>
      <c r="CI16" s="1332"/>
      <c r="CJ16" s="1332"/>
      <c r="CK16" s="1332"/>
      <c r="CL16" s="1332"/>
      <c r="CM16" s="1332"/>
      <c r="CN16" s="1332"/>
      <c r="CO16" s="1332"/>
      <c r="CP16" s="1332"/>
      <c r="CQ16" s="1332"/>
      <c r="CR16" s="1332"/>
      <c r="CS16" s="1332"/>
      <c r="CT16" s="1332"/>
      <c r="CU16" s="1332"/>
      <c r="CV16" s="1332"/>
      <c r="CW16" s="1332"/>
      <c r="CX16" s="1332"/>
      <c r="CY16" s="1332"/>
      <c r="CZ16" s="1332"/>
      <c r="DA16" s="1332"/>
      <c r="DB16" s="1332"/>
      <c r="DC16" s="1332"/>
      <c r="DD16" s="1332"/>
      <c r="DE16" s="1332"/>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74"/>
      <c r="B17" s="1332"/>
      <c r="C17" s="1332"/>
      <c r="D17" s="1332"/>
      <c r="E17" s="1332"/>
      <c r="F17" s="1332"/>
      <c r="G17" s="1332"/>
      <c r="H17" s="1332"/>
      <c r="I17" s="1332"/>
      <c r="J17" s="1332"/>
      <c r="K17" s="1332"/>
      <c r="L17" s="1332"/>
      <c r="M17" s="1332"/>
      <c r="N17" s="1332"/>
      <c r="O17" s="1332"/>
      <c r="P17" s="1332"/>
      <c r="Q17" s="1332"/>
      <c r="R17" s="1332"/>
      <c r="S17" s="1332"/>
      <c r="T17" s="1332"/>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D17" s="1332"/>
      <c r="BE17" s="1332"/>
      <c r="BF17" s="1332"/>
      <c r="BG17" s="1332"/>
      <c r="BH17" s="1332"/>
      <c r="BI17" s="1332"/>
      <c r="BJ17" s="1332"/>
      <c r="BK17" s="1332"/>
      <c r="BL17" s="1332"/>
      <c r="BM17" s="1332"/>
      <c r="BN17" s="1332"/>
      <c r="BO17" s="1332"/>
      <c r="BP17" s="1332"/>
      <c r="BQ17" s="1332"/>
      <c r="BR17" s="1332"/>
      <c r="BS17" s="1332"/>
      <c r="BT17" s="1332"/>
      <c r="BU17" s="1332"/>
      <c r="BV17" s="1332"/>
      <c r="BW17" s="1332"/>
      <c r="BX17" s="1332"/>
      <c r="BY17" s="1332"/>
      <c r="BZ17" s="1332"/>
      <c r="CA17" s="1332"/>
      <c r="CB17" s="1332"/>
      <c r="CC17" s="1332"/>
      <c r="CD17" s="1332"/>
      <c r="CE17" s="1332"/>
      <c r="CF17" s="1332"/>
      <c r="CG17" s="1332"/>
      <c r="CH17" s="1332"/>
      <c r="CI17" s="1332"/>
      <c r="CJ17" s="1332"/>
      <c r="CK17" s="1332"/>
      <c r="CL17" s="1332"/>
      <c r="CM17" s="1332"/>
      <c r="CN17" s="1332"/>
      <c r="CO17" s="1332"/>
      <c r="CP17" s="1332"/>
      <c r="CQ17" s="1332"/>
      <c r="CR17" s="1332"/>
      <c r="CS17" s="1332"/>
      <c r="CT17" s="1332"/>
      <c r="CU17" s="1332"/>
      <c r="CV17" s="1332"/>
      <c r="CW17" s="1332"/>
      <c r="CX17" s="1332"/>
      <c r="CY17" s="1332"/>
      <c r="CZ17" s="1332"/>
      <c r="DA17" s="1332"/>
      <c r="DB17" s="1332"/>
      <c r="DC17" s="1332"/>
      <c r="DD17" s="1332"/>
      <c r="DE17" s="1332"/>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74"/>
      <c r="B18" s="1332"/>
      <c r="C18" s="1332"/>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D18" s="1332"/>
      <c r="BE18" s="1332"/>
      <c r="BF18" s="1332"/>
      <c r="BG18" s="1332"/>
      <c r="BH18" s="1332"/>
      <c r="BI18" s="1332"/>
      <c r="BJ18" s="1332"/>
      <c r="BK18" s="1332"/>
      <c r="BL18" s="1332"/>
      <c r="BM18" s="1332"/>
      <c r="BN18" s="1332"/>
      <c r="BO18" s="1332"/>
      <c r="BP18" s="1332"/>
      <c r="BQ18" s="1332"/>
      <c r="BR18" s="1332"/>
      <c r="BS18" s="1332"/>
      <c r="BT18" s="1332"/>
      <c r="BU18" s="1332"/>
      <c r="BV18" s="1332"/>
      <c r="BW18" s="1332"/>
      <c r="BX18" s="1332"/>
      <c r="BY18" s="1332"/>
      <c r="BZ18" s="1332"/>
      <c r="CA18" s="1332"/>
      <c r="CB18" s="1332"/>
      <c r="CC18" s="1332"/>
      <c r="CD18" s="1332"/>
      <c r="CE18" s="1332"/>
      <c r="CF18" s="1332"/>
      <c r="CG18" s="1332"/>
      <c r="CH18" s="1332"/>
      <c r="CI18" s="1332"/>
      <c r="CJ18" s="1332"/>
      <c r="CK18" s="1332"/>
      <c r="CL18" s="1332"/>
      <c r="CM18" s="1332"/>
      <c r="CN18" s="1332"/>
      <c r="CO18" s="1332"/>
      <c r="CP18" s="1332"/>
      <c r="CQ18" s="1332"/>
      <c r="CR18" s="1332"/>
      <c r="CS18" s="1332"/>
      <c r="CT18" s="1332"/>
      <c r="CU18" s="1332"/>
      <c r="CV18" s="1332"/>
      <c r="CW18" s="1332"/>
      <c r="CX18" s="1332"/>
      <c r="CY18" s="1332"/>
      <c r="CZ18" s="1332"/>
      <c r="DA18" s="1332"/>
      <c r="DB18" s="1332"/>
      <c r="DC18" s="1332"/>
      <c r="DD18" s="1332"/>
      <c r="DE18" s="1332"/>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74"/>
      <c r="DE19" s="1274"/>
    </row>
    <row r="20" spans="1:351" ht="13.2" x14ac:dyDescent="0.2">
      <c r="DD20" s="1274"/>
      <c r="DE20" s="1274"/>
    </row>
    <row r="21" spans="1:351" ht="16.2" x14ac:dyDescent="0.2">
      <c r="B21" s="1331"/>
      <c r="C21" s="1327"/>
      <c r="D21" s="1327"/>
      <c r="E21" s="1327"/>
      <c r="F21" s="1327"/>
      <c r="G21" s="1327"/>
      <c r="H21" s="1327"/>
      <c r="I21" s="1327"/>
      <c r="J21" s="1327"/>
      <c r="K21" s="1327"/>
      <c r="L21" s="1327"/>
      <c r="M21" s="1327"/>
      <c r="N21" s="1330"/>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30"/>
      <c r="AU21" s="1327"/>
      <c r="AV21" s="1327"/>
      <c r="AW21" s="1327"/>
      <c r="AX21" s="1327"/>
      <c r="AY21" s="1327"/>
      <c r="AZ21" s="1327"/>
      <c r="BA21" s="1327"/>
      <c r="BB21" s="1327"/>
      <c r="BC21" s="1327"/>
      <c r="BD21" s="1327"/>
      <c r="BE21" s="1327"/>
      <c r="BF21" s="1330"/>
      <c r="BG21" s="1327"/>
      <c r="BH21" s="1327"/>
      <c r="BI21" s="1327"/>
      <c r="BJ21" s="1327"/>
      <c r="BK21" s="1327"/>
      <c r="BL21" s="1327"/>
      <c r="BM21" s="1327"/>
      <c r="BN21" s="1327"/>
      <c r="BO21" s="1327"/>
      <c r="BP21" s="1327"/>
      <c r="BQ21" s="1327"/>
      <c r="BR21" s="1330"/>
      <c r="BS21" s="1327"/>
      <c r="BT21" s="1327"/>
      <c r="BU21" s="1327"/>
      <c r="BV21" s="1327"/>
      <c r="BW21" s="1327"/>
      <c r="BX21" s="1327"/>
      <c r="BY21" s="1327"/>
      <c r="BZ21" s="1327"/>
      <c r="CA21" s="1327"/>
      <c r="CB21" s="1327"/>
      <c r="CC21" s="1327"/>
      <c r="CD21" s="1330"/>
      <c r="CE21" s="1327"/>
      <c r="CF21" s="1327"/>
      <c r="CG21" s="1327"/>
      <c r="CH21" s="1327"/>
      <c r="CI21" s="1327"/>
      <c r="CJ21" s="1327"/>
      <c r="CK21" s="1327"/>
      <c r="CL21" s="1327"/>
      <c r="CM21" s="1327"/>
      <c r="CN21" s="1327"/>
      <c r="CO21" s="1327"/>
      <c r="CP21" s="1330"/>
      <c r="CQ21" s="1327"/>
      <c r="CR21" s="1327"/>
      <c r="CS21" s="1327"/>
      <c r="CT21" s="1327"/>
      <c r="CU21" s="1327"/>
      <c r="CV21" s="1327"/>
      <c r="CW21" s="1327"/>
      <c r="CX21" s="1327"/>
      <c r="CY21" s="1327"/>
      <c r="CZ21" s="1327"/>
      <c r="DA21" s="1327"/>
      <c r="DB21" s="1330"/>
      <c r="DC21" s="1327"/>
      <c r="DD21" s="1326"/>
      <c r="DE21" s="1274"/>
      <c r="MM21" s="1329"/>
    </row>
    <row r="22" spans="1:351" ht="16.2" x14ac:dyDescent="0.2">
      <c r="B22" s="1275"/>
      <c r="MM22" s="1329"/>
    </row>
    <row r="23" spans="1:351" ht="13.2" x14ac:dyDescent="0.2">
      <c r="B23" s="1275"/>
    </row>
    <row r="24" spans="1:351" ht="13.2" x14ac:dyDescent="0.2">
      <c r="B24" s="1275"/>
    </row>
    <row r="25" spans="1:351" ht="13.2" x14ac:dyDescent="0.2">
      <c r="B25" s="1275"/>
    </row>
    <row r="26" spans="1:351" ht="13.2" x14ac:dyDescent="0.2">
      <c r="B26" s="1275"/>
    </row>
    <row r="27" spans="1:351" ht="13.2" x14ac:dyDescent="0.2">
      <c r="B27" s="1275"/>
    </row>
    <row r="28" spans="1:351" ht="13.2" x14ac:dyDescent="0.2">
      <c r="B28" s="1275"/>
    </row>
    <row r="29" spans="1:351" ht="13.2" x14ac:dyDescent="0.2">
      <c r="B29" s="1275"/>
    </row>
    <row r="30" spans="1:351" ht="13.2" x14ac:dyDescent="0.2">
      <c r="B30" s="1275"/>
    </row>
    <row r="31" spans="1:351" ht="13.2" x14ac:dyDescent="0.2">
      <c r="B31" s="1275"/>
    </row>
    <row r="32" spans="1:351" ht="13.2" x14ac:dyDescent="0.2">
      <c r="B32" s="1275"/>
    </row>
    <row r="33" spans="2:109" ht="13.2" x14ac:dyDescent="0.2">
      <c r="B33" s="1275"/>
    </row>
    <row r="34" spans="2:109" ht="13.2" x14ac:dyDescent="0.2">
      <c r="B34" s="1275"/>
    </row>
    <row r="35" spans="2:109" ht="13.2" x14ac:dyDescent="0.2">
      <c r="B35" s="1275"/>
    </row>
    <row r="36" spans="2:109" ht="13.2" x14ac:dyDescent="0.2">
      <c r="B36" s="1275"/>
    </row>
    <row r="37" spans="2:109" ht="13.2" x14ac:dyDescent="0.2">
      <c r="B37" s="1275"/>
    </row>
    <row r="38" spans="2:109" ht="13.2" x14ac:dyDescent="0.2">
      <c r="B38" s="1275"/>
    </row>
    <row r="39" spans="2:109" ht="13.2" x14ac:dyDescent="0.2">
      <c r="B39" s="1280"/>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78"/>
    </row>
    <row r="40" spans="2:109" ht="13.2" x14ac:dyDescent="0.2">
      <c r="B40" s="1316"/>
      <c r="DD40" s="1316"/>
      <c r="DE40" s="1274"/>
    </row>
    <row r="41" spans="2:109" ht="16.2" x14ac:dyDescent="0.2">
      <c r="B41" s="1328" t="s">
        <v>
610</v>
      </c>
      <c r="C41" s="1327"/>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27"/>
      <c r="AS41" s="1327"/>
      <c r="AT41" s="1327"/>
      <c r="AU41" s="1327"/>
      <c r="AV41" s="1327"/>
      <c r="AW41" s="1327"/>
      <c r="AX41" s="1327"/>
      <c r="AY41" s="1327"/>
      <c r="AZ41" s="1327"/>
      <c r="BA41" s="1327"/>
      <c r="BB41" s="1327"/>
      <c r="BC41" s="1327"/>
      <c r="BD41" s="1327"/>
      <c r="BE41" s="1327"/>
      <c r="BF41" s="1327"/>
      <c r="BG41" s="1327"/>
      <c r="BH41" s="1327"/>
      <c r="BI41" s="1327"/>
      <c r="BJ41" s="1327"/>
      <c r="BK41" s="1327"/>
      <c r="BL41" s="1327"/>
      <c r="BM41" s="1327"/>
      <c r="BN41" s="1327"/>
      <c r="BO41" s="1327"/>
      <c r="BP41" s="1327"/>
      <c r="BQ41" s="1327"/>
      <c r="BR41" s="1327"/>
      <c r="BS41" s="1327"/>
      <c r="BT41" s="1327"/>
      <c r="BU41" s="1327"/>
      <c r="BV41" s="1327"/>
      <c r="BW41" s="1327"/>
      <c r="BX41" s="1327"/>
      <c r="BY41" s="1327"/>
      <c r="BZ41" s="1327"/>
      <c r="CA41" s="1327"/>
      <c r="CB41" s="1327"/>
      <c r="CC41" s="1327"/>
      <c r="CD41" s="1327"/>
      <c r="CE41" s="1327"/>
      <c r="CF41" s="1327"/>
      <c r="CG41" s="1327"/>
      <c r="CH41" s="1327"/>
      <c r="CI41" s="1327"/>
      <c r="CJ41" s="1327"/>
      <c r="CK41" s="1327"/>
      <c r="CL41" s="1327"/>
      <c r="CM41" s="1327"/>
      <c r="CN41" s="1327"/>
      <c r="CO41" s="1327"/>
      <c r="CP41" s="1327"/>
      <c r="CQ41" s="1327"/>
      <c r="CR41" s="1327"/>
      <c r="CS41" s="1327"/>
      <c r="CT41" s="1327"/>
      <c r="CU41" s="1327"/>
      <c r="CV41" s="1327"/>
      <c r="CW41" s="1327"/>
      <c r="CX41" s="1327"/>
      <c r="CY41" s="1327"/>
      <c r="CZ41" s="1327"/>
      <c r="DA41" s="1327"/>
      <c r="DB41" s="1327"/>
      <c r="DC41" s="1327"/>
      <c r="DD41" s="1326"/>
    </row>
    <row r="42" spans="2:109" ht="13.2" x14ac:dyDescent="0.2">
      <c r="B42" s="1275"/>
      <c r="G42" s="1312"/>
      <c r="I42" s="1311"/>
      <c r="J42" s="1311"/>
      <c r="K42" s="1311"/>
      <c r="AM42" s="1312"/>
      <c r="AN42" s="1312" t="s">
        <v>
606</v>
      </c>
      <c r="AP42" s="1311"/>
      <c r="AQ42" s="1311"/>
      <c r="AR42" s="1311"/>
      <c r="AY42" s="1312"/>
      <c r="BA42" s="1311"/>
      <c r="BB42" s="1311"/>
      <c r="BC42" s="1311"/>
      <c r="BK42" s="1312"/>
      <c r="BM42" s="1311"/>
      <c r="BN42" s="1311"/>
      <c r="BO42" s="1311"/>
      <c r="BW42" s="1312"/>
      <c r="BY42" s="1311"/>
      <c r="BZ42" s="1311"/>
      <c r="CA42" s="1311"/>
      <c r="CI42" s="1312"/>
      <c r="CK42" s="1311"/>
      <c r="CL42" s="1311"/>
      <c r="CM42" s="1311"/>
      <c r="CU42" s="1312"/>
      <c r="CW42" s="1311"/>
      <c r="CX42" s="1311"/>
      <c r="CY42" s="1311"/>
    </row>
    <row r="43" spans="2:109" ht="13.5" customHeight="1" x14ac:dyDescent="0.2">
      <c r="B43" s="1275"/>
      <c r="AN43" s="1310" t="s">
        <v>
609</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08"/>
    </row>
    <row r="44" spans="2:109" ht="13.2" x14ac:dyDescent="0.2">
      <c r="B44" s="1275"/>
      <c r="AN44" s="1307"/>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5"/>
    </row>
    <row r="45" spans="2:109" ht="13.2" x14ac:dyDescent="0.2">
      <c r="B45" s="1275"/>
      <c r="AN45" s="1307"/>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5"/>
    </row>
    <row r="46" spans="2:109" ht="13.2" x14ac:dyDescent="0.2">
      <c r="B46" s="1275"/>
      <c r="AN46" s="1307"/>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5"/>
    </row>
    <row r="47" spans="2:109" ht="13.2" x14ac:dyDescent="0.2">
      <c r="B47" s="1275"/>
      <c r="AN47" s="1304"/>
      <c r="AO47" s="1303"/>
      <c r="AP47" s="1303"/>
      <c r="AQ47" s="1303"/>
      <c r="AR47" s="1303"/>
      <c r="AS47" s="1303"/>
      <c r="AT47" s="1303"/>
      <c r="AU47" s="1303"/>
      <c r="AV47" s="1303"/>
      <c r="AW47" s="1303"/>
      <c r="AX47" s="1303"/>
      <c r="AY47" s="1303"/>
      <c r="AZ47" s="1303"/>
      <c r="BA47" s="1303"/>
      <c r="BB47" s="1303"/>
      <c r="BC47" s="1303"/>
      <c r="BD47" s="1303"/>
      <c r="BE47" s="1303"/>
      <c r="BF47" s="1303"/>
      <c r="BG47" s="1303"/>
      <c r="BH47" s="1303"/>
      <c r="BI47" s="1303"/>
      <c r="BJ47" s="1303"/>
      <c r="BK47" s="1303"/>
      <c r="BL47" s="1303"/>
      <c r="BM47" s="1303"/>
      <c r="BN47" s="1303"/>
      <c r="BO47" s="1303"/>
      <c r="BP47" s="1303"/>
      <c r="BQ47" s="1303"/>
      <c r="BR47" s="1303"/>
      <c r="BS47" s="1303"/>
      <c r="BT47" s="1303"/>
      <c r="BU47" s="1303"/>
      <c r="BV47" s="1303"/>
      <c r="BW47" s="1303"/>
      <c r="BX47" s="1303"/>
      <c r="BY47" s="1303"/>
      <c r="BZ47" s="1303"/>
      <c r="CA47" s="1303"/>
      <c r="CB47" s="1303"/>
      <c r="CC47" s="1303"/>
      <c r="CD47" s="1303"/>
      <c r="CE47" s="1303"/>
      <c r="CF47" s="1303"/>
      <c r="CG47" s="1303"/>
      <c r="CH47" s="1303"/>
      <c r="CI47" s="1303"/>
      <c r="CJ47" s="1303"/>
      <c r="CK47" s="1303"/>
      <c r="CL47" s="1303"/>
      <c r="CM47" s="1303"/>
      <c r="CN47" s="1303"/>
      <c r="CO47" s="1303"/>
      <c r="CP47" s="1303"/>
      <c r="CQ47" s="1303"/>
      <c r="CR47" s="1303"/>
      <c r="CS47" s="1303"/>
      <c r="CT47" s="1303"/>
      <c r="CU47" s="1303"/>
      <c r="CV47" s="1303"/>
      <c r="CW47" s="1303"/>
      <c r="CX47" s="1303"/>
      <c r="CY47" s="1303"/>
      <c r="CZ47" s="1303"/>
      <c r="DA47" s="1303"/>
      <c r="DB47" s="1303"/>
      <c r="DC47" s="1302"/>
    </row>
    <row r="48" spans="2:109" ht="13.2" x14ac:dyDescent="0.2">
      <c r="B48" s="1275"/>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ht="13.2" x14ac:dyDescent="0.2">
      <c r="B49" s="1275"/>
      <c r="AN49" s="1274" t="s">
        <v>
604</v>
      </c>
    </row>
    <row r="50" spans="1:109" ht="13.2" x14ac:dyDescent="0.2">
      <c r="B50" s="1275"/>
      <c r="G50" s="1287"/>
      <c r="H50" s="1287"/>
      <c r="I50" s="1287"/>
      <c r="J50" s="1287"/>
      <c r="K50" s="1296"/>
      <c r="L50" s="1296"/>
      <c r="M50" s="1295"/>
      <c r="N50" s="1295"/>
      <c r="AN50" s="1294"/>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2"/>
      <c r="BP50" s="1284" t="s">
        <v>
559</v>
      </c>
      <c r="BQ50" s="1284"/>
      <c r="BR50" s="1284"/>
      <c r="BS50" s="1284"/>
      <c r="BT50" s="1284"/>
      <c r="BU50" s="1284"/>
      <c r="BV50" s="1284"/>
      <c r="BW50" s="1284"/>
      <c r="BX50" s="1284" t="s">
        <v>
560</v>
      </c>
      <c r="BY50" s="1284"/>
      <c r="BZ50" s="1284"/>
      <c r="CA50" s="1284"/>
      <c r="CB50" s="1284"/>
      <c r="CC50" s="1284"/>
      <c r="CD50" s="1284"/>
      <c r="CE50" s="1284"/>
      <c r="CF50" s="1284" t="s">
        <v>
561</v>
      </c>
      <c r="CG50" s="1284"/>
      <c r="CH50" s="1284"/>
      <c r="CI50" s="1284"/>
      <c r="CJ50" s="1284"/>
      <c r="CK50" s="1284"/>
      <c r="CL50" s="1284"/>
      <c r="CM50" s="1284"/>
      <c r="CN50" s="1284" t="s">
        <v>
562</v>
      </c>
      <c r="CO50" s="1284"/>
      <c r="CP50" s="1284"/>
      <c r="CQ50" s="1284"/>
      <c r="CR50" s="1284"/>
      <c r="CS50" s="1284"/>
      <c r="CT50" s="1284"/>
      <c r="CU50" s="1284"/>
      <c r="CV50" s="1284" t="s">
        <v>
563</v>
      </c>
      <c r="CW50" s="1284"/>
      <c r="CX50" s="1284"/>
      <c r="CY50" s="1284"/>
      <c r="CZ50" s="1284"/>
      <c r="DA50" s="1284"/>
      <c r="DB50" s="1284"/>
      <c r="DC50" s="1284"/>
    </row>
    <row r="51" spans="1:109" ht="13.5" customHeight="1" x14ac:dyDescent="0.2">
      <c r="B51" s="1275"/>
      <c r="G51" s="1291"/>
      <c r="H51" s="1291"/>
      <c r="I51" s="1325"/>
      <c r="J51" s="1325"/>
      <c r="K51" s="1290"/>
      <c r="L51" s="1290"/>
      <c r="M51" s="1290"/>
      <c r="N51" s="1290"/>
      <c r="AM51" s="1289"/>
      <c r="AN51" s="1283" t="s">
        <v>
603</v>
      </c>
      <c r="AO51" s="1283"/>
      <c r="AP51" s="1283"/>
      <c r="AQ51" s="1283"/>
      <c r="AR51" s="1283"/>
      <c r="AS51" s="1283"/>
      <c r="AT51" s="1283"/>
      <c r="AU51" s="1283"/>
      <c r="AV51" s="1283"/>
      <c r="AW51" s="1283"/>
      <c r="AX51" s="1283"/>
      <c r="AY51" s="1283"/>
      <c r="AZ51" s="1283"/>
      <c r="BA51" s="1283"/>
      <c r="BB51" s="1283" t="s">
        <v>
601</v>
      </c>
      <c r="BC51" s="1283"/>
      <c r="BD51" s="1283"/>
      <c r="BE51" s="1283"/>
      <c r="BF51" s="1283"/>
      <c r="BG51" s="1283"/>
      <c r="BH51" s="1283"/>
      <c r="BI51" s="1283"/>
      <c r="BJ51" s="1283"/>
      <c r="BK51" s="1283"/>
      <c r="BL51" s="1283"/>
      <c r="BM51" s="1283"/>
      <c r="BN51" s="1283"/>
      <c r="BO51" s="1283"/>
      <c r="BP51" s="1324"/>
      <c r="BQ51" s="1282"/>
      <c r="BR51" s="1282"/>
      <c r="BS51" s="1282"/>
      <c r="BT51" s="1282"/>
      <c r="BU51" s="1282"/>
      <c r="BV51" s="1282"/>
      <c r="BW51" s="1282"/>
      <c r="BX51" s="1324"/>
      <c r="BY51" s="1282"/>
      <c r="BZ51" s="1282"/>
      <c r="CA51" s="1282"/>
      <c r="CB51" s="1282"/>
      <c r="CC51" s="1282"/>
      <c r="CD51" s="1282"/>
      <c r="CE51" s="1282"/>
      <c r="CF51" s="1324"/>
      <c r="CG51" s="1282"/>
      <c r="CH51" s="1282"/>
      <c r="CI51" s="1282"/>
      <c r="CJ51" s="1282"/>
      <c r="CK51" s="1282"/>
      <c r="CL51" s="1282"/>
      <c r="CM51" s="1282"/>
      <c r="CN51" s="1282"/>
      <c r="CO51" s="1282"/>
      <c r="CP51" s="1282"/>
      <c r="CQ51" s="1282"/>
      <c r="CR51" s="1282"/>
      <c r="CS51" s="1282"/>
      <c r="CT51" s="1282"/>
      <c r="CU51" s="1282"/>
      <c r="CV51" s="1282"/>
      <c r="CW51" s="1282"/>
      <c r="CX51" s="1282"/>
      <c r="CY51" s="1282"/>
      <c r="CZ51" s="1282"/>
      <c r="DA51" s="1282"/>
      <c r="DB51" s="1282"/>
      <c r="DC51" s="1282"/>
    </row>
    <row r="52" spans="1:109" ht="13.2" x14ac:dyDescent="0.2">
      <c r="B52" s="1275"/>
      <c r="G52" s="1291"/>
      <c r="H52" s="1291"/>
      <c r="I52" s="1325"/>
      <c r="J52" s="1325"/>
      <c r="K52" s="1290"/>
      <c r="L52" s="1290"/>
      <c r="M52" s="1290"/>
      <c r="N52" s="1290"/>
      <c r="AM52" s="1289"/>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1311"/>
      <c r="B53" s="1275"/>
      <c r="G53" s="1291"/>
      <c r="H53" s="1291"/>
      <c r="I53" s="1287"/>
      <c r="J53" s="1287"/>
      <c r="K53" s="1290"/>
      <c r="L53" s="1290"/>
      <c r="M53" s="1290"/>
      <c r="N53" s="1290"/>
      <c r="AM53" s="1289"/>
      <c r="AN53" s="1283"/>
      <c r="AO53" s="1283"/>
      <c r="AP53" s="1283"/>
      <c r="AQ53" s="1283"/>
      <c r="AR53" s="1283"/>
      <c r="AS53" s="1283"/>
      <c r="AT53" s="1283"/>
      <c r="AU53" s="1283"/>
      <c r="AV53" s="1283"/>
      <c r="AW53" s="1283"/>
      <c r="AX53" s="1283"/>
      <c r="AY53" s="1283"/>
      <c r="AZ53" s="1283"/>
      <c r="BA53" s="1283"/>
      <c r="BB53" s="1283" t="s">
        <v>
608</v>
      </c>
      <c r="BC53" s="1283"/>
      <c r="BD53" s="1283"/>
      <c r="BE53" s="1283"/>
      <c r="BF53" s="1283"/>
      <c r="BG53" s="1283"/>
      <c r="BH53" s="1283"/>
      <c r="BI53" s="1283"/>
      <c r="BJ53" s="1283"/>
      <c r="BK53" s="1283"/>
      <c r="BL53" s="1283"/>
      <c r="BM53" s="1283"/>
      <c r="BN53" s="1283"/>
      <c r="BO53" s="1283"/>
      <c r="BP53" s="1324"/>
      <c r="BQ53" s="1282"/>
      <c r="BR53" s="1282"/>
      <c r="BS53" s="1282"/>
      <c r="BT53" s="1282"/>
      <c r="BU53" s="1282"/>
      <c r="BV53" s="1282"/>
      <c r="BW53" s="1282"/>
      <c r="BX53" s="1324"/>
      <c r="BY53" s="1282"/>
      <c r="BZ53" s="1282"/>
      <c r="CA53" s="1282"/>
      <c r="CB53" s="1282"/>
      <c r="CC53" s="1282"/>
      <c r="CD53" s="1282"/>
      <c r="CE53" s="1282"/>
      <c r="CF53" s="1324"/>
      <c r="CG53" s="1282"/>
      <c r="CH53" s="1282"/>
      <c r="CI53" s="1282"/>
      <c r="CJ53" s="1282"/>
      <c r="CK53" s="1282"/>
      <c r="CL53" s="1282"/>
      <c r="CM53" s="1282"/>
      <c r="CN53" s="1282">
        <v>
59.4</v>
      </c>
      <c r="CO53" s="1282"/>
      <c r="CP53" s="1282"/>
      <c r="CQ53" s="1282"/>
      <c r="CR53" s="1282"/>
      <c r="CS53" s="1282"/>
      <c r="CT53" s="1282"/>
      <c r="CU53" s="1282"/>
      <c r="CV53" s="1282">
        <v>
60.3</v>
      </c>
      <c r="CW53" s="1282"/>
      <c r="CX53" s="1282"/>
      <c r="CY53" s="1282"/>
      <c r="CZ53" s="1282"/>
      <c r="DA53" s="1282"/>
      <c r="DB53" s="1282"/>
      <c r="DC53" s="1282"/>
    </row>
    <row r="54" spans="1:109" ht="13.2" x14ac:dyDescent="0.2">
      <c r="A54" s="1311"/>
      <c r="B54" s="1275"/>
      <c r="G54" s="1291"/>
      <c r="H54" s="1291"/>
      <c r="I54" s="1287"/>
      <c r="J54" s="1287"/>
      <c r="K54" s="1290"/>
      <c r="L54" s="1290"/>
      <c r="M54" s="1290"/>
      <c r="N54" s="1290"/>
      <c r="AM54" s="1289"/>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1311"/>
      <c r="B55" s="1275"/>
      <c r="G55" s="1287"/>
      <c r="H55" s="1287"/>
      <c r="I55" s="1287"/>
      <c r="J55" s="1287"/>
      <c r="K55" s="1290"/>
      <c r="L55" s="1290"/>
      <c r="M55" s="1290"/>
      <c r="N55" s="1290"/>
      <c r="AN55" s="1284" t="s">
        <v>
602</v>
      </c>
      <c r="AO55" s="1284"/>
      <c r="AP55" s="1284"/>
      <c r="AQ55" s="1284"/>
      <c r="AR55" s="1284"/>
      <c r="AS55" s="1284"/>
      <c r="AT55" s="1284"/>
      <c r="AU55" s="1284"/>
      <c r="AV55" s="1284"/>
      <c r="AW55" s="1284"/>
      <c r="AX55" s="1284"/>
      <c r="AY55" s="1284"/>
      <c r="AZ55" s="1284"/>
      <c r="BA55" s="1284"/>
      <c r="BB55" s="1283" t="s">
        <v>
601</v>
      </c>
      <c r="BC55" s="1283"/>
      <c r="BD55" s="1283"/>
      <c r="BE55" s="1283"/>
      <c r="BF55" s="1283"/>
      <c r="BG55" s="1283"/>
      <c r="BH55" s="1283"/>
      <c r="BI55" s="1283"/>
      <c r="BJ55" s="1283"/>
      <c r="BK55" s="1283"/>
      <c r="BL55" s="1283"/>
      <c r="BM55" s="1283"/>
      <c r="BN55" s="1283"/>
      <c r="BO55" s="1283"/>
      <c r="BP55" s="1324"/>
      <c r="BQ55" s="1282"/>
      <c r="BR55" s="1282"/>
      <c r="BS55" s="1282"/>
      <c r="BT55" s="1282"/>
      <c r="BU55" s="1282"/>
      <c r="BV55" s="1282"/>
      <c r="BW55" s="1282"/>
      <c r="BX55" s="1324"/>
      <c r="BY55" s="1282"/>
      <c r="BZ55" s="1282"/>
      <c r="CA55" s="1282"/>
      <c r="CB55" s="1282"/>
      <c r="CC55" s="1282"/>
      <c r="CD55" s="1282"/>
      <c r="CE55" s="1282"/>
      <c r="CF55" s="1324"/>
      <c r="CG55" s="1282"/>
      <c r="CH55" s="1282"/>
      <c r="CI55" s="1282"/>
      <c r="CJ55" s="1282"/>
      <c r="CK55" s="1282"/>
      <c r="CL55" s="1282"/>
      <c r="CM55" s="1282"/>
      <c r="CN55" s="1282">
        <v>
0</v>
      </c>
      <c r="CO55" s="1282"/>
      <c r="CP55" s="1282"/>
      <c r="CQ55" s="1282"/>
      <c r="CR55" s="1282"/>
      <c r="CS55" s="1282"/>
      <c r="CT55" s="1282"/>
      <c r="CU55" s="1282"/>
      <c r="CV55" s="1282">
        <v>
0</v>
      </c>
      <c r="CW55" s="1282"/>
      <c r="CX55" s="1282"/>
      <c r="CY55" s="1282"/>
      <c r="CZ55" s="1282"/>
      <c r="DA55" s="1282"/>
      <c r="DB55" s="1282"/>
      <c r="DC55" s="1282"/>
    </row>
    <row r="56" spans="1:109" ht="13.2" x14ac:dyDescent="0.2">
      <c r="A56" s="1311"/>
      <c r="B56" s="1275"/>
      <c r="G56" s="1287"/>
      <c r="H56" s="1287"/>
      <c r="I56" s="1287"/>
      <c r="J56" s="1287"/>
      <c r="K56" s="1290"/>
      <c r="L56" s="1290"/>
      <c r="M56" s="1290"/>
      <c r="N56" s="1290"/>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1311" customFormat="1" ht="13.2" x14ac:dyDescent="0.2">
      <c r="B57" s="1317"/>
      <c r="G57" s="1287"/>
      <c r="H57" s="1287"/>
      <c r="I57" s="1286"/>
      <c r="J57" s="1286"/>
      <c r="K57" s="1290"/>
      <c r="L57" s="1290"/>
      <c r="M57" s="1290"/>
      <c r="N57" s="1290"/>
      <c r="AM57" s="1274"/>
      <c r="AN57" s="1284"/>
      <c r="AO57" s="1284"/>
      <c r="AP57" s="1284"/>
      <c r="AQ57" s="1284"/>
      <c r="AR57" s="1284"/>
      <c r="AS57" s="1284"/>
      <c r="AT57" s="1284"/>
      <c r="AU57" s="1284"/>
      <c r="AV57" s="1284"/>
      <c r="AW57" s="1284"/>
      <c r="AX57" s="1284"/>
      <c r="AY57" s="1284"/>
      <c r="AZ57" s="1284"/>
      <c r="BA57" s="1284"/>
      <c r="BB57" s="1283" t="s">
        <v>
608</v>
      </c>
      <c r="BC57" s="1283"/>
      <c r="BD57" s="1283"/>
      <c r="BE57" s="1283"/>
      <c r="BF57" s="1283"/>
      <c r="BG57" s="1283"/>
      <c r="BH57" s="1283"/>
      <c r="BI57" s="1283"/>
      <c r="BJ57" s="1283"/>
      <c r="BK57" s="1283"/>
      <c r="BL57" s="1283"/>
      <c r="BM57" s="1283"/>
      <c r="BN57" s="1283"/>
      <c r="BO57" s="1283"/>
      <c r="BP57" s="1324"/>
      <c r="BQ57" s="1282"/>
      <c r="BR57" s="1282"/>
      <c r="BS57" s="1282"/>
      <c r="BT57" s="1282"/>
      <c r="BU57" s="1282"/>
      <c r="BV57" s="1282"/>
      <c r="BW57" s="1282"/>
      <c r="BX57" s="1324"/>
      <c r="BY57" s="1282"/>
      <c r="BZ57" s="1282"/>
      <c r="CA57" s="1282"/>
      <c r="CB57" s="1282"/>
      <c r="CC57" s="1282"/>
      <c r="CD57" s="1282"/>
      <c r="CE57" s="1282"/>
      <c r="CF57" s="1324"/>
      <c r="CG57" s="1282"/>
      <c r="CH57" s="1282"/>
      <c r="CI57" s="1282"/>
      <c r="CJ57" s="1282"/>
      <c r="CK57" s="1282"/>
      <c r="CL57" s="1282"/>
      <c r="CM57" s="1282"/>
      <c r="CN57" s="1282">
        <v>
57.7</v>
      </c>
      <c r="CO57" s="1282"/>
      <c r="CP57" s="1282"/>
      <c r="CQ57" s="1282"/>
      <c r="CR57" s="1282"/>
      <c r="CS57" s="1282"/>
      <c r="CT57" s="1282"/>
      <c r="CU57" s="1282"/>
      <c r="CV57" s="1282">
        <v>
56.3</v>
      </c>
      <c r="CW57" s="1282"/>
      <c r="CX57" s="1282"/>
      <c r="CY57" s="1282"/>
      <c r="CZ57" s="1282"/>
      <c r="DA57" s="1282"/>
      <c r="DB57" s="1282"/>
      <c r="DC57" s="1282"/>
      <c r="DD57" s="1322"/>
      <c r="DE57" s="1317"/>
    </row>
    <row r="58" spans="1:109" s="1311" customFormat="1" ht="13.2" x14ac:dyDescent="0.2">
      <c r="A58" s="1274"/>
      <c r="B58" s="1317"/>
      <c r="G58" s="1287"/>
      <c r="H58" s="1287"/>
      <c r="I58" s="1286"/>
      <c r="J58" s="1286"/>
      <c r="K58" s="1290"/>
      <c r="L58" s="1290"/>
      <c r="M58" s="1290"/>
      <c r="N58" s="1290"/>
      <c r="AM58" s="1274"/>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1322"/>
      <c r="DE58" s="1317"/>
    </row>
    <row r="59" spans="1:109" s="1311" customFormat="1" ht="13.2" x14ac:dyDescent="0.2">
      <c r="A59" s="1274"/>
      <c r="B59" s="1317"/>
      <c r="K59" s="1323"/>
      <c r="L59" s="1323"/>
      <c r="M59" s="1323"/>
      <c r="N59" s="1323"/>
      <c r="AQ59" s="1323"/>
      <c r="AR59" s="1323"/>
      <c r="AS59" s="1323"/>
      <c r="AT59" s="1323"/>
      <c r="BC59" s="1323"/>
      <c r="BD59" s="1323"/>
      <c r="BE59" s="1323"/>
      <c r="BF59" s="1323"/>
      <c r="BO59" s="1323"/>
      <c r="BP59" s="1323"/>
      <c r="BQ59" s="1323"/>
      <c r="BR59" s="1323"/>
      <c r="CA59" s="1323"/>
      <c r="CB59" s="1323"/>
      <c r="CC59" s="1323"/>
      <c r="CD59" s="1323"/>
      <c r="CM59" s="1323"/>
      <c r="CN59" s="1323"/>
      <c r="CO59" s="1323"/>
      <c r="CP59" s="1323"/>
      <c r="CY59" s="1323"/>
      <c r="CZ59" s="1323"/>
      <c r="DA59" s="1323"/>
      <c r="DB59" s="1323"/>
      <c r="DC59" s="1323"/>
      <c r="DD59" s="1322"/>
      <c r="DE59" s="1317"/>
    </row>
    <row r="60" spans="1:109" s="1311" customFormat="1" ht="13.2" x14ac:dyDescent="0.2">
      <c r="A60" s="1274"/>
      <c r="B60" s="1317"/>
      <c r="K60" s="1323"/>
      <c r="L60" s="1323"/>
      <c r="M60" s="1323"/>
      <c r="N60" s="1323"/>
      <c r="AQ60" s="1323"/>
      <c r="AR60" s="1323"/>
      <c r="AS60" s="1323"/>
      <c r="AT60" s="1323"/>
      <c r="BC60" s="1323"/>
      <c r="BD60" s="1323"/>
      <c r="BE60" s="1323"/>
      <c r="BF60" s="1323"/>
      <c r="BO60" s="1323"/>
      <c r="BP60" s="1323"/>
      <c r="BQ60" s="1323"/>
      <c r="BR60" s="1323"/>
      <c r="CA60" s="1323"/>
      <c r="CB60" s="1323"/>
      <c r="CC60" s="1323"/>
      <c r="CD60" s="1323"/>
      <c r="CM60" s="1323"/>
      <c r="CN60" s="1323"/>
      <c r="CO60" s="1323"/>
      <c r="CP60" s="1323"/>
      <c r="CY60" s="1323"/>
      <c r="CZ60" s="1323"/>
      <c r="DA60" s="1323"/>
      <c r="DB60" s="1323"/>
      <c r="DC60" s="1323"/>
      <c r="DD60" s="1322"/>
      <c r="DE60" s="1317"/>
    </row>
    <row r="61" spans="1:109" s="1311" customFormat="1" ht="13.2" x14ac:dyDescent="0.2">
      <c r="A61" s="1274"/>
      <c r="B61" s="1321"/>
      <c r="C61" s="1320"/>
      <c r="D61" s="1320"/>
      <c r="E61" s="1320"/>
      <c r="F61" s="1320"/>
      <c r="G61" s="1320"/>
      <c r="H61" s="1320"/>
      <c r="I61" s="1320"/>
      <c r="J61" s="1320"/>
      <c r="K61" s="1320"/>
      <c r="L61" s="1320"/>
      <c r="M61" s="1319"/>
      <c r="N61" s="1319"/>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19"/>
      <c r="AT61" s="1319"/>
      <c r="AU61" s="1320"/>
      <c r="AV61" s="1320"/>
      <c r="AW61" s="1320"/>
      <c r="AX61" s="1320"/>
      <c r="AY61" s="1320"/>
      <c r="AZ61" s="1320"/>
      <c r="BA61" s="1320"/>
      <c r="BB61" s="1320"/>
      <c r="BC61" s="1320"/>
      <c r="BD61" s="1320"/>
      <c r="BE61" s="1319"/>
      <c r="BF61" s="1319"/>
      <c r="BG61" s="1320"/>
      <c r="BH61" s="1320"/>
      <c r="BI61" s="1320"/>
      <c r="BJ61" s="1320"/>
      <c r="BK61" s="1320"/>
      <c r="BL61" s="1320"/>
      <c r="BM61" s="1320"/>
      <c r="BN61" s="1320"/>
      <c r="BO61" s="1320"/>
      <c r="BP61" s="1320"/>
      <c r="BQ61" s="1319"/>
      <c r="BR61" s="1319"/>
      <c r="BS61" s="1320"/>
      <c r="BT61" s="1320"/>
      <c r="BU61" s="1320"/>
      <c r="BV61" s="1320"/>
      <c r="BW61" s="1320"/>
      <c r="BX61" s="1320"/>
      <c r="BY61" s="1320"/>
      <c r="BZ61" s="1320"/>
      <c r="CA61" s="1320"/>
      <c r="CB61" s="1320"/>
      <c r="CC61" s="1319"/>
      <c r="CD61" s="1319"/>
      <c r="CE61" s="1320"/>
      <c r="CF61" s="1320"/>
      <c r="CG61" s="1320"/>
      <c r="CH61" s="1320"/>
      <c r="CI61" s="1320"/>
      <c r="CJ61" s="1320"/>
      <c r="CK61" s="1320"/>
      <c r="CL61" s="1320"/>
      <c r="CM61" s="1320"/>
      <c r="CN61" s="1320"/>
      <c r="CO61" s="1319"/>
      <c r="CP61" s="1319"/>
      <c r="CQ61" s="1320"/>
      <c r="CR61" s="1320"/>
      <c r="CS61" s="1320"/>
      <c r="CT61" s="1320"/>
      <c r="CU61" s="1320"/>
      <c r="CV61" s="1320"/>
      <c r="CW61" s="1320"/>
      <c r="CX61" s="1320"/>
      <c r="CY61" s="1320"/>
      <c r="CZ61" s="1320"/>
      <c r="DA61" s="1319"/>
      <c r="DB61" s="1319"/>
      <c r="DC61" s="1319"/>
      <c r="DD61" s="1318"/>
      <c r="DE61" s="1317"/>
    </row>
    <row r="62" spans="1:109" ht="13.2" x14ac:dyDescent="0.2">
      <c r="B62" s="1316"/>
      <c r="C62" s="1316"/>
      <c r="D62" s="1316"/>
      <c r="E62" s="1316"/>
      <c r="F62" s="1316"/>
      <c r="G62" s="1316"/>
      <c r="H62" s="1316"/>
      <c r="I62" s="131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c r="AK62" s="1316"/>
      <c r="AL62" s="1316"/>
      <c r="AM62" s="1316"/>
      <c r="AN62" s="1316"/>
      <c r="AO62" s="1316"/>
      <c r="AP62" s="1316"/>
      <c r="AQ62" s="1316"/>
      <c r="AR62" s="1316"/>
      <c r="AS62" s="1316"/>
      <c r="AT62" s="1316"/>
      <c r="AU62" s="1316"/>
      <c r="AV62" s="1316"/>
      <c r="AW62" s="1316"/>
      <c r="AX62" s="1316"/>
      <c r="AY62" s="1316"/>
      <c r="AZ62" s="1316"/>
      <c r="BA62" s="1316"/>
      <c r="BB62" s="1316"/>
      <c r="BC62" s="1316"/>
      <c r="BD62" s="1316"/>
      <c r="BE62" s="1316"/>
      <c r="BF62" s="1316"/>
      <c r="BG62" s="1316"/>
      <c r="BH62" s="1316"/>
      <c r="BI62" s="1316"/>
      <c r="BJ62" s="1316"/>
      <c r="BK62" s="1316"/>
      <c r="BL62" s="1316"/>
      <c r="BM62" s="1316"/>
      <c r="BN62" s="1316"/>
      <c r="BO62" s="1316"/>
      <c r="BP62" s="1316"/>
      <c r="BQ62" s="1316"/>
      <c r="BR62" s="1316"/>
      <c r="BS62" s="1316"/>
      <c r="BT62" s="1316"/>
      <c r="BU62" s="1316"/>
      <c r="BV62" s="1316"/>
      <c r="BW62" s="1316"/>
      <c r="BX62" s="1316"/>
      <c r="BY62" s="1316"/>
      <c r="BZ62" s="1316"/>
      <c r="CA62" s="1316"/>
      <c r="CB62" s="1316"/>
      <c r="CC62" s="1316"/>
      <c r="CD62" s="1316"/>
      <c r="CE62" s="1316"/>
      <c r="CF62" s="1316"/>
      <c r="CG62" s="1316"/>
      <c r="CH62" s="1316"/>
      <c r="CI62" s="1316"/>
      <c r="CJ62" s="1316"/>
      <c r="CK62" s="1316"/>
      <c r="CL62" s="1316"/>
      <c r="CM62" s="1316"/>
      <c r="CN62" s="1316"/>
      <c r="CO62" s="1316"/>
      <c r="CP62" s="1316"/>
      <c r="CQ62" s="1316"/>
      <c r="CR62" s="1316"/>
      <c r="CS62" s="1316"/>
      <c r="CT62" s="1316"/>
      <c r="CU62" s="1316"/>
      <c r="CV62" s="1316"/>
      <c r="CW62" s="1316"/>
      <c r="CX62" s="1316"/>
      <c r="CY62" s="1316"/>
      <c r="CZ62" s="1316"/>
      <c r="DA62" s="1316"/>
      <c r="DB62" s="1316"/>
      <c r="DC62" s="1316"/>
      <c r="DD62" s="1316"/>
      <c r="DE62" s="1274"/>
    </row>
    <row r="63" spans="1:109" ht="16.2" x14ac:dyDescent="0.2">
      <c r="B63" s="1315" t="s">
        <v>
607</v>
      </c>
    </row>
    <row r="64" spans="1:109" ht="13.2" x14ac:dyDescent="0.2">
      <c r="B64" s="1275"/>
      <c r="G64" s="1312"/>
      <c r="I64" s="1314"/>
      <c r="J64" s="1314"/>
      <c r="K64" s="1314"/>
      <c r="L64" s="1314"/>
      <c r="M64" s="1314"/>
      <c r="N64" s="1313"/>
      <c r="AM64" s="1312"/>
      <c r="AN64" s="1312" t="s">
        <v>
606</v>
      </c>
      <c r="AP64" s="1311"/>
      <c r="AQ64" s="1311"/>
      <c r="AR64" s="1311"/>
      <c r="AY64" s="1312"/>
      <c r="BA64" s="1311"/>
      <c r="BB64" s="1311"/>
      <c r="BC64" s="1311"/>
      <c r="BK64" s="1312"/>
      <c r="BM64" s="1311"/>
      <c r="BN64" s="1311"/>
      <c r="BO64" s="1311"/>
      <c r="BW64" s="1312"/>
      <c r="BY64" s="1311"/>
      <c r="BZ64" s="1311"/>
      <c r="CA64" s="1311"/>
      <c r="CI64" s="1312"/>
      <c r="CK64" s="1311"/>
      <c r="CL64" s="1311"/>
      <c r="CM64" s="1311"/>
      <c r="CU64" s="1312"/>
      <c r="CW64" s="1311"/>
      <c r="CX64" s="1311"/>
      <c r="CY64" s="1311"/>
    </row>
    <row r="65" spans="2:107" ht="13.2" x14ac:dyDescent="0.2">
      <c r="B65" s="1275"/>
      <c r="AN65" s="1310" t="s">
        <v>
605</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08"/>
    </row>
    <row r="66" spans="2:107" ht="13.2" x14ac:dyDescent="0.2">
      <c r="B66" s="1275"/>
      <c r="AN66" s="1307"/>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5"/>
    </row>
    <row r="67" spans="2:107" ht="13.2" x14ac:dyDescent="0.2">
      <c r="B67" s="1275"/>
      <c r="AN67" s="1307"/>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5"/>
    </row>
    <row r="68" spans="2:107" ht="13.2" x14ac:dyDescent="0.2">
      <c r="B68" s="1275"/>
      <c r="AN68" s="1307"/>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5"/>
    </row>
    <row r="69" spans="2:107" ht="13.2" x14ac:dyDescent="0.2">
      <c r="B69" s="1275"/>
      <c r="AN69" s="1304"/>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2"/>
    </row>
    <row r="70" spans="2:107" ht="13.2" x14ac:dyDescent="0.2">
      <c r="B70" s="1275"/>
      <c r="H70" s="1301"/>
      <c r="I70" s="1301"/>
      <c r="J70" s="1299"/>
      <c r="K70" s="1299"/>
      <c r="L70" s="1298"/>
      <c r="M70" s="1299"/>
      <c r="N70" s="1298"/>
      <c r="AN70" s="1289"/>
      <c r="AO70" s="1289"/>
      <c r="AP70" s="1289"/>
      <c r="AZ70" s="1289"/>
      <c r="BA70" s="1289"/>
      <c r="BB70" s="1289"/>
      <c r="BL70" s="1289"/>
      <c r="BM70" s="1289"/>
      <c r="BN70" s="1289"/>
      <c r="BX70" s="1289"/>
      <c r="BY70" s="1289"/>
      <c r="BZ70" s="1289"/>
      <c r="CJ70" s="1289"/>
      <c r="CK70" s="1289"/>
      <c r="CL70" s="1289"/>
      <c r="CV70" s="1289"/>
      <c r="CW70" s="1289"/>
      <c r="CX70" s="1289"/>
    </row>
    <row r="71" spans="2:107" ht="13.2" x14ac:dyDescent="0.2">
      <c r="B71" s="1275"/>
      <c r="G71" s="1297"/>
      <c r="I71" s="1300"/>
      <c r="J71" s="1299"/>
      <c r="K71" s="1299"/>
      <c r="L71" s="1298"/>
      <c r="M71" s="1299"/>
      <c r="N71" s="1298"/>
      <c r="AM71" s="1297"/>
      <c r="AN71" s="1274" t="s">
        <v>
604</v>
      </c>
    </row>
    <row r="72" spans="2:107" ht="13.2" x14ac:dyDescent="0.2">
      <c r="B72" s="1275"/>
      <c r="G72" s="1287"/>
      <c r="H72" s="1287"/>
      <c r="I72" s="1287"/>
      <c r="J72" s="1287"/>
      <c r="K72" s="1296"/>
      <c r="L72" s="1296"/>
      <c r="M72" s="1295"/>
      <c r="N72" s="1295"/>
      <c r="AN72" s="1294"/>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2"/>
      <c r="BP72" s="1284" t="s">
        <v>
559</v>
      </c>
      <c r="BQ72" s="1284"/>
      <c r="BR72" s="1284"/>
      <c r="BS72" s="1284"/>
      <c r="BT72" s="1284"/>
      <c r="BU72" s="1284"/>
      <c r="BV72" s="1284"/>
      <c r="BW72" s="1284"/>
      <c r="BX72" s="1284" t="s">
        <v>
560</v>
      </c>
      <c r="BY72" s="1284"/>
      <c r="BZ72" s="1284"/>
      <c r="CA72" s="1284"/>
      <c r="CB72" s="1284"/>
      <c r="CC72" s="1284"/>
      <c r="CD72" s="1284"/>
      <c r="CE72" s="1284"/>
      <c r="CF72" s="1284" t="s">
        <v>
561</v>
      </c>
      <c r="CG72" s="1284"/>
      <c r="CH72" s="1284"/>
      <c r="CI72" s="1284"/>
      <c r="CJ72" s="1284"/>
      <c r="CK72" s="1284"/>
      <c r="CL72" s="1284"/>
      <c r="CM72" s="1284"/>
      <c r="CN72" s="1284" t="s">
        <v>
562</v>
      </c>
      <c r="CO72" s="1284"/>
      <c r="CP72" s="1284"/>
      <c r="CQ72" s="1284"/>
      <c r="CR72" s="1284"/>
      <c r="CS72" s="1284"/>
      <c r="CT72" s="1284"/>
      <c r="CU72" s="1284"/>
      <c r="CV72" s="1284" t="s">
        <v>
563</v>
      </c>
      <c r="CW72" s="1284"/>
      <c r="CX72" s="1284"/>
      <c r="CY72" s="1284"/>
      <c r="CZ72" s="1284"/>
      <c r="DA72" s="1284"/>
      <c r="DB72" s="1284"/>
      <c r="DC72" s="1284"/>
    </row>
    <row r="73" spans="2:107" ht="13.2" x14ac:dyDescent="0.2">
      <c r="B73" s="1275"/>
      <c r="G73" s="1291"/>
      <c r="H73" s="1291"/>
      <c r="I73" s="1291"/>
      <c r="J73" s="1291"/>
      <c r="K73" s="1288"/>
      <c r="L73" s="1288"/>
      <c r="M73" s="1288"/>
      <c r="N73" s="1288"/>
      <c r="AM73" s="1289"/>
      <c r="AN73" s="1283" t="s">
        <v>
603</v>
      </c>
      <c r="AO73" s="1283"/>
      <c r="AP73" s="1283"/>
      <c r="AQ73" s="1283"/>
      <c r="AR73" s="1283"/>
      <c r="AS73" s="1283"/>
      <c r="AT73" s="1283"/>
      <c r="AU73" s="1283"/>
      <c r="AV73" s="1283"/>
      <c r="AW73" s="1283"/>
      <c r="AX73" s="1283"/>
      <c r="AY73" s="1283"/>
      <c r="AZ73" s="1283"/>
      <c r="BA73" s="1283"/>
      <c r="BB73" s="1283" t="s">
        <v>
601</v>
      </c>
      <c r="BC73" s="1283"/>
      <c r="BD73" s="1283"/>
      <c r="BE73" s="1283"/>
      <c r="BF73" s="1283"/>
      <c r="BG73" s="1283"/>
      <c r="BH73" s="1283"/>
      <c r="BI73" s="1283"/>
      <c r="BJ73" s="1283"/>
      <c r="BK73" s="1283"/>
      <c r="BL73" s="1283"/>
      <c r="BM73" s="1283"/>
      <c r="BN73" s="1283"/>
      <c r="BO73" s="1283"/>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ht="13.2" x14ac:dyDescent="0.2">
      <c r="B74" s="1275"/>
      <c r="G74" s="1291"/>
      <c r="H74" s="1291"/>
      <c r="I74" s="1291"/>
      <c r="J74" s="1291"/>
      <c r="K74" s="1288"/>
      <c r="L74" s="1288"/>
      <c r="M74" s="1288"/>
      <c r="N74" s="1288"/>
      <c r="AM74" s="1289"/>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1275"/>
      <c r="G75" s="1291"/>
      <c r="H75" s="1291"/>
      <c r="I75" s="1287"/>
      <c r="J75" s="1287"/>
      <c r="K75" s="1290"/>
      <c r="L75" s="1290"/>
      <c r="M75" s="1290"/>
      <c r="N75" s="1290"/>
      <c r="AM75" s="1289"/>
      <c r="AN75" s="1283"/>
      <c r="AO75" s="1283"/>
      <c r="AP75" s="1283"/>
      <c r="AQ75" s="1283"/>
      <c r="AR75" s="1283"/>
      <c r="AS75" s="1283"/>
      <c r="AT75" s="1283"/>
      <c r="AU75" s="1283"/>
      <c r="AV75" s="1283"/>
      <c r="AW75" s="1283"/>
      <c r="AX75" s="1283"/>
      <c r="AY75" s="1283"/>
      <c r="AZ75" s="1283"/>
      <c r="BA75" s="1283"/>
      <c r="BB75" s="1283" t="s">
        <v>
600</v>
      </c>
      <c r="BC75" s="1283"/>
      <c r="BD75" s="1283"/>
      <c r="BE75" s="1283"/>
      <c r="BF75" s="1283"/>
      <c r="BG75" s="1283"/>
      <c r="BH75" s="1283"/>
      <c r="BI75" s="1283"/>
      <c r="BJ75" s="1283"/>
      <c r="BK75" s="1283"/>
      <c r="BL75" s="1283"/>
      <c r="BM75" s="1283"/>
      <c r="BN75" s="1283"/>
      <c r="BO75" s="1283"/>
      <c r="BP75" s="1282">
        <v>
0.3</v>
      </c>
      <c r="BQ75" s="1282"/>
      <c r="BR75" s="1282"/>
      <c r="BS75" s="1282"/>
      <c r="BT75" s="1282"/>
      <c r="BU75" s="1282"/>
      <c r="BV75" s="1282"/>
      <c r="BW75" s="1282"/>
      <c r="BX75" s="1282">
        <v>
-0.3</v>
      </c>
      <c r="BY75" s="1282"/>
      <c r="BZ75" s="1282"/>
      <c r="CA75" s="1282"/>
      <c r="CB75" s="1282"/>
      <c r="CC75" s="1282"/>
      <c r="CD75" s="1282"/>
      <c r="CE75" s="1282"/>
      <c r="CF75" s="1282">
        <v>
-1</v>
      </c>
      <c r="CG75" s="1282"/>
      <c r="CH75" s="1282"/>
      <c r="CI75" s="1282"/>
      <c r="CJ75" s="1282"/>
      <c r="CK75" s="1282"/>
      <c r="CL75" s="1282"/>
      <c r="CM75" s="1282"/>
      <c r="CN75" s="1282">
        <v>
-1.9</v>
      </c>
      <c r="CO75" s="1282"/>
      <c r="CP75" s="1282"/>
      <c r="CQ75" s="1282"/>
      <c r="CR75" s="1282"/>
      <c r="CS75" s="1282"/>
      <c r="CT75" s="1282"/>
      <c r="CU75" s="1282"/>
      <c r="CV75" s="1282">
        <v>
-2.4</v>
      </c>
      <c r="CW75" s="1282"/>
      <c r="CX75" s="1282"/>
      <c r="CY75" s="1282"/>
      <c r="CZ75" s="1282"/>
      <c r="DA75" s="1282"/>
      <c r="DB75" s="1282"/>
      <c r="DC75" s="1282"/>
    </row>
    <row r="76" spans="2:107" ht="13.2" x14ac:dyDescent="0.2">
      <c r="B76" s="1275"/>
      <c r="G76" s="1291"/>
      <c r="H76" s="1291"/>
      <c r="I76" s="1287"/>
      <c r="J76" s="1287"/>
      <c r="K76" s="1290"/>
      <c r="L76" s="1290"/>
      <c r="M76" s="1290"/>
      <c r="N76" s="1290"/>
      <c r="AM76" s="1289"/>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1275"/>
      <c r="G77" s="1287"/>
      <c r="H77" s="1287"/>
      <c r="I77" s="1287"/>
      <c r="J77" s="1287"/>
      <c r="K77" s="1288"/>
      <c r="L77" s="1288"/>
      <c r="M77" s="1288"/>
      <c r="N77" s="1288"/>
      <c r="AN77" s="1284" t="s">
        <v>
602</v>
      </c>
      <c r="AO77" s="1284"/>
      <c r="AP77" s="1284"/>
      <c r="AQ77" s="1284"/>
      <c r="AR77" s="1284"/>
      <c r="AS77" s="1284"/>
      <c r="AT77" s="1284"/>
      <c r="AU77" s="1284"/>
      <c r="AV77" s="1284"/>
      <c r="AW77" s="1284"/>
      <c r="AX77" s="1284"/>
      <c r="AY77" s="1284"/>
      <c r="AZ77" s="1284"/>
      <c r="BA77" s="1284"/>
      <c r="BB77" s="1283" t="s">
        <v>
601</v>
      </c>
      <c r="BC77" s="1283"/>
      <c r="BD77" s="1283"/>
      <c r="BE77" s="1283"/>
      <c r="BF77" s="1283"/>
      <c r="BG77" s="1283"/>
      <c r="BH77" s="1283"/>
      <c r="BI77" s="1283"/>
      <c r="BJ77" s="1283"/>
      <c r="BK77" s="1283"/>
      <c r="BL77" s="1283"/>
      <c r="BM77" s="1283"/>
      <c r="BN77" s="1283"/>
      <c r="BO77" s="1283"/>
      <c r="BP77" s="1282">
        <v>
0</v>
      </c>
      <c r="BQ77" s="1282"/>
      <c r="BR77" s="1282"/>
      <c r="BS77" s="1282"/>
      <c r="BT77" s="1282"/>
      <c r="BU77" s="1282"/>
      <c r="BV77" s="1282"/>
      <c r="BW77" s="1282"/>
      <c r="BX77" s="1282">
        <v>
0</v>
      </c>
      <c r="BY77" s="1282"/>
      <c r="BZ77" s="1282"/>
      <c r="CA77" s="1282"/>
      <c r="CB77" s="1282"/>
      <c r="CC77" s="1282"/>
      <c r="CD77" s="1282"/>
      <c r="CE77" s="1282"/>
      <c r="CF77" s="1282">
        <v>
0</v>
      </c>
      <c r="CG77" s="1282"/>
      <c r="CH77" s="1282"/>
      <c r="CI77" s="1282"/>
      <c r="CJ77" s="1282"/>
      <c r="CK77" s="1282"/>
      <c r="CL77" s="1282"/>
      <c r="CM77" s="1282"/>
      <c r="CN77" s="1282">
        <v>
0</v>
      </c>
      <c r="CO77" s="1282"/>
      <c r="CP77" s="1282"/>
      <c r="CQ77" s="1282"/>
      <c r="CR77" s="1282"/>
      <c r="CS77" s="1282"/>
      <c r="CT77" s="1282"/>
      <c r="CU77" s="1282"/>
      <c r="CV77" s="1282">
        <v>
0</v>
      </c>
      <c r="CW77" s="1282"/>
      <c r="CX77" s="1282"/>
      <c r="CY77" s="1282"/>
      <c r="CZ77" s="1282"/>
      <c r="DA77" s="1282"/>
      <c r="DB77" s="1282"/>
      <c r="DC77" s="1282"/>
    </row>
    <row r="78" spans="2:107" ht="13.2" x14ac:dyDescent="0.2">
      <c r="B78" s="1275"/>
      <c r="G78" s="1287"/>
      <c r="H78" s="1287"/>
      <c r="I78" s="1287"/>
      <c r="J78" s="1287"/>
      <c r="K78" s="1288"/>
      <c r="L78" s="1288"/>
      <c r="M78" s="1288"/>
      <c r="N78" s="1288"/>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1275"/>
      <c r="G79" s="1287"/>
      <c r="H79" s="1287"/>
      <c r="I79" s="1286"/>
      <c r="J79" s="1286"/>
      <c r="K79" s="1285"/>
      <c r="L79" s="1285"/>
      <c r="M79" s="1285"/>
      <c r="N79" s="1285"/>
      <c r="AN79" s="1284"/>
      <c r="AO79" s="1284"/>
      <c r="AP79" s="1284"/>
      <c r="AQ79" s="1284"/>
      <c r="AR79" s="1284"/>
      <c r="AS79" s="1284"/>
      <c r="AT79" s="1284"/>
      <c r="AU79" s="1284"/>
      <c r="AV79" s="1284"/>
      <c r="AW79" s="1284"/>
      <c r="AX79" s="1284"/>
      <c r="AY79" s="1284"/>
      <c r="AZ79" s="1284"/>
      <c r="BA79" s="1284"/>
      <c r="BB79" s="1283" t="s">
        <v>
600</v>
      </c>
      <c r="BC79" s="1283"/>
      <c r="BD79" s="1283"/>
      <c r="BE79" s="1283"/>
      <c r="BF79" s="1283"/>
      <c r="BG79" s="1283"/>
      <c r="BH79" s="1283"/>
      <c r="BI79" s="1283"/>
      <c r="BJ79" s="1283"/>
      <c r="BK79" s="1283"/>
      <c r="BL79" s="1283"/>
      <c r="BM79" s="1283"/>
      <c r="BN79" s="1283"/>
      <c r="BO79" s="1283"/>
      <c r="BP79" s="1282">
        <v>
-2.2999999999999998</v>
      </c>
      <c r="BQ79" s="1282"/>
      <c r="BR79" s="1282"/>
      <c r="BS79" s="1282"/>
      <c r="BT79" s="1282"/>
      <c r="BU79" s="1282"/>
      <c r="BV79" s="1282"/>
      <c r="BW79" s="1282"/>
      <c r="BX79" s="1282">
        <v>
-2.8</v>
      </c>
      <c r="BY79" s="1282"/>
      <c r="BZ79" s="1282"/>
      <c r="CA79" s="1282"/>
      <c r="CB79" s="1282"/>
      <c r="CC79" s="1282"/>
      <c r="CD79" s="1282"/>
      <c r="CE79" s="1282"/>
      <c r="CF79" s="1282">
        <v>
-3.2</v>
      </c>
      <c r="CG79" s="1282"/>
      <c r="CH79" s="1282"/>
      <c r="CI79" s="1282"/>
      <c r="CJ79" s="1282"/>
      <c r="CK79" s="1282"/>
      <c r="CL79" s="1282"/>
      <c r="CM79" s="1282"/>
      <c r="CN79" s="1282">
        <v>
-3.4</v>
      </c>
      <c r="CO79" s="1282"/>
      <c r="CP79" s="1282"/>
      <c r="CQ79" s="1282"/>
      <c r="CR79" s="1282"/>
      <c r="CS79" s="1282"/>
      <c r="CT79" s="1282"/>
      <c r="CU79" s="1282"/>
      <c r="CV79" s="1282">
        <v>
-3.5</v>
      </c>
      <c r="CW79" s="1282"/>
      <c r="CX79" s="1282"/>
      <c r="CY79" s="1282"/>
      <c r="CZ79" s="1282"/>
      <c r="DA79" s="1282"/>
      <c r="DB79" s="1282"/>
      <c r="DC79" s="1282"/>
    </row>
    <row r="80" spans="2:107" ht="13.2" x14ac:dyDescent="0.2">
      <c r="B80" s="1275"/>
      <c r="G80" s="1287"/>
      <c r="H80" s="1287"/>
      <c r="I80" s="1286"/>
      <c r="J80" s="1286"/>
      <c r="K80" s="1285"/>
      <c r="L80" s="1285"/>
      <c r="M80" s="1285"/>
      <c r="N80" s="1285"/>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1275"/>
    </row>
    <row r="82" spans="2:109" ht="16.2" x14ac:dyDescent="0.2">
      <c r="B82" s="1275"/>
      <c r="K82" s="1281"/>
      <c r="L82" s="1281"/>
      <c r="M82" s="1281"/>
      <c r="N82" s="1281"/>
      <c r="AQ82" s="1281"/>
      <c r="AR82" s="1281"/>
      <c r="AS82" s="1281"/>
      <c r="AT82" s="1281"/>
      <c r="BC82" s="1281"/>
      <c r="BD82" s="1281"/>
      <c r="BE82" s="1281"/>
      <c r="BF82" s="1281"/>
      <c r="BO82" s="1281"/>
      <c r="BP82" s="1281"/>
      <c r="BQ82" s="1281"/>
      <c r="BR82" s="1281"/>
      <c r="CA82" s="1281"/>
      <c r="CB82" s="1281"/>
      <c r="CC82" s="1281"/>
      <c r="CD82" s="1281"/>
      <c r="CM82" s="1281"/>
      <c r="CN82" s="1281"/>
      <c r="CO82" s="1281"/>
      <c r="CP82" s="1281"/>
      <c r="CY82" s="1281"/>
      <c r="CZ82" s="1281"/>
      <c r="DA82" s="1281"/>
      <c r="DB82" s="1281"/>
      <c r="DC82" s="1281"/>
    </row>
    <row r="83" spans="2:109" ht="13.2" x14ac:dyDescent="0.2">
      <c r="B83" s="1280"/>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78"/>
    </row>
    <row r="84" spans="2:109" ht="13.2" x14ac:dyDescent="0.2">
      <c r="DD84" s="1274"/>
      <c r="DE84" s="1274"/>
    </row>
    <row r="85" spans="2:109" ht="13.2" x14ac:dyDescent="0.2">
      <c r="DD85" s="1274"/>
      <c r="DE85" s="1274"/>
    </row>
    <row r="86" spans="2:109" ht="13.2" hidden="1" x14ac:dyDescent="0.2">
      <c r="DD86" s="1274"/>
      <c r="DE86" s="1274"/>
    </row>
    <row r="87" spans="2:109" ht="13.2" hidden="1" x14ac:dyDescent="0.2">
      <c r="K87" s="1277"/>
      <c r="AQ87" s="1277"/>
      <c r="BC87" s="1277"/>
      <c r="BO87" s="1277"/>
      <c r="CA87" s="1277"/>
      <c r="CM87" s="1277"/>
      <c r="CY87" s="1277"/>
      <c r="DD87" s="1274"/>
      <c r="DE87" s="1274"/>
    </row>
    <row r="88" spans="2:109" ht="13.2" hidden="1" x14ac:dyDescent="0.2">
      <c r="DD88" s="1274"/>
      <c r="DE88" s="1274"/>
    </row>
    <row r="89" spans="2:109" ht="13.2" hidden="1" x14ac:dyDescent="0.2">
      <c r="DD89" s="1274"/>
      <c r="DE89" s="1274"/>
    </row>
    <row r="90" spans="2:109" ht="13.2" hidden="1" x14ac:dyDescent="0.2">
      <c r="DD90" s="1274"/>
      <c r="DE90" s="1274"/>
    </row>
    <row r="91" spans="2:109" ht="13.2" hidden="1" x14ac:dyDescent="0.2">
      <c r="DD91" s="1274"/>
      <c r="DE91" s="1274"/>
    </row>
    <row r="92" spans="2:109" ht="13.5" hidden="1" customHeight="1" x14ac:dyDescent="0.2">
      <c r="DD92" s="1274"/>
      <c r="DE92" s="1274"/>
    </row>
    <row r="93" spans="2:109" ht="13.5" hidden="1" customHeight="1" x14ac:dyDescent="0.2">
      <c r="DD93" s="1274"/>
      <c r="DE93" s="1274"/>
    </row>
    <row r="94" spans="2:109" ht="13.5" hidden="1" customHeight="1" x14ac:dyDescent="0.2">
      <c r="DD94" s="1274"/>
      <c r="DE94" s="1274"/>
    </row>
    <row r="95" spans="2:109" ht="13.5" hidden="1" customHeight="1" x14ac:dyDescent="0.2">
      <c r="DD95" s="1274"/>
      <c r="DE95" s="1274"/>
    </row>
    <row r="96" spans="2:109" ht="13.5" hidden="1" customHeight="1" x14ac:dyDescent="0.2">
      <c r="DD96" s="1274"/>
      <c r="DE96" s="1274"/>
    </row>
    <row r="97" s="1274" customFormat="1" ht="13.5" hidden="1" customHeight="1" x14ac:dyDescent="0.2"/>
    <row r="98" s="1274" customFormat="1" ht="13.5" hidden="1" customHeight="1" x14ac:dyDescent="0.2"/>
    <row r="99" s="1274" customFormat="1" ht="13.5" hidden="1" customHeight="1" x14ac:dyDescent="0.2"/>
    <row r="100" s="1274" customFormat="1" ht="13.5" hidden="1" customHeight="1" x14ac:dyDescent="0.2"/>
    <row r="101" s="1274" customFormat="1" ht="13.5" hidden="1" customHeight="1" x14ac:dyDescent="0.2"/>
    <row r="102" s="1274" customFormat="1" ht="13.5" hidden="1" customHeight="1" x14ac:dyDescent="0.2"/>
    <row r="103" s="1274" customFormat="1" ht="13.5" hidden="1" customHeight="1" x14ac:dyDescent="0.2"/>
    <row r="104" s="1274" customFormat="1" ht="13.5" hidden="1" customHeight="1" x14ac:dyDescent="0.2"/>
    <row r="105" s="1274" customFormat="1" ht="13.5" hidden="1" customHeight="1" x14ac:dyDescent="0.2"/>
    <row r="106" s="1274" customFormat="1" ht="13.5" hidden="1" customHeight="1" x14ac:dyDescent="0.2"/>
    <row r="107" s="1274" customFormat="1" ht="13.5" hidden="1" customHeight="1" x14ac:dyDescent="0.2"/>
    <row r="108" s="1274" customFormat="1" ht="13.5" hidden="1" customHeight="1" x14ac:dyDescent="0.2"/>
    <row r="109" s="1274" customFormat="1" ht="13.5" hidden="1" customHeight="1" x14ac:dyDescent="0.2"/>
    <row r="110" s="1274" customFormat="1" ht="13.5" hidden="1" customHeight="1" x14ac:dyDescent="0.2"/>
    <row r="111" s="1274" customFormat="1" ht="13.5" hidden="1" customHeight="1" x14ac:dyDescent="0.2"/>
    <row r="112" s="1274" customFormat="1" ht="13.5" hidden="1" customHeight="1" x14ac:dyDescent="0.2"/>
    <row r="113" s="1274" customFormat="1" ht="13.5" hidden="1" customHeight="1" x14ac:dyDescent="0.2"/>
    <row r="114" s="1274" customFormat="1" ht="13.5" hidden="1" customHeight="1" x14ac:dyDescent="0.2"/>
    <row r="115" s="1274" customFormat="1" ht="13.5" hidden="1" customHeight="1" x14ac:dyDescent="0.2"/>
    <row r="116" s="1274" customFormat="1" ht="13.5" hidden="1" customHeight="1" x14ac:dyDescent="0.2"/>
    <row r="117" s="1274" customFormat="1" ht="13.5" hidden="1" customHeight="1" x14ac:dyDescent="0.2"/>
    <row r="118" s="1274" customFormat="1" ht="13.5" hidden="1" customHeight="1" x14ac:dyDescent="0.2"/>
    <row r="119" s="1274" customFormat="1" ht="13.5" hidden="1" customHeight="1" x14ac:dyDescent="0.2"/>
    <row r="120" s="1274" customFormat="1" ht="13.5" hidden="1" customHeight="1" x14ac:dyDescent="0.2"/>
    <row r="121" s="1274" customFormat="1" ht="13.5" hidden="1" customHeight="1" x14ac:dyDescent="0.2"/>
    <row r="122" s="1274" customFormat="1" ht="13.5" hidden="1" customHeight="1" x14ac:dyDescent="0.2"/>
    <row r="123" s="1274" customFormat="1" ht="13.5" hidden="1" customHeight="1" x14ac:dyDescent="0.2"/>
    <row r="124" s="1274" customFormat="1" ht="13.5" hidden="1" customHeight="1" x14ac:dyDescent="0.2"/>
    <row r="125" s="1274" customFormat="1" ht="13.5" hidden="1" customHeight="1" x14ac:dyDescent="0.2"/>
    <row r="126" s="1274" customFormat="1" ht="13.5" hidden="1" customHeight="1" x14ac:dyDescent="0.2"/>
    <row r="127" s="1274" customFormat="1" ht="13.5" hidden="1" customHeight="1" x14ac:dyDescent="0.2"/>
    <row r="128" s="1274" customFormat="1" ht="13.5" hidden="1" customHeight="1" x14ac:dyDescent="0.2"/>
    <row r="129" s="1274" customFormat="1" ht="13.5" hidden="1" customHeight="1" x14ac:dyDescent="0.2"/>
    <row r="130" s="1274" customFormat="1" ht="13.5" hidden="1" customHeight="1" x14ac:dyDescent="0.2"/>
    <row r="131" s="1274" customFormat="1" ht="13.5" hidden="1" customHeight="1" x14ac:dyDescent="0.2"/>
    <row r="132" s="1274" customFormat="1" ht="13.5" hidden="1" customHeight="1" x14ac:dyDescent="0.2"/>
    <row r="133" s="1274" customFormat="1" ht="13.5" hidden="1" customHeight="1" x14ac:dyDescent="0.2"/>
    <row r="134" s="1274" customFormat="1" ht="13.5" hidden="1" customHeight="1" x14ac:dyDescent="0.2"/>
    <row r="135" s="1274" customFormat="1" ht="13.5" hidden="1" customHeight="1" x14ac:dyDescent="0.2"/>
    <row r="136" s="1274" customFormat="1" ht="13.5" hidden="1" customHeight="1" x14ac:dyDescent="0.2"/>
    <row r="137" s="1274" customFormat="1" ht="13.5" hidden="1" customHeight="1" x14ac:dyDescent="0.2"/>
    <row r="138" s="1274" customFormat="1" ht="13.5" hidden="1" customHeight="1" x14ac:dyDescent="0.2"/>
    <row r="139" s="1274" customFormat="1" ht="13.5" hidden="1" customHeight="1" x14ac:dyDescent="0.2"/>
    <row r="140" s="1274" customFormat="1" ht="13.5" hidden="1" customHeight="1" x14ac:dyDescent="0.2"/>
    <row r="141" s="1274" customFormat="1" ht="13.5" hidden="1" customHeight="1" x14ac:dyDescent="0.2"/>
    <row r="142" s="1274" customFormat="1" ht="13.5" hidden="1" customHeight="1" x14ac:dyDescent="0.2"/>
    <row r="143" s="1274" customFormat="1" ht="13.5" hidden="1" customHeight="1" x14ac:dyDescent="0.2"/>
    <row r="144" s="1274" customFormat="1" ht="13.5" hidden="1" customHeight="1" x14ac:dyDescent="0.2"/>
    <row r="145" s="1274" customFormat="1" ht="13.5" hidden="1" customHeight="1" x14ac:dyDescent="0.2"/>
    <row r="146" s="1274" customFormat="1" ht="13.5" hidden="1" customHeight="1" x14ac:dyDescent="0.2"/>
    <row r="147" s="1274" customFormat="1" ht="13.5" hidden="1" customHeight="1" x14ac:dyDescent="0.2"/>
    <row r="148" s="1274" customFormat="1" ht="13.5" hidden="1" customHeight="1" x14ac:dyDescent="0.2"/>
    <row r="149" s="1274" customFormat="1" ht="13.5" hidden="1" customHeight="1" x14ac:dyDescent="0.2"/>
    <row r="150" s="1274" customFormat="1" ht="13.5" hidden="1" customHeight="1" x14ac:dyDescent="0.2"/>
    <row r="151" s="1274" customFormat="1" ht="13.5" hidden="1" customHeight="1" x14ac:dyDescent="0.2"/>
    <row r="152" s="1274" customFormat="1" ht="13.5" hidden="1" customHeight="1" x14ac:dyDescent="0.2"/>
    <row r="153" s="1274" customFormat="1" ht="13.5" hidden="1" customHeight="1" x14ac:dyDescent="0.2"/>
    <row r="154" s="1274" customFormat="1" ht="13.5" hidden="1" customHeight="1" x14ac:dyDescent="0.2"/>
    <row r="155" s="1274" customFormat="1" ht="13.5" hidden="1" customHeight="1" x14ac:dyDescent="0.2"/>
    <row r="156" s="1274" customFormat="1" ht="13.5" hidden="1" customHeight="1" x14ac:dyDescent="0.2"/>
    <row r="157" s="1274" customFormat="1" ht="13.5" hidden="1" customHeight="1" x14ac:dyDescent="0.2"/>
    <row r="158" s="1274" customFormat="1" ht="13.5" hidden="1" customHeight="1" x14ac:dyDescent="0.2"/>
    <row r="159" s="1274" customFormat="1" ht="13.5" hidden="1" customHeight="1" x14ac:dyDescent="0.2"/>
    <row r="160" s="1274" customFormat="1" ht="13.5" hidden="1" customHeight="1" x14ac:dyDescent="0.2"/>
  </sheetData>
  <sheetProtection algorithmName="SHA-512" hashValue="T13FzzJuG3fdTwokKRNsz6txMO0vIEi5QiryuGPJSiaivGhVhIhEWo34WkJLx2I7zZQ5PvejRQF/oHAST3rTzw==" saltValue="nqMdbIavu7f8bK1/6xMDX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V19" sqref="AV1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505</v>
      </c>
    </row>
  </sheetData>
  <sheetProtection algorithmName="SHA-512" hashValue="TvalVoRx8rL+FoELOHAYbkt2DOHmVRHdmP+bWPjifcSCHK85iGrRrrAMWwtHsnZQB6rNCrAMMyxdFG7aN2Eerw==" saltValue="QkhYQeneFPdMJoiYMQ1gf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V19" sqref="AV1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505</v>
      </c>
    </row>
  </sheetData>
  <sheetProtection algorithmName="SHA-512" hashValue="Djk/1BB+4gkG7nnbiQk4e0CC8eWtIPwqPJwN+KYioSl69m3N/pgHFKBZr2+AZ+k/aHdejUppqAg7uwYqoX0hHw==" saltValue="akANXPCvXsURVKga8SXqW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51</v>
      </c>
      <c r="E2" s="155"/>
      <c r="F2" s="156" t="s">
        <v>
556</v>
      </c>
      <c r="G2" s="157"/>
      <c r="H2" s="158"/>
    </row>
    <row r="3" spans="1:8" x14ac:dyDescent="0.2">
      <c r="A3" s="154" t="s">
        <v>
549</v>
      </c>
      <c r="B3" s="159"/>
      <c r="C3" s="160"/>
      <c r="D3" s="161">
        <v>
32393</v>
      </c>
      <c r="E3" s="162"/>
      <c r="F3" s="163">
        <v>
43773</v>
      </c>
      <c r="G3" s="164"/>
      <c r="H3" s="165"/>
    </row>
    <row r="4" spans="1:8" x14ac:dyDescent="0.2">
      <c r="A4" s="166"/>
      <c r="B4" s="167"/>
      <c r="C4" s="168"/>
      <c r="D4" s="169">
        <v>
24359</v>
      </c>
      <c r="E4" s="170"/>
      <c r="F4" s="171">
        <v>
30346</v>
      </c>
      <c r="G4" s="172"/>
      <c r="H4" s="173"/>
    </row>
    <row r="5" spans="1:8" x14ac:dyDescent="0.2">
      <c r="A5" s="154" t="s">
        <v>
551</v>
      </c>
      <c r="B5" s="159"/>
      <c r="C5" s="160"/>
      <c r="D5" s="161">
        <v>
36006</v>
      </c>
      <c r="E5" s="162"/>
      <c r="F5" s="163">
        <v>
51565</v>
      </c>
      <c r="G5" s="164"/>
      <c r="H5" s="165"/>
    </row>
    <row r="6" spans="1:8" x14ac:dyDescent="0.2">
      <c r="A6" s="166"/>
      <c r="B6" s="167"/>
      <c r="C6" s="168"/>
      <c r="D6" s="169">
        <v>
31926</v>
      </c>
      <c r="E6" s="170"/>
      <c r="F6" s="171">
        <v>
35359</v>
      </c>
      <c r="G6" s="172"/>
      <c r="H6" s="173"/>
    </row>
    <row r="7" spans="1:8" x14ac:dyDescent="0.2">
      <c r="A7" s="154" t="s">
        <v>
552</v>
      </c>
      <c r="B7" s="159"/>
      <c r="C7" s="160"/>
      <c r="D7" s="161">
        <v>
50931</v>
      </c>
      <c r="E7" s="162"/>
      <c r="F7" s="163">
        <v>
46686</v>
      </c>
      <c r="G7" s="164"/>
      <c r="H7" s="165"/>
    </row>
    <row r="8" spans="1:8" x14ac:dyDescent="0.2">
      <c r="A8" s="166"/>
      <c r="B8" s="167"/>
      <c r="C8" s="168"/>
      <c r="D8" s="169">
        <v>
39050</v>
      </c>
      <c r="E8" s="170"/>
      <c r="F8" s="171">
        <v>
32595</v>
      </c>
      <c r="G8" s="172"/>
      <c r="H8" s="173"/>
    </row>
    <row r="9" spans="1:8" x14ac:dyDescent="0.2">
      <c r="A9" s="154" t="s">
        <v>
553</v>
      </c>
      <c r="B9" s="159"/>
      <c r="C9" s="160"/>
      <c r="D9" s="161">
        <v>
57093</v>
      </c>
      <c r="E9" s="162"/>
      <c r="F9" s="163">
        <v>
49796</v>
      </c>
      <c r="G9" s="164"/>
      <c r="H9" s="165"/>
    </row>
    <row r="10" spans="1:8" x14ac:dyDescent="0.2">
      <c r="A10" s="166"/>
      <c r="B10" s="167"/>
      <c r="C10" s="168"/>
      <c r="D10" s="169">
        <v>
50632</v>
      </c>
      <c r="E10" s="170"/>
      <c r="F10" s="171">
        <v>
37281</v>
      </c>
      <c r="G10" s="172"/>
      <c r="H10" s="173"/>
    </row>
    <row r="11" spans="1:8" x14ac:dyDescent="0.2">
      <c r="A11" s="154" t="s">
        <v>
554</v>
      </c>
      <c r="B11" s="159"/>
      <c r="C11" s="160"/>
      <c r="D11" s="161">
        <v>
43833</v>
      </c>
      <c r="E11" s="162"/>
      <c r="F11" s="163">
        <v>
51681</v>
      </c>
      <c r="G11" s="164"/>
      <c r="H11" s="165"/>
    </row>
    <row r="12" spans="1:8" x14ac:dyDescent="0.2">
      <c r="A12" s="166"/>
      <c r="B12" s="167"/>
      <c r="C12" s="174"/>
      <c r="D12" s="169">
        <v>
36876</v>
      </c>
      <c r="E12" s="170"/>
      <c r="F12" s="171">
        <v>
37226</v>
      </c>
      <c r="G12" s="172"/>
      <c r="H12" s="173"/>
    </row>
    <row r="13" spans="1:8" x14ac:dyDescent="0.2">
      <c r="A13" s="154"/>
      <c r="B13" s="159"/>
      <c r="C13" s="175"/>
      <c r="D13" s="176">
        <v>
44051</v>
      </c>
      <c r="E13" s="177"/>
      <c r="F13" s="178">
        <v>
48700</v>
      </c>
      <c r="G13" s="179"/>
      <c r="H13" s="165"/>
    </row>
    <row r="14" spans="1:8" x14ac:dyDescent="0.2">
      <c r="A14" s="166"/>
      <c r="B14" s="167"/>
      <c r="C14" s="168"/>
      <c r="D14" s="169">
        <v>
36569</v>
      </c>
      <c r="E14" s="170"/>
      <c r="F14" s="171">
        <v>
34561</v>
      </c>
      <c r="G14" s="172"/>
      <c r="H14" s="173"/>
    </row>
    <row r="17" spans="1:11" x14ac:dyDescent="0.2">
      <c r="A17" s="150" t="s">
        <v>
52</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53</v>
      </c>
      <c r="B19" s="180">
        <f>
ROUND(VALUE(SUBSTITUTE(実質収支比率等に係る経年分析!F$48,"▲","-")),2)</f>
        <v>
7.2</v>
      </c>
      <c r="C19" s="180">
        <f>
ROUND(VALUE(SUBSTITUTE(実質収支比率等に係る経年分析!G$48,"▲","-")),2)</f>
        <v>
4.33</v>
      </c>
      <c r="D19" s="180">
        <f>
ROUND(VALUE(SUBSTITUTE(実質収支比率等に係る経年分析!H$48,"▲","-")),2)</f>
        <v>
6.87</v>
      </c>
      <c r="E19" s="180">
        <f>
ROUND(VALUE(SUBSTITUTE(実質収支比率等に係る経年分析!I$48,"▲","-")),2)</f>
        <v>
7.11</v>
      </c>
      <c r="F19" s="180">
        <f>
ROUND(VALUE(SUBSTITUTE(実質収支比率等に係る経年分析!J$48,"▲","-")),2)</f>
        <v>
6.98</v>
      </c>
    </row>
    <row r="20" spans="1:11" x14ac:dyDescent="0.2">
      <c r="A20" s="180" t="s">
        <v>
54</v>
      </c>
      <c r="B20" s="180">
        <f>
ROUND(VALUE(SUBSTITUTE(実質収支比率等に係る経年分析!F$47,"▲","-")),2)</f>
        <v>
17.66</v>
      </c>
      <c r="C20" s="180">
        <f>
ROUND(VALUE(SUBSTITUTE(実質収支比率等に係る経年分析!G$47,"▲","-")),2)</f>
        <v>
17.38</v>
      </c>
      <c r="D20" s="180">
        <f>
ROUND(VALUE(SUBSTITUTE(実質収支比率等に係る経年分析!H$47,"▲","-")),2)</f>
        <v>
17.64</v>
      </c>
      <c r="E20" s="180">
        <f>
ROUND(VALUE(SUBSTITUTE(実質収支比率等に係る経年分析!I$47,"▲","-")),2)</f>
        <v>
18.510000000000002</v>
      </c>
      <c r="F20" s="180">
        <f>
ROUND(VALUE(SUBSTITUTE(実質収支比率等に係る経年分析!J$47,"▲","-")),2)</f>
        <v>
19.05</v>
      </c>
    </row>
    <row r="21" spans="1:11" x14ac:dyDescent="0.2">
      <c r="A21" s="180" t="s">
        <v>
55</v>
      </c>
      <c r="B21" s="180">
        <f>
IF(ISNUMBER(VALUE(SUBSTITUTE(実質収支比率等に係る経年分析!F$49,"▲","-"))),ROUND(VALUE(SUBSTITUTE(実質収支比率等に係る経年分析!F$49,"▲","-")),2),NA())</f>
        <v>
-0.25</v>
      </c>
      <c r="C21" s="180">
        <f>
IF(ISNUMBER(VALUE(SUBSTITUTE(実質収支比率等に係る経年分析!G$49,"▲","-"))),ROUND(VALUE(SUBSTITUTE(実質収支比率等に係る経年分析!G$49,"▲","-")),2),NA())</f>
        <v>
-2.7</v>
      </c>
      <c r="D21" s="180">
        <f>
IF(ISNUMBER(VALUE(SUBSTITUTE(実質収支比率等に係る経年分析!H$49,"▲","-"))),ROUND(VALUE(SUBSTITUTE(実質収支比率等に係る経年分析!H$49,"▲","-")),2),NA())</f>
        <v>
2.5</v>
      </c>
      <c r="E21" s="180">
        <f>
IF(ISNUMBER(VALUE(SUBSTITUTE(実質収支比率等に係る経年分析!I$49,"▲","-"))),ROUND(VALUE(SUBSTITUTE(実質収支比率等に係る経年分析!I$49,"▲","-")),2),NA())</f>
        <v>
1.24</v>
      </c>
      <c r="F21" s="180">
        <f>
IF(ISNUMBER(VALUE(SUBSTITUTE(実質収支比率等に係る経年分析!J$49,"▲","-"))),ROUND(VALUE(SUBSTITUTE(実質収支比率等に係る経年分析!J$49,"▲","-")),2),NA())</f>
        <v>
1.62</v>
      </c>
    </row>
    <row r="24" spans="1:11" x14ac:dyDescent="0.2">
      <c r="A24" s="150" t="s">
        <v>
56</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57</v>
      </c>
      <c r="C26" s="181" t="s">
        <v>
58</v>
      </c>
      <c r="D26" s="181" t="s">
        <v>
57</v>
      </c>
      <c r="E26" s="181" t="s">
        <v>
58</v>
      </c>
      <c r="F26" s="181" t="s">
        <v>
57</v>
      </c>
      <c r="G26" s="181" t="s">
        <v>
58</v>
      </c>
      <c r="H26" s="181" t="s">
        <v>
57</v>
      </c>
      <c r="I26" s="181" t="s">
        <v>
58</v>
      </c>
      <c r="J26" s="181" t="s">
        <v>
57</v>
      </c>
      <c r="K26" s="181" t="s">
        <v>
58</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str">
        <f>
IF(連結実質赤字比率に係る赤字・黒字の構成分析!C$39="",NA(),連結実質赤字比率に係る赤字・黒字の構成分析!C$39)</f>
        <v>
老人保健施設会計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2">
      <c r="A32" s="181" t="str">
        <f>
IF(連結実質赤字比率に係る赤字・黒字の構成分析!C$38="",NA(),連結実質赤字比率に係る赤字・黒字の構成分析!C$38)</f>
        <v>
病院施設会計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2">
      <c r="A33" s="181" t="str">
        <f>
IF(連結実質赤字比率に係る赤字・黒字の構成分析!C$37="",NA(),連結実質赤字比率に係る赤字・黒字の構成分析!C$37)</f>
        <v>
後期高齢者医療会計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0.39</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0.11</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0.31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0.31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0.28999999999999998</v>
      </c>
    </row>
    <row r="34" spans="1:16" x14ac:dyDescent="0.2">
      <c r="A34" s="181" t="str">
        <f>
IF(連結実質赤字比率に係る赤字・黒字の構成分析!C$36="",NA(),連結実質赤字比率に係る赤字・黒字の構成分析!C$36)</f>
        <v>
介護保険会計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0.53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0.83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0.65</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0.53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0.3</v>
      </c>
    </row>
    <row r="35" spans="1:16" x14ac:dyDescent="0.2">
      <c r="A35" s="181" t="str">
        <f>
IF(連結実質赤字比率に係る赤字・黒字の構成分析!C$35="",NA(),連結実質赤字比率に係る赤字・黒字の構成分析!C$35)</f>
        <v>
国民健康保険事業会計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1.45</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2</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2.19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1.51</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1.07</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7.19</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4.33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6.87</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7.1</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6.98</v>
      </c>
    </row>
    <row r="39" spans="1:16" x14ac:dyDescent="0.2">
      <c r="A39" s="150" t="s">
        <v>
59</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2">
      <c r="A42" s="182" t="s">
        <v>
62</v>
      </c>
      <c r="B42" s="182"/>
      <c r="C42" s="182"/>
      <c r="D42" s="182">
        <f>
'実質公債費比率（分子）の構造'!K$52</f>
        <v>
3703</v>
      </c>
      <c r="E42" s="182"/>
      <c r="F42" s="182"/>
      <c r="G42" s="182">
        <f>
'実質公債費比率（分子）の構造'!L$52</f>
        <v>
3513</v>
      </c>
      <c r="H42" s="182"/>
      <c r="I42" s="182"/>
      <c r="J42" s="182">
        <f>
'実質公債費比率（分子）の構造'!M$52</f>
        <v>
3224</v>
      </c>
      <c r="K42" s="182"/>
      <c r="L42" s="182"/>
      <c r="M42" s="182">
        <f>
'実質公債費比率（分子）の構造'!N$52</f>
        <v>
3071</v>
      </c>
      <c r="N42" s="182"/>
      <c r="O42" s="182"/>
      <c r="P42" s="182">
        <f>
'実質公債費比率（分子）の構造'!O$52</f>
        <v>
2982</v>
      </c>
    </row>
    <row r="43" spans="1:16" x14ac:dyDescent="0.2">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64</v>
      </c>
      <c r="B44" s="182">
        <f>
'実質公債費比率（分子）の構造'!K$50</f>
        <v>
34</v>
      </c>
      <c r="C44" s="182"/>
      <c r="D44" s="182"/>
      <c r="E44" s="182">
        <f>
'実質公債費比率（分子）の構造'!L$50</f>
        <v>
34</v>
      </c>
      <c r="F44" s="182"/>
      <c r="G44" s="182"/>
      <c r="H44" s="182">
        <f>
'実質公債費比率（分子）の構造'!M$50</f>
        <v>
29</v>
      </c>
      <c r="I44" s="182"/>
      <c r="J44" s="182"/>
      <c r="K44" s="182">
        <f>
'実質公債費比率（分子）の構造'!N$50</f>
        <v>
18</v>
      </c>
      <c r="L44" s="182"/>
      <c r="M44" s="182"/>
      <c r="N44" s="182">
        <f>
'実質公債費比率（分子）の構造'!O$50</f>
        <v>
18</v>
      </c>
      <c r="O44" s="182"/>
      <c r="P44" s="182"/>
    </row>
    <row r="45" spans="1:16" x14ac:dyDescent="0.2">
      <c r="A45" s="182" t="s">
        <v>
65</v>
      </c>
      <c r="B45" s="182">
        <f>
'実質公債費比率（分子）の構造'!K$49</f>
        <v>
127</v>
      </c>
      <c r="C45" s="182"/>
      <c r="D45" s="182"/>
      <c r="E45" s="182">
        <f>
'実質公債費比率（分子）の構造'!L$49</f>
        <v>
78</v>
      </c>
      <c r="F45" s="182"/>
      <c r="G45" s="182"/>
      <c r="H45" s="182">
        <f>
'実質公債費比率（分子）の構造'!M$49</f>
        <v>
68</v>
      </c>
      <c r="I45" s="182"/>
      <c r="J45" s="182"/>
      <c r="K45" s="182">
        <f>
'実質公債費比率（分子）の構造'!N$49</f>
        <v>
74</v>
      </c>
      <c r="L45" s="182"/>
      <c r="M45" s="182"/>
      <c r="N45" s="182">
        <f>
'実質公債費比率（分子）の構造'!O$49</f>
        <v>
77</v>
      </c>
      <c r="O45" s="182"/>
      <c r="P45" s="182"/>
    </row>
    <row r="46" spans="1:16" x14ac:dyDescent="0.2">
      <c r="A46" s="182" t="s">
        <v>
66</v>
      </c>
      <c r="B46" s="182">
        <f>
'実質公債費比率（分子）の構造'!K$48</f>
        <v>
119</v>
      </c>
      <c r="C46" s="182"/>
      <c r="D46" s="182"/>
      <c r="E46" s="182">
        <f>
'実質公債費比率（分子）の構造'!L$48</f>
        <v>
119</v>
      </c>
      <c r="F46" s="182"/>
      <c r="G46" s="182"/>
      <c r="H46" s="182">
        <f>
'実質公債費比率（分子）の構造'!M$48</f>
        <v>
119</v>
      </c>
      <c r="I46" s="182"/>
      <c r="J46" s="182"/>
      <c r="K46" s="182">
        <f>
'実質公債費比率（分子）の構造'!N$48</f>
        <v>
119</v>
      </c>
      <c r="L46" s="182"/>
      <c r="M46" s="182"/>
      <c r="N46" s="182">
        <f>
'実質公債費比率（分子）の構造'!O$48</f>
        <v>
119</v>
      </c>
      <c r="O46" s="182"/>
      <c r="P46" s="182"/>
    </row>
    <row r="47" spans="1:16" x14ac:dyDescent="0.2">
      <c r="A47" s="182" t="s">
        <v>
67</v>
      </c>
      <c r="B47" s="182">
        <f>
'実質公債費比率（分子）の構造'!K$47</f>
        <v>
69</v>
      </c>
      <c r="C47" s="182"/>
      <c r="D47" s="182"/>
      <c r="E47" s="182">
        <f>
'実質公債費比率（分子）の構造'!L$47</f>
        <v>
63</v>
      </c>
      <c r="F47" s="182"/>
      <c r="G47" s="182"/>
      <c r="H47" s="182">
        <f>
'実質公債費比率（分子）の構造'!M$47</f>
        <v>
67</v>
      </c>
      <c r="I47" s="182"/>
      <c r="J47" s="182"/>
      <c r="K47" s="182">
        <f>
'実質公債費比率（分子）の構造'!N$47</f>
        <v>
91</v>
      </c>
      <c r="L47" s="182"/>
      <c r="M47" s="182"/>
      <c r="N47" s="182">
        <f>
'実質公債費比率（分子）の構造'!O$47</f>
        <v>
153</v>
      </c>
      <c r="O47" s="182"/>
      <c r="P47" s="182"/>
    </row>
    <row r="48" spans="1:16" x14ac:dyDescent="0.2">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69</v>
      </c>
      <c r="B49" s="182">
        <f>
'実質公債費比率（分子）の構造'!K$45</f>
        <v>
3391</v>
      </c>
      <c r="C49" s="182"/>
      <c r="D49" s="182"/>
      <c r="E49" s="182">
        <f>
'実質公債費比率（分子）の構造'!L$45</f>
        <v>
2691</v>
      </c>
      <c r="F49" s="182"/>
      <c r="G49" s="182"/>
      <c r="H49" s="182">
        <f>
'実質公債費比率（分子）の構造'!M$45</f>
        <v>
1793</v>
      </c>
      <c r="I49" s="182"/>
      <c r="J49" s="182"/>
      <c r="K49" s="182">
        <f>
'実質公債費比率（分子）の構造'!N$45</f>
        <v>
1457</v>
      </c>
      <c r="L49" s="182"/>
      <c r="M49" s="182"/>
      <c r="N49" s="182">
        <f>
'実質公債費比率（分子）の構造'!O$45</f>
        <v>
1231</v>
      </c>
      <c r="O49" s="182"/>
      <c r="P49" s="182"/>
    </row>
    <row r="50" spans="1:16" x14ac:dyDescent="0.2">
      <c r="A50" s="182" t="s">
        <v>
70</v>
      </c>
      <c r="B50" s="182" t="e">
        <f>
NA()</f>
        <v>
#N/A</v>
      </c>
      <c r="C50" s="182">
        <f>
IF(ISNUMBER('実質公債費比率（分子）の構造'!K$53),'実質公債費比率（分子）の構造'!K$53,NA())</f>
        <v>
37</v>
      </c>
      <c r="D50" s="182" t="e">
        <f>
NA()</f>
        <v>
#N/A</v>
      </c>
      <c r="E50" s="182" t="e">
        <f>
NA()</f>
        <v>
#N/A</v>
      </c>
      <c r="F50" s="182">
        <f>
IF(ISNUMBER('実質公債費比率（分子）の構造'!L$53),'実質公債費比率（分子）の構造'!L$53,NA())</f>
        <v>
-528</v>
      </c>
      <c r="G50" s="182" t="e">
        <f>
NA()</f>
        <v>
#N/A</v>
      </c>
      <c r="H50" s="182" t="e">
        <f>
NA()</f>
        <v>
#N/A</v>
      </c>
      <c r="I50" s="182">
        <f>
IF(ISNUMBER('実質公債費比率（分子）の構造'!M$53),'実質公債費比率（分子）の構造'!M$53,NA())</f>
        <v>
-1148</v>
      </c>
      <c r="J50" s="182" t="e">
        <f>
NA()</f>
        <v>
#N/A</v>
      </c>
      <c r="K50" s="182" t="e">
        <f>
NA()</f>
        <v>
#N/A</v>
      </c>
      <c r="L50" s="182">
        <f>
IF(ISNUMBER('実質公債費比率（分子）の構造'!N$53),'実質公債費比率（分子）の構造'!N$53,NA())</f>
        <v>
-1312</v>
      </c>
      <c r="M50" s="182" t="e">
        <f>
NA()</f>
        <v>
#N/A</v>
      </c>
      <c r="N50" s="182" t="e">
        <f>
NA()</f>
        <v>
#N/A</v>
      </c>
      <c r="O50" s="182">
        <f>
IF(ISNUMBER('実質公債費比率（分子）の構造'!O$53),'実質公債費比率（分子）の構造'!O$53,NA())</f>
        <v>
-1384</v>
      </c>
      <c r="P50" s="182" t="e">
        <f>
NA()</f>
        <v>
#N/A</v>
      </c>
    </row>
    <row r="53" spans="1:16" x14ac:dyDescent="0.2">
      <c r="A53" s="150" t="s">
        <v>
71</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2">
      <c r="A56" s="181" t="s">
        <v>
42</v>
      </c>
      <c r="B56" s="181"/>
      <c r="C56" s="181"/>
      <c r="D56" s="181">
        <f>
'将来負担比率（分子）の構造'!I$52</f>
        <v>
35040</v>
      </c>
      <c r="E56" s="181"/>
      <c r="F56" s="181"/>
      <c r="G56" s="181">
        <f>
'将来負担比率（分子）の構造'!J$52</f>
        <v>
32183</v>
      </c>
      <c r="H56" s="181"/>
      <c r="I56" s="181"/>
      <c r="J56" s="181">
        <f>
'将来負担比率（分子）の構造'!K$52</f>
        <v>
29784</v>
      </c>
      <c r="K56" s="181"/>
      <c r="L56" s="181"/>
      <c r="M56" s="181">
        <f>
'将来負担比率（分子）の構造'!L$52</f>
        <v>
27396</v>
      </c>
      <c r="N56" s="181"/>
      <c r="O56" s="181"/>
      <c r="P56" s="181">
        <f>
'将来負担比率（分子）の構造'!M$52</f>
        <v>
25122</v>
      </c>
    </row>
    <row r="57" spans="1:16" x14ac:dyDescent="0.2">
      <c r="A57" s="181" t="s">
        <v>
41</v>
      </c>
      <c r="B57" s="181"/>
      <c r="C57" s="181"/>
      <c r="D57" s="181">
        <f>
'将来負担比率（分子）の構造'!I$51</f>
        <v>
668</v>
      </c>
      <c r="E57" s="181"/>
      <c r="F57" s="181"/>
      <c r="G57" s="181">
        <f>
'将来負担比率（分子）の構造'!J$51</f>
        <v>
643</v>
      </c>
      <c r="H57" s="181"/>
      <c r="I57" s="181"/>
      <c r="J57" s="181">
        <f>
'将来負担比率（分子）の構造'!K$51</f>
        <v>
618</v>
      </c>
      <c r="K57" s="181"/>
      <c r="L57" s="181"/>
      <c r="M57" s="181">
        <f>
'将来負担比率（分子）の構造'!L$51</f>
        <v>
591</v>
      </c>
      <c r="N57" s="181"/>
      <c r="O57" s="181"/>
      <c r="P57" s="181">
        <f>
'将来負担比率（分子）の構造'!M$51</f>
        <v>
564</v>
      </c>
    </row>
    <row r="58" spans="1:16" x14ac:dyDescent="0.2">
      <c r="A58" s="181" t="s">
        <v>
40</v>
      </c>
      <c r="B58" s="181"/>
      <c r="C58" s="181"/>
      <c r="D58" s="181">
        <f>
'将来負担比率（分子）の構造'!I$50</f>
        <v>
40405</v>
      </c>
      <c r="E58" s="181"/>
      <c r="F58" s="181"/>
      <c r="G58" s="181">
        <f>
'将来負担比率（分子）の構造'!J$50</f>
        <v>
44086</v>
      </c>
      <c r="H58" s="181"/>
      <c r="I58" s="181"/>
      <c r="J58" s="181">
        <f>
'将来負担比率（分子）の構造'!K$50</f>
        <v>
46044</v>
      </c>
      <c r="K58" s="181"/>
      <c r="L58" s="181"/>
      <c r="M58" s="181">
        <f>
'将来負担比率（分子）の構造'!L$50</f>
        <v>
48772</v>
      </c>
      <c r="N58" s="181"/>
      <c r="O58" s="181"/>
      <c r="P58" s="181">
        <f>
'将来負担比率（分子）の構造'!M$50</f>
        <v>
52691</v>
      </c>
    </row>
    <row r="59" spans="1:16" x14ac:dyDescent="0.2">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34</v>
      </c>
      <c r="B62" s="181">
        <f>
'将来負担比率（分子）の構造'!I$45</f>
        <v>
10402</v>
      </c>
      <c r="C62" s="181"/>
      <c r="D62" s="181"/>
      <c r="E62" s="181">
        <f>
'将来負担比率（分子）の構造'!J$45</f>
        <v>
10520</v>
      </c>
      <c r="F62" s="181"/>
      <c r="G62" s="181"/>
      <c r="H62" s="181">
        <f>
'将来負担比率（分子）の構造'!K$45</f>
        <v>
10173</v>
      </c>
      <c r="I62" s="181"/>
      <c r="J62" s="181"/>
      <c r="K62" s="181">
        <f>
'将来負担比率（分子）の構造'!L$45</f>
        <v>
10648</v>
      </c>
      <c r="L62" s="181"/>
      <c r="M62" s="181"/>
      <c r="N62" s="181">
        <f>
'将来負担比率（分子）の構造'!M$45</f>
        <v>
10040</v>
      </c>
      <c r="O62" s="181"/>
      <c r="P62" s="181"/>
    </row>
    <row r="63" spans="1:16" x14ac:dyDescent="0.2">
      <c r="A63" s="181" t="s">
        <v>
33</v>
      </c>
      <c r="B63" s="181">
        <f>
'将来負担比率（分子）の構造'!I$44</f>
        <v>
766</v>
      </c>
      <c r="C63" s="181"/>
      <c r="D63" s="181"/>
      <c r="E63" s="181">
        <f>
'将来負担比率（分子）の構造'!J$44</f>
        <v>
801</v>
      </c>
      <c r="F63" s="181"/>
      <c r="G63" s="181"/>
      <c r="H63" s="181">
        <f>
'将来負担比率（分子）の構造'!K$44</f>
        <v>
942</v>
      </c>
      <c r="I63" s="181"/>
      <c r="J63" s="181"/>
      <c r="K63" s="181">
        <f>
'将来負担比率（分子）の構造'!L$44</f>
        <v>
912</v>
      </c>
      <c r="L63" s="181"/>
      <c r="M63" s="181"/>
      <c r="N63" s="181">
        <f>
'将来負担比率（分子）の構造'!M$44</f>
        <v>
971</v>
      </c>
      <c r="O63" s="181"/>
      <c r="P63" s="181"/>
    </row>
    <row r="64" spans="1:16" x14ac:dyDescent="0.2">
      <c r="A64" s="181" t="s">
        <v>
32</v>
      </c>
      <c r="B64" s="181">
        <f>
'将来負担比率（分子）の構造'!I$43</f>
        <v>
2088</v>
      </c>
      <c r="C64" s="181"/>
      <c r="D64" s="181"/>
      <c r="E64" s="181">
        <f>
'将来負担比率（分子）の構造'!J$43</f>
        <v>
2009</v>
      </c>
      <c r="F64" s="181"/>
      <c r="G64" s="181"/>
      <c r="H64" s="181">
        <f>
'将来負担比率（分子）の構造'!K$43</f>
        <v>
1930</v>
      </c>
      <c r="I64" s="181"/>
      <c r="J64" s="181"/>
      <c r="K64" s="181">
        <f>
'将来負担比率（分子）の構造'!L$43</f>
        <v>
1848</v>
      </c>
      <c r="L64" s="181"/>
      <c r="M64" s="181"/>
      <c r="N64" s="181">
        <f>
'将来負担比率（分子）の構造'!M$43</f>
        <v>
1765</v>
      </c>
      <c r="O64" s="181"/>
      <c r="P64" s="181"/>
    </row>
    <row r="65" spans="1:16" x14ac:dyDescent="0.2">
      <c r="A65" s="181" t="s">
        <v>
31</v>
      </c>
      <c r="B65" s="181">
        <f>
'将来負担比率（分子）の構造'!I$42</f>
        <v>
182</v>
      </c>
      <c r="C65" s="181"/>
      <c r="D65" s="181"/>
      <c r="E65" s="181">
        <f>
'将来負担比率（分子）の構造'!J$42</f>
        <v>
148</v>
      </c>
      <c r="F65" s="181"/>
      <c r="G65" s="181"/>
      <c r="H65" s="181">
        <f>
'将来負担比率（分子）の構造'!K$42</f>
        <v>
120</v>
      </c>
      <c r="I65" s="181"/>
      <c r="J65" s="181"/>
      <c r="K65" s="181">
        <f>
'将来負担比率（分子）の構造'!L$42</f>
        <v>
95</v>
      </c>
      <c r="L65" s="181"/>
      <c r="M65" s="181"/>
      <c r="N65" s="181">
        <f>
'将来負担比率（分子）の構造'!M$42</f>
        <v>
72</v>
      </c>
      <c r="O65" s="181"/>
      <c r="P65" s="181"/>
    </row>
    <row r="66" spans="1:16" x14ac:dyDescent="0.2">
      <c r="A66" s="181" t="s">
        <v>
30</v>
      </c>
      <c r="B66" s="181">
        <f>
'将来負担比率（分子）の構造'!I$41</f>
        <v>
14154</v>
      </c>
      <c r="C66" s="181"/>
      <c r="D66" s="181"/>
      <c r="E66" s="181">
        <f>
'将来負担比率（分子）の構造'!J$41</f>
        <v>
12137</v>
      </c>
      <c r="F66" s="181"/>
      <c r="G66" s="181"/>
      <c r="H66" s="181">
        <f>
'将来負担比率（分子）の構造'!K$41</f>
        <v>
12698</v>
      </c>
      <c r="I66" s="181"/>
      <c r="J66" s="181"/>
      <c r="K66" s="181">
        <f>
'将来負担比率（分子）の構造'!L$41</f>
        <v>
13797</v>
      </c>
      <c r="L66" s="181"/>
      <c r="M66" s="181"/>
      <c r="N66" s="181">
        <f>
'将来負担比率（分子）の構造'!M$41</f>
        <v>
14647</v>
      </c>
      <c r="O66" s="181"/>
      <c r="P66" s="181"/>
    </row>
    <row r="67" spans="1:16" x14ac:dyDescent="0.2">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75</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76</v>
      </c>
      <c r="B72" s="185">
        <f>
基金残高に係る経年分析!F55</f>
        <v>
9512</v>
      </c>
      <c r="C72" s="185">
        <f>
基金残高に係る経年分析!G55</f>
        <v>
10038</v>
      </c>
      <c r="D72" s="185">
        <f>
基金残高に係る経年分析!H55</f>
        <v>
10842</v>
      </c>
    </row>
    <row r="73" spans="1:16" x14ac:dyDescent="0.2">
      <c r="A73" s="184" t="s">
        <v>
77</v>
      </c>
      <c r="B73" s="185">
        <f>
基金残高に係る経年分析!F56</f>
        <v>
6275</v>
      </c>
      <c r="C73" s="185">
        <f>
基金残高に係る経年分析!G56</f>
        <v>
6283</v>
      </c>
      <c r="D73" s="185">
        <f>
基金残高に係る経年分析!H56</f>
        <v>
5536</v>
      </c>
    </row>
    <row r="74" spans="1:16" x14ac:dyDescent="0.2">
      <c r="A74" s="184" t="s">
        <v>
78</v>
      </c>
      <c r="B74" s="185">
        <f>
基金残高に係る経年分析!F57</f>
        <v>
28083</v>
      </c>
      <c r="C74" s="185">
        <f>
基金残高に係る経年分析!G57</f>
        <v>
29399</v>
      </c>
      <c r="D74" s="185">
        <f>
基金残高に係る経年分析!H57</f>
        <v>
32517</v>
      </c>
    </row>
  </sheetData>
  <sheetProtection algorithmName="SHA-512" hashValue="MI4MFASTkqA2y6qjfSrpwbcJPwoCZJpox2y8B7b9cyFFdWjAypDkPyUdRfNJBCdDIBMz6P10pj+x90ygGScp8A==" saltValue="vvdlndVIyLyf11Geh9lDu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213</v>
      </c>
      <c r="DI1" s="622"/>
      <c r="DJ1" s="622"/>
      <c r="DK1" s="622"/>
      <c r="DL1" s="622"/>
      <c r="DM1" s="622"/>
      <c r="DN1" s="623"/>
      <c r="DO1" s="226"/>
      <c r="DP1" s="621" t="s">
        <v>
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
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
1</v>
      </c>
      <c r="C4" s="625"/>
      <c r="D4" s="625"/>
      <c r="E4" s="625"/>
      <c r="F4" s="625"/>
      <c r="G4" s="625"/>
      <c r="H4" s="625"/>
      <c r="I4" s="625"/>
      <c r="J4" s="625"/>
      <c r="K4" s="625"/>
      <c r="L4" s="625"/>
      <c r="M4" s="625"/>
      <c r="N4" s="625"/>
      <c r="O4" s="625"/>
      <c r="P4" s="625"/>
      <c r="Q4" s="626"/>
      <c r="R4" s="624" t="s">
        <v>
219</v>
      </c>
      <c r="S4" s="625"/>
      <c r="T4" s="625"/>
      <c r="U4" s="625"/>
      <c r="V4" s="625"/>
      <c r="W4" s="625"/>
      <c r="X4" s="625"/>
      <c r="Y4" s="626"/>
      <c r="Z4" s="624" t="s">
        <v>
220</v>
      </c>
      <c r="AA4" s="625"/>
      <c r="AB4" s="625"/>
      <c r="AC4" s="626"/>
      <c r="AD4" s="624" t="s">
        <v>
221</v>
      </c>
      <c r="AE4" s="625"/>
      <c r="AF4" s="625"/>
      <c r="AG4" s="625"/>
      <c r="AH4" s="625"/>
      <c r="AI4" s="625"/>
      <c r="AJ4" s="625"/>
      <c r="AK4" s="626"/>
      <c r="AL4" s="624" t="s">
        <v>
220</v>
      </c>
      <c r="AM4" s="625"/>
      <c r="AN4" s="625"/>
      <c r="AO4" s="626"/>
      <c r="AP4" s="630" t="s">
        <v>
222</v>
      </c>
      <c r="AQ4" s="630"/>
      <c r="AR4" s="630"/>
      <c r="AS4" s="630"/>
      <c r="AT4" s="630"/>
      <c r="AU4" s="630"/>
      <c r="AV4" s="630"/>
      <c r="AW4" s="630"/>
      <c r="AX4" s="630"/>
      <c r="AY4" s="630"/>
      <c r="AZ4" s="630"/>
      <c r="BA4" s="630"/>
      <c r="BB4" s="630"/>
      <c r="BC4" s="630"/>
      <c r="BD4" s="630"/>
      <c r="BE4" s="630"/>
      <c r="BF4" s="630"/>
      <c r="BG4" s="630" t="s">
        <v>
223</v>
      </c>
      <c r="BH4" s="630"/>
      <c r="BI4" s="630"/>
      <c r="BJ4" s="630"/>
      <c r="BK4" s="630"/>
      <c r="BL4" s="630"/>
      <c r="BM4" s="630"/>
      <c r="BN4" s="630"/>
      <c r="BO4" s="630" t="s">
        <v>
220</v>
      </c>
      <c r="BP4" s="630"/>
      <c r="BQ4" s="630"/>
      <c r="BR4" s="630"/>
      <c r="BS4" s="630" t="s">
        <v>
224</v>
      </c>
      <c r="BT4" s="630"/>
      <c r="BU4" s="630"/>
      <c r="BV4" s="630"/>
      <c r="BW4" s="630"/>
      <c r="BX4" s="630"/>
      <c r="BY4" s="630"/>
      <c r="BZ4" s="630"/>
      <c r="CA4" s="630"/>
      <c r="CB4" s="630"/>
      <c r="CD4" s="627" t="s">
        <v>
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
226</v>
      </c>
      <c r="C5" s="632"/>
      <c r="D5" s="632"/>
      <c r="E5" s="632"/>
      <c r="F5" s="632"/>
      <c r="G5" s="632"/>
      <c r="H5" s="632"/>
      <c r="I5" s="632"/>
      <c r="J5" s="632"/>
      <c r="K5" s="632"/>
      <c r="L5" s="632"/>
      <c r="M5" s="632"/>
      <c r="N5" s="632"/>
      <c r="O5" s="632"/>
      <c r="P5" s="632"/>
      <c r="Q5" s="633"/>
      <c r="R5" s="634">
        <v>
23099371</v>
      </c>
      <c r="S5" s="635"/>
      <c r="T5" s="635"/>
      <c r="U5" s="635"/>
      <c r="V5" s="635"/>
      <c r="W5" s="635"/>
      <c r="X5" s="635"/>
      <c r="Y5" s="636"/>
      <c r="Z5" s="637">
        <v>
21.4</v>
      </c>
      <c r="AA5" s="637"/>
      <c r="AB5" s="637"/>
      <c r="AC5" s="637"/>
      <c r="AD5" s="638">
        <v>
23099371</v>
      </c>
      <c r="AE5" s="638"/>
      <c r="AF5" s="638"/>
      <c r="AG5" s="638"/>
      <c r="AH5" s="638"/>
      <c r="AI5" s="638"/>
      <c r="AJ5" s="638"/>
      <c r="AK5" s="638"/>
      <c r="AL5" s="639">
        <v>
38.700000000000003</v>
      </c>
      <c r="AM5" s="640"/>
      <c r="AN5" s="640"/>
      <c r="AO5" s="641"/>
      <c r="AP5" s="631" t="s">
        <v>
227</v>
      </c>
      <c r="AQ5" s="632"/>
      <c r="AR5" s="632"/>
      <c r="AS5" s="632"/>
      <c r="AT5" s="632"/>
      <c r="AU5" s="632"/>
      <c r="AV5" s="632"/>
      <c r="AW5" s="632"/>
      <c r="AX5" s="632"/>
      <c r="AY5" s="632"/>
      <c r="AZ5" s="632"/>
      <c r="BA5" s="632"/>
      <c r="BB5" s="632"/>
      <c r="BC5" s="632"/>
      <c r="BD5" s="632"/>
      <c r="BE5" s="632"/>
      <c r="BF5" s="633"/>
      <c r="BG5" s="645">
        <v>
23095592</v>
      </c>
      <c r="BH5" s="646"/>
      <c r="BI5" s="646"/>
      <c r="BJ5" s="646"/>
      <c r="BK5" s="646"/>
      <c r="BL5" s="646"/>
      <c r="BM5" s="646"/>
      <c r="BN5" s="647"/>
      <c r="BO5" s="648">
        <v>
100</v>
      </c>
      <c r="BP5" s="648"/>
      <c r="BQ5" s="648"/>
      <c r="BR5" s="648"/>
      <c r="BS5" s="649" t="s">
        <v>
174</v>
      </c>
      <c r="BT5" s="649"/>
      <c r="BU5" s="649"/>
      <c r="BV5" s="649"/>
      <c r="BW5" s="649"/>
      <c r="BX5" s="649"/>
      <c r="BY5" s="649"/>
      <c r="BZ5" s="649"/>
      <c r="CA5" s="649"/>
      <c r="CB5" s="653"/>
      <c r="CD5" s="627" t="s">
        <v>
222</v>
      </c>
      <c r="CE5" s="628"/>
      <c r="CF5" s="628"/>
      <c r="CG5" s="628"/>
      <c r="CH5" s="628"/>
      <c r="CI5" s="628"/>
      <c r="CJ5" s="628"/>
      <c r="CK5" s="628"/>
      <c r="CL5" s="628"/>
      <c r="CM5" s="628"/>
      <c r="CN5" s="628"/>
      <c r="CO5" s="628"/>
      <c r="CP5" s="628"/>
      <c r="CQ5" s="629"/>
      <c r="CR5" s="627" t="s">
        <v>
228</v>
      </c>
      <c r="CS5" s="628"/>
      <c r="CT5" s="628"/>
      <c r="CU5" s="628"/>
      <c r="CV5" s="628"/>
      <c r="CW5" s="628"/>
      <c r="CX5" s="628"/>
      <c r="CY5" s="629"/>
      <c r="CZ5" s="627" t="s">
        <v>
220</v>
      </c>
      <c r="DA5" s="628"/>
      <c r="DB5" s="628"/>
      <c r="DC5" s="629"/>
      <c r="DD5" s="627" t="s">
        <v>
229</v>
      </c>
      <c r="DE5" s="628"/>
      <c r="DF5" s="628"/>
      <c r="DG5" s="628"/>
      <c r="DH5" s="628"/>
      <c r="DI5" s="628"/>
      <c r="DJ5" s="628"/>
      <c r="DK5" s="628"/>
      <c r="DL5" s="628"/>
      <c r="DM5" s="628"/>
      <c r="DN5" s="628"/>
      <c r="DO5" s="628"/>
      <c r="DP5" s="629"/>
      <c r="DQ5" s="627" t="s">
        <v>
230</v>
      </c>
      <c r="DR5" s="628"/>
      <c r="DS5" s="628"/>
      <c r="DT5" s="628"/>
      <c r="DU5" s="628"/>
      <c r="DV5" s="628"/>
      <c r="DW5" s="628"/>
      <c r="DX5" s="628"/>
      <c r="DY5" s="628"/>
      <c r="DZ5" s="628"/>
      <c r="EA5" s="628"/>
      <c r="EB5" s="628"/>
      <c r="EC5" s="629"/>
    </row>
    <row r="6" spans="2:143" ht="11.25" customHeight="1" x14ac:dyDescent="0.2">
      <c r="B6" s="642" t="s">
        <v>
231</v>
      </c>
      <c r="C6" s="643"/>
      <c r="D6" s="643"/>
      <c r="E6" s="643"/>
      <c r="F6" s="643"/>
      <c r="G6" s="643"/>
      <c r="H6" s="643"/>
      <c r="I6" s="643"/>
      <c r="J6" s="643"/>
      <c r="K6" s="643"/>
      <c r="L6" s="643"/>
      <c r="M6" s="643"/>
      <c r="N6" s="643"/>
      <c r="O6" s="643"/>
      <c r="P6" s="643"/>
      <c r="Q6" s="644"/>
      <c r="R6" s="645">
        <v>
334379</v>
      </c>
      <c r="S6" s="646"/>
      <c r="T6" s="646"/>
      <c r="U6" s="646"/>
      <c r="V6" s="646"/>
      <c r="W6" s="646"/>
      <c r="X6" s="646"/>
      <c r="Y6" s="647"/>
      <c r="Z6" s="648">
        <v>
0.3</v>
      </c>
      <c r="AA6" s="648"/>
      <c r="AB6" s="648"/>
      <c r="AC6" s="648"/>
      <c r="AD6" s="649">
        <v>
334379</v>
      </c>
      <c r="AE6" s="649"/>
      <c r="AF6" s="649"/>
      <c r="AG6" s="649"/>
      <c r="AH6" s="649"/>
      <c r="AI6" s="649"/>
      <c r="AJ6" s="649"/>
      <c r="AK6" s="649"/>
      <c r="AL6" s="650">
        <v>
0.6</v>
      </c>
      <c r="AM6" s="651"/>
      <c r="AN6" s="651"/>
      <c r="AO6" s="652"/>
      <c r="AP6" s="642" t="s">
        <v>
232</v>
      </c>
      <c r="AQ6" s="643"/>
      <c r="AR6" s="643"/>
      <c r="AS6" s="643"/>
      <c r="AT6" s="643"/>
      <c r="AU6" s="643"/>
      <c r="AV6" s="643"/>
      <c r="AW6" s="643"/>
      <c r="AX6" s="643"/>
      <c r="AY6" s="643"/>
      <c r="AZ6" s="643"/>
      <c r="BA6" s="643"/>
      <c r="BB6" s="643"/>
      <c r="BC6" s="643"/>
      <c r="BD6" s="643"/>
      <c r="BE6" s="643"/>
      <c r="BF6" s="644"/>
      <c r="BG6" s="645">
        <v>
23095592</v>
      </c>
      <c r="BH6" s="646"/>
      <c r="BI6" s="646"/>
      <c r="BJ6" s="646"/>
      <c r="BK6" s="646"/>
      <c r="BL6" s="646"/>
      <c r="BM6" s="646"/>
      <c r="BN6" s="647"/>
      <c r="BO6" s="648">
        <v>
100</v>
      </c>
      <c r="BP6" s="648"/>
      <c r="BQ6" s="648"/>
      <c r="BR6" s="648"/>
      <c r="BS6" s="649" t="s">
        <v>
174</v>
      </c>
      <c r="BT6" s="649"/>
      <c r="BU6" s="649"/>
      <c r="BV6" s="649"/>
      <c r="BW6" s="649"/>
      <c r="BX6" s="649"/>
      <c r="BY6" s="649"/>
      <c r="BZ6" s="649"/>
      <c r="CA6" s="649"/>
      <c r="CB6" s="653"/>
      <c r="CD6" s="656" t="s">
        <v>
233</v>
      </c>
      <c r="CE6" s="657"/>
      <c r="CF6" s="657"/>
      <c r="CG6" s="657"/>
      <c r="CH6" s="657"/>
      <c r="CI6" s="657"/>
      <c r="CJ6" s="657"/>
      <c r="CK6" s="657"/>
      <c r="CL6" s="657"/>
      <c r="CM6" s="657"/>
      <c r="CN6" s="657"/>
      <c r="CO6" s="657"/>
      <c r="CP6" s="657"/>
      <c r="CQ6" s="658"/>
      <c r="CR6" s="645">
        <v>
640089</v>
      </c>
      <c r="CS6" s="646"/>
      <c r="CT6" s="646"/>
      <c r="CU6" s="646"/>
      <c r="CV6" s="646"/>
      <c r="CW6" s="646"/>
      <c r="CX6" s="646"/>
      <c r="CY6" s="647"/>
      <c r="CZ6" s="639">
        <v>
0.6</v>
      </c>
      <c r="DA6" s="640"/>
      <c r="DB6" s="640"/>
      <c r="DC6" s="659"/>
      <c r="DD6" s="654" t="s">
        <v>
174</v>
      </c>
      <c r="DE6" s="646"/>
      <c r="DF6" s="646"/>
      <c r="DG6" s="646"/>
      <c r="DH6" s="646"/>
      <c r="DI6" s="646"/>
      <c r="DJ6" s="646"/>
      <c r="DK6" s="646"/>
      <c r="DL6" s="646"/>
      <c r="DM6" s="646"/>
      <c r="DN6" s="646"/>
      <c r="DO6" s="646"/>
      <c r="DP6" s="647"/>
      <c r="DQ6" s="654">
        <v>
640089</v>
      </c>
      <c r="DR6" s="646"/>
      <c r="DS6" s="646"/>
      <c r="DT6" s="646"/>
      <c r="DU6" s="646"/>
      <c r="DV6" s="646"/>
      <c r="DW6" s="646"/>
      <c r="DX6" s="646"/>
      <c r="DY6" s="646"/>
      <c r="DZ6" s="646"/>
      <c r="EA6" s="646"/>
      <c r="EB6" s="646"/>
      <c r="EC6" s="655"/>
    </row>
    <row r="7" spans="2:143" ht="11.25" customHeight="1" x14ac:dyDescent="0.2">
      <c r="B7" s="642" t="s">
        <v>
234</v>
      </c>
      <c r="C7" s="643"/>
      <c r="D7" s="643"/>
      <c r="E7" s="643"/>
      <c r="F7" s="643"/>
      <c r="G7" s="643"/>
      <c r="H7" s="643"/>
      <c r="I7" s="643"/>
      <c r="J7" s="643"/>
      <c r="K7" s="643"/>
      <c r="L7" s="643"/>
      <c r="M7" s="643"/>
      <c r="N7" s="643"/>
      <c r="O7" s="643"/>
      <c r="P7" s="643"/>
      <c r="Q7" s="644"/>
      <c r="R7" s="645">
        <v>
59941</v>
      </c>
      <c r="S7" s="646"/>
      <c r="T7" s="646"/>
      <c r="U7" s="646"/>
      <c r="V7" s="646"/>
      <c r="W7" s="646"/>
      <c r="X7" s="646"/>
      <c r="Y7" s="647"/>
      <c r="Z7" s="648">
        <v>
0.1</v>
      </c>
      <c r="AA7" s="648"/>
      <c r="AB7" s="648"/>
      <c r="AC7" s="648"/>
      <c r="AD7" s="649">
        <v>
59941</v>
      </c>
      <c r="AE7" s="649"/>
      <c r="AF7" s="649"/>
      <c r="AG7" s="649"/>
      <c r="AH7" s="649"/>
      <c r="AI7" s="649"/>
      <c r="AJ7" s="649"/>
      <c r="AK7" s="649"/>
      <c r="AL7" s="650">
        <v>
0.1</v>
      </c>
      <c r="AM7" s="651"/>
      <c r="AN7" s="651"/>
      <c r="AO7" s="652"/>
      <c r="AP7" s="642" t="s">
        <v>
235</v>
      </c>
      <c r="AQ7" s="643"/>
      <c r="AR7" s="643"/>
      <c r="AS7" s="643"/>
      <c r="AT7" s="643"/>
      <c r="AU7" s="643"/>
      <c r="AV7" s="643"/>
      <c r="AW7" s="643"/>
      <c r="AX7" s="643"/>
      <c r="AY7" s="643"/>
      <c r="AZ7" s="643"/>
      <c r="BA7" s="643"/>
      <c r="BB7" s="643"/>
      <c r="BC7" s="643"/>
      <c r="BD7" s="643"/>
      <c r="BE7" s="643"/>
      <c r="BF7" s="644"/>
      <c r="BG7" s="645">
        <v>
19702716</v>
      </c>
      <c r="BH7" s="646"/>
      <c r="BI7" s="646"/>
      <c r="BJ7" s="646"/>
      <c r="BK7" s="646"/>
      <c r="BL7" s="646"/>
      <c r="BM7" s="646"/>
      <c r="BN7" s="647"/>
      <c r="BO7" s="648">
        <v>
85.3</v>
      </c>
      <c r="BP7" s="648"/>
      <c r="BQ7" s="648"/>
      <c r="BR7" s="648"/>
      <c r="BS7" s="649" t="s">
        <v>
174</v>
      </c>
      <c r="BT7" s="649"/>
      <c r="BU7" s="649"/>
      <c r="BV7" s="649"/>
      <c r="BW7" s="649"/>
      <c r="BX7" s="649"/>
      <c r="BY7" s="649"/>
      <c r="BZ7" s="649"/>
      <c r="CA7" s="649"/>
      <c r="CB7" s="653"/>
      <c r="CD7" s="660" t="s">
        <v>
236</v>
      </c>
      <c r="CE7" s="661"/>
      <c r="CF7" s="661"/>
      <c r="CG7" s="661"/>
      <c r="CH7" s="661"/>
      <c r="CI7" s="661"/>
      <c r="CJ7" s="661"/>
      <c r="CK7" s="661"/>
      <c r="CL7" s="661"/>
      <c r="CM7" s="661"/>
      <c r="CN7" s="661"/>
      <c r="CO7" s="661"/>
      <c r="CP7" s="661"/>
      <c r="CQ7" s="662"/>
      <c r="CR7" s="645">
        <v>
14722301</v>
      </c>
      <c r="CS7" s="646"/>
      <c r="CT7" s="646"/>
      <c r="CU7" s="646"/>
      <c r="CV7" s="646"/>
      <c r="CW7" s="646"/>
      <c r="CX7" s="646"/>
      <c r="CY7" s="647"/>
      <c r="CZ7" s="648">
        <v>
14.1</v>
      </c>
      <c r="DA7" s="648"/>
      <c r="DB7" s="648"/>
      <c r="DC7" s="648"/>
      <c r="DD7" s="654">
        <v>
443061</v>
      </c>
      <c r="DE7" s="646"/>
      <c r="DF7" s="646"/>
      <c r="DG7" s="646"/>
      <c r="DH7" s="646"/>
      <c r="DI7" s="646"/>
      <c r="DJ7" s="646"/>
      <c r="DK7" s="646"/>
      <c r="DL7" s="646"/>
      <c r="DM7" s="646"/>
      <c r="DN7" s="646"/>
      <c r="DO7" s="646"/>
      <c r="DP7" s="647"/>
      <c r="DQ7" s="654">
        <v>
13795924</v>
      </c>
      <c r="DR7" s="646"/>
      <c r="DS7" s="646"/>
      <c r="DT7" s="646"/>
      <c r="DU7" s="646"/>
      <c r="DV7" s="646"/>
      <c r="DW7" s="646"/>
      <c r="DX7" s="646"/>
      <c r="DY7" s="646"/>
      <c r="DZ7" s="646"/>
      <c r="EA7" s="646"/>
      <c r="EB7" s="646"/>
      <c r="EC7" s="655"/>
    </row>
    <row r="8" spans="2:143" ht="11.25" customHeight="1" x14ac:dyDescent="0.2">
      <c r="B8" s="642" t="s">
        <v>
237</v>
      </c>
      <c r="C8" s="643"/>
      <c r="D8" s="643"/>
      <c r="E8" s="643"/>
      <c r="F8" s="643"/>
      <c r="G8" s="643"/>
      <c r="H8" s="643"/>
      <c r="I8" s="643"/>
      <c r="J8" s="643"/>
      <c r="K8" s="643"/>
      <c r="L8" s="643"/>
      <c r="M8" s="643"/>
      <c r="N8" s="643"/>
      <c r="O8" s="643"/>
      <c r="P8" s="643"/>
      <c r="Q8" s="644"/>
      <c r="R8" s="645">
        <v>
298928</v>
      </c>
      <c r="S8" s="646"/>
      <c r="T8" s="646"/>
      <c r="U8" s="646"/>
      <c r="V8" s="646"/>
      <c r="W8" s="646"/>
      <c r="X8" s="646"/>
      <c r="Y8" s="647"/>
      <c r="Z8" s="648">
        <v>
0.3</v>
      </c>
      <c r="AA8" s="648"/>
      <c r="AB8" s="648"/>
      <c r="AC8" s="648"/>
      <c r="AD8" s="649">
        <v>
298928</v>
      </c>
      <c r="AE8" s="649"/>
      <c r="AF8" s="649"/>
      <c r="AG8" s="649"/>
      <c r="AH8" s="649"/>
      <c r="AI8" s="649"/>
      <c r="AJ8" s="649"/>
      <c r="AK8" s="649"/>
      <c r="AL8" s="650">
        <v>
0.5</v>
      </c>
      <c r="AM8" s="651"/>
      <c r="AN8" s="651"/>
      <c r="AO8" s="652"/>
      <c r="AP8" s="642" t="s">
        <v>
238</v>
      </c>
      <c r="AQ8" s="643"/>
      <c r="AR8" s="643"/>
      <c r="AS8" s="643"/>
      <c r="AT8" s="643"/>
      <c r="AU8" s="643"/>
      <c r="AV8" s="643"/>
      <c r="AW8" s="643"/>
      <c r="AX8" s="643"/>
      <c r="AY8" s="643"/>
      <c r="AZ8" s="643"/>
      <c r="BA8" s="643"/>
      <c r="BB8" s="643"/>
      <c r="BC8" s="643"/>
      <c r="BD8" s="643"/>
      <c r="BE8" s="643"/>
      <c r="BF8" s="644"/>
      <c r="BG8" s="645">
        <v>
410033</v>
      </c>
      <c r="BH8" s="646"/>
      <c r="BI8" s="646"/>
      <c r="BJ8" s="646"/>
      <c r="BK8" s="646"/>
      <c r="BL8" s="646"/>
      <c r="BM8" s="646"/>
      <c r="BN8" s="647"/>
      <c r="BO8" s="648">
        <v>
1.8</v>
      </c>
      <c r="BP8" s="648"/>
      <c r="BQ8" s="648"/>
      <c r="BR8" s="648"/>
      <c r="BS8" s="654" t="s">
        <v>
174</v>
      </c>
      <c r="BT8" s="646"/>
      <c r="BU8" s="646"/>
      <c r="BV8" s="646"/>
      <c r="BW8" s="646"/>
      <c r="BX8" s="646"/>
      <c r="BY8" s="646"/>
      <c r="BZ8" s="646"/>
      <c r="CA8" s="646"/>
      <c r="CB8" s="655"/>
      <c r="CD8" s="660" t="s">
        <v>
239</v>
      </c>
      <c r="CE8" s="661"/>
      <c r="CF8" s="661"/>
      <c r="CG8" s="661"/>
      <c r="CH8" s="661"/>
      <c r="CI8" s="661"/>
      <c r="CJ8" s="661"/>
      <c r="CK8" s="661"/>
      <c r="CL8" s="661"/>
      <c r="CM8" s="661"/>
      <c r="CN8" s="661"/>
      <c r="CO8" s="661"/>
      <c r="CP8" s="661"/>
      <c r="CQ8" s="662"/>
      <c r="CR8" s="645">
        <v>
54780416</v>
      </c>
      <c r="CS8" s="646"/>
      <c r="CT8" s="646"/>
      <c r="CU8" s="646"/>
      <c r="CV8" s="646"/>
      <c r="CW8" s="646"/>
      <c r="CX8" s="646"/>
      <c r="CY8" s="647"/>
      <c r="CZ8" s="648">
        <v>
52.6</v>
      </c>
      <c r="DA8" s="648"/>
      <c r="DB8" s="648"/>
      <c r="DC8" s="648"/>
      <c r="DD8" s="654">
        <v>
1328984</v>
      </c>
      <c r="DE8" s="646"/>
      <c r="DF8" s="646"/>
      <c r="DG8" s="646"/>
      <c r="DH8" s="646"/>
      <c r="DI8" s="646"/>
      <c r="DJ8" s="646"/>
      <c r="DK8" s="646"/>
      <c r="DL8" s="646"/>
      <c r="DM8" s="646"/>
      <c r="DN8" s="646"/>
      <c r="DO8" s="646"/>
      <c r="DP8" s="647"/>
      <c r="DQ8" s="654">
        <v>
26681689</v>
      </c>
      <c r="DR8" s="646"/>
      <c r="DS8" s="646"/>
      <c r="DT8" s="646"/>
      <c r="DU8" s="646"/>
      <c r="DV8" s="646"/>
      <c r="DW8" s="646"/>
      <c r="DX8" s="646"/>
      <c r="DY8" s="646"/>
      <c r="DZ8" s="646"/>
      <c r="EA8" s="646"/>
      <c r="EB8" s="646"/>
      <c r="EC8" s="655"/>
    </row>
    <row r="9" spans="2:143" ht="11.25" customHeight="1" x14ac:dyDescent="0.2">
      <c r="B9" s="642" t="s">
        <v>
240</v>
      </c>
      <c r="C9" s="643"/>
      <c r="D9" s="643"/>
      <c r="E9" s="643"/>
      <c r="F9" s="643"/>
      <c r="G9" s="643"/>
      <c r="H9" s="643"/>
      <c r="I9" s="643"/>
      <c r="J9" s="643"/>
      <c r="K9" s="643"/>
      <c r="L9" s="643"/>
      <c r="M9" s="643"/>
      <c r="N9" s="643"/>
      <c r="O9" s="643"/>
      <c r="P9" s="643"/>
      <c r="Q9" s="644"/>
      <c r="R9" s="645">
        <v>
185352</v>
      </c>
      <c r="S9" s="646"/>
      <c r="T9" s="646"/>
      <c r="U9" s="646"/>
      <c r="V9" s="646"/>
      <c r="W9" s="646"/>
      <c r="X9" s="646"/>
      <c r="Y9" s="647"/>
      <c r="Z9" s="648">
        <v>
0.2</v>
      </c>
      <c r="AA9" s="648"/>
      <c r="AB9" s="648"/>
      <c r="AC9" s="648"/>
      <c r="AD9" s="649">
        <v>
185352</v>
      </c>
      <c r="AE9" s="649"/>
      <c r="AF9" s="649"/>
      <c r="AG9" s="649"/>
      <c r="AH9" s="649"/>
      <c r="AI9" s="649"/>
      <c r="AJ9" s="649"/>
      <c r="AK9" s="649"/>
      <c r="AL9" s="650">
        <v>
0.3</v>
      </c>
      <c r="AM9" s="651"/>
      <c r="AN9" s="651"/>
      <c r="AO9" s="652"/>
      <c r="AP9" s="642" t="s">
        <v>
241</v>
      </c>
      <c r="AQ9" s="643"/>
      <c r="AR9" s="643"/>
      <c r="AS9" s="643"/>
      <c r="AT9" s="643"/>
      <c r="AU9" s="643"/>
      <c r="AV9" s="643"/>
      <c r="AW9" s="643"/>
      <c r="AX9" s="643"/>
      <c r="AY9" s="643"/>
      <c r="AZ9" s="643"/>
      <c r="BA9" s="643"/>
      <c r="BB9" s="643"/>
      <c r="BC9" s="643"/>
      <c r="BD9" s="643"/>
      <c r="BE9" s="643"/>
      <c r="BF9" s="644"/>
      <c r="BG9" s="645">
        <v>
19292683</v>
      </c>
      <c r="BH9" s="646"/>
      <c r="BI9" s="646"/>
      <c r="BJ9" s="646"/>
      <c r="BK9" s="646"/>
      <c r="BL9" s="646"/>
      <c r="BM9" s="646"/>
      <c r="BN9" s="647"/>
      <c r="BO9" s="648">
        <v>
83.5</v>
      </c>
      <c r="BP9" s="648"/>
      <c r="BQ9" s="648"/>
      <c r="BR9" s="648"/>
      <c r="BS9" s="654" t="s">
        <v>
174</v>
      </c>
      <c r="BT9" s="646"/>
      <c r="BU9" s="646"/>
      <c r="BV9" s="646"/>
      <c r="BW9" s="646"/>
      <c r="BX9" s="646"/>
      <c r="BY9" s="646"/>
      <c r="BZ9" s="646"/>
      <c r="CA9" s="646"/>
      <c r="CB9" s="655"/>
      <c r="CD9" s="660" t="s">
        <v>
242</v>
      </c>
      <c r="CE9" s="661"/>
      <c r="CF9" s="661"/>
      <c r="CG9" s="661"/>
      <c r="CH9" s="661"/>
      <c r="CI9" s="661"/>
      <c r="CJ9" s="661"/>
      <c r="CK9" s="661"/>
      <c r="CL9" s="661"/>
      <c r="CM9" s="661"/>
      <c r="CN9" s="661"/>
      <c r="CO9" s="661"/>
      <c r="CP9" s="661"/>
      <c r="CQ9" s="662"/>
      <c r="CR9" s="645">
        <v>
8726462</v>
      </c>
      <c r="CS9" s="646"/>
      <c r="CT9" s="646"/>
      <c r="CU9" s="646"/>
      <c r="CV9" s="646"/>
      <c r="CW9" s="646"/>
      <c r="CX9" s="646"/>
      <c r="CY9" s="647"/>
      <c r="CZ9" s="648">
        <v>
8.4</v>
      </c>
      <c r="DA9" s="648"/>
      <c r="DB9" s="648"/>
      <c r="DC9" s="648"/>
      <c r="DD9" s="654">
        <v>
836859</v>
      </c>
      <c r="DE9" s="646"/>
      <c r="DF9" s="646"/>
      <c r="DG9" s="646"/>
      <c r="DH9" s="646"/>
      <c r="DI9" s="646"/>
      <c r="DJ9" s="646"/>
      <c r="DK9" s="646"/>
      <c r="DL9" s="646"/>
      <c r="DM9" s="646"/>
      <c r="DN9" s="646"/>
      <c r="DO9" s="646"/>
      <c r="DP9" s="647"/>
      <c r="DQ9" s="654">
        <v>
6674026</v>
      </c>
      <c r="DR9" s="646"/>
      <c r="DS9" s="646"/>
      <c r="DT9" s="646"/>
      <c r="DU9" s="646"/>
      <c r="DV9" s="646"/>
      <c r="DW9" s="646"/>
      <c r="DX9" s="646"/>
      <c r="DY9" s="646"/>
      <c r="DZ9" s="646"/>
      <c r="EA9" s="646"/>
      <c r="EB9" s="646"/>
      <c r="EC9" s="655"/>
    </row>
    <row r="10" spans="2:143" ht="11.25" customHeight="1" x14ac:dyDescent="0.2">
      <c r="B10" s="642" t="s">
        <v>
243</v>
      </c>
      <c r="C10" s="643"/>
      <c r="D10" s="643"/>
      <c r="E10" s="643"/>
      <c r="F10" s="643"/>
      <c r="G10" s="643"/>
      <c r="H10" s="643"/>
      <c r="I10" s="643"/>
      <c r="J10" s="643"/>
      <c r="K10" s="643"/>
      <c r="L10" s="643"/>
      <c r="M10" s="643"/>
      <c r="N10" s="643"/>
      <c r="O10" s="643"/>
      <c r="P10" s="643"/>
      <c r="Q10" s="644"/>
      <c r="R10" s="645" t="s">
        <v>
174</v>
      </c>
      <c r="S10" s="646"/>
      <c r="T10" s="646"/>
      <c r="U10" s="646"/>
      <c r="V10" s="646"/>
      <c r="W10" s="646"/>
      <c r="X10" s="646"/>
      <c r="Y10" s="647"/>
      <c r="Z10" s="648" t="s">
        <v>
174</v>
      </c>
      <c r="AA10" s="648"/>
      <c r="AB10" s="648"/>
      <c r="AC10" s="648"/>
      <c r="AD10" s="649" t="s">
        <v>
174</v>
      </c>
      <c r="AE10" s="649"/>
      <c r="AF10" s="649"/>
      <c r="AG10" s="649"/>
      <c r="AH10" s="649"/>
      <c r="AI10" s="649"/>
      <c r="AJ10" s="649"/>
      <c r="AK10" s="649"/>
      <c r="AL10" s="650" t="s">
        <v>
174</v>
      </c>
      <c r="AM10" s="651"/>
      <c r="AN10" s="651"/>
      <c r="AO10" s="652"/>
      <c r="AP10" s="642" t="s">
        <v>
244</v>
      </c>
      <c r="AQ10" s="643"/>
      <c r="AR10" s="643"/>
      <c r="AS10" s="643"/>
      <c r="AT10" s="643"/>
      <c r="AU10" s="643"/>
      <c r="AV10" s="643"/>
      <c r="AW10" s="643"/>
      <c r="AX10" s="643"/>
      <c r="AY10" s="643"/>
      <c r="AZ10" s="643"/>
      <c r="BA10" s="643"/>
      <c r="BB10" s="643"/>
      <c r="BC10" s="643"/>
      <c r="BD10" s="643"/>
      <c r="BE10" s="643"/>
      <c r="BF10" s="644"/>
      <c r="BG10" s="645" t="s">
        <v>
174</v>
      </c>
      <c r="BH10" s="646"/>
      <c r="BI10" s="646"/>
      <c r="BJ10" s="646"/>
      <c r="BK10" s="646"/>
      <c r="BL10" s="646"/>
      <c r="BM10" s="646"/>
      <c r="BN10" s="647"/>
      <c r="BO10" s="648" t="s">
        <v>
174</v>
      </c>
      <c r="BP10" s="648"/>
      <c r="BQ10" s="648"/>
      <c r="BR10" s="648"/>
      <c r="BS10" s="654" t="s">
        <v>
174</v>
      </c>
      <c r="BT10" s="646"/>
      <c r="BU10" s="646"/>
      <c r="BV10" s="646"/>
      <c r="BW10" s="646"/>
      <c r="BX10" s="646"/>
      <c r="BY10" s="646"/>
      <c r="BZ10" s="646"/>
      <c r="CA10" s="646"/>
      <c r="CB10" s="655"/>
      <c r="CD10" s="660" t="s">
        <v>
245</v>
      </c>
      <c r="CE10" s="661"/>
      <c r="CF10" s="661"/>
      <c r="CG10" s="661"/>
      <c r="CH10" s="661"/>
      <c r="CI10" s="661"/>
      <c r="CJ10" s="661"/>
      <c r="CK10" s="661"/>
      <c r="CL10" s="661"/>
      <c r="CM10" s="661"/>
      <c r="CN10" s="661"/>
      <c r="CO10" s="661"/>
      <c r="CP10" s="661"/>
      <c r="CQ10" s="662"/>
      <c r="CR10" s="645">
        <v>
192582</v>
      </c>
      <c r="CS10" s="646"/>
      <c r="CT10" s="646"/>
      <c r="CU10" s="646"/>
      <c r="CV10" s="646"/>
      <c r="CW10" s="646"/>
      <c r="CX10" s="646"/>
      <c r="CY10" s="647"/>
      <c r="CZ10" s="648">
        <v>
0.2</v>
      </c>
      <c r="DA10" s="648"/>
      <c r="DB10" s="648"/>
      <c r="DC10" s="648"/>
      <c r="DD10" s="654" t="s">
        <v>
174</v>
      </c>
      <c r="DE10" s="646"/>
      <c r="DF10" s="646"/>
      <c r="DG10" s="646"/>
      <c r="DH10" s="646"/>
      <c r="DI10" s="646"/>
      <c r="DJ10" s="646"/>
      <c r="DK10" s="646"/>
      <c r="DL10" s="646"/>
      <c r="DM10" s="646"/>
      <c r="DN10" s="646"/>
      <c r="DO10" s="646"/>
      <c r="DP10" s="647"/>
      <c r="DQ10" s="654">
        <v>
143903</v>
      </c>
      <c r="DR10" s="646"/>
      <c r="DS10" s="646"/>
      <c r="DT10" s="646"/>
      <c r="DU10" s="646"/>
      <c r="DV10" s="646"/>
      <c r="DW10" s="646"/>
      <c r="DX10" s="646"/>
      <c r="DY10" s="646"/>
      <c r="DZ10" s="646"/>
      <c r="EA10" s="646"/>
      <c r="EB10" s="646"/>
      <c r="EC10" s="655"/>
    </row>
    <row r="11" spans="2:143" ht="11.25" customHeight="1" x14ac:dyDescent="0.2">
      <c r="B11" s="642" t="s">
        <v>
246</v>
      </c>
      <c r="C11" s="643"/>
      <c r="D11" s="643"/>
      <c r="E11" s="643"/>
      <c r="F11" s="643"/>
      <c r="G11" s="643"/>
      <c r="H11" s="643"/>
      <c r="I11" s="643"/>
      <c r="J11" s="643"/>
      <c r="K11" s="643"/>
      <c r="L11" s="643"/>
      <c r="M11" s="643"/>
      <c r="N11" s="643"/>
      <c r="O11" s="643"/>
      <c r="P11" s="643"/>
      <c r="Q11" s="644"/>
      <c r="R11" s="645">
        <v>
4719520</v>
      </c>
      <c r="S11" s="646"/>
      <c r="T11" s="646"/>
      <c r="U11" s="646"/>
      <c r="V11" s="646"/>
      <c r="W11" s="646"/>
      <c r="X11" s="646"/>
      <c r="Y11" s="647"/>
      <c r="Z11" s="650">
        <v>
4.4000000000000004</v>
      </c>
      <c r="AA11" s="651"/>
      <c r="AB11" s="651"/>
      <c r="AC11" s="663"/>
      <c r="AD11" s="654">
        <v>
4719520</v>
      </c>
      <c r="AE11" s="646"/>
      <c r="AF11" s="646"/>
      <c r="AG11" s="646"/>
      <c r="AH11" s="646"/>
      <c r="AI11" s="646"/>
      <c r="AJ11" s="646"/>
      <c r="AK11" s="647"/>
      <c r="AL11" s="650">
        <v>
7.9</v>
      </c>
      <c r="AM11" s="651"/>
      <c r="AN11" s="651"/>
      <c r="AO11" s="652"/>
      <c r="AP11" s="642" t="s">
        <v>
247</v>
      </c>
      <c r="AQ11" s="643"/>
      <c r="AR11" s="643"/>
      <c r="AS11" s="643"/>
      <c r="AT11" s="643"/>
      <c r="AU11" s="643"/>
      <c r="AV11" s="643"/>
      <c r="AW11" s="643"/>
      <c r="AX11" s="643"/>
      <c r="AY11" s="643"/>
      <c r="AZ11" s="643"/>
      <c r="BA11" s="643"/>
      <c r="BB11" s="643"/>
      <c r="BC11" s="643"/>
      <c r="BD11" s="643"/>
      <c r="BE11" s="643"/>
      <c r="BF11" s="644"/>
      <c r="BG11" s="645" t="s">
        <v>
174</v>
      </c>
      <c r="BH11" s="646"/>
      <c r="BI11" s="646"/>
      <c r="BJ11" s="646"/>
      <c r="BK11" s="646"/>
      <c r="BL11" s="646"/>
      <c r="BM11" s="646"/>
      <c r="BN11" s="647"/>
      <c r="BO11" s="648" t="s">
        <v>
174</v>
      </c>
      <c r="BP11" s="648"/>
      <c r="BQ11" s="648"/>
      <c r="BR11" s="648"/>
      <c r="BS11" s="654" t="s">
        <v>
174</v>
      </c>
      <c r="BT11" s="646"/>
      <c r="BU11" s="646"/>
      <c r="BV11" s="646"/>
      <c r="BW11" s="646"/>
      <c r="BX11" s="646"/>
      <c r="BY11" s="646"/>
      <c r="BZ11" s="646"/>
      <c r="CA11" s="646"/>
      <c r="CB11" s="655"/>
      <c r="CD11" s="660" t="s">
        <v>
248</v>
      </c>
      <c r="CE11" s="661"/>
      <c r="CF11" s="661"/>
      <c r="CG11" s="661"/>
      <c r="CH11" s="661"/>
      <c r="CI11" s="661"/>
      <c r="CJ11" s="661"/>
      <c r="CK11" s="661"/>
      <c r="CL11" s="661"/>
      <c r="CM11" s="661"/>
      <c r="CN11" s="661"/>
      <c r="CO11" s="661"/>
      <c r="CP11" s="661"/>
      <c r="CQ11" s="662"/>
      <c r="CR11" s="645" t="s">
        <v>
174</v>
      </c>
      <c r="CS11" s="646"/>
      <c r="CT11" s="646"/>
      <c r="CU11" s="646"/>
      <c r="CV11" s="646"/>
      <c r="CW11" s="646"/>
      <c r="CX11" s="646"/>
      <c r="CY11" s="647"/>
      <c r="CZ11" s="648" t="s">
        <v>
174</v>
      </c>
      <c r="DA11" s="648"/>
      <c r="DB11" s="648"/>
      <c r="DC11" s="648"/>
      <c r="DD11" s="654" t="s">
        <v>
174</v>
      </c>
      <c r="DE11" s="646"/>
      <c r="DF11" s="646"/>
      <c r="DG11" s="646"/>
      <c r="DH11" s="646"/>
      <c r="DI11" s="646"/>
      <c r="DJ11" s="646"/>
      <c r="DK11" s="646"/>
      <c r="DL11" s="646"/>
      <c r="DM11" s="646"/>
      <c r="DN11" s="646"/>
      <c r="DO11" s="646"/>
      <c r="DP11" s="647"/>
      <c r="DQ11" s="654" t="s">
        <v>
174</v>
      </c>
      <c r="DR11" s="646"/>
      <c r="DS11" s="646"/>
      <c r="DT11" s="646"/>
      <c r="DU11" s="646"/>
      <c r="DV11" s="646"/>
      <c r="DW11" s="646"/>
      <c r="DX11" s="646"/>
      <c r="DY11" s="646"/>
      <c r="DZ11" s="646"/>
      <c r="EA11" s="646"/>
      <c r="EB11" s="646"/>
      <c r="EC11" s="655"/>
    </row>
    <row r="12" spans="2:143" ht="11.25" customHeight="1" x14ac:dyDescent="0.2">
      <c r="B12" s="642" t="s">
        <v>
249</v>
      </c>
      <c r="C12" s="643"/>
      <c r="D12" s="643"/>
      <c r="E12" s="643"/>
      <c r="F12" s="643"/>
      <c r="G12" s="643"/>
      <c r="H12" s="643"/>
      <c r="I12" s="643"/>
      <c r="J12" s="643"/>
      <c r="K12" s="643"/>
      <c r="L12" s="643"/>
      <c r="M12" s="643"/>
      <c r="N12" s="643"/>
      <c r="O12" s="643"/>
      <c r="P12" s="643"/>
      <c r="Q12" s="644"/>
      <c r="R12" s="645" t="s">
        <v>
174</v>
      </c>
      <c r="S12" s="646"/>
      <c r="T12" s="646"/>
      <c r="U12" s="646"/>
      <c r="V12" s="646"/>
      <c r="W12" s="646"/>
      <c r="X12" s="646"/>
      <c r="Y12" s="647"/>
      <c r="Z12" s="648" t="s">
        <v>
174</v>
      </c>
      <c r="AA12" s="648"/>
      <c r="AB12" s="648"/>
      <c r="AC12" s="648"/>
      <c r="AD12" s="649" t="s">
        <v>
174</v>
      </c>
      <c r="AE12" s="649"/>
      <c r="AF12" s="649"/>
      <c r="AG12" s="649"/>
      <c r="AH12" s="649"/>
      <c r="AI12" s="649"/>
      <c r="AJ12" s="649"/>
      <c r="AK12" s="649"/>
      <c r="AL12" s="650" t="s">
        <v>
174</v>
      </c>
      <c r="AM12" s="651"/>
      <c r="AN12" s="651"/>
      <c r="AO12" s="652"/>
      <c r="AP12" s="642" t="s">
        <v>
250</v>
      </c>
      <c r="AQ12" s="643"/>
      <c r="AR12" s="643"/>
      <c r="AS12" s="643"/>
      <c r="AT12" s="643"/>
      <c r="AU12" s="643"/>
      <c r="AV12" s="643"/>
      <c r="AW12" s="643"/>
      <c r="AX12" s="643"/>
      <c r="AY12" s="643"/>
      <c r="AZ12" s="643"/>
      <c r="BA12" s="643"/>
      <c r="BB12" s="643"/>
      <c r="BC12" s="643"/>
      <c r="BD12" s="643"/>
      <c r="BE12" s="643"/>
      <c r="BF12" s="644"/>
      <c r="BG12" s="645" t="s">
        <v>
174</v>
      </c>
      <c r="BH12" s="646"/>
      <c r="BI12" s="646"/>
      <c r="BJ12" s="646"/>
      <c r="BK12" s="646"/>
      <c r="BL12" s="646"/>
      <c r="BM12" s="646"/>
      <c r="BN12" s="647"/>
      <c r="BO12" s="648" t="s">
        <v>
174</v>
      </c>
      <c r="BP12" s="648"/>
      <c r="BQ12" s="648"/>
      <c r="BR12" s="648"/>
      <c r="BS12" s="654" t="s">
        <v>
174</v>
      </c>
      <c r="BT12" s="646"/>
      <c r="BU12" s="646"/>
      <c r="BV12" s="646"/>
      <c r="BW12" s="646"/>
      <c r="BX12" s="646"/>
      <c r="BY12" s="646"/>
      <c r="BZ12" s="646"/>
      <c r="CA12" s="646"/>
      <c r="CB12" s="655"/>
      <c r="CD12" s="660" t="s">
        <v>
251</v>
      </c>
      <c r="CE12" s="661"/>
      <c r="CF12" s="661"/>
      <c r="CG12" s="661"/>
      <c r="CH12" s="661"/>
      <c r="CI12" s="661"/>
      <c r="CJ12" s="661"/>
      <c r="CK12" s="661"/>
      <c r="CL12" s="661"/>
      <c r="CM12" s="661"/>
      <c r="CN12" s="661"/>
      <c r="CO12" s="661"/>
      <c r="CP12" s="661"/>
      <c r="CQ12" s="662"/>
      <c r="CR12" s="645">
        <v>
3915397</v>
      </c>
      <c r="CS12" s="646"/>
      <c r="CT12" s="646"/>
      <c r="CU12" s="646"/>
      <c r="CV12" s="646"/>
      <c r="CW12" s="646"/>
      <c r="CX12" s="646"/>
      <c r="CY12" s="647"/>
      <c r="CZ12" s="648">
        <v>
3.8</v>
      </c>
      <c r="DA12" s="648"/>
      <c r="DB12" s="648"/>
      <c r="DC12" s="648"/>
      <c r="DD12" s="654">
        <v>
112395</v>
      </c>
      <c r="DE12" s="646"/>
      <c r="DF12" s="646"/>
      <c r="DG12" s="646"/>
      <c r="DH12" s="646"/>
      <c r="DI12" s="646"/>
      <c r="DJ12" s="646"/>
      <c r="DK12" s="646"/>
      <c r="DL12" s="646"/>
      <c r="DM12" s="646"/>
      <c r="DN12" s="646"/>
      <c r="DO12" s="646"/>
      <c r="DP12" s="647"/>
      <c r="DQ12" s="654">
        <v>
1735119</v>
      </c>
      <c r="DR12" s="646"/>
      <c r="DS12" s="646"/>
      <c r="DT12" s="646"/>
      <c r="DU12" s="646"/>
      <c r="DV12" s="646"/>
      <c r="DW12" s="646"/>
      <c r="DX12" s="646"/>
      <c r="DY12" s="646"/>
      <c r="DZ12" s="646"/>
      <c r="EA12" s="646"/>
      <c r="EB12" s="646"/>
      <c r="EC12" s="655"/>
    </row>
    <row r="13" spans="2:143" ht="11.25" customHeight="1" x14ac:dyDescent="0.2">
      <c r="B13" s="642" t="s">
        <v>
252</v>
      </c>
      <c r="C13" s="643"/>
      <c r="D13" s="643"/>
      <c r="E13" s="643"/>
      <c r="F13" s="643"/>
      <c r="G13" s="643"/>
      <c r="H13" s="643"/>
      <c r="I13" s="643"/>
      <c r="J13" s="643"/>
      <c r="K13" s="643"/>
      <c r="L13" s="643"/>
      <c r="M13" s="643"/>
      <c r="N13" s="643"/>
      <c r="O13" s="643"/>
      <c r="P13" s="643"/>
      <c r="Q13" s="644"/>
      <c r="R13" s="645" t="s">
        <v>
174</v>
      </c>
      <c r="S13" s="646"/>
      <c r="T13" s="646"/>
      <c r="U13" s="646"/>
      <c r="V13" s="646"/>
      <c r="W13" s="646"/>
      <c r="X13" s="646"/>
      <c r="Y13" s="647"/>
      <c r="Z13" s="648" t="s">
        <v>
174</v>
      </c>
      <c r="AA13" s="648"/>
      <c r="AB13" s="648"/>
      <c r="AC13" s="648"/>
      <c r="AD13" s="649" t="s">
        <v>
174</v>
      </c>
      <c r="AE13" s="649"/>
      <c r="AF13" s="649"/>
      <c r="AG13" s="649"/>
      <c r="AH13" s="649"/>
      <c r="AI13" s="649"/>
      <c r="AJ13" s="649"/>
      <c r="AK13" s="649"/>
      <c r="AL13" s="650" t="s">
        <v>
174</v>
      </c>
      <c r="AM13" s="651"/>
      <c r="AN13" s="651"/>
      <c r="AO13" s="652"/>
      <c r="AP13" s="642" t="s">
        <v>
253</v>
      </c>
      <c r="AQ13" s="643"/>
      <c r="AR13" s="643"/>
      <c r="AS13" s="643"/>
      <c r="AT13" s="643"/>
      <c r="AU13" s="643"/>
      <c r="AV13" s="643"/>
      <c r="AW13" s="643"/>
      <c r="AX13" s="643"/>
      <c r="AY13" s="643"/>
      <c r="AZ13" s="643"/>
      <c r="BA13" s="643"/>
      <c r="BB13" s="643"/>
      <c r="BC13" s="643"/>
      <c r="BD13" s="643"/>
      <c r="BE13" s="643"/>
      <c r="BF13" s="644"/>
      <c r="BG13" s="645" t="s">
        <v>
174</v>
      </c>
      <c r="BH13" s="646"/>
      <c r="BI13" s="646"/>
      <c r="BJ13" s="646"/>
      <c r="BK13" s="646"/>
      <c r="BL13" s="646"/>
      <c r="BM13" s="646"/>
      <c r="BN13" s="647"/>
      <c r="BO13" s="648" t="s">
        <v>
174</v>
      </c>
      <c r="BP13" s="648"/>
      <c r="BQ13" s="648"/>
      <c r="BR13" s="648"/>
      <c r="BS13" s="654" t="s">
        <v>
174</v>
      </c>
      <c r="BT13" s="646"/>
      <c r="BU13" s="646"/>
      <c r="BV13" s="646"/>
      <c r="BW13" s="646"/>
      <c r="BX13" s="646"/>
      <c r="BY13" s="646"/>
      <c r="BZ13" s="646"/>
      <c r="CA13" s="646"/>
      <c r="CB13" s="655"/>
      <c r="CD13" s="660" t="s">
        <v>
254</v>
      </c>
      <c r="CE13" s="661"/>
      <c r="CF13" s="661"/>
      <c r="CG13" s="661"/>
      <c r="CH13" s="661"/>
      <c r="CI13" s="661"/>
      <c r="CJ13" s="661"/>
      <c r="CK13" s="661"/>
      <c r="CL13" s="661"/>
      <c r="CM13" s="661"/>
      <c r="CN13" s="661"/>
      <c r="CO13" s="661"/>
      <c r="CP13" s="661"/>
      <c r="CQ13" s="662"/>
      <c r="CR13" s="645">
        <v>
6850173</v>
      </c>
      <c r="CS13" s="646"/>
      <c r="CT13" s="646"/>
      <c r="CU13" s="646"/>
      <c r="CV13" s="646"/>
      <c r="CW13" s="646"/>
      <c r="CX13" s="646"/>
      <c r="CY13" s="647"/>
      <c r="CZ13" s="648">
        <v>
6.6</v>
      </c>
      <c r="DA13" s="648"/>
      <c r="DB13" s="648"/>
      <c r="DC13" s="648"/>
      <c r="DD13" s="654">
        <v>
2786057</v>
      </c>
      <c r="DE13" s="646"/>
      <c r="DF13" s="646"/>
      <c r="DG13" s="646"/>
      <c r="DH13" s="646"/>
      <c r="DI13" s="646"/>
      <c r="DJ13" s="646"/>
      <c r="DK13" s="646"/>
      <c r="DL13" s="646"/>
      <c r="DM13" s="646"/>
      <c r="DN13" s="646"/>
      <c r="DO13" s="646"/>
      <c r="DP13" s="647"/>
      <c r="DQ13" s="654">
        <v>
5266665</v>
      </c>
      <c r="DR13" s="646"/>
      <c r="DS13" s="646"/>
      <c r="DT13" s="646"/>
      <c r="DU13" s="646"/>
      <c r="DV13" s="646"/>
      <c r="DW13" s="646"/>
      <c r="DX13" s="646"/>
      <c r="DY13" s="646"/>
      <c r="DZ13" s="646"/>
      <c r="EA13" s="646"/>
      <c r="EB13" s="646"/>
      <c r="EC13" s="655"/>
    </row>
    <row r="14" spans="2:143" ht="11.25" customHeight="1" x14ac:dyDescent="0.2">
      <c r="B14" s="642" t="s">
        <v>
255</v>
      </c>
      <c r="C14" s="643"/>
      <c r="D14" s="643"/>
      <c r="E14" s="643"/>
      <c r="F14" s="643"/>
      <c r="G14" s="643"/>
      <c r="H14" s="643"/>
      <c r="I14" s="643"/>
      <c r="J14" s="643"/>
      <c r="K14" s="643"/>
      <c r="L14" s="643"/>
      <c r="M14" s="643"/>
      <c r="N14" s="643"/>
      <c r="O14" s="643"/>
      <c r="P14" s="643"/>
      <c r="Q14" s="644"/>
      <c r="R14" s="645">
        <v>
98618</v>
      </c>
      <c r="S14" s="646"/>
      <c r="T14" s="646"/>
      <c r="U14" s="646"/>
      <c r="V14" s="646"/>
      <c r="W14" s="646"/>
      <c r="X14" s="646"/>
      <c r="Y14" s="647"/>
      <c r="Z14" s="648">
        <v>
0.1</v>
      </c>
      <c r="AA14" s="648"/>
      <c r="AB14" s="648"/>
      <c r="AC14" s="648"/>
      <c r="AD14" s="649">
        <v>
98618</v>
      </c>
      <c r="AE14" s="649"/>
      <c r="AF14" s="649"/>
      <c r="AG14" s="649"/>
      <c r="AH14" s="649"/>
      <c r="AI14" s="649"/>
      <c r="AJ14" s="649"/>
      <c r="AK14" s="649"/>
      <c r="AL14" s="650">
        <v>
0.2</v>
      </c>
      <c r="AM14" s="651"/>
      <c r="AN14" s="651"/>
      <c r="AO14" s="652"/>
      <c r="AP14" s="642" t="s">
        <v>
256</v>
      </c>
      <c r="AQ14" s="643"/>
      <c r="AR14" s="643"/>
      <c r="AS14" s="643"/>
      <c r="AT14" s="643"/>
      <c r="AU14" s="643"/>
      <c r="AV14" s="643"/>
      <c r="AW14" s="643"/>
      <c r="AX14" s="643"/>
      <c r="AY14" s="643"/>
      <c r="AZ14" s="643"/>
      <c r="BA14" s="643"/>
      <c r="BB14" s="643"/>
      <c r="BC14" s="643"/>
      <c r="BD14" s="643"/>
      <c r="BE14" s="643"/>
      <c r="BF14" s="644"/>
      <c r="BG14" s="645">
        <v>
74096</v>
      </c>
      <c r="BH14" s="646"/>
      <c r="BI14" s="646"/>
      <c r="BJ14" s="646"/>
      <c r="BK14" s="646"/>
      <c r="BL14" s="646"/>
      <c r="BM14" s="646"/>
      <c r="BN14" s="647"/>
      <c r="BO14" s="648">
        <v>
0.3</v>
      </c>
      <c r="BP14" s="648"/>
      <c r="BQ14" s="648"/>
      <c r="BR14" s="648"/>
      <c r="BS14" s="654" t="s">
        <v>
174</v>
      </c>
      <c r="BT14" s="646"/>
      <c r="BU14" s="646"/>
      <c r="BV14" s="646"/>
      <c r="BW14" s="646"/>
      <c r="BX14" s="646"/>
      <c r="BY14" s="646"/>
      <c r="BZ14" s="646"/>
      <c r="CA14" s="646"/>
      <c r="CB14" s="655"/>
      <c r="CD14" s="660" t="s">
        <v>
257</v>
      </c>
      <c r="CE14" s="661"/>
      <c r="CF14" s="661"/>
      <c r="CG14" s="661"/>
      <c r="CH14" s="661"/>
      <c r="CI14" s="661"/>
      <c r="CJ14" s="661"/>
      <c r="CK14" s="661"/>
      <c r="CL14" s="661"/>
      <c r="CM14" s="661"/>
      <c r="CN14" s="661"/>
      <c r="CO14" s="661"/>
      <c r="CP14" s="661"/>
      <c r="CQ14" s="662"/>
      <c r="CR14" s="645">
        <v>
1297493</v>
      </c>
      <c r="CS14" s="646"/>
      <c r="CT14" s="646"/>
      <c r="CU14" s="646"/>
      <c r="CV14" s="646"/>
      <c r="CW14" s="646"/>
      <c r="CX14" s="646"/>
      <c r="CY14" s="647"/>
      <c r="CZ14" s="648">
        <v>
1.2</v>
      </c>
      <c r="DA14" s="648"/>
      <c r="DB14" s="648"/>
      <c r="DC14" s="648"/>
      <c r="DD14" s="654">
        <v>
439946</v>
      </c>
      <c r="DE14" s="646"/>
      <c r="DF14" s="646"/>
      <c r="DG14" s="646"/>
      <c r="DH14" s="646"/>
      <c r="DI14" s="646"/>
      <c r="DJ14" s="646"/>
      <c r="DK14" s="646"/>
      <c r="DL14" s="646"/>
      <c r="DM14" s="646"/>
      <c r="DN14" s="646"/>
      <c r="DO14" s="646"/>
      <c r="DP14" s="647"/>
      <c r="DQ14" s="654">
        <v>
982031</v>
      </c>
      <c r="DR14" s="646"/>
      <c r="DS14" s="646"/>
      <c r="DT14" s="646"/>
      <c r="DU14" s="646"/>
      <c r="DV14" s="646"/>
      <c r="DW14" s="646"/>
      <c r="DX14" s="646"/>
      <c r="DY14" s="646"/>
      <c r="DZ14" s="646"/>
      <c r="EA14" s="646"/>
      <c r="EB14" s="646"/>
      <c r="EC14" s="655"/>
    </row>
    <row r="15" spans="2:143" ht="11.25" customHeight="1" x14ac:dyDescent="0.2">
      <c r="B15" s="642" t="s">
        <v>
258</v>
      </c>
      <c r="C15" s="643"/>
      <c r="D15" s="643"/>
      <c r="E15" s="643"/>
      <c r="F15" s="643"/>
      <c r="G15" s="643"/>
      <c r="H15" s="643"/>
      <c r="I15" s="643"/>
      <c r="J15" s="643"/>
      <c r="K15" s="643"/>
      <c r="L15" s="643"/>
      <c r="M15" s="643"/>
      <c r="N15" s="643"/>
      <c r="O15" s="643"/>
      <c r="P15" s="643"/>
      <c r="Q15" s="644"/>
      <c r="R15" s="645" t="s">
        <v>
174</v>
      </c>
      <c r="S15" s="646"/>
      <c r="T15" s="646"/>
      <c r="U15" s="646"/>
      <c r="V15" s="646"/>
      <c r="W15" s="646"/>
      <c r="X15" s="646"/>
      <c r="Y15" s="647"/>
      <c r="Z15" s="648" t="s">
        <v>
174</v>
      </c>
      <c r="AA15" s="648"/>
      <c r="AB15" s="648"/>
      <c r="AC15" s="648"/>
      <c r="AD15" s="649" t="s">
        <v>
174</v>
      </c>
      <c r="AE15" s="649"/>
      <c r="AF15" s="649"/>
      <c r="AG15" s="649"/>
      <c r="AH15" s="649"/>
      <c r="AI15" s="649"/>
      <c r="AJ15" s="649"/>
      <c r="AK15" s="649"/>
      <c r="AL15" s="650" t="s">
        <v>
174</v>
      </c>
      <c r="AM15" s="651"/>
      <c r="AN15" s="651"/>
      <c r="AO15" s="652"/>
      <c r="AP15" s="642" t="s">
        <v>
259</v>
      </c>
      <c r="AQ15" s="643"/>
      <c r="AR15" s="643"/>
      <c r="AS15" s="643"/>
      <c r="AT15" s="643"/>
      <c r="AU15" s="643"/>
      <c r="AV15" s="643"/>
      <c r="AW15" s="643"/>
      <c r="AX15" s="643"/>
      <c r="AY15" s="643"/>
      <c r="AZ15" s="643"/>
      <c r="BA15" s="643"/>
      <c r="BB15" s="643"/>
      <c r="BC15" s="643"/>
      <c r="BD15" s="643"/>
      <c r="BE15" s="643"/>
      <c r="BF15" s="644"/>
      <c r="BG15" s="645">
        <v>
3318780</v>
      </c>
      <c r="BH15" s="646"/>
      <c r="BI15" s="646"/>
      <c r="BJ15" s="646"/>
      <c r="BK15" s="646"/>
      <c r="BL15" s="646"/>
      <c r="BM15" s="646"/>
      <c r="BN15" s="647"/>
      <c r="BO15" s="648">
        <v>
14.4</v>
      </c>
      <c r="BP15" s="648"/>
      <c r="BQ15" s="648"/>
      <c r="BR15" s="648"/>
      <c r="BS15" s="654" t="s">
        <v>
174</v>
      </c>
      <c r="BT15" s="646"/>
      <c r="BU15" s="646"/>
      <c r="BV15" s="646"/>
      <c r="BW15" s="646"/>
      <c r="BX15" s="646"/>
      <c r="BY15" s="646"/>
      <c r="BZ15" s="646"/>
      <c r="CA15" s="646"/>
      <c r="CB15" s="655"/>
      <c r="CD15" s="660" t="s">
        <v>
260</v>
      </c>
      <c r="CE15" s="661"/>
      <c r="CF15" s="661"/>
      <c r="CG15" s="661"/>
      <c r="CH15" s="661"/>
      <c r="CI15" s="661"/>
      <c r="CJ15" s="661"/>
      <c r="CK15" s="661"/>
      <c r="CL15" s="661"/>
      <c r="CM15" s="661"/>
      <c r="CN15" s="661"/>
      <c r="CO15" s="661"/>
      <c r="CP15" s="661"/>
      <c r="CQ15" s="662"/>
      <c r="CR15" s="645">
        <v>
11290582</v>
      </c>
      <c r="CS15" s="646"/>
      <c r="CT15" s="646"/>
      <c r="CU15" s="646"/>
      <c r="CV15" s="646"/>
      <c r="CW15" s="646"/>
      <c r="CX15" s="646"/>
      <c r="CY15" s="647"/>
      <c r="CZ15" s="648">
        <v>
10.8</v>
      </c>
      <c r="DA15" s="648"/>
      <c r="DB15" s="648"/>
      <c r="DC15" s="648"/>
      <c r="DD15" s="654">
        <v>
2925810</v>
      </c>
      <c r="DE15" s="646"/>
      <c r="DF15" s="646"/>
      <c r="DG15" s="646"/>
      <c r="DH15" s="646"/>
      <c r="DI15" s="646"/>
      <c r="DJ15" s="646"/>
      <c r="DK15" s="646"/>
      <c r="DL15" s="646"/>
      <c r="DM15" s="646"/>
      <c r="DN15" s="646"/>
      <c r="DO15" s="646"/>
      <c r="DP15" s="647"/>
      <c r="DQ15" s="654">
        <v>
8426948</v>
      </c>
      <c r="DR15" s="646"/>
      <c r="DS15" s="646"/>
      <c r="DT15" s="646"/>
      <c r="DU15" s="646"/>
      <c r="DV15" s="646"/>
      <c r="DW15" s="646"/>
      <c r="DX15" s="646"/>
      <c r="DY15" s="646"/>
      <c r="DZ15" s="646"/>
      <c r="EA15" s="646"/>
      <c r="EB15" s="646"/>
      <c r="EC15" s="655"/>
    </row>
    <row r="16" spans="2:143" ht="11.25" customHeight="1" x14ac:dyDescent="0.2">
      <c r="B16" s="642" t="s">
        <v>
261</v>
      </c>
      <c r="C16" s="643"/>
      <c r="D16" s="643"/>
      <c r="E16" s="643"/>
      <c r="F16" s="643"/>
      <c r="G16" s="643"/>
      <c r="H16" s="643"/>
      <c r="I16" s="643"/>
      <c r="J16" s="643"/>
      <c r="K16" s="643"/>
      <c r="L16" s="643"/>
      <c r="M16" s="643"/>
      <c r="N16" s="643"/>
      <c r="O16" s="643"/>
      <c r="P16" s="643"/>
      <c r="Q16" s="644"/>
      <c r="R16" s="645">
        <v>
34847</v>
      </c>
      <c r="S16" s="646"/>
      <c r="T16" s="646"/>
      <c r="U16" s="646"/>
      <c r="V16" s="646"/>
      <c r="W16" s="646"/>
      <c r="X16" s="646"/>
      <c r="Y16" s="647"/>
      <c r="Z16" s="648">
        <v>
0</v>
      </c>
      <c r="AA16" s="648"/>
      <c r="AB16" s="648"/>
      <c r="AC16" s="648"/>
      <c r="AD16" s="649">
        <v>
34847</v>
      </c>
      <c r="AE16" s="649"/>
      <c r="AF16" s="649"/>
      <c r="AG16" s="649"/>
      <c r="AH16" s="649"/>
      <c r="AI16" s="649"/>
      <c r="AJ16" s="649"/>
      <c r="AK16" s="649"/>
      <c r="AL16" s="650">
        <v>
0.1</v>
      </c>
      <c r="AM16" s="651"/>
      <c r="AN16" s="651"/>
      <c r="AO16" s="652"/>
      <c r="AP16" s="642" t="s">
        <v>
262</v>
      </c>
      <c r="AQ16" s="643"/>
      <c r="AR16" s="643"/>
      <c r="AS16" s="643"/>
      <c r="AT16" s="643"/>
      <c r="AU16" s="643"/>
      <c r="AV16" s="643"/>
      <c r="AW16" s="643"/>
      <c r="AX16" s="643"/>
      <c r="AY16" s="643"/>
      <c r="AZ16" s="643"/>
      <c r="BA16" s="643"/>
      <c r="BB16" s="643"/>
      <c r="BC16" s="643"/>
      <c r="BD16" s="643"/>
      <c r="BE16" s="643"/>
      <c r="BF16" s="644"/>
      <c r="BG16" s="645" t="s">
        <v>
174</v>
      </c>
      <c r="BH16" s="646"/>
      <c r="BI16" s="646"/>
      <c r="BJ16" s="646"/>
      <c r="BK16" s="646"/>
      <c r="BL16" s="646"/>
      <c r="BM16" s="646"/>
      <c r="BN16" s="647"/>
      <c r="BO16" s="648" t="s">
        <v>
174</v>
      </c>
      <c r="BP16" s="648"/>
      <c r="BQ16" s="648"/>
      <c r="BR16" s="648"/>
      <c r="BS16" s="654" t="s">
        <v>
174</v>
      </c>
      <c r="BT16" s="646"/>
      <c r="BU16" s="646"/>
      <c r="BV16" s="646"/>
      <c r="BW16" s="646"/>
      <c r="BX16" s="646"/>
      <c r="BY16" s="646"/>
      <c r="BZ16" s="646"/>
      <c r="CA16" s="646"/>
      <c r="CB16" s="655"/>
      <c r="CD16" s="660" t="s">
        <v>
263</v>
      </c>
      <c r="CE16" s="661"/>
      <c r="CF16" s="661"/>
      <c r="CG16" s="661"/>
      <c r="CH16" s="661"/>
      <c r="CI16" s="661"/>
      <c r="CJ16" s="661"/>
      <c r="CK16" s="661"/>
      <c r="CL16" s="661"/>
      <c r="CM16" s="661"/>
      <c r="CN16" s="661"/>
      <c r="CO16" s="661"/>
      <c r="CP16" s="661"/>
      <c r="CQ16" s="662"/>
      <c r="CR16" s="645">
        <v>
27170</v>
      </c>
      <c r="CS16" s="646"/>
      <c r="CT16" s="646"/>
      <c r="CU16" s="646"/>
      <c r="CV16" s="646"/>
      <c r="CW16" s="646"/>
      <c r="CX16" s="646"/>
      <c r="CY16" s="647"/>
      <c r="CZ16" s="648">
        <v>
0</v>
      </c>
      <c r="DA16" s="648"/>
      <c r="DB16" s="648"/>
      <c r="DC16" s="648"/>
      <c r="DD16" s="654" t="s">
        <v>
174</v>
      </c>
      <c r="DE16" s="646"/>
      <c r="DF16" s="646"/>
      <c r="DG16" s="646"/>
      <c r="DH16" s="646"/>
      <c r="DI16" s="646"/>
      <c r="DJ16" s="646"/>
      <c r="DK16" s="646"/>
      <c r="DL16" s="646"/>
      <c r="DM16" s="646"/>
      <c r="DN16" s="646"/>
      <c r="DO16" s="646"/>
      <c r="DP16" s="647"/>
      <c r="DQ16" s="654">
        <v>
27170</v>
      </c>
      <c r="DR16" s="646"/>
      <c r="DS16" s="646"/>
      <c r="DT16" s="646"/>
      <c r="DU16" s="646"/>
      <c r="DV16" s="646"/>
      <c r="DW16" s="646"/>
      <c r="DX16" s="646"/>
      <c r="DY16" s="646"/>
      <c r="DZ16" s="646"/>
      <c r="EA16" s="646"/>
      <c r="EB16" s="646"/>
      <c r="EC16" s="655"/>
    </row>
    <row r="17" spans="2:133" ht="11.25" customHeight="1" x14ac:dyDescent="0.2">
      <c r="B17" s="642" t="s">
        <v>
264</v>
      </c>
      <c r="C17" s="643"/>
      <c r="D17" s="643"/>
      <c r="E17" s="643"/>
      <c r="F17" s="643"/>
      <c r="G17" s="643"/>
      <c r="H17" s="643"/>
      <c r="I17" s="643"/>
      <c r="J17" s="643"/>
      <c r="K17" s="643"/>
      <c r="L17" s="643"/>
      <c r="M17" s="643"/>
      <c r="N17" s="643"/>
      <c r="O17" s="643"/>
      <c r="P17" s="643"/>
      <c r="Q17" s="644"/>
      <c r="R17" s="645">
        <v>
447437</v>
      </c>
      <c r="S17" s="646"/>
      <c r="T17" s="646"/>
      <c r="U17" s="646"/>
      <c r="V17" s="646"/>
      <c r="W17" s="646"/>
      <c r="X17" s="646"/>
      <c r="Y17" s="647"/>
      <c r="Z17" s="648">
        <v>
0.4</v>
      </c>
      <c r="AA17" s="648"/>
      <c r="AB17" s="648"/>
      <c r="AC17" s="648"/>
      <c r="AD17" s="649">
        <v>
447437</v>
      </c>
      <c r="AE17" s="649"/>
      <c r="AF17" s="649"/>
      <c r="AG17" s="649"/>
      <c r="AH17" s="649"/>
      <c r="AI17" s="649"/>
      <c r="AJ17" s="649"/>
      <c r="AK17" s="649"/>
      <c r="AL17" s="650">
        <v>
0.7</v>
      </c>
      <c r="AM17" s="651"/>
      <c r="AN17" s="651"/>
      <c r="AO17" s="652"/>
      <c r="AP17" s="642" t="s">
        <v>
265</v>
      </c>
      <c r="AQ17" s="643"/>
      <c r="AR17" s="643"/>
      <c r="AS17" s="643"/>
      <c r="AT17" s="643"/>
      <c r="AU17" s="643"/>
      <c r="AV17" s="643"/>
      <c r="AW17" s="643"/>
      <c r="AX17" s="643"/>
      <c r="AY17" s="643"/>
      <c r="AZ17" s="643"/>
      <c r="BA17" s="643"/>
      <c r="BB17" s="643"/>
      <c r="BC17" s="643"/>
      <c r="BD17" s="643"/>
      <c r="BE17" s="643"/>
      <c r="BF17" s="644"/>
      <c r="BG17" s="645" t="s">
        <v>
174</v>
      </c>
      <c r="BH17" s="646"/>
      <c r="BI17" s="646"/>
      <c r="BJ17" s="646"/>
      <c r="BK17" s="646"/>
      <c r="BL17" s="646"/>
      <c r="BM17" s="646"/>
      <c r="BN17" s="647"/>
      <c r="BO17" s="648" t="s">
        <v>
174</v>
      </c>
      <c r="BP17" s="648"/>
      <c r="BQ17" s="648"/>
      <c r="BR17" s="648"/>
      <c r="BS17" s="654" t="s">
        <v>
174</v>
      </c>
      <c r="BT17" s="646"/>
      <c r="BU17" s="646"/>
      <c r="BV17" s="646"/>
      <c r="BW17" s="646"/>
      <c r="BX17" s="646"/>
      <c r="BY17" s="646"/>
      <c r="BZ17" s="646"/>
      <c r="CA17" s="646"/>
      <c r="CB17" s="655"/>
      <c r="CD17" s="660" t="s">
        <v>
266</v>
      </c>
      <c r="CE17" s="661"/>
      <c r="CF17" s="661"/>
      <c r="CG17" s="661"/>
      <c r="CH17" s="661"/>
      <c r="CI17" s="661"/>
      <c r="CJ17" s="661"/>
      <c r="CK17" s="661"/>
      <c r="CL17" s="661"/>
      <c r="CM17" s="661"/>
      <c r="CN17" s="661"/>
      <c r="CO17" s="661"/>
      <c r="CP17" s="661"/>
      <c r="CQ17" s="662"/>
      <c r="CR17" s="645">
        <v>
1704611</v>
      </c>
      <c r="CS17" s="646"/>
      <c r="CT17" s="646"/>
      <c r="CU17" s="646"/>
      <c r="CV17" s="646"/>
      <c r="CW17" s="646"/>
      <c r="CX17" s="646"/>
      <c r="CY17" s="647"/>
      <c r="CZ17" s="648">
        <v>
1.6</v>
      </c>
      <c r="DA17" s="648"/>
      <c r="DB17" s="648"/>
      <c r="DC17" s="648"/>
      <c r="DD17" s="654" t="s">
        <v>
174</v>
      </c>
      <c r="DE17" s="646"/>
      <c r="DF17" s="646"/>
      <c r="DG17" s="646"/>
      <c r="DH17" s="646"/>
      <c r="DI17" s="646"/>
      <c r="DJ17" s="646"/>
      <c r="DK17" s="646"/>
      <c r="DL17" s="646"/>
      <c r="DM17" s="646"/>
      <c r="DN17" s="646"/>
      <c r="DO17" s="646"/>
      <c r="DP17" s="647"/>
      <c r="DQ17" s="654">
        <v>
1666625</v>
      </c>
      <c r="DR17" s="646"/>
      <c r="DS17" s="646"/>
      <c r="DT17" s="646"/>
      <c r="DU17" s="646"/>
      <c r="DV17" s="646"/>
      <c r="DW17" s="646"/>
      <c r="DX17" s="646"/>
      <c r="DY17" s="646"/>
      <c r="DZ17" s="646"/>
      <c r="EA17" s="646"/>
      <c r="EB17" s="646"/>
      <c r="EC17" s="655"/>
    </row>
    <row r="18" spans="2:133" ht="11.25" customHeight="1" x14ac:dyDescent="0.2">
      <c r="B18" s="642" t="s">
        <v>
267</v>
      </c>
      <c r="C18" s="643"/>
      <c r="D18" s="643"/>
      <c r="E18" s="643"/>
      <c r="F18" s="643"/>
      <c r="G18" s="643"/>
      <c r="H18" s="643"/>
      <c r="I18" s="643"/>
      <c r="J18" s="643"/>
      <c r="K18" s="643"/>
      <c r="L18" s="643"/>
      <c r="M18" s="643"/>
      <c r="N18" s="643"/>
      <c r="O18" s="643"/>
      <c r="P18" s="643"/>
      <c r="Q18" s="644"/>
      <c r="R18" s="645">
        <v>
100785</v>
      </c>
      <c r="S18" s="646"/>
      <c r="T18" s="646"/>
      <c r="U18" s="646"/>
      <c r="V18" s="646"/>
      <c r="W18" s="646"/>
      <c r="X18" s="646"/>
      <c r="Y18" s="647"/>
      <c r="Z18" s="648">
        <v>
0.1</v>
      </c>
      <c r="AA18" s="648"/>
      <c r="AB18" s="648"/>
      <c r="AC18" s="648"/>
      <c r="AD18" s="649">
        <v>
100785</v>
      </c>
      <c r="AE18" s="649"/>
      <c r="AF18" s="649"/>
      <c r="AG18" s="649"/>
      <c r="AH18" s="649"/>
      <c r="AI18" s="649"/>
      <c r="AJ18" s="649"/>
      <c r="AK18" s="649"/>
      <c r="AL18" s="650">
        <v>
0.2</v>
      </c>
      <c r="AM18" s="651"/>
      <c r="AN18" s="651"/>
      <c r="AO18" s="652"/>
      <c r="AP18" s="642" t="s">
        <v>
268</v>
      </c>
      <c r="AQ18" s="643"/>
      <c r="AR18" s="643"/>
      <c r="AS18" s="643"/>
      <c r="AT18" s="643"/>
      <c r="AU18" s="643"/>
      <c r="AV18" s="643"/>
      <c r="AW18" s="643"/>
      <c r="AX18" s="643"/>
      <c r="AY18" s="643"/>
      <c r="AZ18" s="643"/>
      <c r="BA18" s="643"/>
      <c r="BB18" s="643"/>
      <c r="BC18" s="643"/>
      <c r="BD18" s="643"/>
      <c r="BE18" s="643"/>
      <c r="BF18" s="644"/>
      <c r="BG18" s="645" t="s">
        <v>
174</v>
      </c>
      <c r="BH18" s="646"/>
      <c r="BI18" s="646"/>
      <c r="BJ18" s="646"/>
      <c r="BK18" s="646"/>
      <c r="BL18" s="646"/>
      <c r="BM18" s="646"/>
      <c r="BN18" s="647"/>
      <c r="BO18" s="648" t="s">
        <v>
174</v>
      </c>
      <c r="BP18" s="648"/>
      <c r="BQ18" s="648"/>
      <c r="BR18" s="648"/>
      <c r="BS18" s="654" t="s">
        <v>
174</v>
      </c>
      <c r="BT18" s="646"/>
      <c r="BU18" s="646"/>
      <c r="BV18" s="646"/>
      <c r="BW18" s="646"/>
      <c r="BX18" s="646"/>
      <c r="BY18" s="646"/>
      <c r="BZ18" s="646"/>
      <c r="CA18" s="646"/>
      <c r="CB18" s="655"/>
      <c r="CD18" s="660" t="s">
        <v>
269</v>
      </c>
      <c r="CE18" s="661"/>
      <c r="CF18" s="661"/>
      <c r="CG18" s="661"/>
      <c r="CH18" s="661"/>
      <c r="CI18" s="661"/>
      <c r="CJ18" s="661"/>
      <c r="CK18" s="661"/>
      <c r="CL18" s="661"/>
      <c r="CM18" s="661"/>
      <c r="CN18" s="661"/>
      <c r="CO18" s="661"/>
      <c r="CP18" s="661"/>
      <c r="CQ18" s="662"/>
      <c r="CR18" s="645" t="s">
        <v>
174</v>
      </c>
      <c r="CS18" s="646"/>
      <c r="CT18" s="646"/>
      <c r="CU18" s="646"/>
      <c r="CV18" s="646"/>
      <c r="CW18" s="646"/>
      <c r="CX18" s="646"/>
      <c r="CY18" s="647"/>
      <c r="CZ18" s="648" t="s">
        <v>
174</v>
      </c>
      <c r="DA18" s="648"/>
      <c r="DB18" s="648"/>
      <c r="DC18" s="648"/>
      <c r="DD18" s="654" t="s">
        <v>
174</v>
      </c>
      <c r="DE18" s="646"/>
      <c r="DF18" s="646"/>
      <c r="DG18" s="646"/>
      <c r="DH18" s="646"/>
      <c r="DI18" s="646"/>
      <c r="DJ18" s="646"/>
      <c r="DK18" s="646"/>
      <c r="DL18" s="646"/>
      <c r="DM18" s="646"/>
      <c r="DN18" s="646"/>
      <c r="DO18" s="646"/>
      <c r="DP18" s="647"/>
      <c r="DQ18" s="654" t="s">
        <v>
174</v>
      </c>
      <c r="DR18" s="646"/>
      <c r="DS18" s="646"/>
      <c r="DT18" s="646"/>
      <c r="DU18" s="646"/>
      <c r="DV18" s="646"/>
      <c r="DW18" s="646"/>
      <c r="DX18" s="646"/>
      <c r="DY18" s="646"/>
      <c r="DZ18" s="646"/>
      <c r="EA18" s="646"/>
      <c r="EB18" s="646"/>
      <c r="EC18" s="655"/>
    </row>
    <row r="19" spans="2:133" ht="11.25" customHeight="1" x14ac:dyDescent="0.2">
      <c r="B19" s="642" t="s">
        <v>
270</v>
      </c>
      <c r="C19" s="643"/>
      <c r="D19" s="643"/>
      <c r="E19" s="643"/>
      <c r="F19" s="643"/>
      <c r="G19" s="643"/>
      <c r="H19" s="643"/>
      <c r="I19" s="643"/>
      <c r="J19" s="643"/>
      <c r="K19" s="643"/>
      <c r="L19" s="643"/>
      <c r="M19" s="643"/>
      <c r="N19" s="643"/>
      <c r="O19" s="643"/>
      <c r="P19" s="643"/>
      <c r="Q19" s="644"/>
      <c r="R19" s="645">
        <v>
16760</v>
      </c>
      <c r="S19" s="646"/>
      <c r="T19" s="646"/>
      <c r="U19" s="646"/>
      <c r="V19" s="646"/>
      <c r="W19" s="646"/>
      <c r="X19" s="646"/>
      <c r="Y19" s="647"/>
      <c r="Z19" s="648">
        <v>
0</v>
      </c>
      <c r="AA19" s="648"/>
      <c r="AB19" s="648"/>
      <c r="AC19" s="648"/>
      <c r="AD19" s="649">
        <v>
16760</v>
      </c>
      <c r="AE19" s="649"/>
      <c r="AF19" s="649"/>
      <c r="AG19" s="649"/>
      <c r="AH19" s="649"/>
      <c r="AI19" s="649"/>
      <c r="AJ19" s="649"/>
      <c r="AK19" s="649"/>
      <c r="AL19" s="650">
        <v>
0</v>
      </c>
      <c r="AM19" s="651"/>
      <c r="AN19" s="651"/>
      <c r="AO19" s="652"/>
      <c r="AP19" s="642" t="s">
        <v>
271</v>
      </c>
      <c r="AQ19" s="643"/>
      <c r="AR19" s="643"/>
      <c r="AS19" s="643"/>
      <c r="AT19" s="643"/>
      <c r="AU19" s="643"/>
      <c r="AV19" s="643"/>
      <c r="AW19" s="643"/>
      <c r="AX19" s="643"/>
      <c r="AY19" s="643"/>
      <c r="AZ19" s="643"/>
      <c r="BA19" s="643"/>
      <c r="BB19" s="643"/>
      <c r="BC19" s="643"/>
      <c r="BD19" s="643"/>
      <c r="BE19" s="643"/>
      <c r="BF19" s="644"/>
      <c r="BG19" s="645">
        <v>
3779</v>
      </c>
      <c r="BH19" s="646"/>
      <c r="BI19" s="646"/>
      <c r="BJ19" s="646"/>
      <c r="BK19" s="646"/>
      <c r="BL19" s="646"/>
      <c r="BM19" s="646"/>
      <c r="BN19" s="647"/>
      <c r="BO19" s="648">
        <v>
0</v>
      </c>
      <c r="BP19" s="648"/>
      <c r="BQ19" s="648"/>
      <c r="BR19" s="648"/>
      <c r="BS19" s="654" t="s">
        <v>
174</v>
      </c>
      <c r="BT19" s="646"/>
      <c r="BU19" s="646"/>
      <c r="BV19" s="646"/>
      <c r="BW19" s="646"/>
      <c r="BX19" s="646"/>
      <c r="BY19" s="646"/>
      <c r="BZ19" s="646"/>
      <c r="CA19" s="646"/>
      <c r="CB19" s="655"/>
      <c r="CD19" s="660" t="s">
        <v>
272</v>
      </c>
      <c r="CE19" s="661"/>
      <c r="CF19" s="661"/>
      <c r="CG19" s="661"/>
      <c r="CH19" s="661"/>
      <c r="CI19" s="661"/>
      <c r="CJ19" s="661"/>
      <c r="CK19" s="661"/>
      <c r="CL19" s="661"/>
      <c r="CM19" s="661"/>
      <c r="CN19" s="661"/>
      <c r="CO19" s="661"/>
      <c r="CP19" s="661"/>
      <c r="CQ19" s="662"/>
      <c r="CR19" s="645" t="s">
        <v>
174</v>
      </c>
      <c r="CS19" s="646"/>
      <c r="CT19" s="646"/>
      <c r="CU19" s="646"/>
      <c r="CV19" s="646"/>
      <c r="CW19" s="646"/>
      <c r="CX19" s="646"/>
      <c r="CY19" s="647"/>
      <c r="CZ19" s="648" t="s">
        <v>
174</v>
      </c>
      <c r="DA19" s="648"/>
      <c r="DB19" s="648"/>
      <c r="DC19" s="648"/>
      <c r="DD19" s="654" t="s">
        <v>
174</v>
      </c>
      <c r="DE19" s="646"/>
      <c r="DF19" s="646"/>
      <c r="DG19" s="646"/>
      <c r="DH19" s="646"/>
      <c r="DI19" s="646"/>
      <c r="DJ19" s="646"/>
      <c r="DK19" s="646"/>
      <c r="DL19" s="646"/>
      <c r="DM19" s="646"/>
      <c r="DN19" s="646"/>
      <c r="DO19" s="646"/>
      <c r="DP19" s="647"/>
      <c r="DQ19" s="654" t="s">
        <v>
174</v>
      </c>
      <c r="DR19" s="646"/>
      <c r="DS19" s="646"/>
      <c r="DT19" s="646"/>
      <c r="DU19" s="646"/>
      <c r="DV19" s="646"/>
      <c r="DW19" s="646"/>
      <c r="DX19" s="646"/>
      <c r="DY19" s="646"/>
      <c r="DZ19" s="646"/>
      <c r="EA19" s="646"/>
      <c r="EB19" s="646"/>
      <c r="EC19" s="655"/>
    </row>
    <row r="20" spans="2:133" ht="11.25" customHeight="1" x14ac:dyDescent="0.2">
      <c r="B20" s="642" t="s">
        <v>
273</v>
      </c>
      <c r="C20" s="643"/>
      <c r="D20" s="643"/>
      <c r="E20" s="643"/>
      <c r="F20" s="643"/>
      <c r="G20" s="643"/>
      <c r="H20" s="643"/>
      <c r="I20" s="643"/>
      <c r="J20" s="643"/>
      <c r="K20" s="643"/>
      <c r="L20" s="643"/>
      <c r="M20" s="643"/>
      <c r="N20" s="643"/>
      <c r="O20" s="643"/>
      <c r="P20" s="643"/>
      <c r="Q20" s="644"/>
      <c r="R20" s="645">
        <v>
705</v>
      </c>
      <c r="S20" s="646"/>
      <c r="T20" s="646"/>
      <c r="U20" s="646"/>
      <c r="V20" s="646"/>
      <c r="W20" s="646"/>
      <c r="X20" s="646"/>
      <c r="Y20" s="647"/>
      <c r="Z20" s="648">
        <v>
0</v>
      </c>
      <c r="AA20" s="648"/>
      <c r="AB20" s="648"/>
      <c r="AC20" s="648"/>
      <c r="AD20" s="649">
        <v>
705</v>
      </c>
      <c r="AE20" s="649"/>
      <c r="AF20" s="649"/>
      <c r="AG20" s="649"/>
      <c r="AH20" s="649"/>
      <c r="AI20" s="649"/>
      <c r="AJ20" s="649"/>
      <c r="AK20" s="649"/>
      <c r="AL20" s="650">
        <v>
0</v>
      </c>
      <c r="AM20" s="651"/>
      <c r="AN20" s="651"/>
      <c r="AO20" s="652"/>
      <c r="AP20" s="642" t="s">
        <v>
274</v>
      </c>
      <c r="AQ20" s="643"/>
      <c r="AR20" s="643"/>
      <c r="AS20" s="643"/>
      <c r="AT20" s="643"/>
      <c r="AU20" s="643"/>
      <c r="AV20" s="643"/>
      <c r="AW20" s="643"/>
      <c r="AX20" s="643"/>
      <c r="AY20" s="643"/>
      <c r="AZ20" s="643"/>
      <c r="BA20" s="643"/>
      <c r="BB20" s="643"/>
      <c r="BC20" s="643"/>
      <c r="BD20" s="643"/>
      <c r="BE20" s="643"/>
      <c r="BF20" s="644"/>
      <c r="BG20" s="645">
        <v>
3779</v>
      </c>
      <c r="BH20" s="646"/>
      <c r="BI20" s="646"/>
      <c r="BJ20" s="646"/>
      <c r="BK20" s="646"/>
      <c r="BL20" s="646"/>
      <c r="BM20" s="646"/>
      <c r="BN20" s="647"/>
      <c r="BO20" s="648">
        <v>
0</v>
      </c>
      <c r="BP20" s="648"/>
      <c r="BQ20" s="648"/>
      <c r="BR20" s="648"/>
      <c r="BS20" s="654" t="s">
        <v>
174</v>
      </c>
      <c r="BT20" s="646"/>
      <c r="BU20" s="646"/>
      <c r="BV20" s="646"/>
      <c r="BW20" s="646"/>
      <c r="BX20" s="646"/>
      <c r="BY20" s="646"/>
      <c r="BZ20" s="646"/>
      <c r="CA20" s="646"/>
      <c r="CB20" s="655"/>
      <c r="CD20" s="660" t="s">
        <v>
275</v>
      </c>
      <c r="CE20" s="661"/>
      <c r="CF20" s="661"/>
      <c r="CG20" s="661"/>
      <c r="CH20" s="661"/>
      <c r="CI20" s="661"/>
      <c r="CJ20" s="661"/>
      <c r="CK20" s="661"/>
      <c r="CL20" s="661"/>
      <c r="CM20" s="661"/>
      <c r="CN20" s="661"/>
      <c r="CO20" s="661"/>
      <c r="CP20" s="661"/>
      <c r="CQ20" s="662"/>
      <c r="CR20" s="645">
        <v>
104147276</v>
      </c>
      <c r="CS20" s="646"/>
      <c r="CT20" s="646"/>
      <c r="CU20" s="646"/>
      <c r="CV20" s="646"/>
      <c r="CW20" s="646"/>
      <c r="CX20" s="646"/>
      <c r="CY20" s="647"/>
      <c r="CZ20" s="648">
        <v>
100</v>
      </c>
      <c r="DA20" s="648"/>
      <c r="DB20" s="648"/>
      <c r="DC20" s="648"/>
      <c r="DD20" s="654">
        <v>
8873112</v>
      </c>
      <c r="DE20" s="646"/>
      <c r="DF20" s="646"/>
      <c r="DG20" s="646"/>
      <c r="DH20" s="646"/>
      <c r="DI20" s="646"/>
      <c r="DJ20" s="646"/>
      <c r="DK20" s="646"/>
      <c r="DL20" s="646"/>
      <c r="DM20" s="646"/>
      <c r="DN20" s="646"/>
      <c r="DO20" s="646"/>
      <c r="DP20" s="647"/>
      <c r="DQ20" s="654">
        <v>
66040189</v>
      </c>
      <c r="DR20" s="646"/>
      <c r="DS20" s="646"/>
      <c r="DT20" s="646"/>
      <c r="DU20" s="646"/>
      <c r="DV20" s="646"/>
      <c r="DW20" s="646"/>
      <c r="DX20" s="646"/>
      <c r="DY20" s="646"/>
      <c r="DZ20" s="646"/>
      <c r="EA20" s="646"/>
      <c r="EB20" s="646"/>
      <c r="EC20" s="655"/>
    </row>
    <row r="21" spans="2:133" ht="11.25" customHeight="1" x14ac:dyDescent="0.2">
      <c r="B21" s="642" t="s">
        <v>
276</v>
      </c>
      <c r="C21" s="643"/>
      <c r="D21" s="643"/>
      <c r="E21" s="643"/>
      <c r="F21" s="643"/>
      <c r="G21" s="643"/>
      <c r="H21" s="643"/>
      <c r="I21" s="643"/>
      <c r="J21" s="643"/>
      <c r="K21" s="643"/>
      <c r="L21" s="643"/>
      <c r="M21" s="643"/>
      <c r="N21" s="643"/>
      <c r="O21" s="643"/>
      <c r="P21" s="643"/>
      <c r="Q21" s="644"/>
      <c r="R21" s="645">
        <v>
329187</v>
      </c>
      <c r="S21" s="646"/>
      <c r="T21" s="646"/>
      <c r="U21" s="646"/>
      <c r="V21" s="646"/>
      <c r="W21" s="646"/>
      <c r="X21" s="646"/>
      <c r="Y21" s="647"/>
      <c r="Z21" s="648">
        <v>
0.3</v>
      </c>
      <c r="AA21" s="648"/>
      <c r="AB21" s="648"/>
      <c r="AC21" s="648"/>
      <c r="AD21" s="649">
        <v>
329187</v>
      </c>
      <c r="AE21" s="649"/>
      <c r="AF21" s="649"/>
      <c r="AG21" s="649"/>
      <c r="AH21" s="649"/>
      <c r="AI21" s="649"/>
      <c r="AJ21" s="649"/>
      <c r="AK21" s="649"/>
      <c r="AL21" s="650">
        <v>
0.6</v>
      </c>
      <c r="AM21" s="651"/>
      <c r="AN21" s="651"/>
      <c r="AO21" s="652"/>
      <c r="AP21" s="664" t="s">
        <v>
277</v>
      </c>
      <c r="AQ21" s="665"/>
      <c r="AR21" s="665"/>
      <c r="AS21" s="665"/>
      <c r="AT21" s="665"/>
      <c r="AU21" s="665"/>
      <c r="AV21" s="665"/>
      <c r="AW21" s="665"/>
      <c r="AX21" s="665"/>
      <c r="AY21" s="665"/>
      <c r="AZ21" s="665"/>
      <c r="BA21" s="665"/>
      <c r="BB21" s="665"/>
      <c r="BC21" s="665"/>
      <c r="BD21" s="665"/>
      <c r="BE21" s="665"/>
      <c r="BF21" s="666"/>
      <c r="BG21" s="645">
        <v>
3779</v>
      </c>
      <c r="BH21" s="646"/>
      <c r="BI21" s="646"/>
      <c r="BJ21" s="646"/>
      <c r="BK21" s="646"/>
      <c r="BL21" s="646"/>
      <c r="BM21" s="646"/>
      <c r="BN21" s="647"/>
      <c r="BO21" s="648">
        <v>
0</v>
      </c>
      <c r="BP21" s="648"/>
      <c r="BQ21" s="648"/>
      <c r="BR21" s="648"/>
      <c r="BS21" s="654" t="s">
        <v>
174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
278</v>
      </c>
      <c r="C22" s="643"/>
      <c r="D22" s="643"/>
      <c r="E22" s="643"/>
      <c r="F22" s="643"/>
      <c r="G22" s="643"/>
      <c r="H22" s="643"/>
      <c r="I22" s="643"/>
      <c r="J22" s="643"/>
      <c r="K22" s="643"/>
      <c r="L22" s="643"/>
      <c r="M22" s="643"/>
      <c r="N22" s="643"/>
      <c r="O22" s="643"/>
      <c r="P22" s="643"/>
      <c r="Q22" s="644"/>
      <c r="R22" s="645" t="s">
        <v>
174</v>
      </c>
      <c r="S22" s="646"/>
      <c r="T22" s="646"/>
      <c r="U22" s="646"/>
      <c r="V22" s="646"/>
      <c r="W22" s="646"/>
      <c r="X22" s="646"/>
      <c r="Y22" s="647"/>
      <c r="Z22" s="648" t="s">
        <v>
174</v>
      </c>
      <c r="AA22" s="648"/>
      <c r="AB22" s="648"/>
      <c r="AC22" s="648"/>
      <c r="AD22" s="649" t="s">
        <v>
174</v>
      </c>
      <c r="AE22" s="649"/>
      <c r="AF22" s="649"/>
      <c r="AG22" s="649"/>
      <c r="AH22" s="649"/>
      <c r="AI22" s="649"/>
      <c r="AJ22" s="649"/>
      <c r="AK22" s="649"/>
      <c r="AL22" s="650" t="s">
        <v>
174</v>
      </c>
      <c r="AM22" s="651"/>
      <c r="AN22" s="651"/>
      <c r="AO22" s="652"/>
      <c r="AP22" s="664" t="s">
        <v>
279</v>
      </c>
      <c r="AQ22" s="665"/>
      <c r="AR22" s="665"/>
      <c r="AS22" s="665"/>
      <c r="AT22" s="665"/>
      <c r="AU22" s="665"/>
      <c r="AV22" s="665"/>
      <c r="AW22" s="665"/>
      <c r="AX22" s="665"/>
      <c r="AY22" s="665"/>
      <c r="AZ22" s="665"/>
      <c r="BA22" s="665"/>
      <c r="BB22" s="665"/>
      <c r="BC22" s="665"/>
      <c r="BD22" s="665"/>
      <c r="BE22" s="665"/>
      <c r="BF22" s="666"/>
      <c r="BG22" s="645" t="s">
        <v>
174</v>
      </c>
      <c r="BH22" s="646"/>
      <c r="BI22" s="646"/>
      <c r="BJ22" s="646"/>
      <c r="BK22" s="646"/>
      <c r="BL22" s="646"/>
      <c r="BM22" s="646"/>
      <c r="BN22" s="647"/>
      <c r="BO22" s="648" t="s">
        <v>
174</v>
      </c>
      <c r="BP22" s="648"/>
      <c r="BQ22" s="648"/>
      <c r="BR22" s="648"/>
      <c r="BS22" s="654" t="s">
        <v>
174</v>
      </c>
      <c r="BT22" s="646"/>
      <c r="BU22" s="646"/>
      <c r="BV22" s="646"/>
      <c r="BW22" s="646"/>
      <c r="BX22" s="646"/>
      <c r="BY22" s="646"/>
      <c r="BZ22" s="646"/>
      <c r="CA22" s="646"/>
      <c r="CB22" s="655"/>
      <c r="CD22" s="627" t="s">
        <v>
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
281</v>
      </c>
      <c r="C23" s="643"/>
      <c r="D23" s="643"/>
      <c r="E23" s="643"/>
      <c r="F23" s="643"/>
      <c r="G23" s="643"/>
      <c r="H23" s="643"/>
      <c r="I23" s="643"/>
      <c r="J23" s="643"/>
      <c r="K23" s="643"/>
      <c r="L23" s="643"/>
      <c r="M23" s="643"/>
      <c r="N23" s="643"/>
      <c r="O23" s="643"/>
      <c r="P23" s="643"/>
      <c r="Q23" s="644"/>
      <c r="R23" s="645" t="s">
        <v>
174</v>
      </c>
      <c r="S23" s="646"/>
      <c r="T23" s="646"/>
      <c r="U23" s="646"/>
      <c r="V23" s="646"/>
      <c r="W23" s="646"/>
      <c r="X23" s="646"/>
      <c r="Y23" s="647"/>
      <c r="Z23" s="648" t="s">
        <v>
174</v>
      </c>
      <c r="AA23" s="648"/>
      <c r="AB23" s="648"/>
      <c r="AC23" s="648"/>
      <c r="AD23" s="649" t="s">
        <v>
174</v>
      </c>
      <c r="AE23" s="649"/>
      <c r="AF23" s="649"/>
      <c r="AG23" s="649"/>
      <c r="AH23" s="649"/>
      <c r="AI23" s="649"/>
      <c r="AJ23" s="649"/>
      <c r="AK23" s="649"/>
      <c r="AL23" s="650" t="s">
        <v>
174</v>
      </c>
      <c r="AM23" s="651"/>
      <c r="AN23" s="651"/>
      <c r="AO23" s="652"/>
      <c r="AP23" s="664" t="s">
        <v>
282</v>
      </c>
      <c r="AQ23" s="665"/>
      <c r="AR23" s="665"/>
      <c r="AS23" s="665"/>
      <c r="AT23" s="665"/>
      <c r="AU23" s="665"/>
      <c r="AV23" s="665"/>
      <c r="AW23" s="665"/>
      <c r="AX23" s="665"/>
      <c r="AY23" s="665"/>
      <c r="AZ23" s="665"/>
      <c r="BA23" s="665"/>
      <c r="BB23" s="665"/>
      <c r="BC23" s="665"/>
      <c r="BD23" s="665"/>
      <c r="BE23" s="665"/>
      <c r="BF23" s="666"/>
      <c r="BG23" s="645" t="s">
        <v>
174</v>
      </c>
      <c r="BH23" s="646"/>
      <c r="BI23" s="646"/>
      <c r="BJ23" s="646"/>
      <c r="BK23" s="646"/>
      <c r="BL23" s="646"/>
      <c r="BM23" s="646"/>
      <c r="BN23" s="647"/>
      <c r="BO23" s="648" t="s">
        <v>
174</v>
      </c>
      <c r="BP23" s="648"/>
      <c r="BQ23" s="648"/>
      <c r="BR23" s="648"/>
      <c r="BS23" s="654" t="s">
        <v>
174</v>
      </c>
      <c r="BT23" s="646"/>
      <c r="BU23" s="646"/>
      <c r="BV23" s="646"/>
      <c r="BW23" s="646"/>
      <c r="BX23" s="646"/>
      <c r="BY23" s="646"/>
      <c r="BZ23" s="646"/>
      <c r="CA23" s="646"/>
      <c r="CB23" s="655"/>
      <c r="CD23" s="627" t="s">
        <v>
222</v>
      </c>
      <c r="CE23" s="628"/>
      <c r="CF23" s="628"/>
      <c r="CG23" s="628"/>
      <c r="CH23" s="628"/>
      <c r="CI23" s="628"/>
      <c r="CJ23" s="628"/>
      <c r="CK23" s="628"/>
      <c r="CL23" s="628"/>
      <c r="CM23" s="628"/>
      <c r="CN23" s="628"/>
      <c r="CO23" s="628"/>
      <c r="CP23" s="628"/>
      <c r="CQ23" s="629"/>
      <c r="CR23" s="627" t="s">
        <v>
283</v>
      </c>
      <c r="CS23" s="628"/>
      <c r="CT23" s="628"/>
      <c r="CU23" s="628"/>
      <c r="CV23" s="628"/>
      <c r="CW23" s="628"/>
      <c r="CX23" s="628"/>
      <c r="CY23" s="629"/>
      <c r="CZ23" s="627" t="s">
        <v>
284</v>
      </c>
      <c r="DA23" s="628"/>
      <c r="DB23" s="628"/>
      <c r="DC23" s="629"/>
      <c r="DD23" s="627" t="s">
        <v>
285</v>
      </c>
      <c r="DE23" s="628"/>
      <c r="DF23" s="628"/>
      <c r="DG23" s="628"/>
      <c r="DH23" s="628"/>
      <c r="DI23" s="628"/>
      <c r="DJ23" s="628"/>
      <c r="DK23" s="629"/>
      <c r="DL23" s="676" t="s">
        <v>
286</v>
      </c>
      <c r="DM23" s="677"/>
      <c r="DN23" s="677"/>
      <c r="DO23" s="677"/>
      <c r="DP23" s="677"/>
      <c r="DQ23" s="677"/>
      <c r="DR23" s="677"/>
      <c r="DS23" s="677"/>
      <c r="DT23" s="677"/>
      <c r="DU23" s="677"/>
      <c r="DV23" s="678"/>
      <c r="DW23" s="627" t="s">
        <v>
287</v>
      </c>
      <c r="DX23" s="628"/>
      <c r="DY23" s="628"/>
      <c r="DZ23" s="628"/>
      <c r="EA23" s="628"/>
      <c r="EB23" s="628"/>
      <c r="EC23" s="629"/>
    </row>
    <row r="24" spans="2:133" ht="11.25" customHeight="1" x14ac:dyDescent="0.2">
      <c r="B24" s="642" t="s">
        <v>
288</v>
      </c>
      <c r="C24" s="643"/>
      <c r="D24" s="643"/>
      <c r="E24" s="643"/>
      <c r="F24" s="643"/>
      <c r="G24" s="643"/>
      <c r="H24" s="643"/>
      <c r="I24" s="643"/>
      <c r="J24" s="643"/>
      <c r="K24" s="643"/>
      <c r="L24" s="643"/>
      <c r="M24" s="643"/>
      <c r="N24" s="643"/>
      <c r="O24" s="643"/>
      <c r="P24" s="643"/>
      <c r="Q24" s="644"/>
      <c r="R24" s="645" t="s">
        <v>
174</v>
      </c>
      <c r="S24" s="646"/>
      <c r="T24" s="646"/>
      <c r="U24" s="646"/>
      <c r="V24" s="646"/>
      <c r="W24" s="646"/>
      <c r="X24" s="646"/>
      <c r="Y24" s="647"/>
      <c r="Z24" s="648" t="s">
        <v>
174</v>
      </c>
      <c r="AA24" s="648"/>
      <c r="AB24" s="648"/>
      <c r="AC24" s="648"/>
      <c r="AD24" s="649" t="s">
        <v>
174</v>
      </c>
      <c r="AE24" s="649"/>
      <c r="AF24" s="649"/>
      <c r="AG24" s="649"/>
      <c r="AH24" s="649"/>
      <c r="AI24" s="649"/>
      <c r="AJ24" s="649"/>
      <c r="AK24" s="649"/>
      <c r="AL24" s="650" t="s">
        <v>
174</v>
      </c>
      <c r="AM24" s="651"/>
      <c r="AN24" s="651"/>
      <c r="AO24" s="652"/>
      <c r="AP24" s="664" t="s">
        <v>
289</v>
      </c>
      <c r="AQ24" s="665"/>
      <c r="AR24" s="665"/>
      <c r="AS24" s="665"/>
      <c r="AT24" s="665"/>
      <c r="AU24" s="665"/>
      <c r="AV24" s="665"/>
      <c r="AW24" s="665"/>
      <c r="AX24" s="665"/>
      <c r="AY24" s="665"/>
      <c r="AZ24" s="665"/>
      <c r="BA24" s="665"/>
      <c r="BB24" s="665"/>
      <c r="BC24" s="665"/>
      <c r="BD24" s="665"/>
      <c r="BE24" s="665"/>
      <c r="BF24" s="666"/>
      <c r="BG24" s="645" t="s">
        <v>
174</v>
      </c>
      <c r="BH24" s="646"/>
      <c r="BI24" s="646"/>
      <c r="BJ24" s="646"/>
      <c r="BK24" s="646"/>
      <c r="BL24" s="646"/>
      <c r="BM24" s="646"/>
      <c r="BN24" s="647"/>
      <c r="BO24" s="648" t="s">
        <v>
174</v>
      </c>
      <c r="BP24" s="648"/>
      <c r="BQ24" s="648"/>
      <c r="BR24" s="648"/>
      <c r="BS24" s="654" t="s">
        <v>
174</v>
      </c>
      <c r="BT24" s="646"/>
      <c r="BU24" s="646"/>
      <c r="BV24" s="646"/>
      <c r="BW24" s="646"/>
      <c r="BX24" s="646"/>
      <c r="BY24" s="646"/>
      <c r="BZ24" s="646"/>
      <c r="CA24" s="646"/>
      <c r="CB24" s="655"/>
      <c r="CD24" s="656" t="s">
        <v>
290</v>
      </c>
      <c r="CE24" s="657"/>
      <c r="CF24" s="657"/>
      <c r="CG24" s="657"/>
      <c r="CH24" s="657"/>
      <c r="CI24" s="657"/>
      <c r="CJ24" s="657"/>
      <c r="CK24" s="657"/>
      <c r="CL24" s="657"/>
      <c r="CM24" s="657"/>
      <c r="CN24" s="657"/>
      <c r="CO24" s="657"/>
      <c r="CP24" s="657"/>
      <c r="CQ24" s="658"/>
      <c r="CR24" s="634">
        <v>
55013860</v>
      </c>
      <c r="CS24" s="635"/>
      <c r="CT24" s="635"/>
      <c r="CU24" s="635"/>
      <c r="CV24" s="635"/>
      <c r="CW24" s="635"/>
      <c r="CX24" s="635"/>
      <c r="CY24" s="636"/>
      <c r="CZ24" s="639">
        <v>
52.8</v>
      </c>
      <c r="DA24" s="640"/>
      <c r="DB24" s="640"/>
      <c r="DC24" s="659"/>
      <c r="DD24" s="684">
        <v>
29163120</v>
      </c>
      <c r="DE24" s="635"/>
      <c r="DF24" s="635"/>
      <c r="DG24" s="635"/>
      <c r="DH24" s="635"/>
      <c r="DI24" s="635"/>
      <c r="DJ24" s="635"/>
      <c r="DK24" s="636"/>
      <c r="DL24" s="684">
        <v>
28769019</v>
      </c>
      <c r="DM24" s="635"/>
      <c r="DN24" s="635"/>
      <c r="DO24" s="635"/>
      <c r="DP24" s="635"/>
      <c r="DQ24" s="635"/>
      <c r="DR24" s="635"/>
      <c r="DS24" s="635"/>
      <c r="DT24" s="635"/>
      <c r="DU24" s="635"/>
      <c r="DV24" s="636"/>
      <c r="DW24" s="639">
        <v>
48.2</v>
      </c>
      <c r="DX24" s="640"/>
      <c r="DY24" s="640"/>
      <c r="DZ24" s="640"/>
      <c r="EA24" s="640"/>
      <c r="EB24" s="640"/>
      <c r="EC24" s="641"/>
    </row>
    <row r="25" spans="2:133" ht="11.25" customHeight="1" x14ac:dyDescent="0.2">
      <c r="B25" s="642" t="s">
        <v>
291</v>
      </c>
      <c r="C25" s="643"/>
      <c r="D25" s="643"/>
      <c r="E25" s="643"/>
      <c r="F25" s="643"/>
      <c r="G25" s="643"/>
      <c r="H25" s="643"/>
      <c r="I25" s="643"/>
      <c r="J25" s="643"/>
      <c r="K25" s="643"/>
      <c r="L25" s="643"/>
      <c r="M25" s="643"/>
      <c r="N25" s="643"/>
      <c r="O25" s="643"/>
      <c r="P25" s="643"/>
      <c r="Q25" s="644"/>
      <c r="R25" s="645" t="s">
        <v>
174</v>
      </c>
      <c r="S25" s="646"/>
      <c r="T25" s="646"/>
      <c r="U25" s="646"/>
      <c r="V25" s="646"/>
      <c r="W25" s="646"/>
      <c r="X25" s="646"/>
      <c r="Y25" s="647"/>
      <c r="Z25" s="648" t="s">
        <v>
174</v>
      </c>
      <c r="AA25" s="648"/>
      <c r="AB25" s="648"/>
      <c r="AC25" s="648"/>
      <c r="AD25" s="649" t="s">
        <v>
174</v>
      </c>
      <c r="AE25" s="649"/>
      <c r="AF25" s="649"/>
      <c r="AG25" s="649"/>
      <c r="AH25" s="649"/>
      <c r="AI25" s="649"/>
      <c r="AJ25" s="649"/>
      <c r="AK25" s="649"/>
      <c r="AL25" s="650" t="s">
        <v>
174</v>
      </c>
      <c r="AM25" s="651"/>
      <c r="AN25" s="651"/>
      <c r="AO25" s="652"/>
      <c r="AP25" s="664" t="s">
        <v>
292</v>
      </c>
      <c r="AQ25" s="665"/>
      <c r="AR25" s="665"/>
      <c r="AS25" s="665"/>
      <c r="AT25" s="665"/>
      <c r="AU25" s="665"/>
      <c r="AV25" s="665"/>
      <c r="AW25" s="665"/>
      <c r="AX25" s="665"/>
      <c r="AY25" s="665"/>
      <c r="AZ25" s="665"/>
      <c r="BA25" s="665"/>
      <c r="BB25" s="665"/>
      <c r="BC25" s="665"/>
      <c r="BD25" s="665"/>
      <c r="BE25" s="665"/>
      <c r="BF25" s="666"/>
      <c r="BG25" s="645" t="s">
        <v>
174</v>
      </c>
      <c r="BH25" s="646"/>
      <c r="BI25" s="646"/>
      <c r="BJ25" s="646"/>
      <c r="BK25" s="646"/>
      <c r="BL25" s="646"/>
      <c r="BM25" s="646"/>
      <c r="BN25" s="647"/>
      <c r="BO25" s="648" t="s">
        <v>
174</v>
      </c>
      <c r="BP25" s="648"/>
      <c r="BQ25" s="648"/>
      <c r="BR25" s="648"/>
      <c r="BS25" s="654" t="s">
        <v>
174</v>
      </c>
      <c r="BT25" s="646"/>
      <c r="BU25" s="646"/>
      <c r="BV25" s="646"/>
      <c r="BW25" s="646"/>
      <c r="BX25" s="646"/>
      <c r="BY25" s="646"/>
      <c r="BZ25" s="646"/>
      <c r="CA25" s="646"/>
      <c r="CB25" s="655"/>
      <c r="CD25" s="660" t="s">
        <v>
293</v>
      </c>
      <c r="CE25" s="661"/>
      <c r="CF25" s="661"/>
      <c r="CG25" s="661"/>
      <c r="CH25" s="661"/>
      <c r="CI25" s="661"/>
      <c r="CJ25" s="661"/>
      <c r="CK25" s="661"/>
      <c r="CL25" s="661"/>
      <c r="CM25" s="661"/>
      <c r="CN25" s="661"/>
      <c r="CO25" s="661"/>
      <c r="CP25" s="661"/>
      <c r="CQ25" s="662"/>
      <c r="CR25" s="645">
        <v>
16931064</v>
      </c>
      <c r="CS25" s="681"/>
      <c r="CT25" s="681"/>
      <c r="CU25" s="681"/>
      <c r="CV25" s="681"/>
      <c r="CW25" s="681"/>
      <c r="CX25" s="681"/>
      <c r="CY25" s="682"/>
      <c r="CZ25" s="650">
        <v>
16.3</v>
      </c>
      <c r="DA25" s="679"/>
      <c r="DB25" s="679"/>
      <c r="DC25" s="683"/>
      <c r="DD25" s="654">
        <v>
15747421</v>
      </c>
      <c r="DE25" s="681"/>
      <c r="DF25" s="681"/>
      <c r="DG25" s="681"/>
      <c r="DH25" s="681"/>
      <c r="DI25" s="681"/>
      <c r="DJ25" s="681"/>
      <c r="DK25" s="682"/>
      <c r="DL25" s="654">
        <v>
15353410</v>
      </c>
      <c r="DM25" s="681"/>
      <c r="DN25" s="681"/>
      <c r="DO25" s="681"/>
      <c r="DP25" s="681"/>
      <c r="DQ25" s="681"/>
      <c r="DR25" s="681"/>
      <c r="DS25" s="681"/>
      <c r="DT25" s="681"/>
      <c r="DU25" s="681"/>
      <c r="DV25" s="682"/>
      <c r="DW25" s="650">
        <v>
25.7</v>
      </c>
      <c r="DX25" s="679"/>
      <c r="DY25" s="679"/>
      <c r="DZ25" s="679"/>
      <c r="EA25" s="679"/>
      <c r="EB25" s="679"/>
      <c r="EC25" s="680"/>
    </row>
    <row r="26" spans="2:133" ht="11.25" customHeight="1" x14ac:dyDescent="0.2">
      <c r="B26" s="642" t="s">
        <v>
294</v>
      </c>
      <c r="C26" s="643"/>
      <c r="D26" s="643"/>
      <c r="E26" s="643"/>
      <c r="F26" s="643"/>
      <c r="G26" s="643"/>
      <c r="H26" s="643"/>
      <c r="I26" s="643"/>
      <c r="J26" s="643"/>
      <c r="K26" s="643"/>
      <c r="L26" s="643"/>
      <c r="M26" s="643"/>
      <c r="N26" s="643"/>
      <c r="O26" s="643"/>
      <c r="P26" s="643"/>
      <c r="Q26" s="644"/>
      <c r="R26" s="645">
        <v>
29278393</v>
      </c>
      <c r="S26" s="646"/>
      <c r="T26" s="646"/>
      <c r="U26" s="646"/>
      <c r="V26" s="646"/>
      <c r="W26" s="646"/>
      <c r="X26" s="646"/>
      <c r="Y26" s="647"/>
      <c r="Z26" s="648">
        <v>
27.1</v>
      </c>
      <c r="AA26" s="648"/>
      <c r="AB26" s="648"/>
      <c r="AC26" s="648"/>
      <c r="AD26" s="649">
        <v>
29278393</v>
      </c>
      <c r="AE26" s="649"/>
      <c r="AF26" s="649"/>
      <c r="AG26" s="649"/>
      <c r="AH26" s="649"/>
      <c r="AI26" s="649"/>
      <c r="AJ26" s="649"/>
      <c r="AK26" s="649"/>
      <c r="AL26" s="650">
        <v>
49</v>
      </c>
      <c r="AM26" s="651"/>
      <c r="AN26" s="651"/>
      <c r="AO26" s="652"/>
      <c r="AP26" s="664" t="s">
        <v>
295</v>
      </c>
      <c r="AQ26" s="694"/>
      <c r="AR26" s="694"/>
      <c r="AS26" s="694"/>
      <c r="AT26" s="694"/>
      <c r="AU26" s="694"/>
      <c r="AV26" s="694"/>
      <c r="AW26" s="694"/>
      <c r="AX26" s="694"/>
      <c r="AY26" s="694"/>
      <c r="AZ26" s="694"/>
      <c r="BA26" s="694"/>
      <c r="BB26" s="694"/>
      <c r="BC26" s="694"/>
      <c r="BD26" s="694"/>
      <c r="BE26" s="694"/>
      <c r="BF26" s="666"/>
      <c r="BG26" s="645" t="s">
        <v>
174</v>
      </c>
      <c r="BH26" s="646"/>
      <c r="BI26" s="646"/>
      <c r="BJ26" s="646"/>
      <c r="BK26" s="646"/>
      <c r="BL26" s="646"/>
      <c r="BM26" s="646"/>
      <c r="BN26" s="647"/>
      <c r="BO26" s="648" t="s">
        <v>
174</v>
      </c>
      <c r="BP26" s="648"/>
      <c r="BQ26" s="648"/>
      <c r="BR26" s="648"/>
      <c r="BS26" s="654" t="s">
        <v>
174</v>
      </c>
      <c r="BT26" s="646"/>
      <c r="BU26" s="646"/>
      <c r="BV26" s="646"/>
      <c r="BW26" s="646"/>
      <c r="BX26" s="646"/>
      <c r="BY26" s="646"/>
      <c r="BZ26" s="646"/>
      <c r="CA26" s="646"/>
      <c r="CB26" s="655"/>
      <c r="CD26" s="660" t="s">
        <v>
296</v>
      </c>
      <c r="CE26" s="661"/>
      <c r="CF26" s="661"/>
      <c r="CG26" s="661"/>
      <c r="CH26" s="661"/>
      <c r="CI26" s="661"/>
      <c r="CJ26" s="661"/>
      <c r="CK26" s="661"/>
      <c r="CL26" s="661"/>
      <c r="CM26" s="661"/>
      <c r="CN26" s="661"/>
      <c r="CO26" s="661"/>
      <c r="CP26" s="661"/>
      <c r="CQ26" s="662"/>
      <c r="CR26" s="645">
        <v>
11465554</v>
      </c>
      <c r="CS26" s="646"/>
      <c r="CT26" s="646"/>
      <c r="CU26" s="646"/>
      <c r="CV26" s="646"/>
      <c r="CW26" s="646"/>
      <c r="CX26" s="646"/>
      <c r="CY26" s="647"/>
      <c r="CZ26" s="650">
        <v>
11</v>
      </c>
      <c r="DA26" s="679"/>
      <c r="DB26" s="679"/>
      <c r="DC26" s="683"/>
      <c r="DD26" s="654">
        <v>
10606428</v>
      </c>
      <c r="DE26" s="646"/>
      <c r="DF26" s="646"/>
      <c r="DG26" s="646"/>
      <c r="DH26" s="646"/>
      <c r="DI26" s="646"/>
      <c r="DJ26" s="646"/>
      <c r="DK26" s="647"/>
      <c r="DL26" s="654" t="s">
        <v>
174</v>
      </c>
      <c r="DM26" s="646"/>
      <c r="DN26" s="646"/>
      <c r="DO26" s="646"/>
      <c r="DP26" s="646"/>
      <c r="DQ26" s="646"/>
      <c r="DR26" s="646"/>
      <c r="DS26" s="646"/>
      <c r="DT26" s="646"/>
      <c r="DU26" s="646"/>
      <c r="DV26" s="647"/>
      <c r="DW26" s="650" t="s">
        <v>
174</v>
      </c>
      <c r="DX26" s="679"/>
      <c r="DY26" s="679"/>
      <c r="DZ26" s="679"/>
      <c r="EA26" s="679"/>
      <c r="EB26" s="679"/>
      <c r="EC26" s="680"/>
    </row>
    <row r="27" spans="2:133" ht="11.25" customHeight="1" x14ac:dyDescent="0.2">
      <c r="B27" s="642" t="s">
        <v>
297</v>
      </c>
      <c r="C27" s="643"/>
      <c r="D27" s="643"/>
      <c r="E27" s="643"/>
      <c r="F27" s="643"/>
      <c r="G27" s="643"/>
      <c r="H27" s="643"/>
      <c r="I27" s="643"/>
      <c r="J27" s="643"/>
      <c r="K27" s="643"/>
      <c r="L27" s="643"/>
      <c r="M27" s="643"/>
      <c r="N27" s="643"/>
      <c r="O27" s="643"/>
      <c r="P27" s="643"/>
      <c r="Q27" s="644"/>
      <c r="R27" s="645">
        <v>
23504</v>
      </c>
      <c r="S27" s="646"/>
      <c r="T27" s="646"/>
      <c r="U27" s="646"/>
      <c r="V27" s="646"/>
      <c r="W27" s="646"/>
      <c r="X27" s="646"/>
      <c r="Y27" s="647"/>
      <c r="Z27" s="648">
        <v>
0</v>
      </c>
      <c r="AA27" s="648"/>
      <c r="AB27" s="648"/>
      <c r="AC27" s="648"/>
      <c r="AD27" s="649">
        <v>
23504</v>
      </c>
      <c r="AE27" s="649"/>
      <c r="AF27" s="649"/>
      <c r="AG27" s="649"/>
      <c r="AH27" s="649"/>
      <c r="AI27" s="649"/>
      <c r="AJ27" s="649"/>
      <c r="AK27" s="649"/>
      <c r="AL27" s="650">
        <v>
0</v>
      </c>
      <c r="AM27" s="651"/>
      <c r="AN27" s="651"/>
      <c r="AO27" s="652"/>
      <c r="AP27" s="642" t="s">
        <v>
298</v>
      </c>
      <c r="AQ27" s="643"/>
      <c r="AR27" s="643"/>
      <c r="AS27" s="643"/>
      <c r="AT27" s="643"/>
      <c r="AU27" s="643"/>
      <c r="AV27" s="643"/>
      <c r="AW27" s="643"/>
      <c r="AX27" s="643"/>
      <c r="AY27" s="643"/>
      <c r="AZ27" s="643"/>
      <c r="BA27" s="643"/>
      <c r="BB27" s="643"/>
      <c r="BC27" s="643"/>
      <c r="BD27" s="643"/>
      <c r="BE27" s="643"/>
      <c r="BF27" s="644"/>
      <c r="BG27" s="645">
        <v>
23099371</v>
      </c>
      <c r="BH27" s="646"/>
      <c r="BI27" s="646"/>
      <c r="BJ27" s="646"/>
      <c r="BK27" s="646"/>
      <c r="BL27" s="646"/>
      <c r="BM27" s="646"/>
      <c r="BN27" s="647"/>
      <c r="BO27" s="648">
        <v>
100</v>
      </c>
      <c r="BP27" s="648"/>
      <c r="BQ27" s="648"/>
      <c r="BR27" s="648"/>
      <c r="BS27" s="654" t="s">
        <v>
174</v>
      </c>
      <c r="BT27" s="646"/>
      <c r="BU27" s="646"/>
      <c r="BV27" s="646"/>
      <c r="BW27" s="646"/>
      <c r="BX27" s="646"/>
      <c r="BY27" s="646"/>
      <c r="BZ27" s="646"/>
      <c r="CA27" s="646"/>
      <c r="CB27" s="655"/>
      <c r="CD27" s="660" t="s">
        <v>
299</v>
      </c>
      <c r="CE27" s="661"/>
      <c r="CF27" s="661"/>
      <c r="CG27" s="661"/>
      <c r="CH27" s="661"/>
      <c r="CI27" s="661"/>
      <c r="CJ27" s="661"/>
      <c r="CK27" s="661"/>
      <c r="CL27" s="661"/>
      <c r="CM27" s="661"/>
      <c r="CN27" s="661"/>
      <c r="CO27" s="661"/>
      <c r="CP27" s="661"/>
      <c r="CQ27" s="662"/>
      <c r="CR27" s="645">
        <v>
36383188</v>
      </c>
      <c r="CS27" s="681"/>
      <c r="CT27" s="681"/>
      <c r="CU27" s="681"/>
      <c r="CV27" s="681"/>
      <c r="CW27" s="681"/>
      <c r="CX27" s="681"/>
      <c r="CY27" s="682"/>
      <c r="CZ27" s="650">
        <v>
34.9</v>
      </c>
      <c r="DA27" s="679"/>
      <c r="DB27" s="679"/>
      <c r="DC27" s="683"/>
      <c r="DD27" s="654">
        <v>
11754077</v>
      </c>
      <c r="DE27" s="681"/>
      <c r="DF27" s="681"/>
      <c r="DG27" s="681"/>
      <c r="DH27" s="681"/>
      <c r="DI27" s="681"/>
      <c r="DJ27" s="681"/>
      <c r="DK27" s="682"/>
      <c r="DL27" s="654">
        <v>
11753987</v>
      </c>
      <c r="DM27" s="681"/>
      <c r="DN27" s="681"/>
      <c r="DO27" s="681"/>
      <c r="DP27" s="681"/>
      <c r="DQ27" s="681"/>
      <c r="DR27" s="681"/>
      <c r="DS27" s="681"/>
      <c r="DT27" s="681"/>
      <c r="DU27" s="681"/>
      <c r="DV27" s="682"/>
      <c r="DW27" s="650">
        <v>
19.7</v>
      </c>
      <c r="DX27" s="679"/>
      <c r="DY27" s="679"/>
      <c r="DZ27" s="679"/>
      <c r="EA27" s="679"/>
      <c r="EB27" s="679"/>
      <c r="EC27" s="680"/>
    </row>
    <row r="28" spans="2:133" ht="11.25" customHeight="1" x14ac:dyDescent="0.2">
      <c r="B28" s="642" t="s">
        <v>
300</v>
      </c>
      <c r="C28" s="643"/>
      <c r="D28" s="643"/>
      <c r="E28" s="643"/>
      <c r="F28" s="643"/>
      <c r="G28" s="643"/>
      <c r="H28" s="643"/>
      <c r="I28" s="643"/>
      <c r="J28" s="643"/>
      <c r="K28" s="643"/>
      <c r="L28" s="643"/>
      <c r="M28" s="643"/>
      <c r="N28" s="643"/>
      <c r="O28" s="643"/>
      <c r="P28" s="643"/>
      <c r="Q28" s="644"/>
      <c r="R28" s="645">
        <v>
777164</v>
      </c>
      <c r="S28" s="646"/>
      <c r="T28" s="646"/>
      <c r="U28" s="646"/>
      <c r="V28" s="646"/>
      <c r="W28" s="646"/>
      <c r="X28" s="646"/>
      <c r="Y28" s="647"/>
      <c r="Z28" s="648">
        <v>
0.7</v>
      </c>
      <c r="AA28" s="648"/>
      <c r="AB28" s="648"/>
      <c r="AC28" s="648"/>
      <c r="AD28" s="649" t="s">
        <v>
174</v>
      </c>
      <c r="AE28" s="649"/>
      <c r="AF28" s="649"/>
      <c r="AG28" s="649"/>
      <c r="AH28" s="649"/>
      <c r="AI28" s="649"/>
      <c r="AJ28" s="649"/>
      <c r="AK28" s="649"/>
      <c r="AL28" s="650" t="s">
        <v>
174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301</v>
      </c>
      <c r="CE28" s="661"/>
      <c r="CF28" s="661"/>
      <c r="CG28" s="661"/>
      <c r="CH28" s="661"/>
      <c r="CI28" s="661"/>
      <c r="CJ28" s="661"/>
      <c r="CK28" s="661"/>
      <c r="CL28" s="661"/>
      <c r="CM28" s="661"/>
      <c r="CN28" s="661"/>
      <c r="CO28" s="661"/>
      <c r="CP28" s="661"/>
      <c r="CQ28" s="662"/>
      <c r="CR28" s="645">
        <v>
1699608</v>
      </c>
      <c r="CS28" s="646"/>
      <c r="CT28" s="646"/>
      <c r="CU28" s="646"/>
      <c r="CV28" s="646"/>
      <c r="CW28" s="646"/>
      <c r="CX28" s="646"/>
      <c r="CY28" s="647"/>
      <c r="CZ28" s="650">
        <v>
1.6</v>
      </c>
      <c r="DA28" s="679"/>
      <c r="DB28" s="679"/>
      <c r="DC28" s="683"/>
      <c r="DD28" s="654">
        <v>
1661622</v>
      </c>
      <c r="DE28" s="646"/>
      <c r="DF28" s="646"/>
      <c r="DG28" s="646"/>
      <c r="DH28" s="646"/>
      <c r="DI28" s="646"/>
      <c r="DJ28" s="646"/>
      <c r="DK28" s="647"/>
      <c r="DL28" s="654">
        <v>
1661622</v>
      </c>
      <c r="DM28" s="646"/>
      <c r="DN28" s="646"/>
      <c r="DO28" s="646"/>
      <c r="DP28" s="646"/>
      <c r="DQ28" s="646"/>
      <c r="DR28" s="646"/>
      <c r="DS28" s="646"/>
      <c r="DT28" s="646"/>
      <c r="DU28" s="646"/>
      <c r="DV28" s="647"/>
      <c r="DW28" s="650">
        <v>
2.8</v>
      </c>
      <c r="DX28" s="679"/>
      <c r="DY28" s="679"/>
      <c r="DZ28" s="679"/>
      <c r="EA28" s="679"/>
      <c r="EB28" s="679"/>
      <c r="EC28" s="680"/>
    </row>
    <row r="29" spans="2:133" ht="11.25" customHeight="1" x14ac:dyDescent="0.2">
      <c r="B29" s="642" t="s">
        <v>
302</v>
      </c>
      <c r="C29" s="643"/>
      <c r="D29" s="643"/>
      <c r="E29" s="643"/>
      <c r="F29" s="643"/>
      <c r="G29" s="643"/>
      <c r="H29" s="643"/>
      <c r="I29" s="643"/>
      <c r="J29" s="643"/>
      <c r="K29" s="643"/>
      <c r="L29" s="643"/>
      <c r="M29" s="643"/>
      <c r="N29" s="643"/>
      <c r="O29" s="643"/>
      <c r="P29" s="643"/>
      <c r="Q29" s="644"/>
      <c r="R29" s="645">
        <v>
2542509</v>
      </c>
      <c r="S29" s="646"/>
      <c r="T29" s="646"/>
      <c r="U29" s="646"/>
      <c r="V29" s="646"/>
      <c r="W29" s="646"/>
      <c r="X29" s="646"/>
      <c r="Y29" s="647"/>
      <c r="Z29" s="648">
        <v>
2.4</v>
      </c>
      <c r="AA29" s="648"/>
      <c r="AB29" s="648"/>
      <c r="AC29" s="648"/>
      <c r="AD29" s="649">
        <v>
1574668</v>
      </c>
      <c r="AE29" s="649"/>
      <c r="AF29" s="649"/>
      <c r="AG29" s="649"/>
      <c r="AH29" s="649"/>
      <c r="AI29" s="649"/>
      <c r="AJ29" s="649"/>
      <c r="AK29" s="649"/>
      <c r="AL29" s="650">
        <v>
2.6</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
303</v>
      </c>
      <c r="CE29" s="686"/>
      <c r="CF29" s="660" t="s">
        <v>
69</v>
      </c>
      <c r="CG29" s="661"/>
      <c r="CH29" s="661"/>
      <c r="CI29" s="661"/>
      <c r="CJ29" s="661"/>
      <c r="CK29" s="661"/>
      <c r="CL29" s="661"/>
      <c r="CM29" s="661"/>
      <c r="CN29" s="661"/>
      <c r="CO29" s="661"/>
      <c r="CP29" s="661"/>
      <c r="CQ29" s="662"/>
      <c r="CR29" s="645">
        <v>
1699608</v>
      </c>
      <c r="CS29" s="681"/>
      <c r="CT29" s="681"/>
      <c r="CU29" s="681"/>
      <c r="CV29" s="681"/>
      <c r="CW29" s="681"/>
      <c r="CX29" s="681"/>
      <c r="CY29" s="682"/>
      <c r="CZ29" s="650">
        <v>
1.6</v>
      </c>
      <c r="DA29" s="679"/>
      <c r="DB29" s="679"/>
      <c r="DC29" s="683"/>
      <c r="DD29" s="654">
        <v>
1661622</v>
      </c>
      <c r="DE29" s="681"/>
      <c r="DF29" s="681"/>
      <c r="DG29" s="681"/>
      <c r="DH29" s="681"/>
      <c r="DI29" s="681"/>
      <c r="DJ29" s="681"/>
      <c r="DK29" s="682"/>
      <c r="DL29" s="654">
        <v>
1661622</v>
      </c>
      <c r="DM29" s="681"/>
      <c r="DN29" s="681"/>
      <c r="DO29" s="681"/>
      <c r="DP29" s="681"/>
      <c r="DQ29" s="681"/>
      <c r="DR29" s="681"/>
      <c r="DS29" s="681"/>
      <c r="DT29" s="681"/>
      <c r="DU29" s="681"/>
      <c r="DV29" s="682"/>
      <c r="DW29" s="650">
        <v>
2.8</v>
      </c>
      <c r="DX29" s="679"/>
      <c r="DY29" s="679"/>
      <c r="DZ29" s="679"/>
      <c r="EA29" s="679"/>
      <c r="EB29" s="679"/>
      <c r="EC29" s="680"/>
    </row>
    <row r="30" spans="2:133" ht="11.25" customHeight="1" x14ac:dyDescent="0.2">
      <c r="B30" s="642" t="s">
        <v>
304</v>
      </c>
      <c r="C30" s="643"/>
      <c r="D30" s="643"/>
      <c r="E30" s="643"/>
      <c r="F30" s="643"/>
      <c r="G30" s="643"/>
      <c r="H30" s="643"/>
      <c r="I30" s="643"/>
      <c r="J30" s="643"/>
      <c r="K30" s="643"/>
      <c r="L30" s="643"/>
      <c r="M30" s="643"/>
      <c r="N30" s="643"/>
      <c r="O30" s="643"/>
      <c r="P30" s="643"/>
      <c r="Q30" s="644"/>
      <c r="R30" s="645">
        <v>
678583</v>
      </c>
      <c r="S30" s="646"/>
      <c r="T30" s="646"/>
      <c r="U30" s="646"/>
      <c r="V30" s="646"/>
      <c r="W30" s="646"/>
      <c r="X30" s="646"/>
      <c r="Y30" s="647"/>
      <c r="Z30" s="648">
        <v>
0.6</v>
      </c>
      <c r="AA30" s="648"/>
      <c r="AB30" s="648"/>
      <c r="AC30" s="648"/>
      <c r="AD30" s="649" t="s">
        <v>
174</v>
      </c>
      <c r="AE30" s="649"/>
      <c r="AF30" s="649"/>
      <c r="AG30" s="649"/>
      <c r="AH30" s="649"/>
      <c r="AI30" s="649"/>
      <c r="AJ30" s="649"/>
      <c r="AK30" s="649"/>
      <c r="AL30" s="650" t="s">
        <v>
174</v>
      </c>
      <c r="AM30" s="651"/>
      <c r="AN30" s="651"/>
      <c r="AO30" s="652"/>
      <c r="AP30" s="624" t="s">
        <v>
222</v>
      </c>
      <c r="AQ30" s="625"/>
      <c r="AR30" s="625"/>
      <c r="AS30" s="625"/>
      <c r="AT30" s="625"/>
      <c r="AU30" s="625"/>
      <c r="AV30" s="625"/>
      <c r="AW30" s="625"/>
      <c r="AX30" s="625"/>
      <c r="AY30" s="625"/>
      <c r="AZ30" s="625"/>
      <c r="BA30" s="625"/>
      <c r="BB30" s="625"/>
      <c r="BC30" s="625"/>
      <c r="BD30" s="625"/>
      <c r="BE30" s="625"/>
      <c r="BF30" s="626"/>
      <c r="BG30" s="624" t="s">
        <v>
305</v>
      </c>
      <c r="BH30" s="698"/>
      <c r="BI30" s="698"/>
      <c r="BJ30" s="698"/>
      <c r="BK30" s="698"/>
      <c r="BL30" s="698"/>
      <c r="BM30" s="698"/>
      <c r="BN30" s="698"/>
      <c r="BO30" s="698"/>
      <c r="BP30" s="698"/>
      <c r="BQ30" s="699"/>
      <c r="BR30" s="624" t="s">
        <v>
306</v>
      </c>
      <c r="BS30" s="698"/>
      <c r="BT30" s="698"/>
      <c r="BU30" s="698"/>
      <c r="BV30" s="698"/>
      <c r="BW30" s="698"/>
      <c r="BX30" s="698"/>
      <c r="BY30" s="698"/>
      <c r="BZ30" s="698"/>
      <c r="CA30" s="698"/>
      <c r="CB30" s="699"/>
      <c r="CD30" s="687"/>
      <c r="CE30" s="688"/>
      <c r="CF30" s="660" t="s">
        <v>
307</v>
      </c>
      <c r="CG30" s="661"/>
      <c r="CH30" s="661"/>
      <c r="CI30" s="661"/>
      <c r="CJ30" s="661"/>
      <c r="CK30" s="661"/>
      <c r="CL30" s="661"/>
      <c r="CM30" s="661"/>
      <c r="CN30" s="661"/>
      <c r="CO30" s="661"/>
      <c r="CP30" s="661"/>
      <c r="CQ30" s="662"/>
      <c r="CR30" s="645">
        <v>
1597191</v>
      </c>
      <c r="CS30" s="646"/>
      <c r="CT30" s="646"/>
      <c r="CU30" s="646"/>
      <c r="CV30" s="646"/>
      <c r="CW30" s="646"/>
      <c r="CX30" s="646"/>
      <c r="CY30" s="647"/>
      <c r="CZ30" s="650">
        <v>
1.5</v>
      </c>
      <c r="DA30" s="679"/>
      <c r="DB30" s="679"/>
      <c r="DC30" s="683"/>
      <c r="DD30" s="654">
        <v>
1570624</v>
      </c>
      <c r="DE30" s="646"/>
      <c r="DF30" s="646"/>
      <c r="DG30" s="646"/>
      <c r="DH30" s="646"/>
      <c r="DI30" s="646"/>
      <c r="DJ30" s="646"/>
      <c r="DK30" s="647"/>
      <c r="DL30" s="654">
        <v>
1570624</v>
      </c>
      <c r="DM30" s="646"/>
      <c r="DN30" s="646"/>
      <c r="DO30" s="646"/>
      <c r="DP30" s="646"/>
      <c r="DQ30" s="646"/>
      <c r="DR30" s="646"/>
      <c r="DS30" s="646"/>
      <c r="DT30" s="646"/>
      <c r="DU30" s="646"/>
      <c r="DV30" s="647"/>
      <c r="DW30" s="650">
        <v>
2.6</v>
      </c>
      <c r="DX30" s="679"/>
      <c r="DY30" s="679"/>
      <c r="DZ30" s="679"/>
      <c r="EA30" s="679"/>
      <c r="EB30" s="679"/>
      <c r="EC30" s="680"/>
    </row>
    <row r="31" spans="2:133" ht="11.25" customHeight="1" x14ac:dyDescent="0.2">
      <c r="B31" s="642" t="s">
        <v>
308</v>
      </c>
      <c r="C31" s="643"/>
      <c r="D31" s="643"/>
      <c r="E31" s="643"/>
      <c r="F31" s="643"/>
      <c r="G31" s="643"/>
      <c r="H31" s="643"/>
      <c r="I31" s="643"/>
      <c r="J31" s="643"/>
      <c r="K31" s="643"/>
      <c r="L31" s="643"/>
      <c r="M31" s="643"/>
      <c r="N31" s="643"/>
      <c r="O31" s="643"/>
      <c r="P31" s="643"/>
      <c r="Q31" s="644"/>
      <c r="R31" s="645">
        <v>
21502797</v>
      </c>
      <c r="S31" s="646"/>
      <c r="T31" s="646"/>
      <c r="U31" s="646"/>
      <c r="V31" s="646"/>
      <c r="W31" s="646"/>
      <c r="X31" s="646"/>
      <c r="Y31" s="647"/>
      <c r="Z31" s="648">
        <v>
19.899999999999999</v>
      </c>
      <c r="AA31" s="648"/>
      <c r="AB31" s="648"/>
      <c r="AC31" s="648"/>
      <c r="AD31" s="649" t="s">
        <v>
174</v>
      </c>
      <c r="AE31" s="649"/>
      <c r="AF31" s="649"/>
      <c r="AG31" s="649"/>
      <c r="AH31" s="649"/>
      <c r="AI31" s="649"/>
      <c r="AJ31" s="649"/>
      <c r="AK31" s="649"/>
      <c r="AL31" s="650" t="s">
        <v>
174</v>
      </c>
      <c r="AM31" s="651"/>
      <c r="AN31" s="651"/>
      <c r="AO31" s="652"/>
      <c r="AP31" s="702" t="s">
        <v>
309</v>
      </c>
      <c r="AQ31" s="703"/>
      <c r="AR31" s="703"/>
      <c r="AS31" s="703"/>
      <c r="AT31" s="708" t="s">
        <v>
310</v>
      </c>
      <c r="AU31" s="231"/>
      <c r="AV31" s="231"/>
      <c r="AW31" s="231"/>
      <c r="AX31" s="631" t="s">
        <v>
187</v>
      </c>
      <c r="AY31" s="632"/>
      <c r="AZ31" s="632"/>
      <c r="BA31" s="632"/>
      <c r="BB31" s="632"/>
      <c r="BC31" s="632"/>
      <c r="BD31" s="632"/>
      <c r="BE31" s="632"/>
      <c r="BF31" s="633"/>
      <c r="BG31" s="713">
        <v>
98.6</v>
      </c>
      <c r="BH31" s="700"/>
      <c r="BI31" s="700"/>
      <c r="BJ31" s="700"/>
      <c r="BK31" s="700"/>
      <c r="BL31" s="700"/>
      <c r="BM31" s="640">
        <v>
97.2</v>
      </c>
      <c r="BN31" s="700"/>
      <c r="BO31" s="700"/>
      <c r="BP31" s="700"/>
      <c r="BQ31" s="701"/>
      <c r="BR31" s="713">
        <v>
98.6</v>
      </c>
      <c r="BS31" s="700"/>
      <c r="BT31" s="700"/>
      <c r="BU31" s="700"/>
      <c r="BV31" s="700"/>
      <c r="BW31" s="700"/>
      <c r="BX31" s="640">
        <v>
97.1</v>
      </c>
      <c r="BY31" s="700"/>
      <c r="BZ31" s="700"/>
      <c r="CA31" s="700"/>
      <c r="CB31" s="701"/>
      <c r="CD31" s="687"/>
      <c r="CE31" s="688"/>
      <c r="CF31" s="660" t="s">
        <v>
311</v>
      </c>
      <c r="CG31" s="661"/>
      <c r="CH31" s="661"/>
      <c r="CI31" s="661"/>
      <c r="CJ31" s="661"/>
      <c r="CK31" s="661"/>
      <c r="CL31" s="661"/>
      <c r="CM31" s="661"/>
      <c r="CN31" s="661"/>
      <c r="CO31" s="661"/>
      <c r="CP31" s="661"/>
      <c r="CQ31" s="662"/>
      <c r="CR31" s="645">
        <v>
102417</v>
      </c>
      <c r="CS31" s="681"/>
      <c r="CT31" s="681"/>
      <c r="CU31" s="681"/>
      <c r="CV31" s="681"/>
      <c r="CW31" s="681"/>
      <c r="CX31" s="681"/>
      <c r="CY31" s="682"/>
      <c r="CZ31" s="650">
        <v>
0.1</v>
      </c>
      <c r="DA31" s="679"/>
      <c r="DB31" s="679"/>
      <c r="DC31" s="683"/>
      <c r="DD31" s="654">
        <v>
90998</v>
      </c>
      <c r="DE31" s="681"/>
      <c r="DF31" s="681"/>
      <c r="DG31" s="681"/>
      <c r="DH31" s="681"/>
      <c r="DI31" s="681"/>
      <c r="DJ31" s="681"/>
      <c r="DK31" s="682"/>
      <c r="DL31" s="654">
        <v>
90998</v>
      </c>
      <c r="DM31" s="681"/>
      <c r="DN31" s="681"/>
      <c r="DO31" s="681"/>
      <c r="DP31" s="681"/>
      <c r="DQ31" s="681"/>
      <c r="DR31" s="681"/>
      <c r="DS31" s="681"/>
      <c r="DT31" s="681"/>
      <c r="DU31" s="681"/>
      <c r="DV31" s="682"/>
      <c r="DW31" s="650">
        <v>
0.2</v>
      </c>
      <c r="DX31" s="679"/>
      <c r="DY31" s="679"/>
      <c r="DZ31" s="679"/>
      <c r="EA31" s="679"/>
      <c r="EB31" s="679"/>
      <c r="EC31" s="680"/>
    </row>
    <row r="32" spans="2:133" ht="11.25" customHeight="1" x14ac:dyDescent="0.2">
      <c r="B32" s="691" t="s">
        <v>
312</v>
      </c>
      <c r="C32" s="692"/>
      <c r="D32" s="692"/>
      <c r="E32" s="692"/>
      <c r="F32" s="692"/>
      <c r="G32" s="692"/>
      <c r="H32" s="692"/>
      <c r="I32" s="692"/>
      <c r="J32" s="692"/>
      <c r="K32" s="692"/>
      <c r="L32" s="692"/>
      <c r="M32" s="692"/>
      <c r="N32" s="692"/>
      <c r="O32" s="692"/>
      <c r="P32" s="692"/>
      <c r="Q32" s="693"/>
      <c r="R32" s="645">
        <v>
30969449</v>
      </c>
      <c r="S32" s="646"/>
      <c r="T32" s="646"/>
      <c r="U32" s="646"/>
      <c r="V32" s="646"/>
      <c r="W32" s="646"/>
      <c r="X32" s="646"/>
      <c r="Y32" s="647"/>
      <c r="Z32" s="648">
        <v>
28.6</v>
      </c>
      <c r="AA32" s="648"/>
      <c r="AB32" s="648"/>
      <c r="AC32" s="648"/>
      <c r="AD32" s="649">
        <v>
28318514</v>
      </c>
      <c r="AE32" s="649"/>
      <c r="AF32" s="649"/>
      <c r="AG32" s="649"/>
      <c r="AH32" s="649"/>
      <c r="AI32" s="649"/>
      <c r="AJ32" s="649"/>
      <c r="AK32" s="649"/>
      <c r="AL32" s="650">
        <v>
47.4</v>
      </c>
      <c r="AM32" s="651"/>
      <c r="AN32" s="651"/>
      <c r="AO32" s="652"/>
      <c r="AP32" s="704"/>
      <c r="AQ32" s="705"/>
      <c r="AR32" s="705"/>
      <c r="AS32" s="705"/>
      <c r="AT32" s="709"/>
      <c r="AU32" s="230" t="s">
        <v>
313</v>
      </c>
      <c r="AV32" s="230"/>
      <c r="AW32" s="230"/>
      <c r="AX32" s="642" t="s">
        <v>
314</v>
      </c>
      <c r="AY32" s="643"/>
      <c r="AZ32" s="643"/>
      <c r="BA32" s="643"/>
      <c r="BB32" s="643"/>
      <c r="BC32" s="643"/>
      <c r="BD32" s="643"/>
      <c r="BE32" s="643"/>
      <c r="BF32" s="644"/>
      <c r="BG32" s="714">
        <v>
98.4</v>
      </c>
      <c r="BH32" s="681"/>
      <c r="BI32" s="681"/>
      <c r="BJ32" s="681"/>
      <c r="BK32" s="681"/>
      <c r="BL32" s="681"/>
      <c r="BM32" s="651">
        <v>
96.8</v>
      </c>
      <c r="BN32" s="711"/>
      <c r="BO32" s="711"/>
      <c r="BP32" s="711"/>
      <c r="BQ32" s="712"/>
      <c r="BR32" s="714">
        <v>
98.4</v>
      </c>
      <c r="BS32" s="681"/>
      <c r="BT32" s="681"/>
      <c r="BU32" s="681"/>
      <c r="BV32" s="681"/>
      <c r="BW32" s="681"/>
      <c r="BX32" s="651">
        <v>
96.7</v>
      </c>
      <c r="BY32" s="711"/>
      <c r="BZ32" s="711"/>
      <c r="CA32" s="711"/>
      <c r="CB32" s="712"/>
      <c r="CD32" s="689"/>
      <c r="CE32" s="690"/>
      <c r="CF32" s="660" t="s">
        <v>
315</v>
      </c>
      <c r="CG32" s="661"/>
      <c r="CH32" s="661"/>
      <c r="CI32" s="661"/>
      <c r="CJ32" s="661"/>
      <c r="CK32" s="661"/>
      <c r="CL32" s="661"/>
      <c r="CM32" s="661"/>
      <c r="CN32" s="661"/>
      <c r="CO32" s="661"/>
      <c r="CP32" s="661"/>
      <c r="CQ32" s="662"/>
      <c r="CR32" s="645" t="s">
        <v>
174</v>
      </c>
      <c r="CS32" s="646"/>
      <c r="CT32" s="646"/>
      <c r="CU32" s="646"/>
      <c r="CV32" s="646"/>
      <c r="CW32" s="646"/>
      <c r="CX32" s="646"/>
      <c r="CY32" s="647"/>
      <c r="CZ32" s="650" t="s">
        <v>
174</v>
      </c>
      <c r="DA32" s="679"/>
      <c r="DB32" s="679"/>
      <c r="DC32" s="683"/>
      <c r="DD32" s="654" t="s">
        <v>
174</v>
      </c>
      <c r="DE32" s="646"/>
      <c r="DF32" s="646"/>
      <c r="DG32" s="646"/>
      <c r="DH32" s="646"/>
      <c r="DI32" s="646"/>
      <c r="DJ32" s="646"/>
      <c r="DK32" s="647"/>
      <c r="DL32" s="654" t="s">
        <v>
174</v>
      </c>
      <c r="DM32" s="646"/>
      <c r="DN32" s="646"/>
      <c r="DO32" s="646"/>
      <c r="DP32" s="646"/>
      <c r="DQ32" s="646"/>
      <c r="DR32" s="646"/>
      <c r="DS32" s="646"/>
      <c r="DT32" s="646"/>
      <c r="DU32" s="646"/>
      <c r="DV32" s="647"/>
      <c r="DW32" s="650" t="s">
        <v>
174</v>
      </c>
      <c r="DX32" s="679"/>
      <c r="DY32" s="679"/>
      <c r="DZ32" s="679"/>
      <c r="EA32" s="679"/>
      <c r="EB32" s="679"/>
      <c r="EC32" s="680"/>
    </row>
    <row r="33" spans="2:133" ht="11.25" customHeight="1" x14ac:dyDescent="0.2">
      <c r="B33" s="642" t="s">
        <v>
316</v>
      </c>
      <c r="C33" s="643"/>
      <c r="D33" s="643"/>
      <c r="E33" s="643"/>
      <c r="F33" s="643"/>
      <c r="G33" s="643"/>
      <c r="H33" s="643"/>
      <c r="I33" s="643"/>
      <c r="J33" s="643"/>
      <c r="K33" s="643"/>
      <c r="L33" s="643"/>
      <c r="M33" s="643"/>
      <c r="N33" s="643"/>
      <c r="O33" s="643"/>
      <c r="P33" s="643"/>
      <c r="Q33" s="644"/>
      <c r="R33" s="645">
        <v>
7984315</v>
      </c>
      <c r="S33" s="646"/>
      <c r="T33" s="646"/>
      <c r="U33" s="646"/>
      <c r="V33" s="646"/>
      <c r="W33" s="646"/>
      <c r="X33" s="646"/>
      <c r="Y33" s="647"/>
      <c r="Z33" s="648">
        <v>
7.4</v>
      </c>
      <c r="AA33" s="648"/>
      <c r="AB33" s="648"/>
      <c r="AC33" s="648"/>
      <c r="AD33" s="649" t="s">
        <v>
174</v>
      </c>
      <c r="AE33" s="649"/>
      <c r="AF33" s="649"/>
      <c r="AG33" s="649"/>
      <c r="AH33" s="649"/>
      <c r="AI33" s="649"/>
      <c r="AJ33" s="649"/>
      <c r="AK33" s="649"/>
      <c r="AL33" s="650" t="s">
        <v>
174</v>
      </c>
      <c r="AM33" s="651"/>
      <c r="AN33" s="651"/>
      <c r="AO33" s="652"/>
      <c r="AP33" s="706"/>
      <c r="AQ33" s="707"/>
      <c r="AR33" s="707"/>
      <c r="AS33" s="707"/>
      <c r="AT33" s="710"/>
      <c r="AU33" s="232"/>
      <c r="AV33" s="232"/>
      <c r="AW33" s="232"/>
      <c r="AX33" s="695" t="s">
        <v>
317</v>
      </c>
      <c r="AY33" s="696"/>
      <c r="AZ33" s="696"/>
      <c r="BA33" s="696"/>
      <c r="BB33" s="696"/>
      <c r="BC33" s="696"/>
      <c r="BD33" s="696"/>
      <c r="BE33" s="696"/>
      <c r="BF33" s="697"/>
      <c r="BG33" s="715" t="s">
        <v>
174</v>
      </c>
      <c r="BH33" s="716"/>
      <c r="BI33" s="716"/>
      <c r="BJ33" s="716"/>
      <c r="BK33" s="716"/>
      <c r="BL33" s="716"/>
      <c r="BM33" s="717" t="s">
        <v>
174</v>
      </c>
      <c r="BN33" s="716"/>
      <c r="BO33" s="716"/>
      <c r="BP33" s="716"/>
      <c r="BQ33" s="718"/>
      <c r="BR33" s="715" t="s">
        <v>
174</v>
      </c>
      <c r="BS33" s="716"/>
      <c r="BT33" s="716"/>
      <c r="BU33" s="716"/>
      <c r="BV33" s="716"/>
      <c r="BW33" s="716"/>
      <c r="BX33" s="717" t="s">
        <v>
174</v>
      </c>
      <c r="BY33" s="716"/>
      <c r="BZ33" s="716"/>
      <c r="CA33" s="716"/>
      <c r="CB33" s="718"/>
      <c r="CD33" s="660" t="s">
        <v>
318</v>
      </c>
      <c r="CE33" s="661"/>
      <c r="CF33" s="661"/>
      <c r="CG33" s="661"/>
      <c r="CH33" s="661"/>
      <c r="CI33" s="661"/>
      <c r="CJ33" s="661"/>
      <c r="CK33" s="661"/>
      <c r="CL33" s="661"/>
      <c r="CM33" s="661"/>
      <c r="CN33" s="661"/>
      <c r="CO33" s="661"/>
      <c r="CP33" s="661"/>
      <c r="CQ33" s="662"/>
      <c r="CR33" s="645">
        <v>
40233134</v>
      </c>
      <c r="CS33" s="681"/>
      <c r="CT33" s="681"/>
      <c r="CU33" s="681"/>
      <c r="CV33" s="681"/>
      <c r="CW33" s="681"/>
      <c r="CX33" s="681"/>
      <c r="CY33" s="682"/>
      <c r="CZ33" s="650">
        <v>
38.6</v>
      </c>
      <c r="DA33" s="679"/>
      <c r="DB33" s="679"/>
      <c r="DC33" s="683"/>
      <c r="DD33" s="654">
        <v>
33401771</v>
      </c>
      <c r="DE33" s="681"/>
      <c r="DF33" s="681"/>
      <c r="DG33" s="681"/>
      <c r="DH33" s="681"/>
      <c r="DI33" s="681"/>
      <c r="DJ33" s="681"/>
      <c r="DK33" s="682"/>
      <c r="DL33" s="654">
        <v>
21534681</v>
      </c>
      <c r="DM33" s="681"/>
      <c r="DN33" s="681"/>
      <c r="DO33" s="681"/>
      <c r="DP33" s="681"/>
      <c r="DQ33" s="681"/>
      <c r="DR33" s="681"/>
      <c r="DS33" s="681"/>
      <c r="DT33" s="681"/>
      <c r="DU33" s="681"/>
      <c r="DV33" s="682"/>
      <c r="DW33" s="650">
        <v>
36.1</v>
      </c>
      <c r="DX33" s="679"/>
      <c r="DY33" s="679"/>
      <c r="DZ33" s="679"/>
      <c r="EA33" s="679"/>
      <c r="EB33" s="679"/>
      <c r="EC33" s="680"/>
    </row>
    <row r="34" spans="2:133" ht="11.25" customHeight="1" x14ac:dyDescent="0.2">
      <c r="B34" s="642" t="s">
        <v>
319</v>
      </c>
      <c r="C34" s="643"/>
      <c r="D34" s="643"/>
      <c r="E34" s="643"/>
      <c r="F34" s="643"/>
      <c r="G34" s="643"/>
      <c r="H34" s="643"/>
      <c r="I34" s="643"/>
      <c r="J34" s="643"/>
      <c r="K34" s="643"/>
      <c r="L34" s="643"/>
      <c r="M34" s="643"/>
      <c r="N34" s="643"/>
      <c r="O34" s="643"/>
      <c r="P34" s="643"/>
      <c r="Q34" s="644"/>
      <c r="R34" s="645">
        <v>
524853</v>
      </c>
      <c r="S34" s="646"/>
      <c r="T34" s="646"/>
      <c r="U34" s="646"/>
      <c r="V34" s="646"/>
      <c r="W34" s="646"/>
      <c r="X34" s="646"/>
      <c r="Y34" s="647"/>
      <c r="Z34" s="648">
        <v>
0.5</v>
      </c>
      <c r="AA34" s="648"/>
      <c r="AB34" s="648"/>
      <c r="AC34" s="648"/>
      <c r="AD34" s="649">
        <v>
469643</v>
      </c>
      <c r="AE34" s="649"/>
      <c r="AF34" s="649"/>
      <c r="AG34" s="649"/>
      <c r="AH34" s="649"/>
      <c r="AI34" s="649"/>
      <c r="AJ34" s="649"/>
      <c r="AK34" s="649"/>
      <c r="AL34" s="650">
        <v>
0.8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320</v>
      </c>
      <c r="CE34" s="661"/>
      <c r="CF34" s="661"/>
      <c r="CG34" s="661"/>
      <c r="CH34" s="661"/>
      <c r="CI34" s="661"/>
      <c r="CJ34" s="661"/>
      <c r="CK34" s="661"/>
      <c r="CL34" s="661"/>
      <c r="CM34" s="661"/>
      <c r="CN34" s="661"/>
      <c r="CO34" s="661"/>
      <c r="CP34" s="661"/>
      <c r="CQ34" s="662"/>
      <c r="CR34" s="645">
        <v>
15195677</v>
      </c>
      <c r="CS34" s="646"/>
      <c r="CT34" s="646"/>
      <c r="CU34" s="646"/>
      <c r="CV34" s="646"/>
      <c r="CW34" s="646"/>
      <c r="CX34" s="646"/>
      <c r="CY34" s="647"/>
      <c r="CZ34" s="650">
        <v>
14.6</v>
      </c>
      <c r="DA34" s="679"/>
      <c r="DB34" s="679"/>
      <c r="DC34" s="683"/>
      <c r="DD34" s="654">
        <v>
12863556</v>
      </c>
      <c r="DE34" s="646"/>
      <c r="DF34" s="646"/>
      <c r="DG34" s="646"/>
      <c r="DH34" s="646"/>
      <c r="DI34" s="646"/>
      <c r="DJ34" s="646"/>
      <c r="DK34" s="647"/>
      <c r="DL34" s="654">
        <v>
11524271</v>
      </c>
      <c r="DM34" s="646"/>
      <c r="DN34" s="646"/>
      <c r="DO34" s="646"/>
      <c r="DP34" s="646"/>
      <c r="DQ34" s="646"/>
      <c r="DR34" s="646"/>
      <c r="DS34" s="646"/>
      <c r="DT34" s="646"/>
      <c r="DU34" s="646"/>
      <c r="DV34" s="647"/>
      <c r="DW34" s="650">
        <v>
19.3</v>
      </c>
      <c r="DX34" s="679"/>
      <c r="DY34" s="679"/>
      <c r="DZ34" s="679"/>
      <c r="EA34" s="679"/>
      <c r="EB34" s="679"/>
      <c r="EC34" s="680"/>
    </row>
    <row r="35" spans="2:133" ht="11.25" customHeight="1" x14ac:dyDescent="0.2">
      <c r="B35" s="642" t="s">
        <v>
321</v>
      </c>
      <c r="C35" s="643"/>
      <c r="D35" s="643"/>
      <c r="E35" s="643"/>
      <c r="F35" s="643"/>
      <c r="G35" s="643"/>
      <c r="H35" s="643"/>
      <c r="I35" s="643"/>
      <c r="J35" s="643"/>
      <c r="K35" s="643"/>
      <c r="L35" s="643"/>
      <c r="M35" s="643"/>
      <c r="N35" s="643"/>
      <c r="O35" s="643"/>
      <c r="P35" s="643"/>
      <c r="Q35" s="644"/>
      <c r="R35" s="645">
        <v>
81550</v>
      </c>
      <c r="S35" s="646"/>
      <c r="T35" s="646"/>
      <c r="U35" s="646"/>
      <c r="V35" s="646"/>
      <c r="W35" s="646"/>
      <c r="X35" s="646"/>
      <c r="Y35" s="647"/>
      <c r="Z35" s="648">
        <v>
0.1</v>
      </c>
      <c r="AA35" s="648"/>
      <c r="AB35" s="648"/>
      <c r="AC35" s="648"/>
      <c r="AD35" s="649" t="s">
        <v>
174</v>
      </c>
      <c r="AE35" s="649"/>
      <c r="AF35" s="649"/>
      <c r="AG35" s="649"/>
      <c r="AH35" s="649"/>
      <c r="AI35" s="649"/>
      <c r="AJ35" s="649"/>
      <c r="AK35" s="649"/>
      <c r="AL35" s="650" t="s">
        <v>
174</v>
      </c>
      <c r="AM35" s="651"/>
      <c r="AN35" s="651"/>
      <c r="AO35" s="652"/>
      <c r="AP35" s="235"/>
      <c r="AQ35" s="624" t="s">
        <v>
322</v>
      </c>
      <c r="AR35" s="625"/>
      <c r="AS35" s="625"/>
      <c r="AT35" s="625"/>
      <c r="AU35" s="625"/>
      <c r="AV35" s="625"/>
      <c r="AW35" s="625"/>
      <c r="AX35" s="625"/>
      <c r="AY35" s="625"/>
      <c r="AZ35" s="625"/>
      <c r="BA35" s="625"/>
      <c r="BB35" s="625"/>
      <c r="BC35" s="625"/>
      <c r="BD35" s="625"/>
      <c r="BE35" s="625"/>
      <c r="BF35" s="626"/>
      <c r="BG35" s="624" t="s">
        <v>
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324</v>
      </c>
      <c r="CE35" s="661"/>
      <c r="CF35" s="661"/>
      <c r="CG35" s="661"/>
      <c r="CH35" s="661"/>
      <c r="CI35" s="661"/>
      <c r="CJ35" s="661"/>
      <c r="CK35" s="661"/>
      <c r="CL35" s="661"/>
      <c r="CM35" s="661"/>
      <c r="CN35" s="661"/>
      <c r="CO35" s="661"/>
      <c r="CP35" s="661"/>
      <c r="CQ35" s="662"/>
      <c r="CR35" s="645">
        <v>
1476496</v>
      </c>
      <c r="CS35" s="681"/>
      <c r="CT35" s="681"/>
      <c r="CU35" s="681"/>
      <c r="CV35" s="681"/>
      <c r="CW35" s="681"/>
      <c r="CX35" s="681"/>
      <c r="CY35" s="682"/>
      <c r="CZ35" s="650">
        <v>
1.4</v>
      </c>
      <c r="DA35" s="679"/>
      <c r="DB35" s="679"/>
      <c r="DC35" s="683"/>
      <c r="DD35" s="654">
        <v>
1393599</v>
      </c>
      <c r="DE35" s="681"/>
      <c r="DF35" s="681"/>
      <c r="DG35" s="681"/>
      <c r="DH35" s="681"/>
      <c r="DI35" s="681"/>
      <c r="DJ35" s="681"/>
      <c r="DK35" s="682"/>
      <c r="DL35" s="654">
        <v>
1393599</v>
      </c>
      <c r="DM35" s="681"/>
      <c r="DN35" s="681"/>
      <c r="DO35" s="681"/>
      <c r="DP35" s="681"/>
      <c r="DQ35" s="681"/>
      <c r="DR35" s="681"/>
      <c r="DS35" s="681"/>
      <c r="DT35" s="681"/>
      <c r="DU35" s="681"/>
      <c r="DV35" s="682"/>
      <c r="DW35" s="650">
        <v>
2.2999999999999998</v>
      </c>
      <c r="DX35" s="679"/>
      <c r="DY35" s="679"/>
      <c r="DZ35" s="679"/>
      <c r="EA35" s="679"/>
      <c r="EB35" s="679"/>
      <c r="EC35" s="680"/>
    </row>
    <row r="36" spans="2:133" ht="11.25" customHeight="1" x14ac:dyDescent="0.2">
      <c r="B36" s="642" t="s">
        <v>
325</v>
      </c>
      <c r="C36" s="643"/>
      <c r="D36" s="643"/>
      <c r="E36" s="643"/>
      <c r="F36" s="643"/>
      <c r="G36" s="643"/>
      <c r="H36" s="643"/>
      <c r="I36" s="643"/>
      <c r="J36" s="643"/>
      <c r="K36" s="643"/>
      <c r="L36" s="643"/>
      <c r="M36" s="643"/>
      <c r="N36" s="643"/>
      <c r="O36" s="643"/>
      <c r="P36" s="643"/>
      <c r="Q36" s="644"/>
      <c r="R36" s="645">
        <v>
4653549</v>
      </c>
      <c r="S36" s="646"/>
      <c r="T36" s="646"/>
      <c r="U36" s="646"/>
      <c r="V36" s="646"/>
      <c r="W36" s="646"/>
      <c r="X36" s="646"/>
      <c r="Y36" s="647"/>
      <c r="Z36" s="648">
        <v>
4.3</v>
      </c>
      <c r="AA36" s="648"/>
      <c r="AB36" s="648"/>
      <c r="AC36" s="648"/>
      <c r="AD36" s="649" t="s">
        <v>
174</v>
      </c>
      <c r="AE36" s="649"/>
      <c r="AF36" s="649"/>
      <c r="AG36" s="649"/>
      <c r="AH36" s="649"/>
      <c r="AI36" s="649"/>
      <c r="AJ36" s="649"/>
      <c r="AK36" s="649"/>
      <c r="AL36" s="650" t="s">
        <v>
174</v>
      </c>
      <c r="AM36" s="651"/>
      <c r="AN36" s="651"/>
      <c r="AO36" s="652"/>
      <c r="AP36" s="235"/>
      <c r="AQ36" s="719" t="s">
        <v>
326</v>
      </c>
      <c r="AR36" s="720"/>
      <c r="AS36" s="720"/>
      <c r="AT36" s="720"/>
      <c r="AU36" s="720"/>
      <c r="AV36" s="720"/>
      <c r="AW36" s="720"/>
      <c r="AX36" s="720"/>
      <c r="AY36" s="721"/>
      <c r="AZ36" s="634">
        <v>
8747252</v>
      </c>
      <c r="BA36" s="635"/>
      <c r="BB36" s="635"/>
      <c r="BC36" s="635"/>
      <c r="BD36" s="635"/>
      <c r="BE36" s="635"/>
      <c r="BF36" s="722"/>
      <c r="BG36" s="656" t="s">
        <v>
327</v>
      </c>
      <c r="BH36" s="657"/>
      <c r="BI36" s="657"/>
      <c r="BJ36" s="657"/>
      <c r="BK36" s="657"/>
      <c r="BL36" s="657"/>
      <c r="BM36" s="657"/>
      <c r="BN36" s="657"/>
      <c r="BO36" s="657"/>
      <c r="BP36" s="657"/>
      <c r="BQ36" s="657"/>
      <c r="BR36" s="657"/>
      <c r="BS36" s="657"/>
      <c r="BT36" s="657"/>
      <c r="BU36" s="658"/>
      <c r="BV36" s="634">
        <v>
612598</v>
      </c>
      <c r="BW36" s="635"/>
      <c r="BX36" s="635"/>
      <c r="BY36" s="635"/>
      <c r="BZ36" s="635"/>
      <c r="CA36" s="635"/>
      <c r="CB36" s="722"/>
      <c r="CD36" s="660" t="s">
        <v>
328</v>
      </c>
      <c r="CE36" s="661"/>
      <c r="CF36" s="661"/>
      <c r="CG36" s="661"/>
      <c r="CH36" s="661"/>
      <c r="CI36" s="661"/>
      <c r="CJ36" s="661"/>
      <c r="CK36" s="661"/>
      <c r="CL36" s="661"/>
      <c r="CM36" s="661"/>
      <c r="CN36" s="661"/>
      <c r="CO36" s="661"/>
      <c r="CP36" s="661"/>
      <c r="CQ36" s="662"/>
      <c r="CR36" s="645">
        <v>
5799878</v>
      </c>
      <c r="CS36" s="646"/>
      <c r="CT36" s="646"/>
      <c r="CU36" s="646"/>
      <c r="CV36" s="646"/>
      <c r="CW36" s="646"/>
      <c r="CX36" s="646"/>
      <c r="CY36" s="647"/>
      <c r="CZ36" s="650">
        <v>
5.6</v>
      </c>
      <c r="DA36" s="679"/>
      <c r="DB36" s="679"/>
      <c r="DC36" s="683"/>
      <c r="DD36" s="654">
        <v>
4675023</v>
      </c>
      <c r="DE36" s="646"/>
      <c r="DF36" s="646"/>
      <c r="DG36" s="646"/>
      <c r="DH36" s="646"/>
      <c r="DI36" s="646"/>
      <c r="DJ36" s="646"/>
      <c r="DK36" s="647"/>
      <c r="DL36" s="654">
        <v>
3430140</v>
      </c>
      <c r="DM36" s="646"/>
      <c r="DN36" s="646"/>
      <c r="DO36" s="646"/>
      <c r="DP36" s="646"/>
      <c r="DQ36" s="646"/>
      <c r="DR36" s="646"/>
      <c r="DS36" s="646"/>
      <c r="DT36" s="646"/>
      <c r="DU36" s="646"/>
      <c r="DV36" s="647"/>
      <c r="DW36" s="650">
        <v>
5.7</v>
      </c>
      <c r="DX36" s="679"/>
      <c r="DY36" s="679"/>
      <c r="DZ36" s="679"/>
      <c r="EA36" s="679"/>
      <c r="EB36" s="679"/>
      <c r="EC36" s="680"/>
    </row>
    <row r="37" spans="2:133" ht="11.25" customHeight="1" x14ac:dyDescent="0.2">
      <c r="B37" s="642" t="s">
        <v>
329</v>
      </c>
      <c r="C37" s="643"/>
      <c r="D37" s="643"/>
      <c r="E37" s="643"/>
      <c r="F37" s="643"/>
      <c r="G37" s="643"/>
      <c r="H37" s="643"/>
      <c r="I37" s="643"/>
      <c r="J37" s="643"/>
      <c r="K37" s="643"/>
      <c r="L37" s="643"/>
      <c r="M37" s="643"/>
      <c r="N37" s="643"/>
      <c r="O37" s="643"/>
      <c r="P37" s="643"/>
      <c r="Q37" s="644"/>
      <c r="R37" s="645">
        <v>
3895335</v>
      </c>
      <c r="S37" s="646"/>
      <c r="T37" s="646"/>
      <c r="U37" s="646"/>
      <c r="V37" s="646"/>
      <c r="W37" s="646"/>
      <c r="X37" s="646"/>
      <c r="Y37" s="647"/>
      <c r="Z37" s="648">
        <v>
3.6</v>
      </c>
      <c r="AA37" s="648"/>
      <c r="AB37" s="648"/>
      <c r="AC37" s="648"/>
      <c r="AD37" s="649" t="s">
        <v>
174</v>
      </c>
      <c r="AE37" s="649"/>
      <c r="AF37" s="649"/>
      <c r="AG37" s="649"/>
      <c r="AH37" s="649"/>
      <c r="AI37" s="649"/>
      <c r="AJ37" s="649"/>
      <c r="AK37" s="649"/>
      <c r="AL37" s="650" t="s">
        <v>
174</v>
      </c>
      <c r="AM37" s="651"/>
      <c r="AN37" s="651"/>
      <c r="AO37" s="652"/>
      <c r="AQ37" s="723" t="s">
        <v>
330</v>
      </c>
      <c r="AR37" s="724"/>
      <c r="AS37" s="724"/>
      <c r="AT37" s="724"/>
      <c r="AU37" s="724"/>
      <c r="AV37" s="724"/>
      <c r="AW37" s="724"/>
      <c r="AX37" s="724"/>
      <c r="AY37" s="725"/>
      <c r="AZ37" s="645">
        <v>
802117</v>
      </c>
      <c r="BA37" s="646"/>
      <c r="BB37" s="646"/>
      <c r="BC37" s="646"/>
      <c r="BD37" s="681"/>
      <c r="BE37" s="681"/>
      <c r="BF37" s="712"/>
      <c r="BG37" s="660" t="s">
        <v>
331</v>
      </c>
      <c r="BH37" s="661"/>
      <c r="BI37" s="661"/>
      <c r="BJ37" s="661"/>
      <c r="BK37" s="661"/>
      <c r="BL37" s="661"/>
      <c r="BM37" s="661"/>
      <c r="BN37" s="661"/>
      <c r="BO37" s="661"/>
      <c r="BP37" s="661"/>
      <c r="BQ37" s="661"/>
      <c r="BR37" s="661"/>
      <c r="BS37" s="661"/>
      <c r="BT37" s="661"/>
      <c r="BU37" s="662"/>
      <c r="BV37" s="645">
        <v>
612598</v>
      </c>
      <c r="BW37" s="646"/>
      <c r="BX37" s="646"/>
      <c r="BY37" s="646"/>
      <c r="BZ37" s="646"/>
      <c r="CA37" s="646"/>
      <c r="CB37" s="655"/>
      <c r="CD37" s="660" t="s">
        <v>
332</v>
      </c>
      <c r="CE37" s="661"/>
      <c r="CF37" s="661"/>
      <c r="CG37" s="661"/>
      <c r="CH37" s="661"/>
      <c r="CI37" s="661"/>
      <c r="CJ37" s="661"/>
      <c r="CK37" s="661"/>
      <c r="CL37" s="661"/>
      <c r="CM37" s="661"/>
      <c r="CN37" s="661"/>
      <c r="CO37" s="661"/>
      <c r="CP37" s="661"/>
      <c r="CQ37" s="662"/>
      <c r="CR37" s="645">
        <v>
1050740</v>
      </c>
      <c r="CS37" s="681"/>
      <c r="CT37" s="681"/>
      <c r="CU37" s="681"/>
      <c r="CV37" s="681"/>
      <c r="CW37" s="681"/>
      <c r="CX37" s="681"/>
      <c r="CY37" s="682"/>
      <c r="CZ37" s="650">
        <v>
1</v>
      </c>
      <c r="DA37" s="679"/>
      <c r="DB37" s="679"/>
      <c r="DC37" s="683"/>
      <c r="DD37" s="654">
        <v>
1050740</v>
      </c>
      <c r="DE37" s="681"/>
      <c r="DF37" s="681"/>
      <c r="DG37" s="681"/>
      <c r="DH37" s="681"/>
      <c r="DI37" s="681"/>
      <c r="DJ37" s="681"/>
      <c r="DK37" s="682"/>
      <c r="DL37" s="654">
        <v>
768440</v>
      </c>
      <c r="DM37" s="681"/>
      <c r="DN37" s="681"/>
      <c r="DO37" s="681"/>
      <c r="DP37" s="681"/>
      <c r="DQ37" s="681"/>
      <c r="DR37" s="681"/>
      <c r="DS37" s="681"/>
      <c r="DT37" s="681"/>
      <c r="DU37" s="681"/>
      <c r="DV37" s="682"/>
      <c r="DW37" s="650">
        <v>
1.3</v>
      </c>
      <c r="DX37" s="679"/>
      <c r="DY37" s="679"/>
      <c r="DZ37" s="679"/>
      <c r="EA37" s="679"/>
      <c r="EB37" s="679"/>
      <c r="EC37" s="680"/>
    </row>
    <row r="38" spans="2:133" ht="11.25" customHeight="1" x14ac:dyDescent="0.2">
      <c r="B38" s="642" t="s">
        <v>
333</v>
      </c>
      <c r="C38" s="643"/>
      <c r="D38" s="643"/>
      <c r="E38" s="643"/>
      <c r="F38" s="643"/>
      <c r="G38" s="643"/>
      <c r="H38" s="643"/>
      <c r="I38" s="643"/>
      <c r="J38" s="643"/>
      <c r="K38" s="643"/>
      <c r="L38" s="643"/>
      <c r="M38" s="643"/>
      <c r="N38" s="643"/>
      <c r="O38" s="643"/>
      <c r="P38" s="643"/>
      <c r="Q38" s="644"/>
      <c r="R38" s="645">
        <v>
3270636</v>
      </c>
      <c r="S38" s="646"/>
      <c r="T38" s="646"/>
      <c r="U38" s="646"/>
      <c r="V38" s="646"/>
      <c r="W38" s="646"/>
      <c r="X38" s="646"/>
      <c r="Y38" s="647"/>
      <c r="Z38" s="648">
        <v>
3</v>
      </c>
      <c r="AA38" s="648"/>
      <c r="AB38" s="648"/>
      <c r="AC38" s="648"/>
      <c r="AD38" s="649">
        <v>
41592</v>
      </c>
      <c r="AE38" s="649"/>
      <c r="AF38" s="649"/>
      <c r="AG38" s="649"/>
      <c r="AH38" s="649"/>
      <c r="AI38" s="649"/>
      <c r="AJ38" s="649"/>
      <c r="AK38" s="649"/>
      <c r="AL38" s="650">
        <v>
0.1</v>
      </c>
      <c r="AM38" s="651"/>
      <c r="AN38" s="651"/>
      <c r="AO38" s="652"/>
      <c r="AQ38" s="723" t="s">
        <v>
334</v>
      </c>
      <c r="AR38" s="724"/>
      <c r="AS38" s="724"/>
      <c r="AT38" s="724"/>
      <c r="AU38" s="724"/>
      <c r="AV38" s="724"/>
      <c r="AW38" s="724"/>
      <c r="AX38" s="724"/>
      <c r="AY38" s="725"/>
      <c r="AZ38" s="645">
        <v>
36768</v>
      </c>
      <c r="BA38" s="646"/>
      <c r="BB38" s="646"/>
      <c r="BC38" s="646"/>
      <c r="BD38" s="681"/>
      <c r="BE38" s="681"/>
      <c r="BF38" s="712"/>
      <c r="BG38" s="660" t="s">
        <v>
335</v>
      </c>
      <c r="BH38" s="661"/>
      <c r="BI38" s="661"/>
      <c r="BJ38" s="661"/>
      <c r="BK38" s="661"/>
      <c r="BL38" s="661"/>
      <c r="BM38" s="661"/>
      <c r="BN38" s="661"/>
      <c r="BO38" s="661"/>
      <c r="BP38" s="661"/>
      <c r="BQ38" s="661"/>
      <c r="BR38" s="661"/>
      <c r="BS38" s="661"/>
      <c r="BT38" s="661"/>
      <c r="BU38" s="662"/>
      <c r="BV38" s="645">
        <v>
35554</v>
      </c>
      <c r="BW38" s="646"/>
      <c r="BX38" s="646"/>
      <c r="BY38" s="646"/>
      <c r="BZ38" s="646"/>
      <c r="CA38" s="646"/>
      <c r="CB38" s="655"/>
      <c r="CD38" s="660" t="s">
        <v>
336</v>
      </c>
      <c r="CE38" s="661"/>
      <c r="CF38" s="661"/>
      <c r="CG38" s="661"/>
      <c r="CH38" s="661"/>
      <c r="CI38" s="661"/>
      <c r="CJ38" s="661"/>
      <c r="CK38" s="661"/>
      <c r="CL38" s="661"/>
      <c r="CM38" s="661"/>
      <c r="CN38" s="661"/>
      <c r="CO38" s="661"/>
      <c r="CP38" s="661"/>
      <c r="CQ38" s="662"/>
      <c r="CR38" s="645">
        <v>
8747252</v>
      </c>
      <c r="CS38" s="646"/>
      <c r="CT38" s="646"/>
      <c r="CU38" s="646"/>
      <c r="CV38" s="646"/>
      <c r="CW38" s="646"/>
      <c r="CX38" s="646"/>
      <c r="CY38" s="647"/>
      <c r="CZ38" s="650">
        <v>
8.4</v>
      </c>
      <c r="DA38" s="679"/>
      <c r="DB38" s="679"/>
      <c r="DC38" s="683"/>
      <c r="DD38" s="654">
        <v>
7564893</v>
      </c>
      <c r="DE38" s="646"/>
      <c r="DF38" s="646"/>
      <c r="DG38" s="646"/>
      <c r="DH38" s="646"/>
      <c r="DI38" s="646"/>
      <c r="DJ38" s="646"/>
      <c r="DK38" s="647"/>
      <c r="DL38" s="654">
        <v>
5184773</v>
      </c>
      <c r="DM38" s="646"/>
      <c r="DN38" s="646"/>
      <c r="DO38" s="646"/>
      <c r="DP38" s="646"/>
      <c r="DQ38" s="646"/>
      <c r="DR38" s="646"/>
      <c r="DS38" s="646"/>
      <c r="DT38" s="646"/>
      <c r="DU38" s="646"/>
      <c r="DV38" s="647"/>
      <c r="DW38" s="650">
        <v>
8.6999999999999993</v>
      </c>
      <c r="DX38" s="679"/>
      <c r="DY38" s="679"/>
      <c r="DZ38" s="679"/>
      <c r="EA38" s="679"/>
      <c r="EB38" s="679"/>
      <c r="EC38" s="680"/>
    </row>
    <row r="39" spans="2:133" ht="11.25" customHeight="1" x14ac:dyDescent="0.2">
      <c r="B39" s="642" t="s">
        <v>
337</v>
      </c>
      <c r="C39" s="643"/>
      <c r="D39" s="643"/>
      <c r="E39" s="643"/>
      <c r="F39" s="643"/>
      <c r="G39" s="643"/>
      <c r="H39" s="643"/>
      <c r="I39" s="643"/>
      <c r="J39" s="643"/>
      <c r="K39" s="643"/>
      <c r="L39" s="643"/>
      <c r="M39" s="643"/>
      <c r="N39" s="643"/>
      <c r="O39" s="643"/>
      <c r="P39" s="643"/>
      <c r="Q39" s="644"/>
      <c r="R39" s="645">
        <v>
1985500</v>
      </c>
      <c r="S39" s="646"/>
      <c r="T39" s="646"/>
      <c r="U39" s="646"/>
      <c r="V39" s="646"/>
      <c r="W39" s="646"/>
      <c r="X39" s="646"/>
      <c r="Y39" s="647"/>
      <c r="Z39" s="648">
        <v>
1.8</v>
      </c>
      <c r="AA39" s="648"/>
      <c r="AB39" s="648"/>
      <c r="AC39" s="648"/>
      <c r="AD39" s="649" t="s">
        <v>
174</v>
      </c>
      <c r="AE39" s="649"/>
      <c r="AF39" s="649"/>
      <c r="AG39" s="649"/>
      <c r="AH39" s="649"/>
      <c r="AI39" s="649"/>
      <c r="AJ39" s="649"/>
      <c r="AK39" s="649"/>
      <c r="AL39" s="650" t="s">
        <v>
174</v>
      </c>
      <c r="AM39" s="651"/>
      <c r="AN39" s="651"/>
      <c r="AO39" s="652"/>
      <c r="AQ39" s="723" t="s">
        <v>
338</v>
      </c>
      <c r="AR39" s="724"/>
      <c r="AS39" s="724"/>
      <c r="AT39" s="724"/>
      <c r="AU39" s="724"/>
      <c r="AV39" s="724"/>
      <c r="AW39" s="724"/>
      <c r="AX39" s="724"/>
      <c r="AY39" s="725"/>
      <c r="AZ39" s="645" t="s">
        <v>
174</v>
      </c>
      <c r="BA39" s="646"/>
      <c r="BB39" s="646"/>
      <c r="BC39" s="646"/>
      <c r="BD39" s="681"/>
      <c r="BE39" s="681"/>
      <c r="BF39" s="712"/>
      <c r="BG39" s="660" t="s">
        <v>
339</v>
      </c>
      <c r="BH39" s="661"/>
      <c r="BI39" s="661"/>
      <c r="BJ39" s="661"/>
      <c r="BK39" s="661"/>
      <c r="BL39" s="661"/>
      <c r="BM39" s="661"/>
      <c r="BN39" s="661"/>
      <c r="BO39" s="661"/>
      <c r="BP39" s="661"/>
      <c r="BQ39" s="661"/>
      <c r="BR39" s="661"/>
      <c r="BS39" s="661"/>
      <c r="BT39" s="661"/>
      <c r="BU39" s="662"/>
      <c r="BV39" s="645">
        <v>
48522</v>
      </c>
      <c r="BW39" s="646"/>
      <c r="BX39" s="646"/>
      <c r="BY39" s="646"/>
      <c r="BZ39" s="646"/>
      <c r="CA39" s="646"/>
      <c r="CB39" s="655"/>
      <c r="CD39" s="660" t="s">
        <v>
340</v>
      </c>
      <c r="CE39" s="661"/>
      <c r="CF39" s="661"/>
      <c r="CG39" s="661"/>
      <c r="CH39" s="661"/>
      <c r="CI39" s="661"/>
      <c r="CJ39" s="661"/>
      <c r="CK39" s="661"/>
      <c r="CL39" s="661"/>
      <c r="CM39" s="661"/>
      <c r="CN39" s="661"/>
      <c r="CO39" s="661"/>
      <c r="CP39" s="661"/>
      <c r="CQ39" s="662"/>
      <c r="CR39" s="645">
        <v>
6952402</v>
      </c>
      <c r="CS39" s="681"/>
      <c r="CT39" s="681"/>
      <c r="CU39" s="681"/>
      <c r="CV39" s="681"/>
      <c r="CW39" s="681"/>
      <c r="CX39" s="681"/>
      <c r="CY39" s="682"/>
      <c r="CZ39" s="650">
        <v>
6.7</v>
      </c>
      <c r="DA39" s="679"/>
      <c r="DB39" s="679"/>
      <c r="DC39" s="683"/>
      <c r="DD39" s="654">
        <v>
6902802</v>
      </c>
      <c r="DE39" s="681"/>
      <c r="DF39" s="681"/>
      <c r="DG39" s="681"/>
      <c r="DH39" s="681"/>
      <c r="DI39" s="681"/>
      <c r="DJ39" s="681"/>
      <c r="DK39" s="682"/>
      <c r="DL39" s="654" t="s">
        <v>
174</v>
      </c>
      <c r="DM39" s="681"/>
      <c r="DN39" s="681"/>
      <c r="DO39" s="681"/>
      <c r="DP39" s="681"/>
      <c r="DQ39" s="681"/>
      <c r="DR39" s="681"/>
      <c r="DS39" s="681"/>
      <c r="DT39" s="681"/>
      <c r="DU39" s="681"/>
      <c r="DV39" s="682"/>
      <c r="DW39" s="650" t="s">
        <v>
174</v>
      </c>
      <c r="DX39" s="679"/>
      <c r="DY39" s="679"/>
      <c r="DZ39" s="679"/>
      <c r="EA39" s="679"/>
      <c r="EB39" s="679"/>
      <c r="EC39" s="680"/>
    </row>
    <row r="40" spans="2:133" ht="11.25" customHeight="1" x14ac:dyDescent="0.2">
      <c r="B40" s="642" t="s">
        <v>
341</v>
      </c>
      <c r="C40" s="643"/>
      <c r="D40" s="643"/>
      <c r="E40" s="643"/>
      <c r="F40" s="643"/>
      <c r="G40" s="643"/>
      <c r="H40" s="643"/>
      <c r="I40" s="643"/>
      <c r="J40" s="643"/>
      <c r="K40" s="643"/>
      <c r="L40" s="643"/>
      <c r="M40" s="643"/>
      <c r="N40" s="643"/>
      <c r="O40" s="643"/>
      <c r="P40" s="643"/>
      <c r="Q40" s="644"/>
      <c r="R40" s="645" t="s">
        <v>
174</v>
      </c>
      <c r="S40" s="646"/>
      <c r="T40" s="646"/>
      <c r="U40" s="646"/>
      <c r="V40" s="646"/>
      <c r="W40" s="646"/>
      <c r="X40" s="646"/>
      <c r="Y40" s="647"/>
      <c r="Z40" s="648" t="s">
        <v>
174</v>
      </c>
      <c r="AA40" s="648"/>
      <c r="AB40" s="648"/>
      <c r="AC40" s="648"/>
      <c r="AD40" s="649" t="s">
        <v>
174</v>
      </c>
      <c r="AE40" s="649"/>
      <c r="AF40" s="649"/>
      <c r="AG40" s="649"/>
      <c r="AH40" s="649"/>
      <c r="AI40" s="649"/>
      <c r="AJ40" s="649"/>
      <c r="AK40" s="649"/>
      <c r="AL40" s="650" t="s">
        <v>
174</v>
      </c>
      <c r="AM40" s="651"/>
      <c r="AN40" s="651"/>
      <c r="AO40" s="652"/>
      <c r="AQ40" s="723" t="s">
        <v>
342</v>
      </c>
      <c r="AR40" s="724"/>
      <c r="AS40" s="724"/>
      <c r="AT40" s="724"/>
      <c r="AU40" s="724"/>
      <c r="AV40" s="724"/>
      <c r="AW40" s="724"/>
      <c r="AX40" s="724"/>
      <c r="AY40" s="725"/>
      <c r="AZ40" s="645" t="s">
        <v>
174</v>
      </c>
      <c r="BA40" s="646"/>
      <c r="BB40" s="646"/>
      <c r="BC40" s="646"/>
      <c r="BD40" s="681"/>
      <c r="BE40" s="681"/>
      <c r="BF40" s="712"/>
      <c r="BG40" s="726" t="s">
        <v>
343</v>
      </c>
      <c r="BH40" s="727"/>
      <c r="BI40" s="727"/>
      <c r="BJ40" s="727"/>
      <c r="BK40" s="727"/>
      <c r="BL40" s="236"/>
      <c r="BM40" s="661" t="s">
        <v>
344</v>
      </c>
      <c r="BN40" s="661"/>
      <c r="BO40" s="661"/>
      <c r="BP40" s="661"/>
      <c r="BQ40" s="661"/>
      <c r="BR40" s="661"/>
      <c r="BS40" s="661"/>
      <c r="BT40" s="661"/>
      <c r="BU40" s="662"/>
      <c r="BV40" s="645">
        <v>
122</v>
      </c>
      <c r="BW40" s="646"/>
      <c r="BX40" s="646"/>
      <c r="BY40" s="646"/>
      <c r="BZ40" s="646"/>
      <c r="CA40" s="646"/>
      <c r="CB40" s="655"/>
      <c r="CD40" s="660" t="s">
        <v>
345</v>
      </c>
      <c r="CE40" s="661"/>
      <c r="CF40" s="661"/>
      <c r="CG40" s="661"/>
      <c r="CH40" s="661"/>
      <c r="CI40" s="661"/>
      <c r="CJ40" s="661"/>
      <c r="CK40" s="661"/>
      <c r="CL40" s="661"/>
      <c r="CM40" s="661"/>
      <c r="CN40" s="661"/>
      <c r="CO40" s="661"/>
      <c r="CP40" s="661"/>
      <c r="CQ40" s="662"/>
      <c r="CR40" s="645">
        <v>
2061429</v>
      </c>
      <c r="CS40" s="646"/>
      <c r="CT40" s="646"/>
      <c r="CU40" s="646"/>
      <c r="CV40" s="646"/>
      <c r="CW40" s="646"/>
      <c r="CX40" s="646"/>
      <c r="CY40" s="647"/>
      <c r="CZ40" s="650">
        <v>
2</v>
      </c>
      <c r="DA40" s="679"/>
      <c r="DB40" s="679"/>
      <c r="DC40" s="683"/>
      <c r="DD40" s="654">
        <v>
1898</v>
      </c>
      <c r="DE40" s="646"/>
      <c r="DF40" s="646"/>
      <c r="DG40" s="646"/>
      <c r="DH40" s="646"/>
      <c r="DI40" s="646"/>
      <c r="DJ40" s="646"/>
      <c r="DK40" s="647"/>
      <c r="DL40" s="654">
        <v>
1898</v>
      </c>
      <c r="DM40" s="646"/>
      <c r="DN40" s="646"/>
      <c r="DO40" s="646"/>
      <c r="DP40" s="646"/>
      <c r="DQ40" s="646"/>
      <c r="DR40" s="646"/>
      <c r="DS40" s="646"/>
      <c r="DT40" s="646"/>
      <c r="DU40" s="646"/>
      <c r="DV40" s="647"/>
      <c r="DW40" s="650">
        <v>
0</v>
      </c>
      <c r="DX40" s="679"/>
      <c r="DY40" s="679"/>
      <c r="DZ40" s="679"/>
      <c r="EA40" s="679"/>
      <c r="EB40" s="679"/>
      <c r="EC40" s="680"/>
    </row>
    <row r="41" spans="2:133" ht="11.25" customHeight="1" x14ac:dyDescent="0.2">
      <c r="B41" s="642" t="s">
        <v>
346</v>
      </c>
      <c r="C41" s="643"/>
      <c r="D41" s="643"/>
      <c r="E41" s="643"/>
      <c r="F41" s="643"/>
      <c r="G41" s="643"/>
      <c r="H41" s="643"/>
      <c r="I41" s="643"/>
      <c r="J41" s="643"/>
      <c r="K41" s="643"/>
      <c r="L41" s="643"/>
      <c r="M41" s="643"/>
      <c r="N41" s="643"/>
      <c r="O41" s="643"/>
      <c r="P41" s="643"/>
      <c r="Q41" s="644"/>
      <c r="R41" s="645" t="s">
        <v>
174</v>
      </c>
      <c r="S41" s="646"/>
      <c r="T41" s="646"/>
      <c r="U41" s="646"/>
      <c r="V41" s="646"/>
      <c r="W41" s="646"/>
      <c r="X41" s="646"/>
      <c r="Y41" s="647"/>
      <c r="Z41" s="648" t="s">
        <v>
174</v>
      </c>
      <c r="AA41" s="648"/>
      <c r="AB41" s="648"/>
      <c r="AC41" s="648"/>
      <c r="AD41" s="649" t="s">
        <v>
174</v>
      </c>
      <c r="AE41" s="649"/>
      <c r="AF41" s="649"/>
      <c r="AG41" s="649"/>
      <c r="AH41" s="649"/>
      <c r="AI41" s="649"/>
      <c r="AJ41" s="649"/>
      <c r="AK41" s="649"/>
      <c r="AL41" s="650" t="s">
        <v>
174</v>
      </c>
      <c r="AM41" s="651"/>
      <c r="AN41" s="651"/>
      <c r="AO41" s="652"/>
      <c r="AQ41" s="723" t="s">
        <v>
347</v>
      </c>
      <c r="AR41" s="724"/>
      <c r="AS41" s="724"/>
      <c r="AT41" s="724"/>
      <c r="AU41" s="724"/>
      <c r="AV41" s="724"/>
      <c r="AW41" s="724"/>
      <c r="AX41" s="724"/>
      <c r="AY41" s="725"/>
      <c r="AZ41" s="645">
        <v>
2991901</v>
      </c>
      <c r="BA41" s="646"/>
      <c r="BB41" s="646"/>
      <c r="BC41" s="646"/>
      <c r="BD41" s="681"/>
      <c r="BE41" s="681"/>
      <c r="BF41" s="712"/>
      <c r="BG41" s="726"/>
      <c r="BH41" s="727"/>
      <c r="BI41" s="727"/>
      <c r="BJ41" s="727"/>
      <c r="BK41" s="727"/>
      <c r="BL41" s="236"/>
      <c r="BM41" s="661" t="s">
        <v>
348</v>
      </c>
      <c r="BN41" s="661"/>
      <c r="BO41" s="661"/>
      <c r="BP41" s="661"/>
      <c r="BQ41" s="661"/>
      <c r="BR41" s="661"/>
      <c r="BS41" s="661"/>
      <c r="BT41" s="661"/>
      <c r="BU41" s="662"/>
      <c r="BV41" s="645" t="s">
        <v>
174</v>
      </c>
      <c r="BW41" s="646"/>
      <c r="BX41" s="646"/>
      <c r="BY41" s="646"/>
      <c r="BZ41" s="646"/>
      <c r="CA41" s="646"/>
      <c r="CB41" s="655"/>
      <c r="CD41" s="660" t="s">
        <v>
349</v>
      </c>
      <c r="CE41" s="661"/>
      <c r="CF41" s="661"/>
      <c r="CG41" s="661"/>
      <c r="CH41" s="661"/>
      <c r="CI41" s="661"/>
      <c r="CJ41" s="661"/>
      <c r="CK41" s="661"/>
      <c r="CL41" s="661"/>
      <c r="CM41" s="661"/>
      <c r="CN41" s="661"/>
      <c r="CO41" s="661"/>
      <c r="CP41" s="661"/>
      <c r="CQ41" s="662"/>
      <c r="CR41" s="645" t="s">
        <v>
174</v>
      </c>
      <c r="CS41" s="681"/>
      <c r="CT41" s="681"/>
      <c r="CU41" s="681"/>
      <c r="CV41" s="681"/>
      <c r="CW41" s="681"/>
      <c r="CX41" s="681"/>
      <c r="CY41" s="682"/>
      <c r="CZ41" s="650" t="s">
        <v>
174</v>
      </c>
      <c r="DA41" s="679"/>
      <c r="DB41" s="679"/>
      <c r="DC41" s="683"/>
      <c r="DD41" s="654" t="s">
        <v>
174</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95" t="s">
        <v>
350</v>
      </c>
      <c r="C42" s="696"/>
      <c r="D42" s="696"/>
      <c r="E42" s="696"/>
      <c r="F42" s="696"/>
      <c r="G42" s="696"/>
      <c r="H42" s="696"/>
      <c r="I42" s="696"/>
      <c r="J42" s="696"/>
      <c r="K42" s="696"/>
      <c r="L42" s="696"/>
      <c r="M42" s="696"/>
      <c r="N42" s="696"/>
      <c r="O42" s="696"/>
      <c r="P42" s="696"/>
      <c r="Q42" s="697"/>
      <c r="R42" s="730">
        <v>
108168137</v>
      </c>
      <c r="S42" s="731"/>
      <c r="T42" s="731"/>
      <c r="U42" s="731"/>
      <c r="V42" s="731"/>
      <c r="W42" s="731"/>
      <c r="X42" s="731"/>
      <c r="Y42" s="739"/>
      <c r="Z42" s="740">
        <v>
100</v>
      </c>
      <c r="AA42" s="740"/>
      <c r="AB42" s="740"/>
      <c r="AC42" s="740"/>
      <c r="AD42" s="741">
        <v>
59706314</v>
      </c>
      <c r="AE42" s="741"/>
      <c r="AF42" s="741"/>
      <c r="AG42" s="741"/>
      <c r="AH42" s="741"/>
      <c r="AI42" s="741"/>
      <c r="AJ42" s="741"/>
      <c r="AK42" s="741"/>
      <c r="AL42" s="742">
        <v>
100</v>
      </c>
      <c r="AM42" s="717"/>
      <c r="AN42" s="717"/>
      <c r="AO42" s="743"/>
      <c r="AQ42" s="744" t="s">
        <v>
351</v>
      </c>
      <c r="AR42" s="745"/>
      <c r="AS42" s="745"/>
      <c r="AT42" s="745"/>
      <c r="AU42" s="745"/>
      <c r="AV42" s="745"/>
      <c r="AW42" s="745"/>
      <c r="AX42" s="745"/>
      <c r="AY42" s="746"/>
      <c r="AZ42" s="730">
        <v>
4916466</v>
      </c>
      <c r="BA42" s="731"/>
      <c r="BB42" s="731"/>
      <c r="BC42" s="731"/>
      <c r="BD42" s="716"/>
      <c r="BE42" s="716"/>
      <c r="BF42" s="718"/>
      <c r="BG42" s="728"/>
      <c r="BH42" s="729"/>
      <c r="BI42" s="729"/>
      <c r="BJ42" s="729"/>
      <c r="BK42" s="729"/>
      <c r="BL42" s="237"/>
      <c r="BM42" s="671" t="s">
        <v>
352</v>
      </c>
      <c r="BN42" s="671"/>
      <c r="BO42" s="671"/>
      <c r="BP42" s="671"/>
      <c r="BQ42" s="671"/>
      <c r="BR42" s="671"/>
      <c r="BS42" s="671"/>
      <c r="BT42" s="671"/>
      <c r="BU42" s="672"/>
      <c r="BV42" s="730">
        <v>
273</v>
      </c>
      <c r="BW42" s="731"/>
      <c r="BX42" s="731"/>
      <c r="BY42" s="731"/>
      <c r="BZ42" s="731"/>
      <c r="CA42" s="731"/>
      <c r="CB42" s="738"/>
      <c r="CD42" s="642" t="s">
        <v>
353</v>
      </c>
      <c r="CE42" s="643"/>
      <c r="CF42" s="643"/>
      <c r="CG42" s="643"/>
      <c r="CH42" s="643"/>
      <c r="CI42" s="643"/>
      <c r="CJ42" s="643"/>
      <c r="CK42" s="643"/>
      <c r="CL42" s="643"/>
      <c r="CM42" s="643"/>
      <c r="CN42" s="643"/>
      <c r="CO42" s="643"/>
      <c r="CP42" s="643"/>
      <c r="CQ42" s="644"/>
      <c r="CR42" s="645">
        <v>
8900282</v>
      </c>
      <c r="CS42" s="646"/>
      <c r="CT42" s="646"/>
      <c r="CU42" s="646"/>
      <c r="CV42" s="646"/>
      <c r="CW42" s="646"/>
      <c r="CX42" s="646"/>
      <c r="CY42" s="647"/>
      <c r="CZ42" s="650">
        <v>
8.5</v>
      </c>
      <c r="DA42" s="651"/>
      <c r="DB42" s="651"/>
      <c r="DC42" s="663"/>
      <c r="DD42" s="654">
        <v>
3475298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V43" s="238"/>
      <c r="BW43" s="238"/>
      <c r="BX43" s="238"/>
      <c r="BY43" s="238"/>
      <c r="BZ43" s="238"/>
      <c r="CA43" s="238"/>
      <c r="CB43" s="238"/>
      <c r="CD43" s="642" t="s">
        <v>
354</v>
      </c>
      <c r="CE43" s="643"/>
      <c r="CF43" s="643"/>
      <c r="CG43" s="643"/>
      <c r="CH43" s="643"/>
      <c r="CI43" s="643"/>
      <c r="CJ43" s="643"/>
      <c r="CK43" s="643"/>
      <c r="CL43" s="643"/>
      <c r="CM43" s="643"/>
      <c r="CN43" s="643"/>
      <c r="CO43" s="643"/>
      <c r="CP43" s="643"/>
      <c r="CQ43" s="644"/>
      <c r="CR43" s="645">
        <v>
342351</v>
      </c>
      <c r="CS43" s="681"/>
      <c r="CT43" s="681"/>
      <c r="CU43" s="681"/>
      <c r="CV43" s="681"/>
      <c r="CW43" s="681"/>
      <c r="CX43" s="681"/>
      <c r="CY43" s="682"/>
      <c r="CZ43" s="650">
        <v>
0.3</v>
      </c>
      <c r="DA43" s="679"/>
      <c r="DB43" s="679"/>
      <c r="DC43" s="683"/>
      <c r="DD43" s="654">
        <v>
335594</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CD44" s="757" t="s">
        <v>
303</v>
      </c>
      <c r="CE44" s="758"/>
      <c r="CF44" s="642" t="s">
        <v>
355</v>
      </c>
      <c r="CG44" s="643"/>
      <c r="CH44" s="643"/>
      <c r="CI44" s="643"/>
      <c r="CJ44" s="643"/>
      <c r="CK44" s="643"/>
      <c r="CL44" s="643"/>
      <c r="CM44" s="643"/>
      <c r="CN44" s="643"/>
      <c r="CO44" s="643"/>
      <c r="CP44" s="643"/>
      <c r="CQ44" s="644"/>
      <c r="CR44" s="645">
        <v>
8873112</v>
      </c>
      <c r="CS44" s="646"/>
      <c r="CT44" s="646"/>
      <c r="CU44" s="646"/>
      <c r="CV44" s="646"/>
      <c r="CW44" s="646"/>
      <c r="CX44" s="646"/>
      <c r="CY44" s="647"/>
      <c r="CZ44" s="650">
        <v>
8.5</v>
      </c>
      <c r="DA44" s="651"/>
      <c r="DB44" s="651"/>
      <c r="DC44" s="663"/>
      <c r="DD44" s="654">
        <v>
3448128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CD45" s="759"/>
      <c r="CE45" s="760"/>
      <c r="CF45" s="642" t="s">
        <v>
356</v>
      </c>
      <c r="CG45" s="643"/>
      <c r="CH45" s="643"/>
      <c r="CI45" s="643"/>
      <c r="CJ45" s="643"/>
      <c r="CK45" s="643"/>
      <c r="CL45" s="643"/>
      <c r="CM45" s="643"/>
      <c r="CN45" s="643"/>
      <c r="CO45" s="643"/>
      <c r="CP45" s="643"/>
      <c r="CQ45" s="644"/>
      <c r="CR45" s="645">
        <v>
1408238</v>
      </c>
      <c r="CS45" s="681"/>
      <c r="CT45" s="681"/>
      <c r="CU45" s="681"/>
      <c r="CV45" s="681"/>
      <c r="CW45" s="681"/>
      <c r="CX45" s="681"/>
      <c r="CY45" s="682"/>
      <c r="CZ45" s="650">
        <v>
1.4</v>
      </c>
      <c r="DA45" s="679"/>
      <c r="DB45" s="679"/>
      <c r="DC45" s="683"/>
      <c r="DD45" s="654">
        <v>
298152</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30" t="s">
        <v>
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358</v>
      </c>
      <c r="CG46" s="643"/>
      <c r="CH46" s="643"/>
      <c r="CI46" s="643"/>
      <c r="CJ46" s="643"/>
      <c r="CK46" s="643"/>
      <c r="CL46" s="643"/>
      <c r="CM46" s="643"/>
      <c r="CN46" s="643"/>
      <c r="CO46" s="643"/>
      <c r="CP46" s="643"/>
      <c r="CQ46" s="644"/>
      <c r="CR46" s="645">
        <v>
7464874</v>
      </c>
      <c r="CS46" s="646"/>
      <c r="CT46" s="646"/>
      <c r="CU46" s="646"/>
      <c r="CV46" s="646"/>
      <c r="CW46" s="646"/>
      <c r="CX46" s="646"/>
      <c r="CY46" s="647"/>
      <c r="CZ46" s="650">
        <v>
7.2</v>
      </c>
      <c r="DA46" s="651"/>
      <c r="DB46" s="651"/>
      <c r="DC46" s="663"/>
      <c r="DD46" s="654">
        <v>
3149976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0" t="s">
        <v>
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360</v>
      </c>
      <c r="CG47" s="643"/>
      <c r="CH47" s="643"/>
      <c r="CI47" s="643"/>
      <c r="CJ47" s="643"/>
      <c r="CK47" s="643"/>
      <c r="CL47" s="643"/>
      <c r="CM47" s="643"/>
      <c r="CN47" s="643"/>
      <c r="CO47" s="643"/>
      <c r="CP47" s="643"/>
      <c r="CQ47" s="644"/>
      <c r="CR47" s="645">
        <v>
27170</v>
      </c>
      <c r="CS47" s="681"/>
      <c r="CT47" s="681"/>
      <c r="CU47" s="681"/>
      <c r="CV47" s="681"/>
      <c r="CW47" s="681"/>
      <c r="CX47" s="681"/>
      <c r="CY47" s="682"/>
      <c r="CZ47" s="650">
        <v>
0</v>
      </c>
      <c r="DA47" s="679"/>
      <c r="DB47" s="679"/>
      <c r="DC47" s="683"/>
      <c r="DD47" s="654">
        <v>
27170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ht="10.8" x14ac:dyDescent="0.2">
      <c r="B48" s="241" t="s">
        <v>
361</v>
      </c>
      <c r="CD48" s="761"/>
      <c r="CE48" s="762"/>
      <c r="CF48" s="642" t="s">
        <v>
362</v>
      </c>
      <c r="CG48" s="643"/>
      <c r="CH48" s="643"/>
      <c r="CI48" s="643"/>
      <c r="CJ48" s="643"/>
      <c r="CK48" s="643"/>
      <c r="CL48" s="643"/>
      <c r="CM48" s="643"/>
      <c r="CN48" s="643"/>
      <c r="CO48" s="643"/>
      <c r="CP48" s="643"/>
      <c r="CQ48" s="644"/>
      <c r="CR48" s="645" t="s">
        <v>
174</v>
      </c>
      <c r="CS48" s="646"/>
      <c r="CT48" s="646"/>
      <c r="CU48" s="646"/>
      <c r="CV48" s="646"/>
      <c r="CW48" s="646"/>
      <c r="CX48" s="646"/>
      <c r="CY48" s="647"/>
      <c r="CZ48" s="650" t="s">
        <v>
363</v>
      </c>
      <c r="DA48" s="651"/>
      <c r="DB48" s="651"/>
      <c r="DC48" s="663"/>
      <c r="DD48" s="654" t="s">
        <v>
174</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2">
      <c r="CD49" s="695" t="s">
        <v>
364</v>
      </c>
      <c r="CE49" s="696"/>
      <c r="CF49" s="696"/>
      <c r="CG49" s="696"/>
      <c r="CH49" s="696"/>
      <c r="CI49" s="696"/>
      <c r="CJ49" s="696"/>
      <c r="CK49" s="696"/>
      <c r="CL49" s="696"/>
      <c r="CM49" s="696"/>
      <c r="CN49" s="696"/>
      <c r="CO49" s="696"/>
      <c r="CP49" s="696"/>
      <c r="CQ49" s="697"/>
      <c r="CR49" s="730">
        <v>
104147276</v>
      </c>
      <c r="CS49" s="716"/>
      <c r="CT49" s="716"/>
      <c r="CU49" s="716"/>
      <c r="CV49" s="716"/>
      <c r="CW49" s="716"/>
      <c r="CX49" s="716"/>
      <c r="CY49" s="747"/>
      <c r="CZ49" s="742">
        <v>
100</v>
      </c>
      <c r="DA49" s="748"/>
      <c r="DB49" s="748"/>
      <c r="DC49" s="749"/>
      <c r="DD49" s="750">
        <v>
66040189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jmTltaFnEI763s3+r/CpvkVGtPg3x5/srLqg0KSQ6/UbCJZ/wxmNoVsgIzc5cPEAqBO122hPx7k3gLVzEtB4g==" saltValue="UW2N2eknjaVgSR1a1LG2C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366</v>
      </c>
      <c r="DK2" s="793"/>
      <c r="DL2" s="793"/>
      <c r="DM2" s="793"/>
      <c r="DN2" s="793"/>
      <c r="DO2" s="794"/>
      <c r="DP2" s="250"/>
      <c r="DQ2" s="792" t="s">
        <v>
367</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
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
370</v>
      </c>
      <c r="B5" s="787"/>
      <c r="C5" s="787"/>
      <c r="D5" s="787"/>
      <c r="E5" s="787"/>
      <c r="F5" s="787"/>
      <c r="G5" s="787"/>
      <c r="H5" s="787"/>
      <c r="I5" s="787"/>
      <c r="J5" s="787"/>
      <c r="K5" s="787"/>
      <c r="L5" s="787"/>
      <c r="M5" s="787"/>
      <c r="N5" s="787"/>
      <c r="O5" s="787"/>
      <c r="P5" s="788"/>
      <c r="Q5" s="763" t="s">
        <v>
371</v>
      </c>
      <c r="R5" s="764"/>
      <c r="S5" s="764"/>
      <c r="T5" s="764"/>
      <c r="U5" s="765"/>
      <c r="V5" s="763" t="s">
        <v>
372</v>
      </c>
      <c r="W5" s="764"/>
      <c r="X5" s="764"/>
      <c r="Y5" s="764"/>
      <c r="Z5" s="765"/>
      <c r="AA5" s="763" t="s">
        <v>
373</v>
      </c>
      <c r="AB5" s="764"/>
      <c r="AC5" s="764"/>
      <c r="AD5" s="764"/>
      <c r="AE5" s="764"/>
      <c r="AF5" s="796" t="s">
        <v>
374</v>
      </c>
      <c r="AG5" s="764"/>
      <c r="AH5" s="764"/>
      <c r="AI5" s="764"/>
      <c r="AJ5" s="775"/>
      <c r="AK5" s="764" t="s">
        <v>
375</v>
      </c>
      <c r="AL5" s="764"/>
      <c r="AM5" s="764"/>
      <c r="AN5" s="764"/>
      <c r="AO5" s="765"/>
      <c r="AP5" s="763" t="s">
        <v>
376</v>
      </c>
      <c r="AQ5" s="764"/>
      <c r="AR5" s="764"/>
      <c r="AS5" s="764"/>
      <c r="AT5" s="765"/>
      <c r="AU5" s="763" t="s">
        <v>
377</v>
      </c>
      <c r="AV5" s="764"/>
      <c r="AW5" s="764"/>
      <c r="AX5" s="764"/>
      <c r="AY5" s="775"/>
      <c r="AZ5" s="257"/>
      <c r="BA5" s="257"/>
      <c r="BB5" s="257"/>
      <c r="BC5" s="257"/>
      <c r="BD5" s="257"/>
      <c r="BE5" s="258"/>
      <c r="BF5" s="258"/>
      <c r="BG5" s="258"/>
      <c r="BH5" s="258"/>
      <c r="BI5" s="258"/>
      <c r="BJ5" s="258"/>
      <c r="BK5" s="258"/>
      <c r="BL5" s="258"/>
      <c r="BM5" s="258"/>
      <c r="BN5" s="258"/>
      <c r="BO5" s="258"/>
      <c r="BP5" s="258"/>
      <c r="BQ5" s="786" t="s">
        <v>
378</v>
      </c>
      <c r="BR5" s="787"/>
      <c r="BS5" s="787"/>
      <c r="BT5" s="787"/>
      <c r="BU5" s="787"/>
      <c r="BV5" s="787"/>
      <c r="BW5" s="787"/>
      <c r="BX5" s="787"/>
      <c r="BY5" s="787"/>
      <c r="BZ5" s="787"/>
      <c r="CA5" s="787"/>
      <c r="CB5" s="787"/>
      <c r="CC5" s="787"/>
      <c r="CD5" s="787"/>
      <c r="CE5" s="787"/>
      <c r="CF5" s="787"/>
      <c r="CG5" s="788"/>
      <c r="CH5" s="763" t="s">
        <v>
379</v>
      </c>
      <c r="CI5" s="764"/>
      <c r="CJ5" s="764"/>
      <c r="CK5" s="764"/>
      <c r="CL5" s="765"/>
      <c r="CM5" s="763" t="s">
        <v>
380</v>
      </c>
      <c r="CN5" s="764"/>
      <c r="CO5" s="764"/>
      <c r="CP5" s="764"/>
      <c r="CQ5" s="765"/>
      <c r="CR5" s="763" t="s">
        <v>
381</v>
      </c>
      <c r="CS5" s="764"/>
      <c r="CT5" s="764"/>
      <c r="CU5" s="764"/>
      <c r="CV5" s="765"/>
      <c r="CW5" s="763" t="s">
        <v>
382</v>
      </c>
      <c r="CX5" s="764"/>
      <c r="CY5" s="764"/>
      <c r="CZ5" s="764"/>
      <c r="DA5" s="765"/>
      <c r="DB5" s="763" t="s">
        <v>
383</v>
      </c>
      <c r="DC5" s="764"/>
      <c r="DD5" s="764"/>
      <c r="DE5" s="764"/>
      <c r="DF5" s="765"/>
      <c r="DG5" s="769" t="s">
        <v>
384</v>
      </c>
      <c r="DH5" s="770"/>
      <c r="DI5" s="770"/>
      <c r="DJ5" s="770"/>
      <c r="DK5" s="771"/>
      <c r="DL5" s="769" t="s">
        <v>
385</v>
      </c>
      <c r="DM5" s="770"/>
      <c r="DN5" s="770"/>
      <c r="DO5" s="770"/>
      <c r="DP5" s="771"/>
      <c r="DQ5" s="763" t="s">
        <v>
386</v>
      </c>
      <c r="DR5" s="764"/>
      <c r="DS5" s="764"/>
      <c r="DT5" s="764"/>
      <c r="DU5" s="765"/>
      <c r="DV5" s="763" t="s">
        <v>
377</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
1</v>
      </c>
      <c r="B7" s="777" t="s">
        <v>
387</v>
      </c>
      <c r="C7" s="778"/>
      <c r="D7" s="778"/>
      <c r="E7" s="778"/>
      <c r="F7" s="778"/>
      <c r="G7" s="778"/>
      <c r="H7" s="778"/>
      <c r="I7" s="778"/>
      <c r="J7" s="778"/>
      <c r="K7" s="778"/>
      <c r="L7" s="778"/>
      <c r="M7" s="778"/>
      <c r="N7" s="778"/>
      <c r="O7" s="778"/>
      <c r="P7" s="779"/>
      <c r="Q7" s="780">
        <v>
108508</v>
      </c>
      <c r="R7" s="781"/>
      <c r="S7" s="781"/>
      <c r="T7" s="781"/>
      <c r="U7" s="781"/>
      <c r="V7" s="781">
        <v>
104487</v>
      </c>
      <c r="W7" s="781"/>
      <c r="X7" s="781"/>
      <c r="Y7" s="781"/>
      <c r="Z7" s="781"/>
      <c r="AA7" s="781">
        <v>
4021</v>
      </c>
      <c r="AB7" s="781"/>
      <c r="AC7" s="781"/>
      <c r="AD7" s="781"/>
      <c r="AE7" s="782"/>
      <c r="AF7" s="783">
        <v>
3973</v>
      </c>
      <c r="AG7" s="784"/>
      <c r="AH7" s="784"/>
      <c r="AI7" s="784"/>
      <c r="AJ7" s="785"/>
      <c r="AK7" s="820">
        <v>
4436</v>
      </c>
      <c r="AL7" s="821"/>
      <c r="AM7" s="821"/>
      <c r="AN7" s="821"/>
      <c r="AO7" s="821"/>
      <c r="AP7" s="821">
        <v>
12111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t="s">
        <v>
589</v>
      </c>
      <c r="BS7" s="824" t="s">
        <v>
590</v>
      </c>
      <c r="BT7" s="825"/>
      <c r="BU7" s="825"/>
      <c r="BV7" s="825"/>
      <c r="BW7" s="825"/>
      <c r="BX7" s="825"/>
      <c r="BY7" s="825"/>
      <c r="BZ7" s="825"/>
      <c r="CA7" s="825"/>
      <c r="CB7" s="825"/>
      <c r="CC7" s="825"/>
      <c r="CD7" s="825"/>
      <c r="CE7" s="825"/>
      <c r="CF7" s="825"/>
      <c r="CG7" s="826"/>
      <c r="CH7" s="817">
        <v>
0</v>
      </c>
      <c r="CI7" s="818"/>
      <c r="CJ7" s="818"/>
      <c r="CK7" s="818"/>
      <c r="CL7" s="819"/>
      <c r="CM7" s="817">
        <v>
13</v>
      </c>
      <c r="CN7" s="818"/>
      <c r="CO7" s="818"/>
      <c r="CP7" s="818"/>
      <c r="CQ7" s="819"/>
      <c r="CR7" s="817">
        <v>
11</v>
      </c>
      <c r="CS7" s="818"/>
      <c r="CT7" s="818"/>
      <c r="CU7" s="818"/>
      <c r="CV7" s="819"/>
      <c r="CW7" s="817">
        <v>
0</v>
      </c>
      <c r="CX7" s="818"/>
      <c r="CY7" s="818"/>
      <c r="CZ7" s="818"/>
      <c r="DA7" s="819"/>
      <c r="DB7" s="817" t="s">
        <v>
517</v>
      </c>
      <c r="DC7" s="818"/>
      <c r="DD7" s="818"/>
      <c r="DE7" s="818"/>
      <c r="DF7" s="819"/>
      <c r="DG7" s="817" t="s">
        <v>
517</v>
      </c>
      <c r="DH7" s="818"/>
      <c r="DI7" s="818"/>
      <c r="DJ7" s="818"/>
      <c r="DK7" s="819"/>
      <c r="DL7" s="817" t="s">
        <v>
517</v>
      </c>
      <c r="DM7" s="818"/>
      <c r="DN7" s="818"/>
      <c r="DO7" s="818"/>
      <c r="DP7" s="819"/>
      <c r="DQ7" s="817" t="s">
        <v>
517</v>
      </c>
      <c r="DR7" s="818"/>
      <c r="DS7" s="818"/>
      <c r="DT7" s="818"/>
      <c r="DU7" s="819"/>
      <c r="DV7" s="798"/>
      <c r="DW7" s="799"/>
      <c r="DX7" s="799"/>
      <c r="DY7" s="799"/>
      <c r="DZ7" s="800"/>
      <c r="EA7" s="255"/>
    </row>
    <row r="8" spans="1:131" s="256" customFormat="1" ht="26.25" customHeight="1" x14ac:dyDescent="0.2">
      <c r="A8" s="262">
        <v>
2</v>
      </c>
      <c r="B8" s="801" t="s">
        <v>
388</v>
      </c>
      <c r="C8" s="802"/>
      <c r="D8" s="802"/>
      <c r="E8" s="802"/>
      <c r="F8" s="802"/>
      <c r="G8" s="802"/>
      <c r="H8" s="802"/>
      <c r="I8" s="802"/>
      <c r="J8" s="802"/>
      <c r="K8" s="802"/>
      <c r="L8" s="802"/>
      <c r="M8" s="802"/>
      <c r="N8" s="802"/>
      <c r="O8" s="802"/>
      <c r="P8" s="803"/>
      <c r="Q8" s="804">
        <v>
581</v>
      </c>
      <c r="R8" s="805"/>
      <c r="S8" s="805"/>
      <c r="T8" s="805"/>
      <c r="U8" s="805"/>
      <c r="V8" s="805">
        <v>
581</v>
      </c>
      <c r="W8" s="805"/>
      <c r="X8" s="805"/>
      <c r="Y8" s="805"/>
      <c r="Z8" s="805"/>
      <c r="AA8" s="805" t="s">
        <v>
580</v>
      </c>
      <c r="AB8" s="805"/>
      <c r="AC8" s="805"/>
      <c r="AD8" s="805"/>
      <c r="AE8" s="806"/>
      <c r="AF8" s="807" t="s">
        <v>
126</v>
      </c>
      <c r="AG8" s="808"/>
      <c r="AH8" s="808"/>
      <c r="AI8" s="808"/>
      <c r="AJ8" s="809"/>
      <c r="AK8" s="810">
        <v>
526</v>
      </c>
      <c r="AL8" s="811"/>
      <c r="AM8" s="811"/>
      <c r="AN8" s="811"/>
      <c r="AO8" s="811"/>
      <c r="AP8" s="811">
        <v>
2536</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t="s">
        <v>
591</v>
      </c>
      <c r="BT8" s="815"/>
      <c r="BU8" s="815"/>
      <c r="BV8" s="815"/>
      <c r="BW8" s="815"/>
      <c r="BX8" s="815"/>
      <c r="BY8" s="815"/>
      <c r="BZ8" s="815"/>
      <c r="CA8" s="815"/>
      <c r="CB8" s="815"/>
      <c r="CC8" s="815"/>
      <c r="CD8" s="815"/>
      <c r="CE8" s="815"/>
      <c r="CF8" s="815"/>
      <c r="CG8" s="816"/>
      <c r="CH8" s="827">
        <v>
-4</v>
      </c>
      <c r="CI8" s="828"/>
      <c r="CJ8" s="828"/>
      <c r="CK8" s="828"/>
      <c r="CL8" s="829"/>
      <c r="CM8" s="827">
        <v>
573</v>
      </c>
      <c r="CN8" s="828"/>
      <c r="CO8" s="828"/>
      <c r="CP8" s="828"/>
      <c r="CQ8" s="829"/>
      <c r="CR8" s="827">
        <v>
500</v>
      </c>
      <c r="CS8" s="828"/>
      <c r="CT8" s="828"/>
      <c r="CU8" s="828"/>
      <c r="CV8" s="829"/>
      <c r="CW8" s="827">
        <v>
109</v>
      </c>
      <c r="CX8" s="828"/>
      <c r="CY8" s="828"/>
      <c r="CZ8" s="828"/>
      <c r="DA8" s="829"/>
      <c r="DB8" s="827" t="s">
        <v>
517</v>
      </c>
      <c r="DC8" s="828"/>
      <c r="DD8" s="828"/>
      <c r="DE8" s="828"/>
      <c r="DF8" s="829"/>
      <c r="DG8" s="827" t="s">
        <v>
517</v>
      </c>
      <c r="DH8" s="828"/>
      <c r="DI8" s="828"/>
      <c r="DJ8" s="828"/>
      <c r="DK8" s="829"/>
      <c r="DL8" s="827" t="s">
        <v>
517</v>
      </c>
      <c r="DM8" s="828"/>
      <c r="DN8" s="828"/>
      <c r="DO8" s="828"/>
      <c r="DP8" s="829"/>
      <c r="DQ8" s="827" t="s">
        <v>
517</v>
      </c>
      <c r="DR8" s="828"/>
      <c r="DS8" s="828"/>
      <c r="DT8" s="828"/>
      <c r="DU8" s="829"/>
      <c r="DV8" s="830"/>
      <c r="DW8" s="831"/>
      <c r="DX8" s="831"/>
      <c r="DY8" s="831"/>
      <c r="DZ8" s="832"/>
      <c r="EA8" s="255"/>
    </row>
    <row r="9" spans="1:131" s="256" customFormat="1" ht="26.25" customHeight="1" x14ac:dyDescent="0.2">
      <c r="A9" s="262">
        <v>
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t="s">
        <v>
592</v>
      </c>
      <c r="BT9" s="815"/>
      <c r="BU9" s="815"/>
      <c r="BV9" s="815"/>
      <c r="BW9" s="815"/>
      <c r="BX9" s="815"/>
      <c r="BY9" s="815"/>
      <c r="BZ9" s="815"/>
      <c r="CA9" s="815"/>
      <c r="CB9" s="815"/>
      <c r="CC9" s="815"/>
      <c r="CD9" s="815"/>
      <c r="CE9" s="815"/>
      <c r="CF9" s="815"/>
      <c r="CG9" s="816"/>
      <c r="CH9" s="827">
        <v>
2</v>
      </c>
      <c r="CI9" s="828"/>
      <c r="CJ9" s="828"/>
      <c r="CK9" s="828"/>
      <c r="CL9" s="829"/>
      <c r="CM9" s="827">
        <v>
537</v>
      </c>
      <c r="CN9" s="828"/>
      <c r="CO9" s="828"/>
      <c r="CP9" s="828"/>
      <c r="CQ9" s="829"/>
      <c r="CR9" s="827">
        <v>
500</v>
      </c>
      <c r="CS9" s="828"/>
      <c r="CT9" s="828"/>
      <c r="CU9" s="828"/>
      <c r="CV9" s="829"/>
      <c r="CW9" s="827">
        <v>
291</v>
      </c>
      <c r="CX9" s="828"/>
      <c r="CY9" s="828"/>
      <c r="CZ9" s="828"/>
      <c r="DA9" s="829"/>
      <c r="DB9" s="827" t="s">
        <v>
517</v>
      </c>
      <c r="DC9" s="828"/>
      <c r="DD9" s="828"/>
      <c r="DE9" s="828"/>
      <c r="DF9" s="829"/>
      <c r="DG9" s="827" t="s">
        <v>
517</v>
      </c>
      <c r="DH9" s="828"/>
      <c r="DI9" s="828"/>
      <c r="DJ9" s="828"/>
      <c r="DK9" s="829"/>
      <c r="DL9" s="827" t="s">
        <v>
517</v>
      </c>
      <c r="DM9" s="828"/>
      <c r="DN9" s="828"/>
      <c r="DO9" s="828"/>
      <c r="DP9" s="829"/>
      <c r="DQ9" s="827" t="s">
        <v>
517</v>
      </c>
      <c r="DR9" s="828"/>
      <c r="DS9" s="828"/>
      <c r="DT9" s="828"/>
      <c r="DU9" s="829"/>
      <c r="DV9" s="830"/>
      <c r="DW9" s="831"/>
      <c r="DX9" s="831"/>
      <c r="DY9" s="831"/>
      <c r="DZ9" s="832"/>
      <c r="EA9" s="255"/>
    </row>
    <row r="10" spans="1:131" s="256" customFormat="1" ht="26.25" customHeight="1" x14ac:dyDescent="0.2">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2">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2">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2">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2">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2">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2">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2">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2">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2">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2">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5">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2">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389</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5">
      <c r="A23" s="265" t="s">
        <v>
390</v>
      </c>
      <c r="B23" s="836" t="s">
        <v>
391</v>
      </c>
      <c r="C23" s="837"/>
      <c r="D23" s="837"/>
      <c r="E23" s="837"/>
      <c r="F23" s="837"/>
      <c r="G23" s="837"/>
      <c r="H23" s="837"/>
      <c r="I23" s="837"/>
      <c r="J23" s="837"/>
      <c r="K23" s="837"/>
      <c r="L23" s="837"/>
      <c r="M23" s="837"/>
      <c r="N23" s="837"/>
      <c r="O23" s="837"/>
      <c r="P23" s="838"/>
      <c r="Q23" s="839">
        <v>
108682</v>
      </c>
      <c r="R23" s="840"/>
      <c r="S23" s="840"/>
      <c r="T23" s="840"/>
      <c r="U23" s="840"/>
      <c r="V23" s="840">
        <v>
104662</v>
      </c>
      <c r="W23" s="840"/>
      <c r="X23" s="840"/>
      <c r="Y23" s="840"/>
      <c r="Z23" s="840"/>
      <c r="AA23" s="840">
        <v>
4021</v>
      </c>
      <c r="AB23" s="840"/>
      <c r="AC23" s="840"/>
      <c r="AD23" s="840"/>
      <c r="AE23" s="841"/>
      <c r="AF23" s="842">
        <v>
3973</v>
      </c>
      <c r="AG23" s="840"/>
      <c r="AH23" s="840"/>
      <c r="AI23" s="840"/>
      <c r="AJ23" s="843"/>
      <c r="AK23" s="844"/>
      <c r="AL23" s="845"/>
      <c r="AM23" s="845"/>
      <c r="AN23" s="845"/>
      <c r="AO23" s="845"/>
      <c r="AP23" s="840">
        <v>
14647</v>
      </c>
      <c r="AQ23" s="840"/>
      <c r="AR23" s="840"/>
      <c r="AS23" s="840"/>
      <c r="AT23" s="840"/>
      <c r="AU23" s="846"/>
      <c r="AV23" s="846"/>
      <c r="AW23" s="846"/>
      <c r="AX23" s="846"/>
      <c r="AY23" s="847"/>
      <c r="AZ23" s="855" t="s">
        <v>
392</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2">
      <c r="A24" s="854" t="s">
        <v>
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5">
      <c r="A25" s="795" t="s">
        <v>
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2">
      <c r="A26" s="786" t="s">
        <v>
370</v>
      </c>
      <c r="B26" s="787"/>
      <c r="C26" s="787"/>
      <c r="D26" s="787"/>
      <c r="E26" s="787"/>
      <c r="F26" s="787"/>
      <c r="G26" s="787"/>
      <c r="H26" s="787"/>
      <c r="I26" s="787"/>
      <c r="J26" s="787"/>
      <c r="K26" s="787"/>
      <c r="L26" s="787"/>
      <c r="M26" s="787"/>
      <c r="N26" s="787"/>
      <c r="O26" s="787"/>
      <c r="P26" s="788"/>
      <c r="Q26" s="763" t="s">
        <v>
395</v>
      </c>
      <c r="R26" s="764"/>
      <c r="S26" s="764"/>
      <c r="T26" s="764"/>
      <c r="U26" s="765"/>
      <c r="V26" s="763" t="s">
        <v>
396</v>
      </c>
      <c r="W26" s="764"/>
      <c r="X26" s="764"/>
      <c r="Y26" s="764"/>
      <c r="Z26" s="765"/>
      <c r="AA26" s="763" t="s">
        <v>
397</v>
      </c>
      <c r="AB26" s="764"/>
      <c r="AC26" s="764"/>
      <c r="AD26" s="764"/>
      <c r="AE26" s="764"/>
      <c r="AF26" s="858" t="s">
        <v>
398</v>
      </c>
      <c r="AG26" s="859"/>
      <c r="AH26" s="859"/>
      <c r="AI26" s="859"/>
      <c r="AJ26" s="860"/>
      <c r="AK26" s="764" t="s">
        <v>
399</v>
      </c>
      <c r="AL26" s="764"/>
      <c r="AM26" s="764"/>
      <c r="AN26" s="764"/>
      <c r="AO26" s="765"/>
      <c r="AP26" s="763" t="s">
        <v>
400</v>
      </c>
      <c r="AQ26" s="764"/>
      <c r="AR26" s="764"/>
      <c r="AS26" s="764"/>
      <c r="AT26" s="765"/>
      <c r="AU26" s="763" t="s">
        <v>
401</v>
      </c>
      <c r="AV26" s="764"/>
      <c r="AW26" s="764"/>
      <c r="AX26" s="764"/>
      <c r="AY26" s="765"/>
      <c r="AZ26" s="763" t="s">
        <v>
402</v>
      </c>
      <c r="BA26" s="764"/>
      <c r="BB26" s="764"/>
      <c r="BC26" s="764"/>
      <c r="BD26" s="765"/>
      <c r="BE26" s="763" t="s">
        <v>
377</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2">
      <c r="A28" s="267">
        <v>
1</v>
      </c>
      <c r="B28" s="777" t="s">
        <v>
403</v>
      </c>
      <c r="C28" s="778"/>
      <c r="D28" s="778"/>
      <c r="E28" s="778"/>
      <c r="F28" s="778"/>
      <c r="G28" s="778"/>
      <c r="H28" s="778"/>
      <c r="I28" s="778"/>
      <c r="J28" s="778"/>
      <c r="K28" s="778"/>
      <c r="L28" s="778"/>
      <c r="M28" s="778"/>
      <c r="N28" s="778"/>
      <c r="O28" s="778"/>
      <c r="P28" s="779"/>
      <c r="Q28" s="868">
        <v>
23173</v>
      </c>
      <c r="R28" s="869"/>
      <c r="S28" s="869"/>
      <c r="T28" s="869"/>
      <c r="U28" s="869"/>
      <c r="V28" s="869">
        <v>
22560</v>
      </c>
      <c r="W28" s="869"/>
      <c r="X28" s="869"/>
      <c r="Y28" s="869"/>
      <c r="Z28" s="869"/>
      <c r="AA28" s="869">
        <v>
613</v>
      </c>
      <c r="AB28" s="869"/>
      <c r="AC28" s="869"/>
      <c r="AD28" s="869"/>
      <c r="AE28" s="870"/>
      <c r="AF28" s="871">
        <v>
613</v>
      </c>
      <c r="AG28" s="869"/>
      <c r="AH28" s="869"/>
      <c r="AI28" s="869"/>
      <c r="AJ28" s="872"/>
      <c r="AK28" s="873">
        <v>
2992</v>
      </c>
      <c r="AL28" s="864"/>
      <c r="AM28" s="864"/>
      <c r="AN28" s="864"/>
      <c r="AO28" s="864"/>
      <c r="AP28" s="864" t="s">
        <v>
581</v>
      </c>
      <c r="AQ28" s="864"/>
      <c r="AR28" s="864"/>
      <c r="AS28" s="864"/>
      <c r="AT28" s="864"/>
      <c r="AU28" s="864" t="s">
        <v>
581</v>
      </c>
      <c r="AV28" s="864"/>
      <c r="AW28" s="864"/>
      <c r="AX28" s="864"/>
      <c r="AY28" s="864"/>
      <c r="AZ28" s="865" t="s">
        <v>
581</v>
      </c>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2">
      <c r="A29" s="267">
        <v>
2</v>
      </c>
      <c r="B29" s="801" t="s">
        <v>
404</v>
      </c>
      <c r="C29" s="802"/>
      <c r="D29" s="802"/>
      <c r="E29" s="802"/>
      <c r="F29" s="802"/>
      <c r="G29" s="802"/>
      <c r="H29" s="802"/>
      <c r="I29" s="802"/>
      <c r="J29" s="802"/>
      <c r="K29" s="802"/>
      <c r="L29" s="802"/>
      <c r="M29" s="802"/>
      <c r="N29" s="802"/>
      <c r="O29" s="802"/>
      <c r="P29" s="803"/>
      <c r="Q29" s="804">
        <v>
16457</v>
      </c>
      <c r="R29" s="805"/>
      <c r="S29" s="805"/>
      <c r="T29" s="805"/>
      <c r="U29" s="805"/>
      <c r="V29" s="805">
        <v>
16282</v>
      </c>
      <c r="W29" s="805"/>
      <c r="X29" s="805"/>
      <c r="Y29" s="805"/>
      <c r="Z29" s="805"/>
      <c r="AA29" s="805">
        <v>
175</v>
      </c>
      <c r="AB29" s="805"/>
      <c r="AC29" s="805"/>
      <c r="AD29" s="805"/>
      <c r="AE29" s="806"/>
      <c r="AF29" s="807">
        <v>
175</v>
      </c>
      <c r="AG29" s="808"/>
      <c r="AH29" s="808"/>
      <c r="AI29" s="808"/>
      <c r="AJ29" s="809"/>
      <c r="AK29" s="876">
        <v>
2699</v>
      </c>
      <c r="AL29" s="877"/>
      <c r="AM29" s="877"/>
      <c r="AN29" s="877"/>
      <c r="AO29" s="877"/>
      <c r="AP29" s="877" t="s">
        <v>
581</v>
      </c>
      <c r="AQ29" s="877"/>
      <c r="AR29" s="877"/>
      <c r="AS29" s="877"/>
      <c r="AT29" s="877"/>
      <c r="AU29" s="877" t="s">
        <v>
581</v>
      </c>
      <c r="AV29" s="877"/>
      <c r="AW29" s="877"/>
      <c r="AX29" s="877"/>
      <c r="AY29" s="877"/>
      <c r="AZ29" s="878" t="s">
        <v>
582</v>
      </c>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2">
      <c r="A30" s="267">
        <v>
3</v>
      </c>
      <c r="B30" s="801" t="s">
        <v>
405</v>
      </c>
      <c r="C30" s="802"/>
      <c r="D30" s="802"/>
      <c r="E30" s="802"/>
      <c r="F30" s="802"/>
      <c r="G30" s="802"/>
      <c r="H30" s="802"/>
      <c r="I30" s="802"/>
      <c r="J30" s="802"/>
      <c r="K30" s="802"/>
      <c r="L30" s="802"/>
      <c r="M30" s="802"/>
      <c r="N30" s="802"/>
      <c r="O30" s="802"/>
      <c r="P30" s="803"/>
      <c r="Q30" s="804">
        <v>
5055</v>
      </c>
      <c r="R30" s="805"/>
      <c r="S30" s="805"/>
      <c r="T30" s="805"/>
      <c r="U30" s="805"/>
      <c r="V30" s="805">
        <v>
4887</v>
      </c>
      <c r="W30" s="805"/>
      <c r="X30" s="805"/>
      <c r="Y30" s="805"/>
      <c r="Z30" s="805"/>
      <c r="AA30" s="805">
        <v>
168</v>
      </c>
      <c r="AB30" s="805"/>
      <c r="AC30" s="805"/>
      <c r="AD30" s="805"/>
      <c r="AE30" s="806"/>
      <c r="AF30" s="807">
        <v>
168</v>
      </c>
      <c r="AG30" s="808"/>
      <c r="AH30" s="808"/>
      <c r="AI30" s="808"/>
      <c r="AJ30" s="809"/>
      <c r="AK30" s="876">
        <v>
2306</v>
      </c>
      <c r="AL30" s="877"/>
      <c r="AM30" s="877"/>
      <c r="AN30" s="877"/>
      <c r="AO30" s="877"/>
      <c r="AP30" s="877" t="s">
        <v>
581</v>
      </c>
      <c r="AQ30" s="877"/>
      <c r="AR30" s="877"/>
      <c r="AS30" s="877"/>
      <c r="AT30" s="877"/>
      <c r="AU30" s="877" t="s">
        <v>
581</v>
      </c>
      <c r="AV30" s="877"/>
      <c r="AW30" s="877"/>
      <c r="AX30" s="877"/>
      <c r="AY30" s="877"/>
      <c r="AZ30" s="878" t="s">
        <v>
581</v>
      </c>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2">
      <c r="A31" s="267">
        <v>
4</v>
      </c>
      <c r="B31" s="801" t="s">
        <v>
406</v>
      </c>
      <c r="C31" s="802"/>
      <c r="D31" s="802"/>
      <c r="E31" s="802"/>
      <c r="F31" s="802"/>
      <c r="G31" s="802"/>
      <c r="H31" s="802"/>
      <c r="I31" s="802"/>
      <c r="J31" s="802"/>
      <c r="K31" s="802"/>
      <c r="L31" s="802"/>
      <c r="M31" s="802"/>
      <c r="N31" s="802"/>
      <c r="O31" s="802"/>
      <c r="P31" s="803"/>
      <c r="Q31" s="804">
        <v>
127</v>
      </c>
      <c r="R31" s="805"/>
      <c r="S31" s="805"/>
      <c r="T31" s="805"/>
      <c r="U31" s="805"/>
      <c r="V31" s="805">
        <v>
127</v>
      </c>
      <c r="W31" s="805"/>
      <c r="X31" s="805"/>
      <c r="Y31" s="805"/>
      <c r="Z31" s="805"/>
      <c r="AA31" s="805" t="s">
        <v>
580</v>
      </c>
      <c r="AB31" s="805"/>
      <c r="AC31" s="805"/>
      <c r="AD31" s="805"/>
      <c r="AE31" s="806"/>
      <c r="AF31" s="807" t="s">
        <v>
126</v>
      </c>
      <c r="AG31" s="808"/>
      <c r="AH31" s="808"/>
      <c r="AI31" s="808"/>
      <c r="AJ31" s="809"/>
      <c r="AK31" s="876">
        <v>
127</v>
      </c>
      <c r="AL31" s="877"/>
      <c r="AM31" s="877"/>
      <c r="AN31" s="877"/>
      <c r="AO31" s="877"/>
      <c r="AP31" s="877">
        <v>
1765</v>
      </c>
      <c r="AQ31" s="877"/>
      <c r="AR31" s="877"/>
      <c r="AS31" s="877"/>
      <c r="AT31" s="877"/>
      <c r="AU31" s="877">
        <v>
1765</v>
      </c>
      <c r="AV31" s="877"/>
      <c r="AW31" s="877"/>
      <c r="AX31" s="877"/>
      <c r="AY31" s="877"/>
      <c r="AZ31" s="878" t="s">
        <v>
581</v>
      </c>
      <c r="BA31" s="878"/>
      <c r="BB31" s="878"/>
      <c r="BC31" s="878"/>
      <c r="BD31" s="878"/>
      <c r="BE31" s="874"/>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2">
      <c r="A32" s="267">
        <v>
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2">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2">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2">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2">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2">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2">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2">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2">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2">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2">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2">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2">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2">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2">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2">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2">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2">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2">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2">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2">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2">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2">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2">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2">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2">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2">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2">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2">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5">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2">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408</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5">
      <c r="A63" s="265" t="s">
        <v>
390</v>
      </c>
      <c r="B63" s="836" t="s">
        <v>
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956</v>
      </c>
      <c r="AG63" s="888"/>
      <c r="AH63" s="888"/>
      <c r="AI63" s="888"/>
      <c r="AJ63" s="889"/>
      <c r="AK63" s="890"/>
      <c r="AL63" s="885"/>
      <c r="AM63" s="885"/>
      <c r="AN63" s="885"/>
      <c r="AO63" s="885"/>
      <c r="AP63" s="888">
        <v>
1765</v>
      </c>
      <c r="AQ63" s="888"/>
      <c r="AR63" s="888"/>
      <c r="AS63" s="888"/>
      <c r="AT63" s="888"/>
      <c r="AU63" s="888">
        <v>
1765</v>
      </c>
      <c r="AV63" s="888"/>
      <c r="AW63" s="888"/>
      <c r="AX63" s="888"/>
      <c r="AY63" s="888"/>
      <c r="AZ63" s="892"/>
      <c r="BA63" s="892"/>
      <c r="BB63" s="892"/>
      <c r="BC63" s="892"/>
      <c r="BD63" s="892"/>
      <c r="BE63" s="893"/>
      <c r="BF63" s="893"/>
      <c r="BG63" s="893"/>
      <c r="BH63" s="893"/>
      <c r="BI63" s="894"/>
      <c r="BJ63" s="895" t="s">
        <v>
407</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5">
      <c r="A65" s="253" t="s">
        <v>
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2">
      <c r="A66" s="786" t="s">
        <v>
411</v>
      </c>
      <c r="B66" s="787"/>
      <c r="C66" s="787"/>
      <c r="D66" s="787"/>
      <c r="E66" s="787"/>
      <c r="F66" s="787"/>
      <c r="G66" s="787"/>
      <c r="H66" s="787"/>
      <c r="I66" s="787"/>
      <c r="J66" s="787"/>
      <c r="K66" s="787"/>
      <c r="L66" s="787"/>
      <c r="M66" s="787"/>
      <c r="N66" s="787"/>
      <c r="O66" s="787"/>
      <c r="P66" s="788"/>
      <c r="Q66" s="763" t="s">
        <v>
412</v>
      </c>
      <c r="R66" s="764"/>
      <c r="S66" s="764"/>
      <c r="T66" s="764"/>
      <c r="U66" s="765"/>
      <c r="V66" s="763" t="s">
        <v>
413</v>
      </c>
      <c r="W66" s="764"/>
      <c r="X66" s="764"/>
      <c r="Y66" s="764"/>
      <c r="Z66" s="765"/>
      <c r="AA66" s="763" t="s">
        <v>
414</v>
      </c>
      <c r="AB66" s="764"/>
      <c r="AC66" s="764"/>
      <c r="AD66" s="764"/>
      <c r="AE66" s="765"/>
      <c r="AF66" s="898" t="s">
        <v>
415</v>
      </c>
      <c r="AG66" s="859"/>
      <c r="AH66" s="859"/>
      <c r="AI66" s="859"/>
      <c r="AJ66" s="899"/>
      <c r="AK66" s="763" t="s">
        <v>
416</v>
      </c>
      <c r="AL66" s="787"/>
      <c r="AM66" s="787"/>
      <c r="AN66" s="787"/>
      <c r="AO66" s="788"/>
      <c r="AP66" s="763" t="s">
        <v>
417</v>
      </c>
      <c r="AQ66" s="764"/>
      <c r="AR66" s="764"/>
      <c r="AS66" s="764"/>
      <c r="AT66" s="765"/>
      <c r="AU66" s="763" t="s">
        <v>
418</v>
      </c>
      <c r="AV66" s="764"/>
      <c r="AW66" s="764"/>
      <c r="AX66" s="764"/>
      <c r="AY66" s="765"/>
      <c r="AZ66" s="763" t="s">
        <v>
377</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2">
      <c r="A68" s="259">
        <v>
1</v>
      </c>
      <c r="B68" s="915" t="s">
        <v>
583</v>
      </c>
      <c r="C68" s="916"/>
      <c r="D68" s="916"/>
      <c r="E68" s="916"/>
      <c r="F68" s="916"/>
      <c r="G68" s="916"/>
      <c r="H68" s="916"/>
      <c r="I68" s="916"/>
      <c r="J68" s="916"/>
      <c r="K68" s="916"/>
      <c r="L68" s="916"/>
      <c r="M68" s="916"/>
      <c r="N68" s="916"/>
      <c r="O68" s="916"/>
      <c r="P68" s="917"/>
      <c r="Q68" s="918">
        <v>
8285</v>
      </c>
      <c r="R68" s="912"/>
      <c r="S68" s="912"/>
      <c r="T68" s="912"/>
      <c r="U68" s="912"/>
      <c r="V68" s="912">
        <v>
7743</v>
      </c>
      <c r="W68" s="912"/>
      <c r="X68" s="912"/>
      <c r="Y68" s="912"/>
      <c r="Z68" s="912"/>
      <c r="AA68" s="912">
        <v>
541</v>
      </c>
      <c r="AB68" s="912"/>
      <c r="AC68" s="912"/>
      <c r="AD68" s="912"/>
      <c r="AE68" s="912"/>
      <c r="AF68" s="912">
        <v>
541</v>
      </c>
      <c r="AG68" s="912"/>
      <c r="AH68" s="912"/>
      <c r="AI68" s="912"/>
      <c r="AJ68" s="912"/>
      <c r="AK68" s="912">
        <v>
105</v>
      </c>
      <c r="AL68" s="912"/>
      <c r="AM68" s="912"/>
      <c r="AN68" s="912"/>
      <c r="AO68" s="912"/>
      <c r="AP68" s="912">
        <v>
4341</v>
      </c>
      <c r="AQ68" s="912"/>
      <c r="AR68" s="912"/>
      <c r="AS68" s="912"/>
      <c r="AT68" s="912"/>
      <c r="AU68" s="912">
        <v>
187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2">
      <c r="A69" s="262">
        <v>
2</v>
      </c>
      <c r="B69" s="919" t="s">
        <v>
584</v>
      </c>
      <c r="C69" s="920"/>
      <c r="D69" s="920"/>
      <c r="E69" s="920"/>
      <c r="F69" s="920"/>
      <c r="G69" s="920"/>
      <c r="H69" s="920"/>
      <c r="I69" s="920"/>
      <c r="J69" s="920"/>
      <c r="K69" s="920"/>
      <c r="L69" s="920"/>
      <c r="M69" s="920"/>
      <c r="N69" s="920"/>
      <c r="O69" s="920"/>
      <c r="P69" s="921"/>
      <c r="Q69" s="922">
        <v>
156337</v>
      </c>
      <c r="R69" s="877"/>
      <c r="S69" s="877"/>
      <c r="T69" s="877"/>
      <c r="U69" s="877"/>
      <c r="V69" s="877">
        <v>
148325</v>
      </c>
      <c r="W69" s="877"/>
      <c r="X69" s="877"/>
      <c r="Y69" s="877"/>
      <c r="Z69" s="877"/>
      <c r="AA69" s="877">
        <v>
8012</v>
      </c>
      <c r="AB69" s="877"/>
      <c r="AC69" s="877"/>
      <c r="AD69" s="877"/>
      <c r="AE69" s="877"/>
      <c r="AF69" s="877">
        <v>
36177</v>
      </c>
      <c r="AG69" s="877"/>
      <c r="AH69" s="877"/>
      <c r="AI69" s="877"/>
      <c r="AJ69" s="877"/>
      <c r="AK69" s="923" t="s">
        <v>
517</v>
      </c>
      <c r="AL69" s="924"/>
      <c r="AM69" s="924"/>
      <c r="AN69" s="924"/>
      <c r="AO69" s="876"/>
      <c r="AP69" s="923" t="s">
        <v>
517</v>
      </c>
      <c r="AQ69" s="924"/>
      <c r="AR69" s="924"/>
      <c r="AS69" s="924"/>
      <c r="AT69" s="876"/>
      <c r="AU69" s="923" t="s">
        <v>
517</v>
      </c>
      <c r="AV69" s="924"/>
      <c r="AW69" s="924"/>
      <c r="AX69" s="924"/>
      <c r="AY69" s="876"/>
      <c r="AZ69" s="925" t="s">
        <v>
588</v>
      </c>
      <c r="BA69" s="926"/>
      <c r="BB69" s="926"/>
      <c r="BC69" s="926"/>
      <c r="BD69" s="927"/>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2">
      <c r="A70" s="262">
        <v>
3</v>
      </c>
      <c r="B70" s="919" t="s">
        <v>
585</v>
      </c>
      <c r="C70" s="920"/>
      <c r="D70" s="920"/>
      <c r="E70" s="920"/>
      <c r="F70" s="920"/>
      <c r="G70" s="920"/>
      <c r="H70" s="920"/>
      <c r="I70" s="920"/>
      <c r="J70" s="920"/>
      <c r="K70" s="920"/>
      <c r="L70" s="920"/>
      <c r="M70" s="920"/>
      <c r="N70" s="920"/>
      <c r="O70" s="920"/>
      <c r="P70" s="921"/>
      <c r="Q70" s="922">
        <v>
85568</v>
      </c>
      <c r="R70" s="877"/>
      <c r="S70" s="877"/>
      <c r="T70" s="877"/>
      <c r="U70" s="877"/>
      <c r="V70" s="877">
        <v>
81790</v>
      </c>
      <c r="W70" s="877"/>
      <c r="X70" s="877"/>
      <c r="Y70" s="877"/>
      <c r="Z70" s="877"/>
      <c r="AA70" s="877">
        <v>
3778</v>
      </c>
      <c r="AB70" s="877"/>
      <c r="AC70" s="877"/>
      <c r="AD70" s="877"/>
      <c r="AE70" s="877"/>
      <c r="AF70" s="877">
        <v>
3733</v>
      </c>
      <c r="AG70" s="877"/>
      <c r="AH70" s="877"/>
      <c r="AI70" s="877"/>
      <c r="AJ70" s="877"/>
      <c r="AK70" s="877">
        <v>
8772</v>
      </c>
      <c r="AL70" s="877"/>
      <c r="AM70" s="877"/>
      <c r="AN70" s="877"/>
      <c r="AO70" s="877"/>
      <c r="AP70" s="877">
        <v>
46122</v>
      </c>
      <c r="AQ70" s="877"/>
      <c r="AR70" s="877"/>
      <c r="AS70" s="877"/>
      <c r="AT70" s="877"/>
      <c r="AU70" s="877">
        <v>
784</v>
      </c>
      <c r="AV70" s="877"/>
      <c r="AW70" s="877"/>
      <c r="AX70" s="877"/>
      <c r="AY70" s="877"/>
      <c r="AZ70" s="928"/>
      <c r="BA70" s="928"/>
      <c r="BB70" s="928"/>
      <c r="BC70" s="928"/>
      <c r="BD70" s="929"/>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2">
      <c r="A71" s="262">
        <v>
4</v>
      </c>
      <c r="B71" s="919" t="s">
        <v>
586</v>
      </c>
      <c r="C71" s="920"/>
      <c r="D71" s="920"/>
      <c r="E71" s="920"/>
      <c r="F71" s="920"/>
      <c r="G71" s="920"/>
      <c r="H71" s="920"/>
      <c r="I71" s="920"/>
      <c r="J71" s="920"/>
      <c r="K71" s="920"/>
      <c r="L71" s="920"/>
      <c r="M71" s="920"/>
      <c r="N71" s="920"/>
      <c r="O71" s="920"/>
      <c r="P71" s="921"/>
      <c r="Q71" s="922">
        <v>
6529</v>
      </c>
      <c r="R71" s="877"/>
      <c r="S71" s="877"/>
      <c r="T71" s="877"/>
      <c r="U71" s="877"/>
      <c r="V71" s="877">
        <v>
6443</v>
      </c>
      <c r="W71" s="877"/>
      <c r="X71" s="877"/>
      <c r="Y71" s="877"/>
      <c r="Z71" s="877"/>
      <c r="AA71" s="877">
        <v>
86</v>
      </c>
      <c r="AB71" s="877"/>
      <c r="AC71" s="877"/>
      <c r="AD71" s="877"/>
      <c r="AE71" s="877"/>
      <c r="AF71" s="877">
        <v>
86</v>
      </c>
      <c r="AG71" s="877"/>
      <c r="AH71" s="877"/>
      <c r="AI71" s="877"/>
      <c r="AJ71" s="877"/>
      <c r="AK71" s="877">
        <v>
1926</v>
      </c>
      <c r="AL71" s="877"/>
      <c r="AM71" s="877"/>
      <c r="AN71" s="877"/>
      <c r="AO71" s="877"/>
      <c r="AP71" s="923" t="s">
        <v>
517</v>
      </c>
      <c r="AQ71" s="924"/>
      <c r="AR71" s="924"/>
      <c r="AS71" s="924"/>
      <c r="AT71" s="876"/>
      <c r="AU71" s="923" t="s">
        <v>
517</v>
      </c>
      <c r="AV71" s="924"/>
      <c r="AW71" s="924"/>
      <c r="AX71" s="924"/>
      <c r="AY71" s="876"/>
      <c r="AZ71" s="928"/>
      <c r="BA71" s="928"/>
      <c r="BB71" s="928"/>
      <c r="BC71" s="928"/>
      <c r="BD71" s="929"/>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2">
      <c r="A72" s="262">
        <v>
5</v>
      </c>
      <c r="B72" s="919" t="s">
        <v>
587</v>
      </c>
      <c r="C72" s="920"/>
      <c r="D72" s="920"/>
      <c r="E72" s="920"/>
      <c r="F72" s="920"/>
      <c r="G72" s="920"/>
      <c r="H72" s="920"/>
      <c r="I72" s="920"/>
      <c r="J72" s="920"/>
      <c r="K72" s="920"/>
      <c r="L72" s="920"/>
      <c r="M72" s="920"/>
      <c r="N72" s="920"/>
      <c r="O72" s="920"/>
      <c r="P72" s="921"/>
      <c r="Q72" s="922">
        <v>
1444184</v>
      </c>
      <c r="R72" s="877"/>
      <c r="S72" s="877"/>
      <c r="T72" s="877"/>
      <c r="U72" s="877"/>
      <c r="V72" s="877">
        <v>
1404896</v>
      </c>
      <c r="W72" s="877"/>
      <c r="X72" s="877"/>
      <c r="Y72" s="877"/>
      <c r="Z72" s="877"/>
      <c r="AA72" s="877">
        <v>
39288</v>
      </c>
      <c r="AB72" s="877"/>
      <c r="AC72" s="877"/>
      <c r="AD72" s="877"/>
      <c r="AE72" s="877"/>
      <c r="AF72" s="877">
        <v>
39288</v>
      </c>
      <c r="AG72" s="877"/>
      <c r="AH72" s="877"/>
      <c r="AI72" s="877"/>
      <c r="AJ72" s="877"/>
      <c r="AK72" s="877">
        <v>
16623</v>
      </c>
      <c r="AL72" s="877"/>
      <c r="AM72" s="877"/>
      <c r="AN72" s="877"/>
      <c r="AO72" s="877"/>
      <c r="AP72" s="923" t="s">
        <v>
517</v>
      </c>
      <c r="AQ72" s="924"/>
      <c r="AR72" s="924"/>
      <c r="AS72" s="924"/>
      <c r="AT72" s="876"/>
      <c r="AU72" s="923" t="s">
        <v>
517</v>
      </c>
      <c r="AV72" s="924"/>
      <c r="AW72" s="924"/>
      <c r="AX72" s="924"/>
      <c r="AY72" s="876"/>
      <c r="AZ72" s="928"/>
      <c r="BA72" s="928"/>
      <c r="BB72" s="928"/>
      <c r="BC72" s="928"/>
      <c r="BD72" s="929"/>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2">
      <c r="A73" s="262">
        <v>
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8"/>
      <c r="BA73" s="928"/>
      <c r="BB73" s="928"/>
      <c r="BC73" s="928"/>
      <c r="BD73" s="929"/>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2">
      <c r="A74" s="262">
        <v>
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8"/>
      <c r="BA74" s="928"/>
      <c r="BB74" s="928"/>
      <c r="BC74" s="928"/>
      <c r="BD74" s="929"/>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2">
      <c r="A75" s="262">
        <v>
8</v>
      </c>
      <c r="B75" s="919"/>
      <c r="C75" s="920"/>
      <c r="D75" s="920"/>
      <c r="E75" s="920"/>
      <c r="F75" s="920"/>
      <c r="G75" s="920"/>
      <c r="H75" s="920"/>
      <c r="I75" s="920"/>
      <c r="J75" s="920"/>
      <c r="K75" s="920"/>
      <c r="L75" s="920"/>
      <c r="M75" s="920"/>
      <c r="N75" s="920"/>
      <c r="O75" s="920"/>
      <c r="P75" s="921"/>
      <c r="Q75" s="930"/>
      <c r="R75" s="924"/>
      <c r="S75" s="924"/>
      <c r="T75" s="924"/>
      <c r="U75" s="876"/>
      <c r="V75" s="923"/>
      <c r="W75" s="924"/>
      <c r="X75" s="924"/>
      <c r="Y75" s="924"/>
      <c r="Z75" s="876"/>
      <c r="AA75" s="923"/>
      <c r="AB75" s="924"/>
      <c r="AC75" s="924"/>
      <c r="AD75" s="924"/>
      <c r="AE75" s="876"/>
      <c r="AF75" s="923"/>
      <c r="AG75" s="924"/>
      <c r="AH75" s="924"/>
      <c r="AI75" s="924"/>
      <c r="AJ75" s="876"/>
      <c r="AK75" s="923"/>
      <c r="AL75" s="924"/>
      <c r="AM75" s="924"/>
      <c r="AN75" s="924"/>
      <c r="AO75" s="876"/>
      <c r="AP75" s="923"/>
      <c r="AQ75" s="924"/>
      <c r="AR75" s="924"/>
      <c r="AS75" s="924"/>
      <c r="AT75" s="876"/>
      <c r="AU75" s="923"/>
      <c r="AV75" s="924"/>
      <c r="AW75" s="924"/>
      <c r="AX75" s="924"/>
      <c r="AY75" s="876"/>
      <c r="AZ75" s="928"/>
      <c r="BA75" s="928"/>
      <c r="BB75" s="928"/>
      <c r="BC75" s="928"/>
      <c r="BD75" s="929"/>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2">
      <c r="A76" s="262">
        <v>
9</v>
      </c>
      <c r="B76" s="919"/>
      <c r="C76" s="920"/>
      <c r="D76" s="920"/>
      <c r="E76" s="920"/>
      <c r="F76" s="920"/>
      <c r="G76" s="920"/>
      <c r="H76" s="920"/>
      <c r="I76" s="920"/>
      <c r="J76" s="920"/>
      <c r="K76" s="920"/>
      <c r="L76" s="920"/>
      <c r="M76" s="920"/>
      <c r="N76" s="920"/>
      <c r="O76" s="920"/>
      <c r="P76" s="921"/>
      <c r="Q76" s="930"/>
      <c r="R76" s="924"/>
      <c r="S76" s="924"/>
      <c r="T76" s="924"/>
      <c r="U76" s="876"/>
      <c r="V76" s="923"/>
      <c r="W76" s="924"/>
      <c r="X76" s="924"/>
      <c r="Y76" s="924"/>
      <c r="Z76" s="876"/>
      <c r="AA76" s="923"/>
      <c r="AB76" s="924"/>
      <c r="AC76" s="924"/>
      <c r="AD76" s="924"/>
      <c r="AE76" s="876"/>
      <c r="AF76" s="923"/>
      <c r="AG76" s="924"/>
      <c r="AH76" s="924"/>
      <c r="AI76" s="924"/>
      <c r="AJ76" s="876"/>
      <c r="AK76" s="923"/>
      <c r="AL76" s="924"/>
      <c r="AM76" s="924"/>
      <c r="AN76" s="924"/>
      <c r="AO76" s="876"/>
      <c r="AP76" s="923"/>
      <c r="AQ76" s="924"/>
      <c r="AR76" s="924"/>
      <c r="AS76" s="924"/>
      <c r="AT76" s="876"/>
      <c r="AU76" s="923"/>
      <c r="AV76" s="924"/>
      <c r="AW76" s="924"/>
      <c r="AX76" s="924"/>
      <c r="AY76" s="876"/>
      <c r="AZ76" s="928"/>
      <c r="BA76" s="928"/>
      <c r="BB76" s="928"/>
      <c r="BC76" s="928"/>
      <c r="BD76" s="929"/>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2">
      <c r="A77" s="262">
        <v>
10</v>
      </c>
      <c r="B77" s="919"/>
      <c r="C77" s="920"/>
      <c r="D77" s="920"/>
      <c r="E77" s="920"/>
      <c r="F77" s="920"/>
      <c r="G77" s="920"/>
      <c r="H77" s="920"/>
      <c r="I77" s="920"/>
      <c r="J77" s="920"/>
      <c r="K77" s="920"/>
      <c r="L77" s="920"/>
      <c r="M77" s="920"/>
      <c r="N77" s="920"/>
      <c r="O77" s="920"/>
      <c r="P77" s="921"/>
      <c r="Q77" s="930"/>
      <c r="R77" s="924"/>
      <c r="S77" s="924"/>
      <c r="T77" s="924"/>
      <c r="U77" s="876"/>
      <c r="V77" s="923"/>
      <c r="W77" s="924"/>
      <c r="X77" s="924"/>
      <c r="Y77" s="924"/>
      <c r="Z77" s="876"/>
      <c r="AA77" s="923"/>
      <c r="AB77" s="924"/>
      <c r="AC77" s="924"/>
      <c r="AD77" s="924"/>
      <c r="AE77" s="876"/>
      <c r="AF77" s="923"/>
      <c r="AG77" s="924"/>
      <c r="AH77" s="924"/>
      <c r="AI77" s="924"/>
      <c r="AJ77" s="876"/>
      <c r="AK77" s="923"/>
      <c r="AL77" s="924"/>
      <c r="AM77" s="924"/>
      <c r="AN77" s="924"/>
      <c r="AO77" s="876"/>
      <c r="AP77" s="923"/>
      <c r="AQ77" s="924"/>
      <c r="AR77" s="924"/>
      <c r="AS77" s="924"/>
      <c r="AT77" s="876"/>
      <c r="AU77" s="923"/>
      <c r="AV77" s="924"/>
      <c r="AW77" s="924"/>
      <c r="AX77" s="924"/>
      <c r="AY77" s="876"/>
      <c r="AZ77" s="928"/>
      <c r="BA77" s="928"/>
      <c r="BB77" s="928"/>
      <c r="BC77" s="928"/>
      <c r="BD77" s="929"/>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2">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8"/>
      <c r="BA78" s="928"/>
      <c r="BB78" s="928"/>
      <c r="BC78" s="928"/>
      <c r="BD78" s="929"/>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2">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8"/>
      <c r="BA79" s="928"/>
      <c r="BB79" s="928"/>
      <c r="BC79" s="928"/>
      <c r="BD79" s="929"/>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2">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8"/>
      <c r="BA80" s="928"/>
      <c r="BB80" s="928"/>
      <c r="BC80" s="928"/>
      <c r="BD80" s="929"/>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2">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8"/>
      <c r="BA81" s="928"/>
      <c r="BB81" s="928"/>
      <c r="BC81" s="928"/>
      <c r="BD81" s="929"/>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2">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8"/>
      <c r="BA82" s="928"/>
      <c r="BB82" s="928"/>
      <c r="BC82" s="928"/>
      <c r="BD82" s="929"/>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2">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8"/>
      <c r="BA83" s="928"/>
      <c r="BB83" s="928"/>
      <c r="BC83" s="928"/>
      <c r="BD83" s="929"/>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2">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8"/>
      <c r="BA84" s="928"/>
      <c r="BB84" s="928"/>
      <c r="BC84" s="928"/>
      <c r="BD84" s="929"/>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2">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8"/>
      <c r="BA85" s="928"/>
      <c r="BB85" s="928"/>
      <c r="BC85" s="928"/>
      <c r="BD85" s="929"/>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2">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8"/>
      <c r="BA86" s="928"/>
      <c r="BB86" s="928"/>
      <c r="BC86" s="928"/>
      <c r="BD86" s="929"/>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2">
      <c r="A87" s="270">
        <v>
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5">
      <c r="A88" s="265" t="s">
        <v>
390</v>
      </c>
      <c r="B88" s="836" t="s">
        <v>
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79825</v>
      </c>
      <c r="AG88" s="888"/>
      <c r="AH88" s="888"/>
      <c r="AI88" s="888"/>
      <c r="AJ88" s="888"/>
      <c r="AK88" s="885"/>
      <c r="AL88" s="885"/>
      <c r="AM88" s="885"/>
      <c r="AN88" s="885"/>
      <c r="AO88" s="885"/>
      <c r="AP88" s="888">
        <v>
50463</v>
      </c>
      <c r="AQ88" s="888"/>
      <c r="AR88" s="888"/>
      <c r="AS88" s="888"/>
      <c r="AT88" s="888"/>
      <c r="AU88" s="888">
        <v>
971</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390</v>
      </c>
      <c r="BR102" s="836" t="s">
        <v>
420</v>
      </c>
      <c r="BS102" s="837"/>
      <c r="BT102" s="837"/>
      <c r="BU102" s="837"/>
      <c r="BV102" s="837"/>
      <c r="BW102" s="837"/>
      <c r="BX102" s="837"/>
      <c r="BY102" s="837"/>
      <c r="BZ102" s="837"/>
      <c r="CA102" s="837"/>
      <c r="CB102" s="837"/>
      <c r="CC102" s="837"/>
      <c r="CD102" s="837"/>
      <c r="CE102" s="837"/>
      <c r="CF102" s="837"/>
      <c r="CG102" s="838"/>
      <c r="CH102" s="938"/>
      <c r="CI102" s="939"/>
      <c r="CJ102" s="939"/>
      <c r="CK102" s="939"/>
      <c r="CL102" s="940"/>
      <c r="CM102" s="938"/>
      <c r="CN102" s="939"/>
      <c r="CO102" s="939"/>
      <c r="CP102" s="939"/>
      <c r="CQ102" s="940"/>
      <c r="CR102" s="941">
        <v>
1011</v>
      </c>
      <c r="CS102" s="896"/>
      <c r="CT102" s="896"/>
      <c r="CU102" s="896"/>
      <c r="CV102" s="942"/>
      <c r="CW102" s="941">
        <v>
400</v>
      </c>
      <c r="CX102" s="896"/>
      <c r="CY102" s="896"/>
      <c r="CZ102" s="896"/>
      <c r="DA102" s="942"/>
      <c r="DB102" s="941" t="s">
        <v>
593</v>
      </c>
      <c r="DC102" s="896"/>
      <c r="DD102" s="896"/>
      <c r="DE102" s="896"/>
      <c r="DF102" s="942"/>
      <c r="DG102" s="941" t="s">
        <v>
593</v>
      </c>
      <c r="DH102" s="896"/>
      <c r="DI102" s="896"/>
      <c r="DJ102" s="896"/>
      <c r="DK102" s="942"/>
      <c r="DL102" s="941" t="s">
        <v>
594</v>
      </c>
      <c r="DM102" s="896"/>
      <c r="DN102" s="896"/>
      <c r="DO102" s="896"/>
      <c r="DP102" s="942"/>
      <c r="DQ102" s="941" t="s">
        <v>
594</v>
      </c>
      <c r="DR102" s="896"/>
      <c r="DS102" s="896"/>
      <c r="DT102" s="896"/>
      <c r="DU102" s="942"/>
      <c r="DV102" s="965"/>
      <c r="DW102" s="966"/>
      <c r="DX102" s="966"/>
      <c r="DY102" s="966"/>
      <c r="DZ102" s="967"/>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8" t="s">
        <v>
421</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9" t="s">
        <v>
422</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70" t="s">
        <v>
425</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
426</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47" customFormat="1" ht="26.25" customHeight="1" x14ac:dyDescent="0.2">
      <c r="A109" s="963" t="s">
        <v>
427</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
428</v>
      </c>
      <c r="AB109" s="944"/>
      <c r="AC109" s="944"/>
      <c r="AD109" s="944"/>
      <c r="AE109" s="945"/>
      <c r="AF109" s="943" t="s">
        <v>
306</v>
      </c>
      <c r="AG109" s="944"/>
      <c r="AH109" s="944"/>
      <c r="AI109" s="944"/>
      <c r="AJ109" s="945"/>
      <c r="AK109" s="943" t="s">
        <v>
305</v>
      </c>
      <c r="AL109" s="944"/>
      <c r="AM109" s="944"/>
      <c r="AN109" s="944"/>
      <c r="AO109" s="945"/>
      <c r="AP109" s="943" t="s">
        <v>
429</v>
      </c>
      <c r="AQ109" s="944"/>
      <c r="AR109" s="944"/>
      <c r="AS109" s="944"/>
      <c r="AT109" s="946"/>
      <c r="AU109" s="963" t="s">
        <v>
427</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
428</v>
      </c>
      <c r="BR109" s="944"/>
      <c r="BS109" s="944"/>
      <c r="BT109" s="944"/>
      <c r="BU109" s="945"/>
      <c r="BV109" s="943" t="s">
        <v>
306</v>
      </c>
      <c r="BW109" s="944"/>
      <c r="BX109" s="944"/>
      <c r="BY109" s="944"/>
      <c r="BZ109" s="945"/>
      <c r="CA109" s="943" t="s">
        <v>
305</v>
      </c>
      <c r="CB109" s="944"/>
      <c r="CC109" s="944"/>
      <c r="CD109" s="944"/>
      <c r="CE109" s="945"/>
      <c r="CF109" s="964" t="s">
        <v>
429</v>
      </c>
      <c r="CG109" s="964"/>
      <c r="CH109" s="964"/>
      <c r="CI109" s="964"/>
      <c r="CJ109" s="964"/>
      <c r="CK109" s="943" t="s">
        <v>
430</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
428</v>
      </c>
      <c r="DH109" s="944"/>
      <c r="DI109" s="944"/>
      <c r="DJ109" s="944"/>
      <c r="DK109" s="945"/>
      <c r="DL109" s="943" t="s">
        <v>
306</v>
      </c>
      <c r="DM109" s="944"/>
      <c r="DN109" s="944"/>
      <c r="DO109" s="944"/>
      <c r="DP109" s="945"/>
      <c r="DQ109" s="943" t="s">
        <v>
305</v>
      </c>
      <c r="DR109" s="944"/>
      <c r="DS109" s="944"/>
      <c r="DT109" s="944"/>
      <c r="DU109" s="945"/>
      <c r="DV109" s="943" t="s">
        <v>
429</v>
      </c>
      <c r="DW109" s="944"/>
      <c r="DX109" s="944"/>
      <c r="DY109" s="944"/>
      <c r="DZ109" s="946"/>
    </row>
    <row r="110" spans="1:131" s="247" customFormat="1" ht="26.25" customHeight="1" x14ac:dyDescent="0.2">
      <c r="A110" s="947" t="s">
        <v>
431</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
1793466</v>
      </c>
      <c r="AB110" s="951"/>
      <c r="AC110" s="951"/>
      <c r="AD110" s="951"/>
      <c r="AE110" s="952"/>
      <c r="AF110" s="953">
        <v>
1456573</v>
      </c>
      <c r="AG110" s="951"/>
      <c r="AH110" s="951"/>
      <c r="AI110" s="951"/>
      <c r="AJ110" s="952"/>
      <c r="AK110" s="953">
        <v>
1231287</v>
      </c>
      <c r="AL110" s="951"/>
      <c r="AM110" s="951"/>
      <c r="AN110" s="951"/>
      <c r="AO110" s="952"/>
      <c r="AP110" s="954">
        <v>
2.2999999999999998</v>
      </c>
      <c r="AQ110" s="955"/>
      <c r="AR110" s="955"/>
      <c r="AS110" s="955"/>
      <c r="AT110" s="956"/>
      <c r="AU110" s="957" t="s">
        <v>
72</v>
      </c>
      <c r="AV110" s="958"/>
      <c r="AW110" s="958"/>
      <c r="AX110" s="958"/>
      <c r="AY110" s="958"/>
      <c r="AZ110" s="999" t="s">
        <v>
432</v>
      </c>
      <c r="BA110" s="948"/>
      <c r="BB110" s="948"/>
      <c r="BC110" s="948"/>
      <c r="BD110" s="948"/>
      <c r="BE110" s="948"/>
      <c r="BF110" s="948"/>
      <c r="BG110" s="948"/>
      <c r="BH110" s="948"/>
      <c r="BI110" s="948"/>
      <c r="BJ110" s="948"/>
      <c r="BK110" s="948"/>
      <c r="BL110" s="948"/>
      <c r="BM110" s="948"/>
      <c r="BN110" s="948"/>
      <c r="BO110" s="948"/>
      <c r="BP110" s="949"/>
      <c r="BQ110" s="985">
        <v>
12698292</v>
      </c>
      <c r="BR110" s="986"/>
      <c r="BS110" s="986"/>
      <c r="BT110" s="986"/>
      <c r="BU110" s="986"/>
      <c r="BV110" s="986">
        <v>
13797025</v>
      </c>
      <c r="BW110" s="986"/>
      <c r="BX110" s="986"/>
      <c r="BY110" s="986"/>
      <c r="BZ110" s="986"/>
      <c r="CA110" s="986">
        <v>
14647153</v>
      </c>
      <c r="CB110" s="986"/>
      <c r="CC110" s="986"/>
      <c r="CD110" s="986"/>
      <c r="CE110" s="986"/>
      <c r="CF110" s="1000">
        <v>
27.1</v>
      </c>
      <c r="CG110" s="1001"/>
      <c r="CH110" s="1001"/>
      <c r="CI110" s="1001"/>
      <c r="CJ110" s="1001"/>
      <c r="CK110" s="1002" t="s">
        <v>
433</v>
      </c>
      <c r="CL110" s="1003"/>
      <c r="CM110" s="982" t="s">
        <v>
434</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85" t="s">
        <v>
435</v>
      </c>
      <c r="DH110" s="986"/>
      <c r="DI110" s="986"/>
      <c r="DJ110" s="986"/>
      <c r="DK110" s="986"/>
      <c r="DL110" s="986" t="s">
        <v>
436</v>
      </c>
      <c r="DM110" s="986"/>
      <c r="DN110" s="986"/>
      <c r="DO110" s="986"/>
      <c r="DP110" s="986"/>
      <c r="DQ110" s="986" t="s">
        <v>
437</v>
      </c>
      <c r="DR110" s="986"/>
      <c r="DS110" s="986"/>
      <c r="DT110" s="986"/>
      <c r="DU110" s="986"/>
      <c r="DV110" s="987" t="s">
        <v>
438</v>
      </c>
      <c r="DW110" s="987"/>
      <c r="DX110" s="987"/>
      <c r="DY110" s="987"/>
      <c r="DZ110" s="988"/>
    </row>
    <row r="111" spans="1:131" s="247" customFormat="1" ht="26.25" customHeight="1" x14ac:dyDescent="0.2">
      <c r="A111" s="989" t="s">
        <v>
439</v>
      </c>
      <c r="B111" s="990"/>
      <c r="C111" s="990"/>
      <c r="D111" s="990"/>
      <c r="E111" s="990"/>
      <c r="F111" s="990"/>
      <c r="G111" s="990"/>
      <c r="H111" s="990"/>
      <c r="I111" s="990"/>
      <c r="J111" s="990"/>
      <c r="K111" s="990"/>
      <c r="L111" s="990"/>
      <c r="M111" s="990"/>
      <c r="N111" s="990"/>
      <c r="O111" s="990"/>
      <c r="P111" s="990"/>
      <c r="Q111" s="990"/>
      <c r="R111" s="990"/>
      <c r="S111" s="990"/>
      <c r="T111" s="990"/>
      <c r="U111" s="990"/>
      <c r="V111" s="990"/>
      <c r="W111" s="990"/>
      <c r="X111" s="990"/>
      <c r="Y111" s="990"/>
      <c r="Z111" s="991"/>
      <c r="AA111" s="992" t="s">
        <v>
440</v>
      </c>
      <c r="AB111" s="993"/>
      <c r="AC111" s="993"/>
      <c r="AD111" s="993"/>
      <c r="AE111" s="994"/>
      <c r="AF111" s="995" t="s">
        <v>
436</v>
      </c>
      <c r="AG111" s="993"/>
      <c r="AH111" s="993"/>
      <c r="AI111" s="993"/>
      <c r="AJ111" s="994"/>
      <c r="AK111" s="995" t="s">
        <v>
438</v>
      </c>
      <c r="AL111" s="993"/>
      <c r="AM111" s="993"/>
      <c r="AN111" s="993"/>
      <c r="AO111" s="994"/>
      <c r="AP111" s="996" t="s">
        <v>
440</v>
      </c>
      <c r="AQ111" s="997"/>
      <c r="AR111" s="997"/>
      <c r="AS111" s="997"/>
      <c r="AT111" s="998"/>
      <c r="AU111" s="959"/>
      <c r="AV111" s="960"/>
      <c r="AW111" s="960"/>
      <c r="AX111" s="960"/>
      <c r="AY111" s="960"/>
      <c r="AZ111" s="1008" t="s">
        <v>
441</v>
      </c>
      <c r="BA111" s="1009"/>
      <c r="BB111" s="1009"/>
      <c r="BC111" s="1009"/>
      <c r="BD111" s="1009"/>
      <c r="BE111" s="1009"/>
      <c r="BF111" s="1009"/>
      <c r="BG111" s="1009"/>
      <c r="BH111" s="1009"/>
      <c r="BI111" s="1009"/>
      <c r="BJ111" s="1009"/>
      <c r="BK111" s="1009"/>
      <c r="BL111" s="1009"/>
      <c r="BM111" s="1009"/>
      <c r="BN111" s="1009"/>
      <c r="BO111" s="1009"/>
      <c r="BP111" s="1010"/>
      <c r="BQ111" s="978">
        <v>
119517</v>
      </c>
      <c r="BR111" s="979"/>
      <c r="BS111" s="979"/>
      <c r="BT111" s="979"/>
      <c r="BU111" s="979"/>
      <c r="BV111" s="979">
        <v>
94928</v>
      </c>
      <c r="BW111" s="979"/>
      <c r="BX111" s="979"/>
      <c r="BY111" s="979"/>
      <c r="BZ111" s="979"/>
      <c r="CA111" s="979">
        <v>
72000</v>
      </c>
      <c r="CB111" s="979"/>
      <c r="CC111" s="979"/>
      <c r="CD111" s="979"/>
      <c r="CE111" s="979"/>
      <c r="CF111" s="973">
        <v>
0.1</v>
      </c>
      <c r="CG111" s="974"/>
      <c r="CH111" s="974"/>
      <c r="CI111" s="974"/>
      <c r="CJ111" s="974"/>
      <c r="CK111" s="1004"/>
      <c r="CL111" s="1005"/>
      <c r="CM111" s="975" t="s">
        <v>
442</v>
      </c>
      <c r="CN111" s="976"/>
      <c r="CO111" s="976"/>
      <c r="CP111" s="976"/>
      <c r="CQ111" s="976"/>
      <c r="CR111" s="976"/>
      <c r="CS111" s="976"/>
      <c r="CT111" s="976"/>
      <c r="CU111" s="976"/>
      <c r="CV111" s="976"/>
      <c r="CW111" s="976"/>
      <c r="CX111" s="976"/>
      <c r="CY111" s="976"/>
      <c r="CZ111" s="976"/>
      <c r="DA111" s="976"/>
      <c r="DB111" s="976"/>
      <c r="DC111" s="976"/>
      <c r="DD111" s="976"/>
      <c r="DE111" s="976"/>
      <c r="DF111" s="977"/>
      <c r="DG111" s="978" t="s">
        <v>
435</v>
      </c>
      <c r="DH111" s="979"/>
      <c r="DI111" s="979"/>
      <c r="DJ111" s="979"/>
      <c r="DK111" s="979"/>
      <c r="DL111" s="979" t="s">
        <v>
436</v>
      </c>
      <c r="DM111" s="979"/>
      <c r="DN111" s="979"/>
      <c r="DO111" s="979"/>
      <c r="DP111" s="979"/>
      <c r="DQ111" s="979" t="s">
        <v>
436</v>
      </c>
      <c r="DR111" s="979"/>
      <c r="DS111" s="979"/>
      <c r="DT111" s="979"/>
      <c r="DU111" s="979"/>
      <c r="DV111" s="980" t="s">
        <v>
436</v>
      </c>
      <c r="DW111" s="980"/>
      <c r="DX111" s="980"/>
      <c r="DY111" s="980"/>
      <c r="DZ111" s="981"/>
    </row>
    <row r="112" spans="1:131" s="247" customFormat="1" ht="26.25" customHeight="1" x14ac:dyDescent="0.2">
      <c r="A112" s="1011" t="s">
        <v>
443</v>
      </c>
      <c r="B112" s="1012"/>
      <c r="C112" s="1009" t="s">
        <v>
444</v>
      </c>
      <c r="D112" s="1009"/>
      <c r="E112" s="1009"/>
      <c r="F112" s="1009"/>
      <c r="G112" s="1009"/>
      <c r="H112" s="1009"/>
      <c r="I112" s="1009"/>
      <c r="J112" s="1009"/>
      <c r="K112" s="1009"/>
      <c r="L112" s="1009"/>
      <c r="M112" s="1009"/>
      <c r="N112" s="1009"/>
      <c r="O112" s="1009"/>
      <c r="P112" s="1009"/>
      <c r="Q112" s="1009"/>
      <c r="R112" s="1009"/>
      <c r="S112" s="1009"/>
      <c r="T112" s="1009"/>
      <c r="U112" s="1009"/>
      <c r="V112" s="1009"/>
      <c r="W112" s="1009"/>
      <c r="X112" s="1009"/>
      <c r="Y112" s="1009"/>
      <c r="Z112" s="1010"/>
      <c r="AA112" s="1017">
        <v>
66633</v>
      </c>
      <c r="AB112" s="1018"/>
      <c r="AC112" s="1018"/>
      <c r="AD112" s="1018"/>
      <c r="AE112" s="1019"/>
      <c r="AF112" s="1020">
        <v>
91400</v>
      </c>
      <c r="AG112" s="1018"/>
      <c r="AH112" s="1018"/>
      <c r="AI112" s="1018"/>
      <c r="AJ112" s="1019"/>
      <c r="AK112" s="1020">
        <v>
153400</v>
      </c>
      <c r="AL112" s="1018"/>
      <c r="AM112" s="1018"/>
      <c r="AN112" s="1018"/>
      <c r="AO112" s="1019"/>
      <c r="AP112" s="1021">
        <v>
0.3</v>
      </c>
      <c r="AQ112" s="1022"/>
      <c r="AR112" s="1022"/>
      <c r="AS112" s="1022"/>
      <c r="AT112" s="1023"/>
      <c r="AU112" s="959"/>
      <c r="AV112" s="960"/>
      <c r="AW112" s="960"/>
      <c r="AX112" s="960"/>
      <c r="AY112" s="960"/>
      <c r="AZ112" s="1008" t="s">
        <v>
445</v>
      </c>
      <c r="BA112" s="1009"/>
      <c r="BB112" s="1009"/>
      <c r="BC112" s="1009"/>
      <c r="BD112" s="1009"/>
      <c r="BE112" s="1009"/>
      <c r="BF112" s="1009"/>
      <c r="BG112" s="1009"/>
      <c r="BH112" s="1009"/>
      <c r="BI112" s="1009"/>
      <c r="BJ112" s="1009"/>
      <c r="BK112" s="1009"/>
      <c r="BL112" s="1009"/>
      <c r="BM112" s="1009"/>
      <c r="BN112" s="1009"/>
      <c r="BO112" s="1009"/>
      <c r="BP112" s="1010"/>
      <c r="BQ112" s="978">
        <v>
1929747</v>
      </c>
      <c r="BR112" s="979"/>
      <c r="BS112" s="979"/>
      <c r="BT112" s="979"/>
      <c r="BU112" s="979"/>
      <c r="BV112" s="979">
        <v>
1848407</v>
      </c>
      <c r="BW112" s="979"/>
      <c r="BX112" s="979"/>
      <c r="BY112" s="979"/>
      <c r="BZ112" s="979"/>
      <c r="CA112" s="979">
        <v>
1765449</v>
      </c>
      <c r="CB112" s="979"/>
      <c r="CC112" s="979"/>
      <c r="CD112" s="979"/>
      <c r="CE112" s="979"/>
      <c r="CF112" s="973">
        <v>
3.3</v>
      </c>
      <c r="CG112" s="974"/>
      <c r="CH112" s="974"/>
      <c r="CI112" s="974"/>
      <c r="CJ112" s="974"/>
      <c r="CK112" s="1004"/>
      <c r="CL112" s="1005"/>
      <c r="CM112" s="975" t="s">
        <v>
446</v>
      </c>
      <c r="CN112" s="976"/>
      <c r="CO112" s="976"/>
      <c r="CP112" s="976"/>
      <c r="CQ112" s="976"/>
      <c r="CR112" s="976"/>
      <c r="CS112" s="976"/>
      <c r="CT112" s="976"/>
      <c r="CU112" s="976"/>
      <c r="CV112" s="976"/>
      <c r="CW112" s="976"/>
      <c r="CX112" s="976"/>
      <c r="CY112" s="976"/>
      <c r="CZ112" s="976"/>
      <c r="DA112" s="976"/>
      <c r="DB112" s="976"/>
      <c r="DC112" s="976"/>
      <c r="DD112" s="976"/>
      <c r="DE112" s="976"/>
      <c r="DF112" s="977"/>
      <c r="DG112" s="978" t="s">
        <v>
407</v>
      </c>
      <c r="DH112" s="979"/>
      <c r="DI112" s="979"/>
      <c r="DJ112" s="979"/>
      <c r="DK112" s="979"/>
      <c r="DL112" s="979" t="s">
        <v>
407</v>
      </c>
      <c r="DM112" s="979"/>
      <c r="DN112" s="979"/>
      <c r="DO112" s="979"/>
      <c r="DP112" s="979"/>
      <c r="DQ112" s="979" t="s">
        <v>
435</v>
      </c>
      <c r="DR112" s="979"/>
      <c r="DS112" s="979"/>
      <c r="DT112" s="979"/>
      <c r="DU112" s="979"/>
      <c r="DV112" s="980" t="s">
        <v>
440</v>
      </c>
      <c r="DW112" s="980"/>
      <c r="DX112" s="980"/>
      <c r="DY112" s="980"/>
      <c r="DZ112" s="981"/>
    </row>
    <row r="113" spans="1:130" s="247" customFormat="1" ht="26.25" customHeight="1" x14ac:dyDescent="0.2">
      <c r="A113" s="1013"/>
      <c r="B113" s="1014"/>
      <c r="C113" s="1009" t="s">
        <v>
447</v>
      </c>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09"/>
      <c r="Y113" s="1009"/>
      <c r="Z113" s="1010"/>
      <c r="AA113" s="992">
        <v>
119092</v>
      </c>
      <c r="AB113" s="993"/>
      <c r="AC113" s="993"/>
      <c r="AD113" s="993"/>
      <c r="AE113" s="994"/>
      <c r="AF113" s="995">
        <v>
119092</v>
      </c>
      <c r="AG113" s="993"/>
      <c r="AH113" s="993"/>
      <c r="AI113" s="993"/>
      <c r="AJ113" s="994"/>
      <c r="AK113" s="995">
        <v>
119092</v>
      </c>
      <c r="AL113" s="993"/>
      <c r="AM113" s="993"/>
      <c r="AN113" s="993"/>
      <c r="AO113" s="994"/>
      <c r="AP113" s="996">
        <v>
0.2</v>
      </c>
      <c r="AQ113" s="997"/>
      <c r="AR113" s="997"/>
      <c r="AS113" s="997"/>
      <c r="AT113" s="998"/>
      <c r="AU113" s="959"/>
      <c r="AV113" s="960"/>
      <c r="AW113" s="960"/>
      <c r="AX113" s="960"/>
      <c r="AY113" s="960"/>
      <c r="AZ113" s="1008" t="s">
        <v>
448</v>
      </c>
      <c r="BA113" s="1009"/>
      <c r="BB113" s="1009"/>
      <c r="BC113" s="1009"/>
      <c r="BD113" s="1009"/>
      <c r="BE113" s="1009"/>
      <c r="BF113" s="1009"/>
      <c r="BG113" s="1009"/>
      <c r="BH113" s="1009"/>
      <c r="BI113" s="1009"/>
      <c r="BJ113" s="1009"/>
      <c r="BK113" s="1009"/>
      <c r="BL113" s="1009"/>
      <c r="BM113" s="1009"/>
      <c r="BN113" s="1009"/>
      <c r="BO113" s="1009"/>
      <c r="BP113" s="1010"/>
      <c r="BQ113" s="978">
        <v>
942069</v>
      </c>
      <c r="BR113" s="979"/>
      <c r="BS113" s="979"/>
      <c r="BT113" s="979"/>
      <c r="BU113" s="979"/>
      <c r="BV113" s="979">
        <v>
911855</v>
      </c>
      <c r="BW113" s="979"/>
      <c r="BX113" s="979"/>
      <c r="BY113" s="979"/>
      <c r="BZ113" s="979"/>
      <c r="CA113" s="979">
        <v>
970739</v>
      </c>
      <c r="CB113" s="979"/>
      <c r="CC113" s="979"/>
      <c r="CD113" s="979"/>
      <c r="CE113" s="979"/>
      <c r="CF113" s="973">
        <v>
1.8</v>
      </c>
      <c r="CG113" s="974"/>
      <c r="CH113" s="974"/>
      <c r="CI113" s="974"/>
      <c r="CJ113" s="974"/>
      <c r="CK113" s="1004"/>
      <c r="CL113" s="1005"/>
      <c r="CM113" s="975" t="s">
        <v>
449</v>
      </c>
      <c r="CN113" s="976"/>
      <c r="CO113" s="976"/>
      <c r="CP113" s="976"/>
      <c r="CQ113" s="976"/>
      <c r="CR113" s="976"/>
      <c r="CS113" s="976"/>
      <c r="CT113" s="976"/>
      <c r="CU113" s="976"/>
      <c r="CV113" s="976"/>
      <c r="CW113" s="976"/>
      <c r="CX113" s="976"/>
      <c r="CY113" s="976"/>
      <c r="CZ113" s="976"/>
      <c r="DA113" s="976"/>
      <c r="DB113" s="976"/>
      <c r="DC113" s="976"/>
      <c r="DD113" s="976"/>
      <c r="DE113" s="976"/>
      <c r="DF113" s="977"/>
      <c r="DG113" s="1017" t="s">
        <v>
440</v>
      </c>
      <c r="DH113" s="1018"/>
      <c r="DI113" s="1018"/>
      <c r="DJ113" s="1018"/>
      <c r="DK113" s="1019"/>
      <c r="DL113" s="1020" t="s">
        <v>
407</v>
      </c>
      <c r="DM113" s="1018"/>
      <c r="DN113" s="1018"/>
      <c r="DO113" s="1018"/>
      <c r="DP113" s="1019"/>
      <c r="DQ113" s="1020" t="s">
        <v>
436</v>
      </c>
      <c r="DR113" s="1018"/>
      <c r="DS113" s="1018"/>
      <c r="DT113" s="1018"/>
      <c r="DU113" s="1019"/>
      <c r="DV113" s="1021" t="s">
        <v>
407</v>
      </c>
      <c r="DW113" s="1022"/>
      <c r="DX113" s="1022"/>
      <c r="DY113" s="1022"/>
      <c r="DZ113" s="1023"/>
    </row>
    <row r="114" spans="1:130" s="247" customFormat="1" ht="26.25" customHeight="1" x14ac:dyDescent="0.2">
      <c r="A114" s="1013"/>
      <c r="B114" s="1014"/>
      <c r="C114" s="1009" t="s">
        <v>
450</v>
      </c>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09"/>
      <c r="Y114" s="1009"/>
      <c r="Z114" s="1010"/>
      <c r="AA114" s="1017">
        <v>
68478</v>
      </c>
      <c r="AB114" s="1018"/>
      <c r="AC114" s="1018"/>
      <c r="AD114" s="1018"/>
      <c r="AE114" s="1019"/>
      <c r="AF114" s="1020">
        <v>
73986</v>
      </c>
      <c r="AG114" s="1018"/>
      <c r="AH114" s="1018"/>
      <c r="AI114" s="1018"/>
      <c r="AJ114" s="1019"/>
      <c r="AK114" s="1020">
        <v>
77452</v>
      </c>
      <c r="AL114" s="1018"/>
      <c r="AM114" s="1018"/>
      <c r="AN114" s="1018"/>
      <c r="AO114" s="1019"/>
      <c r="AP114" s="1021">
        <v>
0.1</v>
      </c>
      <c r="AQ114" s="1022"/>
      <c r="AR114" s="1022"/>
      <c r="AS114" s="1022"/>
      <c r="AT114" s="1023"/>
      <c r="AU114" s="959"/>
      <c r="AV114" s="960"/>
      <c r="AW114" s="960"/>
      <c r="AX114" s="960"/>
      <c r="AY114" s="960"/>
      <c r="AZ114" s="1008" t="s">
        <v>
451</v>
      </c>
      <c r="BA114" s="1009"/>
      <c r="BB114" s="1009"/>
      <c r="BC114" s="1009"/>
      <c r="BD114" s="1009"/>
      <c r="BE114" s="1009"/>
      <c r="BF114" s="1009"/>
      <c r="BG114" s="1009"/>
      <c r="BH114" s="1009"/>
      <c r="BI114" s="1009"/>
      <c r="BJ114" s="1009"/>
      <c r="BK114" s="1009"/>
      <c r="BL114" s="1009"/>
      <c r="BM114" s="1009"/>
      <c r="BN114" s="1009"/>
      <c r="BO114" s="1009"/>
      <c r="BP114" s="1010"/>
      <c r="BQ114" s="978">
        <v>
10172707</v>
      </c>
      <c r="BR114" s="979"/>
      <c r="BS114" s="979"/>
      <c r="BT114" s="979"/>
      <c r="BU114" s="979"/>
      <c r="BV114" s="979">
        <v>
10648368</v>
      </c>
      <c r="BW114" s="979"/>
      <c r="BX114" s="979"/>
      <c r="BY114" s="979"/>
      <c r="BZ114" s="979"/>
      <c r="CA114" s="979">
        <v>
10039893</v>
      </c>
      <c r="CB114" s="979"/>
      <c r="CC114" s="979"/>
      <c r="CD114" s="979"/>
      <c r="CE114" s="979"/>
      <c r="CF114" s="973">
        <v>
18.600000000000001</v>
      </c>
      <c r="CG114" s="974"/>
      <c r="CH114" s="974"/>
      <c r="CI114" s="974"/>
      <c r="CJ114" s="974"/>
      <c r="CK114" s="1004"/>
      <c r="CL114" s="1005"/>
      <c r="CM114" s="975" t="s">
        <v>
452</v>
      </c>
      <c r="CN114" s="976"/>
      <c r="CO114" s="976"/>
      <c r="CP114" s="976"/>
      <c r="CQ114" s="976"/>
      <c r="CR114" s="976"/>
      <c r="CS114" s="976"/>
      <c r="CT114" s="976"/>
      <c r="CU114" s="976"/>
      <c r="CV114" s="976"/>
      <c r="CW114" s="976"/>
      <c r="CX114" s="976"/>
      <c r="CY114" s="976"/>
      <c r="CZ114" s="976"/>
      <c r="DA114" s="976"/>
      <c r="DB114" s="976"/>
      <c r="DC114" s="976"/>
      <c r="DD114" s="976"/>
      <c r="DE114" s="976"/>
      <c r="DF114" s="977"/>
      <c r="DG114" s="1017" t="s">
        <v>
440</v>
      </c>
      <c r="DH114" s="1018"/>
      <c r="DI114" s="1018"/>
      <c r="DJ114" s="1018"/>
      <c r="DK114" s="1019"/>
      <c r="DL114" s="1020" t="s">
        <v>
438</v>
      </c>
      <c r="DM114" s="1018"/>
      <c r="DN114" s="1018"/>
      <c r="DO114" s="1018"/>
      <c r="DP114" s="1019"/>
      <c r="DQ114" s="1020" t="s">
        <v>
438</v>
      </c>
      <c r="DR114" s="1018"/>
      <c r="DS114" s="1018"/>
      <c r="DT114" s="1018"/>
      <c r="DU114" s="1019"/>
      <c r="DV114" s="1021" t="s">
        <v>
436</v>
      </c>
      <c r="DW114" s="1022"/>
      <c r="DX114" s="1022"/>
      <c r="DY114" s="1022"/>
      <c r="DZ114" s="1023"/>
    </row>
    <row r="115" spans="1:130" s="247" customFormat="1" ht="26.25" customHeight="1" x14ac:dyDescent="0.2">
      <c r="A115" s="1013"/>
      <c r="B115" s="1014"/>
      <c r="C115" s="1009" t="s">
        <v>
453</v>
      </c>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09"/>
      <c r="Y115" s="1009"/>
      <c r="Z115" s="1010"/>
      <c r="AA115" s="992">
        <v>
28760</v>
      </c>
      <c r="AB115" s="993"/>
      <c r="AC115" s="993"/>
      <c r="AD115" s="993"/>
      <c r="AE115" s="994"/>
      <c r="AF115" s="995">
        <v>
17548</v>
      </c>
      <c r="AG115" s="993"/>
      <c r="AH115" s="993"/>
      <c r="AI115" s="993"/>
      <c r="AJ115" s="994"/>
      <c r="AK115" s="995">
        <v>
17535</v>
      </c>
      <c r="AL115" s="993"/>
      <c r="AM115" s="993"/>
      <c r="AN115" s="993"/>
      <c r="AO115" s="994"/>
      <c r="AP115" s="996">
        <v>
0</v>
      </c>
      <c r="AQ115" s="997"/>
      <c r="AR115" s="997"/>
      <c r="AS115" s="997"/>
      <c r="AT115" s="998"/>
      <c r="AU115" s="959"/>
      <c r="AV115" s="960"/>
      <c r="AW115" s="960"/>
      <c r="AX115" s="960"/>
      <c r="AY115" s="960"/>
      <c r="AZ115" s="1008" t="s">
        <v>
454</v>
      </c>
      <c r="BA115" s="1009"/>
      <c r="BB115" s="1009"/>
      <c r="BC115" s="1009"/>
      <c r="BD115" s="1009"/>
      <c r="BE115" s="1009"/>
      <c r="BF115" s="1009"/>
      <c r="BG115" s="1009"/>
      <c r="BH115" s="1009"/>
      <c r="BI115" s="1009"/>
      <c r="BJ115" s="1009"/>
      <c r="BK115" s="1009"/>
      <c r="BL115" s="1009"/>
      <c r="BM115" s="1009"/>
      <c r="BN115" s="1009"/>
      <c r="BO115" s="1009"/>
      <c r="BP115" s="1010"/>
      <c r="BQ115" s="978" t="s">
        <v>
438</v>
      </c>
      <c r="BR115" s="979"/>
      <c r="BS115" s="979"/>
      <c r="BT115" s="979"/>
      <c r="BU115" s="979"/>
      <c r="BV115" s="979" t="s">
        <v>
438</v>
      </c>
      <c r="BW115" s="979"/>
      <c r="BX115" s="979"/>
      <c r="BY115" s="979"/>
      <c r="BZ115" s="979"/>
      <c r="CA115" s="979" t="s">
        <v>
436</v>
      </c>
      <c r="CB115" s="979"/>
      <c r="CC115" s="979"/>
      <c r="CD115" s="979"/>
      <c r="CE115" s="979"/>
      <c r="CF115" s="973" t="s">
        <v>
407</v>
      </c>
      <c r="CG115" s="974"/>
      <c r="CH115" s="974"/>
      <c r="CI115" s="974"/>
      <c r="CJ115" s="974"/>
      <c r="CK115" s="1004"/>
      <c r="CL115" s="1005"/>
      <c r="CM115" s="1008" t="s">
        <v>
455</v>
      </c>
      <c r="CN115" s="1029"/>
      <c r="CO115" s="1029"/>
      <c r="CP115" s="1029"/>
      <c r="CQ115" s="1029"/>
      <c r="CR115" s="1029"/>
      <c r="CS115" s="1029"/>
      <c r="CT115" s="1029"/>
      <c r="CU115" s="1029"/>
      <c r="CV115" s="1029"/>
      <c r="CW115" s="1029"/>
      <c r="CX115" s="1029"/>
      <c r="CY115" s="1029"/>
      <c r="CZ115" s="1029"/>
      <c r="DA115" s="1029"/>
      <c r="DB115" s="1029"/>
      <c r="DC115" s="1029"/>
      <c r="DD115" s="1029"/>
      <c r="DE115" s="1029"/>
      <c r="DF115" s="1010"/>
      <c r="DG115" s="1017" t="s">
        <v>
407</v>
      </c>
      <c r="DH115" s="1018"/>
      <c r="DI115" s="1018"/>
      <c r="DJ115" s="1018"/>
      <c r="DK115" s="1019"/>
      <c r="DL115" s="1020" t="s">
        <v>
407</v>
      </c>
      <c r="DM115" s="1018"/>
      <c r="DN115" s="1018"/>
      <c r="DO115" s="1018"/>
      <c r="DP115" s="1019"/>
      <c r="DQ115" s="1020" t="s">
        <v>
407</v>
      </c>
      <c r="DR115" s="1018"/>
      <c r="DS115" s="1018"/>
      <c r="DT115" s="1018"/>
      <c r="DU115" s="1019"/>
      <c r="DV115" s="1021" t="s">
        <v>
437</v>
      </c>
      <c r="DW115" s="1022"/>
      <c r="DX115" s="1022"/>
      <c r="DY115" s="1022"/>
      <c r="DZ115" s="1023"/>
    </row>
    <row r="116" spans="1:130" s="247" customFormat="1" ht="26.25" customHeight="1" x14ac:dyDescent="0.2">
      <c r="A116" s="1015"/>
      <c r="B116" s="1016"/>
      <c r="C116" s="1024" t="s">
        <v>
456</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t="s">
        <v>
436</v>
      </c>
      <c r="AB116" s="1018"/>
      <c r="AC116" s="1018"/>
      <c r="AD116" s="1018"/>
      <c r="AE116" s="1019"/>
      <c r="AF116" s="1020" t="s">
        <v>
436</v>
      </c>
      <c r="AG116" s="1018"/>
      <c r="AH116" s="1018"/>
      <c r="AI116" s="1018"/>
      <c r="AJ116" s="1019"/>
      <c r="AK116" s="1020" t="s">
        <v>
436</v>
      </c>
      <c r="AL116" s="1018"/>
      <c r="AM116" s="1018"/>
      <c r="AN116" s="1018"/>
      <c r="AO116" s="1019"/>
      <c r="AP116" s="1021" t="s">
        <v>
407</v>
      </c>
      <c r="AQ116" s="1022"/>
      <c r="AR116" s="1022"/>
      <c r="AS116" s="1022"/>
      <c r="AT116" s="1023"/>
      <c r="AU116" s="959"/>
      <c r="AV116" s="960"/>
      <c r="AW116" s="960"/>
      <c r="AX116" s="960"/>
      <c r="AY116" s="960"/>
      <c r="AZ116" s="1026" t="s">
        <v>
457</v>
      </c>
      <c r="BA116" s="1027"/>
      <c r="BB116" s="1027"/>
      <c r="BC116" s="1027"/>
      <c r="BD116" s="1027"/>
      <c r="BE116" s="1027"/>
      <c r="BF116" s="1027"/>
      <c r="BG116" s="1027"/>
      <c r="BH116" s="1027"/>
      <c r="BI116" s="1027"/>
      <c r="BJ116" s="1027"/>
      <c r="BK116" s="1027"/>
      <c r="BL116" s="1027"/>
      <c r="BM116" s="1027"/>
      <c r="BN116" s="1027"/>
      <c r="BO116" s="1027"/>
      <c r="BP116" s="1028"/>
      <c r="BQ116" s="978" t="s">
        <v>
438</v>
      </c>
      <c r="BR116" s="979"/>
      <c r="BS116" s="979"/>
      <c r="BT116" s="979"/>
      <c r="BU116" s="979"/>
      <c r="BV116" s="979" t="s">
        <v>
436</v>
      </c>
      <c r="BW116" s="979"/>
      <c r="BX116" s="979"/>
      <c r="BY116" s="979"/>
      <c r="BZ116" s="979"/>
      <c r="CA116" s="979" t="s">
        <v>
440</v>
      </c>
      <c r="CB116" s="979"/>
      <c r="CC116" s="979"/>
      <c r="CD116" s="979"/>
      <c r="CE116" s="979"/>
      <c r="CF116" s="973" t="s">
        <v>
440</v>
      </c>
      <c r="CG116" s="974"/>
      <c r="CH116" s="974"/>
      <c r="CI116" s="974"/>
      <c r="CJ116" s="974"/>
      <c r="CK116" s="1004"/>
      <c r="CL116" s="1005"/>
      <c r="CM116" s="975" t="s">
        <v>
458</v>
      </c>
      <c r="CN116" s="976"/>
      <c r="CO116" s="976"/>
      <c r="CP116" s="976"/>
      <c r="CQ116" s="976"/>
      <c r="CR116" s="976"/>
      <c r="CS116" s="976"/>
      <c r="CT116" s="976"/>
      <c r="CU116" s="976"/>
      <c r="CV116" s="976"/>
      <c r="CW116" s="976"/>
      <c r="CX116" s="976"/>
      <c r="CY116" s="976"/>
      <c r="CZ116" s="976"/>
      <c r="DA116" s="976"/>
      <c r="DB116" s="976"/>
      <c r="DC116" s="976"/>
      <c r="DD116" s="976"/>
      <c r="DE116" s="976"/>
      <c r="DF116" s="977"/>
      <c r="DG116" s="1017" t="s">
        <v>
407</v>
      </c>
      <c r="DH116" s="1018"/>
      <c r="DI116" s="1018"/>
      <c r="DJ116" s="1018"/>
      <c r="DK116" s="1019"/>
      <c r="DL116" s="1020" t="s">
        <v>
435</v>
      </c>
      <c r="DM116" s="1018"/>
      <c r="DN116" s="1018"/>
      <c r="DO116" s="1018"/>
      <c r="DP116" s="1019"/>
      <c r="DQ116" s="1020" t="s">
        <v>
436</v>
      </c>
      <c r="DR116" s="1018"/>
      <c r="DS116" s="1018"/>
      <c r="DT116" s="1018"/>
      <c r="DU116" s="1019"/>
      <c r="DV116" s="1021" t="s">
        <v>
407</v>
      </c>
      <c r="DW116" s="1022"/>
      <c r="DX116" s="1022"/>
      <c r="DY116" s="1022"/>
      <c r="DZ116" s="1023"/>
    </row>
    <row r="117" spans="1:130" s="247" customFormat="1" ht="26.25" customHeight="1" x14ac:dyDescent="0.2">
      <c r="A117" s="963" t="s">
        <v>
187</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34" t="s">
        <v>
459</v>
      </c>
      <c r="Z117" s="945"/>
      <c r="AA117" s="1035">
        <v>
2076429</v>
      </c>
      <c r="AB117" s="1036"/>
      <c r="AC117" s="1036"/>
      <c r="AD117" s="1036"/>
      <c r="AE117" s="1037"/>
      <c r="AF117" s="1038">
        <v>
1758599</v>
      </c>
      <c r="AG117" s="1036"/>
      <c r="AH117" s="1036"/>
      <c r="AI117" s="1036"/>
      <c r="AJ117" s="1037"/>
      <c r="AK117" s="1038">
        <v>
1598766</v>
      </c>
      <c r="AL117" s="1036"/>
      <c r="AM117" s="1036"/>
      <c r="AN117" s="1036"/>
      <c r="AO117" s="1037"/>
      <c r="AP117" s="1039"/>
      <c r="AQ117" s="1040"/>
      <c r="AR117" s="1040"/>
      <c r="AS117" s="1040"/>
      <c r="AT117" s="1041"/>
      <c r="AU117" s="959"/>
      <c r="AV117" s="960"/>
      <c r="AW117" s="960"/>
      <c r="AX117" s="960"/>
      <c r="AY117" s="960"/>
      <c r="AZ117" s="1026" t="s">
        <v>
460</v>
      </c>
      <c r="BA117" s="1027"/>
      <c r="BB117" s="1027"/>
      <c r="BC117" s="1027"/>
      <c r="BD117" s="1027"/>
      <c r="BE117" s="1027"/>
      <c r="BF117" s="1027"/>
      <c r="BG117" s="1027"/>
      <c r="BH117" s="1027"/>
      <c r="BI117" s="1027"/>
      <c r="BJ117" s="1027"/>
      <c r="BK117" s="1027"/>
      <c r="BL117" s="1027"/>
      <c r="BM117" s="1027"/>
      <c r="BN117" s="1027"/>
      <c r="BO117" s="1027"/>
      <c r="BP117" s="1028"/>
      <c r="BQ117" s="978" t="s">
        <v>
438</v>
      </c>
      <c r="BR117" s="979"/>
      <c r="BS117" s="979"/>
      <c r="BT117" s="979"/>
      <c r="BU117" s="979"/>
      <c r="BV117" s="979" t="s">
        <v>
437</v>
      </c>
      <c r="BW117" s="979"/>
      <c r="BX117" s="979"/>
      <c r="BY117" s="979"/>
      <c r="BZ117" s="979"/>
      <c r="CA117" s="979" t="s">
        <v>
437</v>
      </c>
      <c r="CB117" s="979"/>
      <c r="CC117" s="979"/>
      <c r="CD117" s="979"/>
      <c r="CE117" s="979"/>
      <c r="CF117" s="973" t="s">
        <v>
437</v>
      </c>
      <c r="CG117" s="974"/>
      <c r="CH117" s="974"/>
      <c r="CI117" s="974"/>
      <c r="CJ117" s="974"/>
      <c r="CK117" s="1004"/>
      <c r="CL117" s="1005"/>
      <c r="CM117" s="975" t="s">
        <v>
461</v>
      </c>
      <c r="CN117" s="976"/>
      <c r="CO117" s="976"/>
      <c r="CP117" s="976"/>
      <c r="CQ117" s="976"/>
      <c r="CR117" s="976"/>
      <c r="CS117" s="976"/>
      <c r="CT117" s="976"/>
      <c r="CU117" s="976"/>
      <c r="CV117" s="976"/>
      <c r="CW117" s="976"/>
      <c r="CX117" s="976"/>
      <c r="CY117" s="976"/>
      <c r="CZ117" s="976"/>
      <c r="DA117" s="976"/>
      <c r="DB117" s="976"/>
      <c r="DC117" s="976"/>
      <c r="DD117" s="976"/>
      <c r="DE117" s="976"/>
      <c r="DF117" s="977"/>
      <c r="DG117" s="1017" t="s">
        <v>
407</v>
      </c>
      <c r="DH117" s="1018"/>
      <c r="DI117" s="1018"/>
      <c r="DJ117" s="1018"/>
      <c r="DK117" s="1019"/>
      <c r="DL117" s="1020" t="s">
        <v>
435</v>
      </c>
      <c r="DM117" s="1018"/>
      <c r="DN117" s="1018"/>
      <c r="DO117" s="1018"/>
      <c r="DP117" s="1019"/>
      <c r="DQ117" s="1020" t="s">
        <v>
436</v>
      </c>
      <c r="DR117" s="1018"/>
      <c r="DS117" s="1018"/>
      <c r="DT117" s="1018"/>
      <c r="DU117" s="1019"/>
      <c r="DV117" s="1021" t="s">
        <v>
436</v>
      </c>
      <c r="DW117" s="1022"/>
      <c r="DX117" s="1022"/>
      <c r="DY117" s="1022"/>
      <c r="DZ117" s="1023"/>
    </row>
    <row r="118" spans="1:130" s="247" customFormat="1" ht="26.25" customHeight="1" x14ac:dyDescent="0.2">
      <c r="A118" s="963" t="s">
        <v>
430</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
428</v>
      </c>
      <c r="AB118" s="944"/>
      <c r="AC118" s="944"/>
      <c r="AD118" s="944"/>
      <c r="AE118" s="945"/>
      <c r="AF118" s="943" t="s">
        <v>
306</v>
      </c>
      <c r="AG118" s="944"/>
      <c r="AH118" s="944"/>
      <c r="AI118" s="944"/>
      <c r="AJ118" s="945"/>
      <c r="AK118" s="943" t="s">
        <v>
305</v>
      </c>
      <c r="AL118" s="944"/>
      <c r="AM118" s="944"/>
      <c r="AN118" s="944"/>
      <c r="AO118" s="945"/>
      <c r="AP118" s="1030" t="s">
        <v>
429</v>
      </c>
      <c r="AQ118" s="1031"/>
      <c r="AR118" s="1031"/>
      <c r="AS118" s="1031"/>
      <c r="AT118" s="1032"/>
      <c r="AU118" s="959"/>
      <c r="AV118" s="960"/>
      <c r="AW118" s="960"/>
      <c r="AX118" s="960"/>
      <c r="AY118" s="960"/>
      <c r="AZ118" s="1033" t="s">
        <v>
462</v>
      </c>
      <c r="BA118" s="1024"/>
      <c r="BB118" s="1024"/>
      <c r="BC118" s="1024"/>
      <c r="BD118" s="1024"/>
      <c r="BE118" s="1024"/>
      <c r="BF118" s="1024"/>
      <c r="BG118" s="1024"/>
      <c r="BH118" s="1024"/>
      <c r="BI118" s="1024"/>
      <c r="BJ118" s="1024"/>
      <c r="BK118" s="1024"/>
      <c r="BL118" s="1024"/>
      <c r="BM118" s="1024"/>
      <c r="BN118" s="1024"/>
      <c r="BO118" s="1024"/>
      <c r="BP118" s="1025"/>
      <c r="BQ118" s="1056" t="s">
        <v>
407</v>
      </c>
      <c r="BR118" s="1057"/>
      <c r="BS118" s="1057"/>
      <c r="BT118" s="1057"/>
      <c r="BU118" s="1057"/>
      <c r="BV118" s="1057" t="s">
        <v>
407</v>
      </c>
      <c r="BW118" s="1057"/>
      <c r="BX118" s="1057"/>
      <c r="BY118" s="1057"/>
      <c r="BZ118" s="1057"/>
      <c r="CA118" s="1057" t="s">
        <v>
437</v>
      </c>
      <c r="CB118" s="1057"/>
      <c r="CC118" s="1057"/>
      <c r="CD118" s="1057"/>
      <c r="CE118" s="1057"/>
      <c r="CF118" s="973" t="s">
        <v>
437</v>
      </c>
      <c r="CG118" s="974"/>
      <c r="CH118" s="974"/>
      <c r="CI118" s="974"/>
      <c r="CJ118" s="974"/>
      <c r="CK118" s="1004"/>
      <c r="CL118" s="1005"/>
      <c r="CM118" s="975" t="s">
        <v>
463</v>
      </c>
      <c r="CN118" s="976"/>
      <c r="CO118" s="976"/>
      <c r="CP118" s="976"/>
      <c r="CQ118" s="976"/>
      <c r="CR118" s="976"/>
      <c r="CS118" s="976"/>
      <c r="CT118" s="976"/>
      <c r="CU118" s="976"/>
      <c r="CV118" s="976"/>
      <c r="CW118" s="976"/>
      <c r="CX118" s="976"/>
      <c r="CY118" s="976"/>
      <c r="CZ118" s="976"/>
      <c r="DA118" s="976"/>
      <c r="DB118" s="976"/>
      <c r="DC118" s="976"/>
      <c r="DD118" s="976"/>
      <c r="DE118" s="976"/>
      <c r="DF118" s="977"/>
      <c r="DG118" s="1017" t="s">
        <v>
438</v>
      </c>
      <c r="DH118" s="1018"/>
      <c r="DI118" s="1018"/>
      <c r="DJ118" s="1018"/>
      <c r="DK118" s="1019"/>
      <c r="DL118" s="1020" t="s">
        <v>
436</v>
      </c>
      <c r="DM118" s="1018"/>
      <c r="DN118" s="1018"/>
      <c r="DO118" s="1018"/>
      <c r="DP118" s="1019"/>
      <c r="DQ118" s="1020" t="s">
        <v>
438</v>
      </c>
      <c r="DR118" s="1018"/>
      <c r="DS118" s="1018"/>
      <c r="DT118" s="1018"/>
      <c r="DU118" s="1019"/>
      <c r="DV118" s="1021" t="s">
        <v>
437</v>
      </c>
      <c r="DW118" s="1022"/>
      <c r="DX118" s="1022"/>
      <c r="DY118" s="1022"/>
      <c r="DZ118" s="1023"/>
    </row>
    <row r="119" spans="1:130" s="247" customFormat="1" ht="26.25" customHeight="1" x14ac:dyDescent="0.2">
      <c r="A119" s="1117" t="s">
        <v>
433</v>
      </c>
      <c r="B119" s="1003"/>
      <c r="C119" s="982" t="s">
        <v>
434</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50" t="s">
        <v>
407</v>
      </c>
      <c r="AB119" s="951"/>
      <c r="AC119" s="951"/>
      <c r="AD119" s="951"/>
      <c r="AE119" s="952"/>
      <c r="AF119" s="953" t="s">
        <v>
438</v>
      </c>
      <c r="AG119" s="951"/>
      <c r="AH119" s="951"/>
      <c r="AI119" s="951"/>
      <c r="AJ119" s="952"/>
      <c r="AK119" s="953" t="s">
        <v>
438</v>
      </c>
      <c r="AL119" s="951"/>
      <c r="AM119" s="951"/>
      <c r="AN119" s="951"/>
      <c r="AO119" s="952"/>
      <c r="AP119" s="954" t="s">
        <v>
438</v>
      </c>
      <c r="AQ119" s="955"/>
      <c r="AR119" s="955"/>
      <c r="AS119" s="955"/>
      <c r="AT119" s="956"/>
      <c r="AU119" s="961"/>
      <c r="AV119" s="962"/>
      <c r="AW119" s="962"/>
      <c r="AX119" s="962"/>
      <c r="AY119" s="962"/>
      <c r="AZ119" s="278" t="s">
        <v>
187</v>
      </c>
      <c r="BA119" s="278"/>
      <c r="BB119" s="278"/>
      <c r="BC119" s="278"/>
      <c r="BD119" s="278"/>
      <c r="BE119" s="278"/>
      <c r="BF119" s="278"/>
      <c r="BG119" s="278"/>
      <c r="BH119" s="278"/>
      <c r="BI119" s="278"/>
      <c r="BJ119" s="278"/>
      <c r="BK119" s="278"/>
      <c r="BL119" s="278"/>
      <c r="BM119" s="278"/>
      <c r="BN119" s="278"/>
      <c r="BO119" s="1034" t="s">
        <v>
464</v>
      </c>
      <c r="BP119" s="1065"/>
      <c r="BQ119" s="1056">
        <v>
25862332</v>
      </c>
      <c r="BR119" s="1057"/>
      <c r="BS119" s="1057"/>
      <c r="BT119" s="1057"/>
      <c r="BU119" s="1057"/>
      <c r="BV119" s="1057">
        <v>
27300583</v>
      </c>
      <c r="BW119" s="1057"/>
      <c r="BX119" s="1057"/>
      <c r="BY119" s="1057"/>
      <c r="BZ119" s="1057"/>
      <c r="CA119" s="1057">
        <v>
27495234</v>
      </c>
      <c r="CB119" s="1057"/>
      <c r="CC119" s="1057"/>
      <c r="CD119" s="1057"/>
      <c r="CE119" s="1057"/>
      <c r="CF119" s="1058"/>
      <c r="CG119" s="1059"/>
      <c r="CH119" s="1059"/>
      <c r="CI119" s="1059"/>
      <c r="CJ119" s="1060"/>
      <c r="CK119" s="1006"/>
      <c r="CL119" s="1007"/>
      <c r="CM119" s="1061" t="s">
        <v>
465</v>
      </c>
      <c r="CN119" s="1062"/>
      <c r="CO119" s="1062"/>
      <c r="CP119" s="1062"/>
      <c r="CQ119" s="1062"/>
      <c r="CR119" s="1062"/>
      <c r="CS119" s="1062"/>
      <c r="CT119" s="1062"/>
      <c r="CU119" s="1062"/>
      <c r="CV119" s="1062"/>
      <c r="CW119" s="1062"/>
      <c r="CX119" s="1062"/>
      <c r="CY119" s="1062"/>
      <c r="CZ119" s="1062"/>
      <c r="DA119" s="1062"/>
      <c r="DB119" s="1062"/>
      <c r="DC119" s="1062"/>
      <c r="DD119" s="1062"/>
      <c r="DE119" s="1062"/>
      <c r="DF119" s="1063"/>
      <c r="DG119" s="1064">
        <v>
119517</v>
      </c>
      <c r="DH119" s="1043"/>
      <c r="DI119" s="1043"/>
      <c r="DJ119" s="1043"/>
      <c r="DK119" s="1044"/>
      <c r="DL119" s="1042">
        <v>
94928</v>
      </c>
      <c r="DM119" s="1043"/>
      <c r="DN119" s="1043"/>
      <c r="DO119" s="1043"/>
      <c r="DP119" s="1044"/>
      <c r="DQ119" s="1042">
        <v>
72000</v>
      </c>
      <c r="DR119" s="1043"/>
      <c r="DS119" s="1043"/>
      <c r="DT119" s="1043"/>
      <c r="DU119" s="1044"/>
      <c r="DV119" s="1045">
        <v>
0.1</v>
      </c>
      <c r="DW119" s="1046"/>
      <c r="DX119" s="1046"/>
      <c r="DY119" s="1046"/>
      <c r="DZ119" s="1047"/>
    </row>
    <row r="120" spans="1:130" s="247" customFormat="1" ht="26.25" customHeight="1" x14ac:dyDescent="0.2">
      <c r="A120" s="1118"/>
      <c r="B120" s="1005"/>
      <c r="C120" s="975" t="s">
        <v>
442</v>
      </c>
      <c r="D120" s="976"/>
      <c r="E120" s="976"/>
      <c r="F120" s="976"/>
      <c r="G120" s="976"/>
      <c r="H120" s="976"/>
      <c r="I120" s="976"/>
      <c r="J120" s="976"/>
      <c r="K120" s="976"/>
      <c r="L120" s="976"/>
      <c r="M120" s="976"/>
      <c r="N120" s="976"/>
      <c r="O120" s="976"/>
      <c r="P120" s="976"/>
      <c r="Q120" s="976"/>
      <c r="R120" s="976"/>
      <c r="S120" s="976"/>
      <c r="T120" s="976"/>
      <c r="U120" s="976"/>
      <c r="V120" s="976"/>
      <c r="W120" s="976"/>
      <c r="X120" s="976"/>
      <c r="Y120" s="976"/>
      <c r="Z120" s="977"/>
      <c r="AA120" s="1017" t="s">
        <v>
437</v>
      </c>
      <c r="AB120" s="1018"/>
      <c r="AC120" s="1018"/>
      <c r="AD120" s="1018"/>
      <c r="AE120" s="1019"/>
      <c r="AF120" s="1020" t="s">
        <v>
407</v>
      </c>
      <c r="AG120" s="1018"/>
      <c r="AH120" s="1018"/>
      <c r="AI120" s="1018"/>
      <c r="AJ120" s="1019"/>
      <c r="AK120" s="1020" t="s">
        <v>
436</v>
      </c>
      <c r="AL120" s="1018"/>
      <c r="AM120" s="1018"/>
      <c r="AN120" s="1018"/>
      <c r="AO120" s="1019"/>
      <c r="AP120" s="1021" t="s">
        <v>
436</v>
      </c>
      <c r="AQ120" s="1022"/>
      <c r="AR120" s="1022"/>
      <c r="AS120" s="1022"/>
      <c r="AT120" s="1023"/>
      <c r="AU120" s="1048" t="s">
        <v>
466</v>
      </c>
      <c r="AV120" s="1049"/>
      <c r="AW120" s="1049"/>
      <c r="AX120" s="1049"/>
      <c r="AY120" s="1050"/>
      <c r="AZ120" s="999" t="s">
        <v>
467</v>
      </c>
      <c r="BA120" s="948"/>
      <c r="BB120" s="948"/>
      <c r="BC120" s="948"/>
      <c r="BD120" s="948"/>
      <c r="BE120" s="948"/>
      <c r="BF120" s="948"/>
      <c r="BG120" s="948"/>
      <c r="BH120" s="948"/>
      <c r="BI120" s="948"/>
      <c r="BJ120" s="948"/>
      <c r="BK120" s="948"/>
      <c r="BL120" s="948"/>
      <c r="BM120" s="948"/>
      <c r="BN120" s="948"/>
      <c r="BO120" s="948"/>
      <c r="BP120" s="949"/>
      <c r="BQ120" s="985">
        <v>
46044068</v>
      </c>
      <c r="BR120" s="986"/>
      <c r="BS120" s="986"/>
      <c r="BT120" s="986"/>
      <c r="BU120" s="986"/>
      <c r="BV120" s="986">
        <v>
48771597</v>
      </c>
      <c r="BW120" s="986"/>
      <c r="BX120" s="986"/>
      <c r="BY120" s="986"/>
      <c r="BZ120" s="986"/>
      <c r="CA120" s="986">
        <v>
52690970</v>
      </c>
      <c r="CB120" s="986"/>
      <c r="CC120" s="986"/>
      <c r="CD120" s="986"/>
      <c r="CE120" s="986"/>
      <c r="CF120" s="1000">
        <v>
97.6</v>
      </c>
      <c r="CG120" s="1001"/>
      <c r="CH120" s="1001"/>
      <c r="CI120" s="1001"/>
      <c r="CJ120" s="1001"/>
      <c r="CK120" s="1066" t="s">
        <v>
468</v>
      </c>
      <c r="CL120" s="1067"/>
      <c r="CM120" s="1067"/>
      <c r="CN120" s="1067"/>
      <c r="CO120" s="1068"/>
      <c r="CP120" s="1074" t="s">
        <v>
469</v>
      </c>
      <c r="CQ120" s="1075"/>
      <c r="CR120" s="1075"/>
      <c r="CS120" s="1075"/>
      <c r="CT120" s="1075"/>
      <c r="CU120" s="1075"/>
      <c r="CV120" s="1075"/>
      <c r="CW120" s="1075"/>
      <c r="CX120" s="1075"/>
      <c r="CY120" s="1075"/>
      <c r="CZ120" s="1075"/>
      <c r="DA120" s="1075"/>
      <c r="DB120" s="1075"/>
      <c r="DC120" s="1075"/>
      <c r="DD120" s="1075"/>
      <c r="DE120" s="1075"/>
      <c r="DF120" s="1076"/>
      <c r="DG120" s="985">
        <v>
1929747</v>
      </c>
      <c r="DH120" s="986"/>
      <c r="DI120" s="986"/>
      <c r="DJ120" s="986"/>
      <c r="DK120" s="986"/>
      <c r="DL120" s="986">
        <v>
1848407</v>
      </c>
      <c r="DM120" s="986"/>
      <c r="DN120" s="986"/>
      <c r="DO120" s="986"/>
      <c r="DP120" s="986"/>
      <c r="DQ120" s="986">
        <v>
1848407</v>
      </c>
      <c r="DR120" s="986"/>
      <c r="DS120" s="986"/>
      <c r="DT120" s="986"/>
      <c r="DU120" s="986"/>
      <c r="DV120" s="987">
        <v>
3.4</v>
      </c>
      <c r="DW120" s="987"/>
      <c r="DX120" s="987"/>
      <c r="DY120" s="987"/>
      <c r="DZ120" s="988"/>
    </row>
    <row r="121" spans="1:130" s="247" customFormat="1" ht="26.25" customHeight="1" x14ac:dyDescent="0.2">
      <c r="A121" s="1118"/>
      <c r="B121" s="1005"/>
      <c r="C121" s="1026" t="s">
        <v>
470</v>
      </c>
      <c r="D121" s="1027"/>
      <c r="E121" s="1027"/>
      <c r="F121" s="1027"/>
      <c r="G121" s="1027"/>
      <c r="H121" s="1027"/>
      <c r="I121" s="1027"/>
      <c r="J121" s="1027"/>
      <c r="K121" s="1027"/>
      <c r="L121" s="1027"/>
      <c r="M121" s="1027"/>
      <c r="N121" s="1027"/>
      <c r="O121" s="1027"/>
      <c r="P121" s="1027"/>
      <c r="Q121" s="1027"/>
      <c r="R121" s="1027"/>
      <c r="S121" s="1027"/>
      <c r="T121" s="1027"/>
      <c r="U121" s="1027"/>
      <c r="V121" s="1027"/>
      <c r="W121" s="1027"/>
      <c r="X121" s="1027"/>
      <c r="Y121" s="1027"/>
      <c r="Z121" s="1028"/>
      <c r="AA121" s="1017" t="s">
        <v>
437</v>
      </c>
      <c r="AB121" s="1018"/>
      <c r="AC121" s="1018"/>
      <c r="AD121" s="1018"/>
      <c r="AE121" s="1019"/>
      <c r="AF121" s="1020" t="s">
        <v>
438</v>
      </c>
      <c r="AG121" s="1018"/>
      <c r="AH121" s="1018"/>
      <c r="AI121" s="1018"/>
      <c r="AJ121" s="1019"/>
      <c r="AK121" s="1020" t="s">
        <v>
436</v>
      </c>
      <c r="AL121" s="1018"/>
      <c r="AM121" s="1018"/>
      <c r="AN121" s="1018"/>
      <c r="AO121" s="1019"/>
      <c r="AP121" s="1021" t="s">
        <v>
438</v>
      </c>
      <c r="AQ121" s="1022"/>
      <c r="AR121" s="1022"/>
      <c r="AS121" s="1022"/>
      <c r="AT121" s="1023"/>
      <c r="AU121" s="1051"/>
      <c r="AV121" s="1052"/>
      <c r="AW121" s="1052"/>
      <c r="AX121" s="1052"/>
      <c r="AY121" s="1053"/>
      <c r="AZ121" s="1008" t="s">
        <v>
471</v>
      </c>
      <c r="BA121" s="1009"/>
      <c r="BB121" s="1009"/>
      <c r="BC121" s="1009"/>
      <c r="BD121" s="1009"/>
      <c r="BE121" s="1009"/>
      <c r="BF121" s="1009"/>
      <c r="BG121" s="1009"/>
      <c r="BH121" s="1009"/>
      <c r="BI121" s="1009"/>
      <c r="BJ121" s="1009"/>
      <c r="BK121" s="1009"/>
      <c r="BL121" s="1009"/>
      <c r="BM121" s="1009"/>
      <c r="BN121" s="1009"/>
      <c r="BO121" s="1009"/>
      <c r="BP121" s="1010"/>
      <c r="BQ121" s="978">
        <v>
617786</v>
      </c>
      <c r="BR121" s="979"/>
      <c r="BS121" s="979"/>
      <c r="BT121" s="979"/>
      <c r="BU121" s="979"/>
      <c r="BV121" s="979">
        <v>
591143</v>
      </c>
      <c r="BW121" s="979"/>
      <c r="BX121" s="979"/>
      <c r="BY121" s="979"/>
      <c r="BZ121" s="979"/>
      <c r="CA121" s="979">
        <v>
563980</v>
      </c>
      <c r="CB121" s="979"/>
      <c r="CC121" s="979"/>
      <c r="CD121" s="979"/>
      <c r="CE121" s="979"/>
      <c r="CF121" s="973">
        <v>
1</v>
      </c>
      <c r="CG121" s="974"/>
      <c r="CH121" s="974"/>
      <c r="CI121" s="974"/>
      <c r="CJ121" s="974"/>
      <c r="CK121" s="1069"/>
      <c r="CL121" s="1070"/>
      <c r="CM121" s="1070"/>
      <c r="CN121" s="1070"/>
      <c r="CO121" s="1071"/>
      <c r="CP121" s="1079" t="s">
        <v>
472</v>
      </c>
      <c r="CQ121" s="1080"/>
      <c r="CR121" s="1080"/>
      <c r="CS121" s="1080"/>
      <c r="CT121" s="1080"/>
      <c r="CU121" s="1080"/>
      <c r="CV121" s="1080"/>
      <c r="CW121" s="1080"/>
      <c r="CX121" s="1080"/>
      <c r="CY121" s="1080"/>
      <c r="CZ121" s="1080"/>
      <c r="DA121" s="1080"/>
      <c r="DB121" s="1080"/>
      <c r="DC121" s="1080"/>
      <c r="DD121" s="1080"/>
      <c r="DE121" s="1080"/>
      <c r="DF121" s="1081"/>
      <c r="DG121" s="978" t="s">
        <v>
437</v>
      </c>
      <c r="DH121" s="979"/>
      <c r="DI121" s="979"/>
      <c r="DJ121" s="979"/>
      <c r="DK121" s="979"/>
      <c r="DL121" s="979" t="s">
        <v>
438</v>
      </c>
      <c r="DM121" s="979"/>
      <c r="DN121" s="979"/>
      <c r="DO121" s="979"/>
      <c r="DP121" s="979"/>
      <c r="DQ121" s="979" t="s">
        <v>
437</v>
      </c>
      <c r="DR121" s="979"/>
      <c r="DS121" s="979"/>
      <c r="DT121" s="979"/>
      <c r="DU121" s="979"/>
      <c r="DV121" s="980" t="s">
        <v>
437</v>
      </c>
      <c r="DW121" s="980"/>
      <c r="DX121" s="980"/>
      <c r="DY121" s="980"/>
      <c r="DZ121" s="981"/>
    </row>
    <row r="122" spans="1:130" s="247" customFormat="1" ht="26.25" customHeight="1" x14ac:dyDescent="0.2">
      <c r="A122" s="1118"/>
      <c r="B122" s="1005"/>
      <c r="C122" s="975" t="s">
        <v>
452</v>
      </c>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7"/>
      <c r="AA122" s="1017" t="s">
        <v>
436</v>
      </c>
      <c r="AB122" s="1018"/>
      <c r="AC122" s="1018"/>
      <c r="AD122" s="1018"/>
      <c r="AE122" s="1019"/>
      <c r="AF122" s="1020" t="s">
        <v>
437</v>
      </c>
      <c r="AG122" s="1018"/>
      <c r="AH122" s="1018"/>
      <c r="AI122" s="1018"/>
      <c r="AJ122" s="1019"/>
      <c r="AK122" s="1020" t="s">
        <v>
437</v>
      </c>
      <c r="AL122" s="1018"/>
      <c r="AM122" s="1018"/>
      <c r="AN122" s="1018"/>
      <c r="AO122" s="1019"/>
      <c r="AP122" s="1021" t="s">
        <v>
437</v>
      </c>
      <c r="AQ122" s="1022"/>
      <c r="AR122" s="1022"/>
      <c r="AS122" s="1022"/>
      <c r="AT122" s="1023"/>
      <c r="AU122" s="1051"/>
      <c r="AV122" s="1052"/>
      <c r="AW122" s="1052"/>
      <c r="AX122" s="1052"/>
      <c r="AY122" s="1053"/>
      <c r="AZ122" s="1033" t="s">
        <v>
473</v>
      </c>
      <c r="BA122" s="1024"/>
      <c r="BB122" s="1024"/>
      <c r="BC122" s="1024"/>
      <c r="BD122" s="1024"/>
      <c r="BE122" s="1024"/>
      <c r="BF122" s="1024"/>
      <c r="BG122" s="1024"/>
      <c r="BH122" s="1024"/>
      <c r="BI122" s="1024"/>
      <c r="BJ122" s="1024"/>
      <c r="BK122" s="1024"/>
      <c r="BL122" s="1024"/>
      <c r="BM122" s="1024"/>
      <c r="BN122" s="1024"/>
      <c r="BO122" s="1024"/>
      <c r="BP122" s="1025"/>
      <c r="BQ122" s="1056">
        <v>
29783859</v>
      </c>
      <c r="BR122" s="1057"/>
      <c r="BS122" s="1057"/>
      <c r="BT122" s="1057"/>
      <c r="BU122" s="1057"/>
      <c r="BV122" s="1057">
        <v>
27395840</v>
      </c>
      <c r="BW122" s="1057"/>
      <c r="BX122" s="1057"/>
      <c r="BY122" s="1057"/>
      <c r="BZ122" s="1057"/>
      <c r="CA122" s="1057">
        <v>
25121685</v>
      </c>
      <c r="CB122" s="1057"/>
      <c r="CC122" s="1057"/>
      <c r="CD122" s="1057"/>
      <c r="CE122" s="1057"/>
      <c r="CF122" s="1077">
        <v>
46.5</v>
      </c>
      <c r="CG122" s="1078"/>
      <c r="CH122" s="1078"/>
      <c r="CI122" s="1078"/>
      <c r="CJ122" s="1078"/>
      <c r="CK122" s="1069"/>
      <c r="CL122" s="1070"/>
      <c r="CM122" s="1070"/>
      <c r="CN122" s="1070"/>
      <c r="CO122" s="1071"/>
      <c r="CP122" s="1079" t="s">
        <v>
405</v>
      </c>
      <c r="CQ122" s="1080"/>
      <c r="CR122" s="1080"/>
      <c r="CS122" s="1080"/>
      <c r="CT122" s="1080"/>
      <c r="CU122" s="1080"/>
      <c r="CV122" s="1080"/>
      <c r="CW122" s="1080"/>
      <c r="CX122" s="1080"/>
      <c r="CY122" s="1080"/>
      <c r="CZ122" s="1080"/>
      <c r="DA122" s="1080"/>
      <c r="DB122" s="1080"/>
      <c r="DC122" s="1080"/>
      <c r="DD122" s="1080"/>
      <c r="DE122" s="1080"/>
      <c r="DF122" s="1081"/>
      <c r="DG122" s="978" t="s">
        <v>
438</v>
      </c>
      <c r="DH122" s="979"/>
      <c r="DI122" s="979"/>
      <c r="DJ122" s="979"/>
      <c r="DK122" s="979"/>
      <c r="DL122" s="979" t="s">
        <v>
437</v>
      </c>
      <c r="DM122" s="979"/>
      <c r="DN122" s="979"/>
      <c r="DO122" s="979"/>
      <c r="DP122" s="979"/>
      <c r="DQ122" s="979" t="s">
        <v>
438</v>
      </c>
      <c r="DR122" s="979"/>
      <c r="DS122" s="979"/>
      <c r="DT122" s="979"/>
      <c r="DU122" s="979"/>
      <c r="DV122" s="980" t="s">
        <v>
407</v>
      </c>
      <c r="DW122" s="980"/>
      <c r="DX122" s="980"/>
      <c r="DY122" s="980"/>
      <c r="DZ122" s="981"/>
    </row>
    <row r="123" spans="1:130" s="247" customFormat="1" ht="26.25" customHeight="1" x14ac:dyDescent="0.2">
      <c r="A123" s="1118"/>
      <c r="B123" s="1005"/>
      <c r="C123" s="975" t="s">
        <v>
458</v>
      </c>
      <c r="D123" s="976"/>
      <c r="E123" s="976"/>
      <c r="F123" s="976"/>
      <c r="G123" s="976"/>
      <c r="H123" s="976"/>
      <c r="I123" s="976"/>
      <c r="J123" s="976"/>
      <c r="K123" s="976"/>
      <c r="L123" s="976"/>
      <c r="M123" s="976"/>
      <c r="N123" s="976"/>
      <c r="O123" s="976"/>
      <c r="P123" s="976"/>
      <c r="Q123" s="976"/>
      <c r="R123" s="976"/>
      <c r="S123" s="976"/>
      <c r="T123" s="976"/>
      <c r="U123" s="976"/>
      <c r="V123" s="976"/>
      <c r="W123" s="976"/>
      <c r="X123" s="976"/>
      <c r="Y123" s="976"/>
      <c r="Z123" s="977"/>
      <c r="AA123" s="1017" t="s">
        <v>
438</v>
      </c>
      <c r="AB123" s="1018"/>
      <c r="AC123" s="1018"/>
      <c r="AD123" s="1018"/>
      <c r="AE123" s="1019"/>
      <c r="AF123" s="1020" t="s">
        <v>
436</v>
      </c>
      <c r="AG123" s="1018"/>
      <c r="AH123" s="1018"/>
      <c r="AI123" s="1018"/>
      <c r="AJ123" s="1019"/>
      <c r="AK123" s="1020" t="s">
        <v>
407</v>
      </c>
      <c r="AL123" s="1018"/>
      <c r="AM123" s="1018"/>
      <c r="AN123" s="1018"/>
      <c r="AO123" s="1019"/>
      <c r="AP123" s="1021" t="s">
        <v>
407</v>
      </c>
      <c r="AQ123" s="1022"/>
      <c r="AR123" s="1022"/>
      <c r="AS123" s="1022"/>
      <c r="AT123" s="1023"/>
      <c r="AU123" s="1054"/>
      <c r="AV123" s="1055"/>
      <c r="AW123" s="1055"/>
      <c r="AX123" s="1055"/>
      <c r="AY123" s="1055"/>
      <c r="AZ123" s="278" t="s">
        <v>
187</v>
      </c>
      <c r="BA123" s="278"/>
      <c r="BB123" s="278"/>
      <c r="BC123" s="278"/>
      <c r="BD123" s="278"/>
      <c r="BE123" s="278"/>
      <c r="BF123" s="278"/>
      <c r="BG123" s="278"/>
      <c r="BH123" s="278"/>
      <c r="BI123" s="278"/>
      <c r="BJ123" s="278"/>
      <c r="BK123" s="278"/>
      <c r="BL123" s="278"/>
      <c r="BM123" s="278"/>
      <c r="BN123" s="278"/>
      <c r="BO123" s="1034" t="s">
        <v>
474</v>
      </c>
      <c r="BP123" s="1065"/>
      <c r="BQ123" s="1124">
        <v>
76445713</v>
      </c>
      <c r="BR123" s="1125"/>
      <c r="BS123" s="1125"/>
      <c r="BT123" s="1125"/>
      <c r="BU123" s="1125"/>
      <c r="BV123" s="1125">
        <v>
76758580</v>
      </c>
      <c r="BW123" s="1125"/>
      <c r="BX123" s="1125"/>
      <c r="BY123" s="1125"/>
      <c r="BZ123" s="1125"/>
      <c r="CA123" s="1125">
        <v>
78376635</v>
      </c>
      <c r="CB123" s="1125"/>
      <c r="CC123" s="1125"/>
      <c r="CD123" s="1125"/>
      <c r="CE123" s="1125"/>
      <c r="CF123" s="1058"/>
      <c r="CG123" s="1059"/>
      <c r="CH123" s="1059"/>
      <c r="CI123" s="1059"/>
      <c r="CJ123" s="1060"/>
      <c r="CK123" s="1069"/>
      <c r="CL123" s="1070"/>
      <c r="CM123" s="1070"/>
      <c r="CN123" s="1070"/>
      <c r="CO123" s="1071"/>
      <c r="CP123" s="1079" t="s">
        <v>
475</v>
      </c>
      <c r="CQ123" s="1080"/>
      <c r="CR123" s="1080"/>
      <c r="CS123" s="1080"/>
      <c r="CT123" s="1080"/>
      <c r="CU123" s="1080"/>
      <c r="CV123" s="1080"/>
      <c r="CW123" s="1080"/>
      <c r="CX123" s="1080"/>
      <c r="CY123" s="1080"/>
      <c r="CZ123" s="1080"/>
      <c r="DA123" s="1080"/>
      <c r="DB123" s="1080"/>
      <c r="DC123" s="1080"/>
      <c r="DD123" s="1080"/>
      <c r="DE123" s="1080"/>
      <c r="DF123" s="1081"/>
      <c r="DG123" s="1017" t="s">
        <v>
438</v>
      </c>
      <c r="DH123" s="1018"/>
      <c r="DI123" s="1018"/>
      <c r="DJ123" s="1018"/>
      <c r="DK123" s="1019"/>
      <c r="DL123" s="1020" t="s">
        <v>
438</v>
      </c>
      <c r="DM123" s="1018"/>
      <c r="DN123" s="1018"/>
      <c r="DO123" s="1018"/>
      <c r="DP123" s="1019"/>
      <c r="DQ123" s="1020" t="s">
        <v>
438</v>
      </c>
      <c r="DR123" s="1018"/>
      <c r="DS123" s="1018"/>
      <c r="DT123" s="1018"/>
      <c r="DU123" s="1019"/>
      <c r="DV123" s="1021" t="s">
        <v>
436</v>
      </c>
      <c r="DW123" s="1022"/>
      <c r="DX123" s="1022"/>
      <c r="DY123" s="1022"/>
      <c r="DZ123" s="1023"/>
    </row>
    <row r="124" spans="1:130" s="247" customFormat="1" ht="26.25" customHeight="1" thickBot="1" x14ac:dyDescent="0.25">
      <c r="A124" s="1118"/>
      <c r="B124" s="1005"/>
      <c r="C124" s="975" t="s">
        <v>
461</v>
      </c>
      <c r="D124" s="976"/>
      <c r="E124" s="976"/>
      <c r="F124" s="976"/>
      <c r="G124" s="976"/>
      <c r="H124" s="976"/>
      <c r="I124" s="976"/>
      <c r="J124" s="976"/>
      <c r="K124" s="976"/>
      <c r="L124" s="976"/>
      <c r="M124" s="976"/>
      <c r="N124" s="976"/>
      <c r="O124" s="976"/>
      <c r="P124" s="976"/>
      <c r="Q124" s="976"/>
      <c r="R124" s="976"/>
      <c r="S124" s="976"/>
      <c r="T124" s="976"/>
      <c r="U124" s="976"/>
      <c r="V124" s="976"/>
      <c r="W124" s="976"/>
      <c r="X124" s="976"/>
      <c r="Y124" s="976"/>
      <c r="Z124" s="977"/>
      <c r="AA124" s="1017" t="s">
        <v>
407</v>
      </c>
      <c r="AB124" s="1018"/>
      <c r="AC124" s="1018"/>
      <c r="AD124" s="1018"/>
      <c r="AE124" s="1019"/>
      <c r="AF124" s="1020" t="s">
        <v>
407</v>
      </c>
      <c r="AG124" s="1018"/>
      <c r="AH124" s="1018"/>
      <c r="AI124" s="1018"/>
      <c r="AJ124" s="1019"/>
      <c r="AK124" s="1020" t="s">
        <v>
438</v>
      </c>
      <c r="AL124" s="1018"/>
      <c r="AM124" s="1018"/>
      <c r="AN124" s="1018"/>
      <c r="AO124" s="1019"/>
      <c r="AP124" s="1021" t="s">
        <v>
438</v>
      </c>
      <c r="AQ124" s="1022"/>
      <c r="AR124" s="1022"/>
      <c r="AS124" s="1022"/>
      <c r="AT124" s="1023"/>
      <c r="AU124" s="1120" t="s">
        <v>
476</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
407</v>
      </c>
      <c r="BR124" s="1087"/>
      <c r="BS124" s="1087"/>
      <c r="BT124" s="1087"/>
      <c r="BU124" s="1087"/>
      <c r="BV124" s="1087" t="s">
        <v>
438</v>
      </c>
      <c r="BW124" s="1087"/>
      <c r="BX124" s="1087"/>
      <c r="BY124" s="1087"/>
      <c r="BZ124" s="1087"/>
      <c r="CA124" s="1087" t="s">
        <v>
438</v>
      </c>
      <c r="CB124" s="1087"/>
      <c r="CC124" s="1087"/>
      <c r="CD124" s="1087"/>
      <c r="CE124" s="1087"/>
      <c r="CF124" s="1088"/>
      <c r="CG124" s="1089"/>
      <c r="CH124" s="1089"/>
      <c r="CI124" s="1089"/>
      <c r="CJ124" s="1090"/>
      <c r="CK124" s="1072"/>
      <c r="CL124" s="1072"/>
      <c r="CM124" s="1072"/>
      <c r="CN124" s="1072"/>
      <c r="CO124" s="1073"/>
      <c r="CP124" s="1079" t="s">
        <v>
477</v>
      </c>
      <c r="CQ124" s="1080"/>
      <c r="CR124" s="1080"/>
      <c r="CS124" s="1080"/>
      <c r="CT124" s="1080"/>
      <c r="CU124" s="1080"/>
      <c r="CV124" s="1080"/>
      <c r="CW124" s="1080"/>
      <c r="CX124" s="1080"/>
      <c r="CY124" s="1080"/>
      <c r="CZ124" s="1080"/>
      <c r="DA124" s="1080"/>
      <c r="DB124" s="1080"/>
      <c r="DC124" s="1080"/>
      <c r="DD124" s="1080"/>
      <c r="DE124" s="1080"/>
      <c r="DF124" s="1081"/>
      <c r="DG124" s="1064" t="s">
        <v>
407</v>
      </c>
      <c r="DH124" s="1043"/>
      <c r="DI124" s="1043"/>
      <c r="DJ124" s="1043"/>
      <c r="DK124" s="1044"/>
      <c r="DL124" s="1042" t="s">
        <v>
407</v>
      </c>
      <c r="DM124" s="1043"/>
      <c r="DN124" s="1043"/>
      <c r="DO124" s="1043"/>
      <c r="DP124" s="1044"/>
      <c r="DQ124" s="1042" t="s">
        <v>
407</v>
      </c>
      <c r="DR124" s="1043"/>
      <c r="DS124" s="1043"/>
      <c r="DT124" s="1043"/>
      <c r="DU124" s="1044"/>
      <c r="DV124" s="1045" t="s">
        <v>
478</v>
      </c>
      <c r="DW124" s="1046"/>
      <c r="DX124" s="1046"/>
      <c r="DY124" s="1046"/>
      <c r="DZ124" s="1047"/>
    </row>
    <row r="125" spans="1:130" s="247" customFormat="1" ht="26.25" customHeight="1" x14ac:dyDescent="0.2">
      <c r="A125" s="1118"/>
      <c r="B125" s="1005"/>
      <c r="C125" s="975" t="s">
        <v>
463</v>
      </c>
      <c r="D125" s="976"/>
      <c r="E125" s="976"/>
      <c r="F125" s="976"/>
      <c r="G125" s="976"/>
      <c r="H125" s="976"/>
      <c r="I125" s="976"/>
      <c r="J125" s="976"/>
      <c r="K125" s="976"/>
      <c r="L125" s="976"/>
      <c r="M125" s="976"/>
      <c r="N125" s="976"/>
      <c r="O125" s="976"/>
      <c r="P125" s="976"/>
      <c r="Q125" s="976"/>
      <c r="R125" s="976"/>
      <c r="S125" s="976"/>
      <c r="T125" s="976"/>
      <c r="U125" s="976"/>
      <c r="V125" s="976"/>
      <c r="W125" s="976"/>
      <c r="X125" s="976"/>
      <c r="Y125" s="976"/>
      <c r="Z125" s="977"/>
      <c r="AA125" s="1017" t="s">
        <v>
479</v>
      </c>
      <c r="AB125" s="1018"/>
      <c r="AC125" s="1018"/>
      <c r="AD125" s="1018"/>
      <c r="AE125" s="1019"/>
      <c r="AF125" s="1020" t="s">
        <v>
407</v>
      </c>
      <c r="AG125" s="1018"/>
      <c r="AH125" s="1018"/>
      <c r="AI125" s="1018"/>
      <c r="AJ125" s="1019"/>
      <c r="AK125" s="1020" t="s">
        <v>
435</v>
      </c>
      <c r="AL125" s="1018"/>
      <c r="AM125" s="1018"/>
      <c r="AN125" s="1018"/>
      <c r="AO125" s="1019"/>
      <c r="AP125" s="1021" t="s">
        <v>
392</v>
      </c>
      <c r="AQ125" s="1022"/>
      <c r="AR125" s="1022"/>
      <c r="AS125" s="1022"/>
      <c r="AT125" s="102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2" t="s">
        <v>
480</v>
      </c>
      <c r="CL125" s="1067"/>
      <c r="CM125" s="1067"/>
      <c r="CN125" s="1067"/>
      <c r="CO125" s="1068"/>
      <c r="CP125" s="999" t="s">
        <v>
481</v>
      </c>
      <c r="CQ125" s="948"/>
      <c r="CR125" s="948"/>
      <c r="CS125" s="948"/>
      <c r="CT125" s="948"/>
      <c r="CU125" s="948"/>
      <c r="CV125" s="948"/>
      <c r="CW125" s="948"/>
      <c r="CX125" s="948"/>
      <c r="CY125" s="948"/>
      <c r="CZ125" s="948"/>
      <c r="DA125" s="948"/>
      <c r="DB125" s="948"/>
      <c r="DC125" s="948"/>
      <c r="DD125" s="948"/>
      <c r="DE125" s="948"/>
      <c r="DF125" s="949"/>
      <c r="DG125" s="985" t="s">
        <v>
435</v>
      </c>
      <c r="DH125" s="986"/>
      <c r="DI125" s="986"/>
      <c r="DJ125" s="986"/>
      <c r="DK125" s="986"/>
      <c r="DL125" s="986" t="s">
        <v>
435</v>
      </c>
      <c r="DM125" s="986"/>
      <c r="DN125" s="986"/>
      <c r="DO125" s="986"/>
      <c r="DP125" s="986"/>
      <c r="DQ125" s="986" t="s">
        <v>
407</v>
      </c>
      <c r="DR125" s="986"/>
      <c r="DS125" s="986"/>
      <c r="DT125" s="986"/>
      <c r="DU125" s="986"/>
      <c r="DV125" s="987" t="s">
        <v>
407</v>
      </c>
      <c r="DW125" s="987"/>
      <c r="DX125" s="987"/>
      <c r="DY125" s="987"/>
      <c r="DZ125" s="988"/>
    </row>
    <row r="126" spans="1:130" s="247" customFormat="1" ht="26.25" customHeight="1" thickBot="1" x14ac:dyDescent="0.25">
      <c r="A126" s="1118"/>
      <c r="B126" s="1005"/>
      <c r="C126" s="975" t="s">
        <v>
465</v>
      </c>
      <c r="D126" s="976"/>
      <c r="E126" s="976"/>
      <c r="F126" s="976"/>
      <c r="G126" s="976"/>
      <c r="H126" s="976"/>
      <c r="I126" s="976"/>
      <c r="J126" s="976"/>
      <c r="K126" s="976"/>
      <c r="L126" s="976"/>
      <c r="M126" s="976"/>
      <c r="N126" s="976"/>
      <c r="O126" s="976"/>
      <c r="P126" s="976"/>
      <c r="Q126" s="976"/>
      <c r="R126" s="976"/>
      <c r="S126" s="976"/>
      <c r="T126" s="976"/>
      <c r="U126" s="976"/>
      <c r="V126" s="976"/>
      <c r="W126" s="976"/>
      <c r="X126" s="976"/>
      <c r="Y126" s="976"/>
      <c r="Z126" s="977"/>
      <c r="AA126" s="1017">
        <v>
28714</v>
      </c>
      <c r="AB126" s="1018"/>
      <c r="AC126" s="1018"/>
      <c r="AD126" s="1018"/>
      <c r="AE126" s="1019"/>
      <c r="AF126" s="1020">
        <v>
17464</v>
      </c>
      <c r="AG126" s="1018"/>
      <c r="AH126" s="1018"/>
      <c r="AI126" s="1018"/>
      <c r="AJ126" s="1019"/>
      <c r="AK126" s="1020">
        <v>
17464</v>
      </c>
      <c r="AL126" s="1018"/>
      <c r="AM126" s="1018"/>
      <c r="AN126" s="1018"/>
      <c r="AO126" s="1019"/>
      <c r="AP126" s="1021">
        <v>
0</v>
      </c>
      <c r="AQ126" s="1022"/>
      <c r="AR126" s="1022"/>
      <c r="AS126" s="1022"/>
      <c r="AT126" s="102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3"/>
      <c r="CL126" s="1070"/>
      <c r="CM126" s="1070"/>
      <c r="CN126" s="1070"/>
      <c r="CO126" s="1071"/>
      <c r="CP126" s="1008" t="s">
        <v>
482</v>
      </c>
      <c r="CQ126" s="1009"/>
      <c r="CR126" s="1009"/>
      <c r="CS126" s="1009"/>
      <c r="CT126" s="1009"/>
      <c r="CU126" s="1009"/>
      <c r="CV126" s="1009"/>
      <c r="CW126" s="1009"/>
      <c r="CX126" s="1009"/>
      <c r="CY126" s="1009"/>
      <c r="CZ126" s="1009"/>
      <c r="DA126" s="1009"/>
      <c r="DB126" s="1009"/>
      <c r="DC126" s="1009"/>
      <c r="DD126" s="1009"/>
      <c r="DE126" s="1009"/>
      <c r="DF126" s="1010"/>
      <c r="DG126" s="978" t="s">
        <v>
483</v>
      </c>
      <c r="DH126" s="979"/>
      <c r="DI126" s="979"/>
      <c r="DJ126" s="979"/>
      <c r="DK126" s="979"/>
      <c r="DL126" s="979" t="s">
        <v>
407</v>
      </c>
      <c r="DM126" s="979"/>
      <c r="DN126" s="979"/>
      <c r="DO126" s="979"/>
      <c r="DP126" s="979"/>
      <c r="DQ126" s="979" t="s">
        <v>
407</v>
      </c>
      <c r="DR126" s="979"/>
      <c r="DS126" s="979"/>
      <c r="DT126" s="979"/>
      <c r="DU126" s="979"/>
      <c r="DV126" s="980" t="s">
        <v>
438</v>
      </c>
      <c r="DW126" s="980"/>
      <c r="DX126" s="980"/>
      <c r="DY126" s="980"/>
      <c r="DZ126" s="981"/>
    </row>
    <row r="127" spans="1:130" s="247" customFormat="1" ht="26.25" customHeight="1" x14ac:dyDescent="0.2">
      <c r="A127" s="1119"/>
      <c r="B127" s="1007"/>
      <c r="C127" s="1061" t="s">
        <v>
484</v>
      </c>
      <c r="D127" s="1062"/>
      <c r="E127" s="1062"/>
      <c r="F127" s="1062"/>
      <c r="G127" s="1062"/>
      <c r="H127" s="1062"/>
      <c r="I127" s="1062"/>
      <c r="J127" s="1062"/>
      <c r="K127" s="1062"/>
      <c r="L127" s="1062"/>
      <c r="M127" s="1062"/>
      <c r="N127" s="1062"/>
      <c r="O127" s="1062"/>
      <c r="P127" s="1062"/>
      <c r="Q127" s="1062"/>
      <c r="R127" s="1062"/>
      <c r="S127" s="1062"/>
      <c r="T127" s="1062"/>
      <c r="U127" s="1062"/>
      <c r="V127" s="1062"/>
      <c r="W127" s="1062"/>
      <c r="X127" s="1062"/>
      <c r="Y127" s="1062"/>
      <c r="Z127" s="1063"/>
      <c r="AA127" s="1017">
        <v>
46</v>
      </c>
      <c r="AB127" s="1018"/>
      <c r="AC127" s="1018"/>
      <c r="AD127" s="1018"/>
      <c r="AE127" s="1019"/>
      <c r="AF127" s="1020">
        <v>
84</v>
      </c>
      <c r="AG127" s="1018"/>
      <c r="AH127" s="1018"/>
      <c r="AI127" s="1018"/>
      <c r="AJ127" s="1019"/>
      <c r="AK127" s="1020">
        <v>
71</v>
      </c>
      <c r="AL127" s="1018"/>
      <c r="AM127" s="1018"/>
      <c r="AN127" s="1018"/>
      <c r="AO127" s="1019"/>
      <c r="AP127" s="1021">
        <v>
0</v>
      </c>
      <c r="AQ127" s="1022"/>
      <c r="AR127" s="1022"/>
      <c r="AS127" s="1022"/>
      <c r="AT127" s="1023"/>
      <c r="AU127" s="283"/>
      <c r="AV127" s="283"/>
      <c r="AW127" s="283"/>
      <c r="AX127" s="1091" t="s">
        <v>
485</v>
      </c>
      <c r="AY127" s="1092"/>
      <c r="AZ127" s="1092"/>
      <c r="BA127" s="1092"/>
      <c r="BB127" s="1092"/>
      <c r="BC127" s="1092"/>
      <c r="BD127" s="1092"/>
      <c r="BE127" s="1093"/>
      <c r="BF127" s="1094" t="s">
        <v>
486</v>
      </c>
      <c r="BG127" s="1092"/>
      <c r="BH127" s="1092"/>
      <c r="BI127" s="1092"/>
      <c r="BJ127" s="1092"/>
      <c r="BK127" s="1092"/>
      <c r="BL127" s="1093"/>
      <c r="BM127" s="1094" t="s">
        <v>
487</v>
      </c>
      <c r="BN127" s="1092"/>
      <c r="BO127" s="1092"/>
      <c r="BP127" s="1092"/>
      <c r="BQ127" s="1092"/>
      <c r="BR127" s="1092"/>
      <c r="BS127" s="1093"/>
      <c r="BT127" s="1094" t="s">
        <v>
488</v>
      </c>
      <c r="BU127" s="1092"/>
      <c r="BV127" s="1092"/>
      <c r="BW127" s="1092"/>
      <c r="BX127" s="1092"/>
      <c r="BY127" s="1092"/>
      <c r="BZ127" s="1116"/>
      <c r="CA127" s="283"/>
      <c r="CB127" s="283"/>
      <c r="CC127" s="283"/>
      <c r="CD127" s="284"/>
      <c r="CE127" s="284"/>
      <c r="CF127" s="284"/>
      <c r="CG127" s="281"/>
      <c r="CH127" s="281"/>
      <c r="CI127" s="281"/>
      <c r="CJ127" s="282"/>
      <c r="CK127" s="1083"/>
      <c r="CL127" s="1070"/>
      <c r="CM127" s="1070"/>
      <c r="CN127" s="1070"/>
      <c r="CO127" s="1071"/>
      <c r="CP127" s="1008" t="s">
        <v>
489</v>
      </c>
      <c r="CQ127" s="1009"/>
      <c r="CR127" s="1009"/>
      <c r="CS127" s="1009"/>
      <c r="CT127" s="1009"/>
      <c r="CU127" s="1009"/>
      <c r="CV127" s="1009"/>
      <c r="CW127" s="1009"/>
      <c r="CX127" s="1009"/>
      <c r="CY127" s="1009"/>
      <c r="CZ127" s="1009"/>
      <c r="DA127" s="1009"/>
      <c r="DB127" s="1009"/>
      <c r="DC127" s="1009"/>
      <c r="DD127" s="1009"/>
      <c r="DE127" s="1009"/>
      <c r="DF127" s="1010"/>
      <c r="DG127" s="978" t="s">
        <v>
392</v>
      </c>
      <c r="DH127" s="979"/>
      <c r="DI127" s="979"/>
      <c r="DJ127" s="979"/>
      <c r="DK127" s="979"/>
      <c r="DL127" s="979" t="s">
        <v>
407</v>
      </c>
      <c r="DM127" s="979"/>
      <c r="DN127" s="979"/>
      <c r="DO127" s="979"/>
      <c r="DP127" s="979"/>
      <c r="DQ127" s="979" t="s">
        <v>
490</v>
      </c>
      <c r="DR127" s="979"/>
      <c r="DS127" s="979"/>
      <c r="DT127" s="979"/>
      <c r="DU127" s="979"/>
      <c r="DV127" s="980" t="s">
        <v>
438</v>
      </c>
      <c r="DW127" s="980"/>
      <c r="DX127" s="980"/>
      <c r="DY127" s="980"/>
      <c r="DZ127" s="981"/>
    </row>
    <row r="128" spans="1:130" s="247" customFormat="1" ht="26.25" customHeight="1" thickBot="1" x14ac:dyDescent="0.25">
      <c r="A128" s="1102" t="s">
        <v>
491</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
492</v>
      </c>
      <c r="X128" s="1104"/>
      <c r="Y128" s="1104"/>
      <c r="Z128" s="1105"/>
      <c r="AA128" s="1106">
        <v>
38023</v>
      </c>
      <c r="AB128" s="1107"/>
      <c r="AC128" s="1107"/>
      <c r="AD128" s="1107"/>
      <c r="AE128" s="1108"/>
      <c r="AF128" s="1109">
        <v>
38649</v>
      </c>
      <c r="AG128" s="1107"/>
      <c r="AH128" s="1107"/>
      <c r="AI128" s="1107"/>
      <c r="AJ128" s="1108"/>
      <c r="AK128" s="1109">
        <v>
38649</v>
      </c>
      <c r="AL128" s="1107"/>
      <c r="AM128" s="1107"/>
      <c r="AN128" s="1107"/>
      <c r="AO128" s="1108"/>
      <c r="AP128" s="1110"/>
      <c r="AQ128" s="1111"/>
      <c r="AR128" s="1111"/>
      <c r="AS128" s="1111"/>
      <c r="AT128" s="1112"/>
      <c r="AU128" s="283"/>
      <c r="AV128" s="283"/>
      <c r="AW128" s="283"/>
      <c r="AX128" s="947" t="s">
        <v>
493</v>
      </c>
      <c r="AY128" s="948"/>
      <c r="AZ128" s="948"/>
      <c r="BA128" s="948"/>
      <c r="BB128" s="948"/>
      <c r="BC128" s="948"/>
      <c r="BD128" s="948"/>
      <c r="BE128" s="949"/>
      <c r="BF128" s="1113" t="s">
        <v>
392</v>
      </c>
      <c r="BG128" s="1114"/>
      <c r="BH128" s="1114"/>
      <c r="BI128" s="1114"/>
      <c r="BJ128" s="1114"/>
      <c r="BK128" s="1114"/>
      <c r="BL128" s="1115"/>
      <c r="BM128" s="1113">
        <v>
11.25</v>
      </c>
      <c r="BN128" s="1114"/>
      <c r="BO128" s="1114"/>
      <c r="BP128" s="1114"/>
      <c r="BQ128" s="1114"/>
      <c r="BR128" s="1114"/>
      <c r="BS128" s="1115"/>
      <c r="BT128" s="1113">
        <v>
20</v>
      </c>
      <c r="BU128" s="1114"/>
      <c r="BV128" s="1114"/>
      <c r="BW128" s="1114"/>
      <c r="BX128" s="1114"/>
      <c r="BY128" s="1114"/>
      <c r="BZ128" s="1138"/>
      <c r="CA128" s="284"/>
      <c r="CB128" s="284"/>
      <c r="CC128" s="284"/>
      <c r="CD128" s="284"/>
      <c r="CE128" s="284"/>
      <c r="CF128" s="284"/>
      <c r="CG128" s="281"/>
      <c r="CH128" s="281"/>
      <c r="CI128" s="281"/>
      <c r="CJ128" s="282"/>
      <c r="CK128" s="1084"/>
      <c r="CL128" s="1085"/>
      <c r="CM128" s="1085"/>
      <c r="CN128" s="1085"/>
      <c r="CO128" s="1086"/>
      <c r="CP128" s="1095" t="s">
        <v>
494</v>
      </c>
      <c r="CQ128" s="1096"/>
      <c r="CR128" s="1096"/>
      <c r="CS128" s="1096"/>
      <c r="CT128" s="1096"/>
      <c r="CU128" s="1096"/>
      <c r="CV128" s="1096"/>
      <c r="CW128" s="1096"/>
      <c r="CX128" s="1096"/>
      <c r="CY128" s="1096"/>
      <c r="CZ128" s="1096"/>
      <c r="DA128" s="1096"/>
      <c r="DB128" s="1096"/>
      <c r="DC128" s="1096"/>
      <c r="DD128" s="1096"/>
      <c r="DE128" s="1096"/>
      <c r="DF128" s="1097"/>
      <c r="DG128" s="1098" t="s">
        <v>
438</v>
      </c>
      <c r="DH128" s="1099"/>
      <c r="DI128" s="1099"/>
      <c r="DJ128" s="1099"/>
      <c r="DK128" s="1099"/>
      <c r="DL128" s="1099" t="s">
        <v>
407</v>
      </c>
      <c r="DM128" s="1099"/>
      <c r="DN128" s="1099"/>
      <c r="DO128" s="1099"/>
      <c r="DP128" s="1099"/>
      <c r="DQ128" s="1099" t="s">
        <v>
435</v>
      </c>
      <c r="DR128" s="1099"/>
      <c r="DS128" s="1099"/>
      <c r="DT128" s="1099"/>
      <c r="DU128" s="1099"/>
      <c r="DV128" s="1100" t="s">
        <v>
435</v>
      </c>
      <c r="DW128" s="1100"/>
      <c r="DX128" s="1100"/>
      <c r="DY128" s="1100"/>
      <c r="DZ128" s="1101"/>
    </row>
    <row r="129" spans="1:131" s="247" customFormat="1" ht="26.25" customHeight="1" x14ac:dyDescent="0.2">
      <c r="A129" s="989" t="s">
        <v>
106</v>
      </c>
      <c r="B129" s="990"/>
      <c r="C129" s="990"/>
      <c r="D129" s="990"/>
      <c r="E129" s="990"/>
      <c r="F129" s="990"/>
      <c r="G129" s="990"/>
      <c r="H129" s="990"/>
      <c r="I129" s="990"/>
      <c r="J129" s="990"/>
      <c r="K129" s="990"/>
      <c r="L129" s="990"/>
      <c r="M129" s="990"/>
      <c r="N129" s="990"/>
      <c r="O129" s="990"/>
      <c r="P129" s="990"/>
      <c r="Q129" s="990"/>
      <c r="R129" s="990"/>
      <c r="S129" s="990"/>
      <c r="T129" s="990"/>
      <c r="U129" s="990"/>
      <c r="V129" s="990"/>
      <c r="W129" s="1132" t="s">
        <v>
495</v>
      </c>
      <c r="X129" s="1133"/>
      <c r="Y129" s="1133"/>
      <c r="Z129" s="1134"/>
      <c r="AA129" s="1017">
        <v>
53914092</v>
      </c>
      <c r="AB129" s="1018"/>
      <c r="AC129" s="1018"/>
      <c r="AD129" s="1018"/>
      <c r="AE129" s="1019"/>
      <c r="AF129" s="1020">
        <v>
54234488</v>
      </c>
      <c r="AG129" s="1018"/>
      <c r="AH129" s="1018"/>
      <c r="AI129" s="1018"/>
      <c r="AJ129" s="1019"/>
      <c r="AK129" s="1020">
        <v>
56911182</v>
      </c>
      <c r="AL129" s="1018"/>
      <c r="AM129" s="1018"/>
      <c r="AN129" s="1018"/>
      <c r="AO129" s="1019"/>
      <c r="AP129" s="1135"/>
      <c r="AQ129" s="1136"/>
      <c r="AR129" s="1136"/>
      <c r="AS129" s="1136"/>
      <c r="AT129" s="1137"/>
      <c r="AU129" s="285"/>
      <c r="AV129" s="285"/>
      <c r="AW129" s="285"/>
      <c r="AX129" s="1126" t="s">
        <v>
496</v>
      </c>
      <c r="AY129" s="1009"/>
      <c r="AZ129" s="1009"/>
      <c r="BA129" s="1009"/>
      <c r="BB129" s="1009"/>
      <c r="BC129" s="1009"/>
      <c r="BD129" s="1009"/>
      <c r="BE129" s="1010"/>
      <c r="BF129" s="1127" t="s">
        <v>
407</v>
      </c>
      <c r="BG129" s="1128"/>
      <c r="BH129" s="1128"/>
      <c r="BI129" s="1128"/>
      <c r="BJ129" s="1128"/>
      <c r="BK129" s="1128"/>
      <c r="BL129" s="1129"/>
      <c r="BM129" s="1127">
        <v>
16.25</v>
      </c>
      <c r="BN129" s="1128"/>
      <c r="BO129" s="1128"/>
      <c r="BP129" s="1128"/>
      <c r="BQ129" s="1128"/>
      <c r="BR129" s="1128"/>
      <c r="BS129" s="1129"/>
      <c r="BT129" s="1127">
        <v>
30</v>
      </c>
      <c r="BU129" s="1130"/>
      <c r="BV129" s="1130"/>
      <c r="BW129" s="1130"/>
      <c r="BX129" s="1130"/>
      <c r="BY129" s="1130"/>
      <c r="BZ129" s="1131"/>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89" t="s">
        <v>
497</v>
      </c>
      <c r="B130" s="990"/>
      <c r="C130" s="990"/>
      <c r="D130" s="990"/>
      <c r="E130" s="990"/>
      <c r="F130" s="990"/>
      <c r="G130" s="990"/>
      <c r="H130" s="990"/>
      <c r="I130" s="990"/>
      <c r="J130" s="990"/>
      <c r="K130" s="990"/>
      <c r="L130" s="990"/>
      <c r="M130" s="990"/>
      <c r="N130" s="990"/>
      <c r="O130" s="990"/>
      <c r="P130" s="990"/>
      <c r="Q130" s="990"/>
      <c r="R130" s="990"/>
      <c r="S130" s="990"/>
      <c r="T130" s="990"/>
      <c r="U130" s="990"/>
      <c r="V130" s="990"/>
      <c r="W130" s="1132" t="s">
        <v>
498</v>
      </c>
      <c r="X130" s="1133"/>
      <c r="Y130" s="1133"/>
      <c r="Z130" s="1134"/>
      <c r="AA130" s="1017">
        <v>
3186268</v>
      </c>
      <c r="AB130" s="1018"/>
      <c r="AC130" s="1018"/>
      <c r="AD130" s="1018"/>
      <c r="AE130" s="1019"/>
      <c r="AF130" s="1020">
        <v>
3031736</v>
      </c>
      <c r="AG130" s="1018"/>
      <c r="AH130" s="1018"/>
      <c r="AI130" s="1018"/>
      <c r="AJ130" s="1019"/>
      <c r="AK130" s="1020">
        <v>
2942844</v>
      </c>
      <c r="AL130" s="1018"/>
      <c r="AM130" s="1018"/>
      <c r="AN130" s="1018"/>
      <c r="AO130" s="1019"/>
      <c r="AP130" s="1135"/>
      <c r="AQ130" s="1136"/>
      <c r="AR130" s="1136"/>
      <c r="AS130" s="1136"/>
      <c r="AT130" s="1137"/>
      <c r="AU130" s="285"/>
      <c r="AV130" s="285"/>
      <c r="AW130" s="285"/>
      <c r="AX130" s="1126" t="s">
        <v>
499</v>
      </c>
      <c r="AY130" s="1009"/>
      <c r="AZ130" s="1009"/>
      <c r="BA130" s="1009"/>
      <c r="BB130" s="1009"/>
      <c r="BC130" s="1009"/>
      <c r="BD130" s="1009"/>
      <c r="BE130" s="1010"/>
      <c r="BF130" s="1163">
        <v>
-2.4</v>
      </c>
      <c r="BG130" s="1164"/>
      <c r="BH130" s="1164"/>
      <c r="BI130" s="1164"/>
      <c r="BJ130" s="1164"/>
      <c r="BK130" s="1164"/>
      <c r="BL130" s="1165"/>
      <c r="BM130" s="1163">
        <v>
25</v>
      </c>
      <c r="BN130" s="1164"/>
      <c r="BO130" s="1164"/>
      <c r="BP130" s="1164"/>
      <c r="BQ130" s="1164"/>
      <c r="BR130" s="1164"/>
      <c r="BS130" s="1165"/>
      <c r="BT130" s="1163">
        <v>
35</v>
      </c>
      <c r="BU130" s="1166"/>
      <c r="BV130" s="1166"/>
      <c r="BW130" s="1166"/>
      <c r="BX130" s="1166"/>
      <c r="BY130" s="1166"/>
      <c r="BZ130" s="1167"/>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
500</v>
      </c>
      <c r="X131" s="1171"/>
      <c r="Y131" s="1171"/>
      <c r="Z131" s="1172"/>
      <c r="AA131" s="1064">
        <v>
50727824</v>
      </c>
      <c r="AB131" s="1043"/>
      <c r="AC131" s="1043"/>
      <c r="AD131" s="1043"/>
      <c r="AE131" s="1044"/>
      <c r="AF131" s="1042">
        <v>
51202752</v>
      </c>
      <c r="AG131" s="1043"/>
      <c r="AH131" s="1043"/>
      <c r="AI131" s="1043"/>
      <c r="AJ131" s="1044"/>
      <c r="AK131" s="1042">
        <v>
53968338</v>
      </c>
      <c r="AL131" s="1043"/>
      <c r="AM131" s="1043"/>
      <c r="AN131" s="1043"/>
      <c r="AO131" s="1044"/>
      <c r="AP131" s="1173"/>
      <c r="AQ131" s="1174"/>
      <c r="AR131" s="1174"/>
      <c r="AS131" s="1174"/>
      <c r="AT131" s="1175"/>
      <c r="AU131" s="285"/>
      <c r="AV131" s="285"/>
      <c r="AW131" s="285"/>
      <c r="AX131" s="1145" t="s">
        <v>
501</v>
      </c>
      <c r="AY131" s="1096"/>
      <c r="AZ131" s="1096"/>
      <c r="BA131" s="1096"/>
      <c r="BB131" s="1096"/>
      <c r="BC131" s="1096"/>
      <c r="BD131" s="1096"/>
      <c r="BE131" s="1097"/>
      <c r="BF131" s="1146" t="s">
        <v>
438</v>
      </c>
      <c r="BG131" s="1147"/>
      <c r="BH131" s="1147"/>
      <c r="BI131" s="1147"/>
      <c r="BJ131" s="1147"/>
      <c r="BK131" s="1147"/>
      <c r="BL131" s="1148"/>
      <c r="BM131" s="1146">
        <v>
350</v>
      </c>
      <c r="BN131" s="1147"/>
      <c r="BO131" s="1147"/>
      <c r="BP131" s="1147"/>
      <c r="BQ131" s="1147"/>
      <c r="BR131" s="1147"/>
      <c r="BS131" s="1148"/>
      <c r="BT131" s="1149"/>
      <c r="BU131" s="1150"/>
      <c r="BV131" s="1150"/>
      <c r="BW131" s="1150"/>
      <c r="BX131" s="1150"/>
      <c r="BY131" s="1150"/>
      <c r="BZ131" s="1151"/>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52" t="s">
        <v>
502</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
503</v>
      </c>
      <c r="W132" s="1156"/>
      <c r="X132" s="1156"/>
      <c r="Y132" s="1156"/>
      <c r="Z132" s="1157"/>
      <c r="AA132" s="1158">
        <v>
-2.262785804</v>
      </c>
      <c r="AB132" s="1159"/>
      <c r="AC132" s="1159"/>
      <c r="AD132" s="1159"/>
      <c r="AE132" s="1160"/>
      <c r="AF132" s="1161">
        <v>
-2.561944327</v>
      </c>
      <c r="AG132" s="1159"/>
      <c r="AH132" s="1159"/>
      <c r="AI132" s="1159"/>
      <c r="AJ132" s="1160"/>
      <c r="AK132" s="1161">
        <v>
-2.5621078050000001</v>
      </c>
      <c r="AL132" s="1159"/>
      <c r="AM132" s="1159"/>
      <c r="AN132" s="1159"/>
      <c r="AO132" s="1160"/>
      <c r="AP132" s="1058"/>
      <c r="AQ132" s="1059"/>
      <c r="AR132" s="1059"/>
      <c r="AS132" s="1059"/>
      <c r="AT132" s="116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
504</v>
      </c>
      <c r="W133" s="1139"/>
      <c r="X133" s="1139"/>
      <c r="Y133" s="1139"/>
      <c r="Z133" s="1140"/>
      <c r="AA133" s="1141">
        <v>
-1</v>
      </c>
      <c r="AB133" s="1142"/>
      <c r="AC133" s="1142"/>
      <c r="AD133" s="1142"/>
      <c r="AE133" s="1143"/>
      <c r="AF133" s="1141">
        <v>
-1.9</v>
      </c>
      <c r="AG133" s="1142"/>
      <c r="AH133" s="1142"/>
      <c r="AI133" s="1142"/>
      <c r="AJ133" s="1143"/>
      <c r="AK133" s="1141">
        <v>
-2.4</v>
      </c>
      <c r="AL133" s="1142"/>
      <c r="AM133" s="1142"/>
      <c r="AN133" s="1142"/>
      <c r="AO133" s="1143"/>
      <c r="AP133" s="1088"/>
      <c r="AQ133" s="1089"/>
      <c r="AR133" s="1089"/>
      <c r="AS133" s="1089"/>
      <c r="AT133" s="1144"/>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bYh66RjuXsVZPFq9G4HB2zdVAPlJAOeCePWz+Dv9Jt+rxjvIe1822jz0WVm+NprBI8liTaxYUTPoVSDNZ5mLyg==" saltValue="UqmmGFSuflcQdug6hZY5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505</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9VZm3pEsZOj01OcSIo9xy7eotZGXDsDr3vAiiON59Wgz8xLw0Wpv96Ki/3ZFARftP+X1ZdyTlmldcbjlXMSOxQ==" saltValue="Y4zN0CXJn4qfGG8rl2xAd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poZOxuQAJGETzg59zW5ViCa95xYRvRzuckMg3Gb+b86VAo8IEuHYxqBaSi2cofQlTzAxj8K5XWQpzKgigdWUg==" saltValue="wTAdrl/2Q0rDa+DyfBArs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507</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9" t="s">
        <v>
508</v>
      </c>
      <c r="AP7" s="304"/>
      <c r="AQ7" s="305" t="s">
        <v>
509</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0"/>
      <c r="AP8" s="310" t="s">
        <v>
510</v>
      </c>
      <c r="AQ8" s="311" t="s">
        <v>
511</v>
      </c>
      <c r="AR8" s="312" t="s">
        <v>
512</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1" t="s">
        <v>
513</v>
      </c>
      <c r="AL9" s="1182"/>
      <c r="AM9" s="1182"/>
      <c r="AN9" s="1183"/>
      <c r="AO9" s="313">
        <v>
16931064</v>
      </c>
      <c r="AP9" s="313">
        <v>
83639</v>
      </c>
      <c r="AQ9" s="314">
        <v>
62629</v>
      </c>
      <c r="AR9" s="315">
        <v>
33.5</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1" t="s">
        <v>
514</v>
      </c>
      <c r="AL10" s="1182"/>
      <c r="AM10" s="1182"/>
      <c r="AN10" s="1183"/>
      <c r="AO10" s="316">
        <v>
138129</v>
      </c>
      <c r="AP10" s="316">
        <v>
682</v>
      </c>
      <c r="AQ10" s="317">
        <v>
1046</v>
      </c>
      <c r="AR10" s="318">
        <v>
-34.799999999999997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1" t="s">
        <v>
515</v>
      </c>
      <c r="AL11" s="1182"/>
      <c r="AM11" s="1182"/>
      <c r="AN11" s="1183"/>
      <c r="AO11" s="316">
        <v>
244637</v>
      </c>
      <c r="AP11" s="316">
        <v>
1208</v>
      </c>
      <c r="AQ11" s="317">
        <v>
841</v>
      </c>
      <c r="AR11" s="318">
        <v>
43.6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1" t="s">
        <v>
516</v>
      </c>
      <c r="AL12" s="1182"/>
      <c r="AM12" s="1182"/>
      <c r="AN12" s="1183"/>
      <c r="AO12" s="316" t="s">
        <v>
517</v>
      </c>
      <c r="AP12" s="316" t="s">
        <v>
517</v>
      </c>
      <c r="AQ12" s="317" t="s">
        <v>
517</v>
      </c>
      <c r="AR12" s="318" t="s">
        <v>
517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1" t="s">
        <v>
518</v>
      </c>
      <c r="AL13" s="1182"/>
      <c r="AM13" s="1182"/>
      <c r="AN13" s="1183"/>
      <c r="AO13" s="316" t="s">
        <v>
517</v>
      </c>
      <c r="AP13" s="316" t="s">
        <v>
517</v>
      </c>
      <c r="AQ13" s="317" t="s">
        <v>
517</v>
      </c>
      <c r="AR13" s="318" t="s">
        <v>
517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1" t="s">
        <v>
519</v>
      </c>
      <c r="AL14" s="1182"/>
      <c r="AM14" s="1182"/>
      <c r="AN14" s="1183"/>
      <c r="AO14" s="316">
        <v>
695696</v>
      </c>
      <c r="AP14" s="316">
        <v>
3437</v>
      </c>
      <c r="AQ14" s="317">
        <v>
2247</v>
      </c>
      <c r="AR14" s="318">
        <v>
53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1" t="s">
        <v>
520</v>
      </c>
      <c r="AL15" s="1182"/>
      <c r="AM15" s="1182"/>
      <c r="AN15" s="1183"/>
      <c r="AO15" s="316">
        <v>
342351</v>
      </c>
      <c r="AP15" s="316">
        <v>
1691</v>
      </c>
      <c r="AQ15" s="317">
        <v>
1478</v>
      </c>
      <c r="AR15" s="318">
        <v>
14.4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4" t="s">
        <v>
521</v>
      </c>
      <c r="AL16" s="1185"/>
      <c r="AM16" s="1185"/>
      <c r="AN16" s="1186"/>
      <c r="AO16" s="316">
        <v>
-1016718</v>
      </c>
      <c r="AP16" s="316">
        <v>
-5023</v>
      </c>
      <c r="AQ16" s="317">
        <v>
-5042</v>
      </c>
      <c r="AR16" s="318">
        <v>
-0.4</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4" t="s">
        <v>
187</v>
      </c>
      <c r="AL17" s="1185"/>
      <c r="AM17" s="1185"/>
      <c r="AN17" s="1186"/>
      <c r="AO17" s="316">
        <v>
17335159</v>
      </c>
      <c r="AP17" s="316">
        <v>
85635</v>
      </c>
      <c r="AQ17" s="317">
        <v>
63199</v>
      </c>
      <c r="AR17" s="318">
        <v>
35.5</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522</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523</v>
      </c>
      <c r="AP20" s="324" t="s">
        <v>
524</v>
      </c>
      <c r="AQ20" s="325" t="s">
        <v>
525</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6" t="s">
        <v>
526</v>
      </c>
      <c r="AL21" s="1177"/>
      <c r="AM21" s="1177"/>
      <c r="AN21" s="1178"/>
      <c r="AO21" s="328">
        <v>
8.83</v>
      </c>
      <c r="AP21" s="329">
        <v>
6.3</v>
      </c>
      <c r="AQ21" s="330">
        <v>
2.5299999999999998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6" t="s">
        <v>
527</v>
      </c>
      <c r="AL22" s="1177"/>
      <c r="AM22" s="1177"/>
      <c r="AN22" s="1178"/>
      <c r="AO22" s="333">
        <v>
98.4</v>
      </c>
      <c r="AP22" s="334">
        <v>
99.1</v>
      </c>
      <c r="AQ22" s="335">
        <v>
-0.7</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530</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9" t="s">
        <v>
508</v>
      </c>
      <c r="AP30" s="304"/>
      <c r="AQ30" s="305" t="s">
        <v>
509</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0"/>
      <c r="AP31" s="310" t="s">
        <v>
510</v>
      </c>
      <c r="AQ31" s="311" t="s">
        <v>
511</v>
      </c>
      <c r="AR31" s="312" t="s">
        <v>
512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2" t="s">
        <v>
531</v>
      </c>
      <c r="AL32" s="1193"/>
      <c r="AM32" s="1193"/>
      <c r="AN32" s="1194"/>
      <c r="AO32" s="343">
        <v>
1231287</v>
      </c>
      <c r="AP32" s="343">
        <v>
6083</v>
      </c>
      <c r="AQ32" s="344">
        <v>
4925</v>
      </c>
      <c r="AR32" s="345">
        <v>
23.5</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2" t="s">
        <v>
532</v>
      </c>
      <c r="AL33" s="1193"/>
      <c r="AM33" s="1193"/>
      <c r="AN33" s="1194"/>
      <c r="AO33" s="343" t="s">
        <v>
517</v>
      </c>
      <c r="AP33" s="343" t="s">
        <v>
517</v>
      </c>
      <c r="AQ33" s="344" t="s">
        <v>
517</v>
      </c>
      <c r="AR33" s="345" t="s">
        <v>
517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2" t="s">
        <v>
533</v>
      </c>
      <c r="AL34" s="1193"/>
      <c r="AM34" s="1193"/>
      <c r="AN34" s="1194"/>
      <c r="AO34" s="343">
        <v>
153400</v>
      </c>
      <c r="AP34" s="343">
        <v>
758</v>
      </c>
      <c r="AQ34" s="344">
        <v>
327</v>
      </c>
      <c r="AR34" s="345">
        <v>
131.80000000000001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2" t="s">
        <v>
534</v>
      </c>
      <c r="AL35" s="1193"/>
      <c r="AM35" s="1193"/>
      <c r="AN35" s="1194"/>
      <c r="AO35" s="343">
        <v>
119092</v>
      </c>
      <c r="AP35" s="343">
        <v>
588</v>
      </c>
      <c r="AQ35" s="344">
        <v>
27</v>
      </c>
      <c r="AR35" s="345">
        <v>
2077.8000000000002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2" t="s">
        <v>
535</v>
      </c>
      <c r="AL36" s="1193"/>
      <c r="AM36" s="1193"/>
      <c r="AN36" s="1194"/>
      <c r="AO36" s="343">
        <v>
77452</v>
      </c>
      <c r="AP36" s="343">
        <v>
383</v>
      </c>
      <c r="AQ36" s="344">
        <v>
286</v>
      </c>
      <c r="AR36" s="345">
        <v>
33.9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2" t="s">
        <v>
536</v>
      </c>
      <c r="AL37" s="1193"/>
      <c r="AM37" s="1193"/>
      <c r="AN37" s="1194"/>
      <c r="AO37" s="343">
        <v>
17535</v>
      </c>
      <c r="AP37" s="343">
        <v>
87</v>
      </c>
      <c r="AQ37" s="344">
        <v>
1760</v>
      </c>
      <c r="AR37" s="345">
        <v>
-95.1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5" t="s">
        <v>
537</v>
      </c>
      <c r="AL38" s="1196"/>
      <c r="AM38" s="1196"/>
      <c r="AN38" s="1197"/>
      <c r="AO38" s="346" t="s">
        <v>
517</v>
      </c>
      <c r="AP38" s="346" t="s">
        <v>
517</v>
      </c>
      <c r="AQ38" s="347">
        <v>
0</v>
      </c>
      <c r="AR38" s="335" t="s">
        <v>
517</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5" t="s">
        <v>
538</v>
      </c>
      <c r="AL39" s="1196"/>
      <c r="AM39" s="1196"/>
      <c r="AN39" s="1197"/>
      <c r="AO39" s="343">
        <v>
-38649</v>
      </c>
      <c r="AP39" s="343">
        <v>
-191</v>
      </c>
      <c r="AQ39" s="344">
        <v>
-11</v>
      </c>
      <c r="AR39" s="345">
        <v>
1636.4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2" t="s">
        <v>
539</v>
      </c>
      <c r="AL40" s="1193"/>
      <c r="AM40" s="1193"/>
      <c r="AN40" s="1194"/>
      <c r="AO40" s="343">
        <v>
-2942844</v>
      </c>
      <c r="AP40" s="343">
        <v>
-14538</v>
      </c>
      <c r="AQ40" s="344">
        <v>
-15582</v>
      </c>
      <c r="AR40" s="345">
        <v>
-6.7</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8" t="s">
        <v>
298</v>
      </c>
      <c r="AL41" s="1199"/>
      <c r="AM41" s="1199"/>
      <c r="AN41" s="1200"/>
      <c r="AO41" s="343">
        <v>
-1382727</v>
      </c>
      <c r="AP41" s="343">
        <v>
-6831</v>
      </c>
      <c r="AQ41" s="344">
        <v>
-8267</v>
      </c>
      <c r="AR41" s="345">
        <v>
-17.399999999999999</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540</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7" t="s">
        <v>
508</v>
      </c>
      <c r="AN49" s="1189" t="s">
        <v>
543</v>
      </c>
      <c r="AO49" s="1190"/>
      <c r="AP49" s="1190"/>
      <c r="AQ49" s="1190"/>
      <c r="AR49" s="1191"/>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8"/>
      <c r="AN50" s="359" t="s">
        <v>
544</v>
      </c>
      <c r="AO50" s="360" t="s">
        <v>
545</v>
      </c>
      <c r="AP50" s="361" t="s">
        <v>
546</v>
      </c>
      <c r="AQ50" s="362" t="s">
        <v>
547</v>
      </c>
      <c r="AR50" s="363" t="s">
        <v>
548</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549</v>
      </c>
      <c r="AL51" s="356"/>
      <c r="AM51" s="364">
        <v>
6211301</v>
      </c>
      <c r="AN51" s="365">
        <v>
32393</v>
      </c>
      <c r="AO51" s="366">
        <v>
-25</v>
      </c>
      <c r="AP51" s="367">
        <v>
43773</v>
      </c>
      <c r="AQ51" s="368">
        <v>
-7</v>
      </c>
      <c r="AR51" s="369">
        <v>
-18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550</v>
      </c>
      <c r="AM52" s="372">
        <v>
4670734</v>
      </c>
      <c r="AN52" s="373">
        <v>
24359</v>
      </c>
      <c r="AO52" s="374">
        <v>
-30.2</v>
      </c>
      <c r="AP52" s="375">
        <v>
30346</v>
      </c>
      <c r="AQ52" s="376">
        <v>
-6.7</v>
      </c>
      <c r="AR52" s="377">
        <v>
-23.5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551</v>
      </c>
      <c r="AL53" s="356"/>
      <c r="AM53" s="364">
        <v>
6978669</v>
      </c>
      <c r="AN53" s="365">
        <v>
36006</v>
      </c>
      <c r="AO53" s="366">
        <v>
11.2</v>
      </c>
      <c r="AP53" s="367">
        <v>
51565</v>
      </c>
      <c r="AQ53" s="368">
        <v>
17.8</v>
      </c>
      <c r="AR53" s="369">
        <v>
-6.6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550</v>
      </c>
      <c r="AM54" s="372">
        <v>
6187986</v>
      </c>
      <c r="AN54" s="373">
        <v>
31926</v>
      </c>
      <c r="AO54" s="374">
        <v>
31.1</v>
      </c>
      <c r="AP54" s="375">
        <v>
35359</v>
      </c>
      <c r="AQ54" s="376">
        <v>
16.5</v>
      </c>
      <c r="AR54" s="377">
        <v>
14.6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552</v>
      </c>
      <c r="AL55" s="356"/>
      <c r="AM55" s="364">
        <v>
9989351</v>
      </c>
      <c r="AN55" s="365">
        <v>
50931</v>
      </c>
      <c r="AO55" s="366">
        <v>
41.5</v>
      </c>
      <c r="AP55" s="367">
        <v>
46686</v>
      </c>
      <c r="AQ55" s="368">
        <v>
-9.5</v>
      </c>
      <c r="AR55" s="369">
        <v>
51</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550</v>
      </c>
      <c r="AM56" s="372">
        <v>
7659103</v>
      </c>
      <c r="AN56" s="373">
        <v>
39050</v>
      </c>
      <c r="AO56" s="374">
        <v>
22.3</v>
      </c>
      <c r="AP56" s="375">
        <v>
32595</v>
      </c>
      <c r="AQ56" s="376">
        <v>
-7.8</v>
      </c>
      <c r="AR56" s="377">
        <v>
30.1</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553</v>
      </c>
      <c r="AL57" s="356"/>
      <c r="AM57" s="364">
        <v>
11378211</v>
      </c>
      <c r="AN57" s="365">
        <v>
57093</v>
      </c>
      <c r="AO57" s="366">
        <v>
12.1</v>
      </c>
      <c r="AP57" s="367">
        <v>
49796</v>
      </c>
      <c r="AQ57" s="368">
        <v>
6.7</v>
      </c>
      <c r="AR57" s="369">
        <v>
5.4</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550</v>
      </c>
      <c r="AM58" s="372">
        <v>
10090526</v>
      </c>
      <c r="AN58" s="373">
        <v>
50632</v>
      </c>
      <c r="AO58" s="374">
        <v>
29.7</v>
      </c>
      <c r="AP58" s="375">
        <v>
37281</v>
      </c>
      <c r="AQ58" s="376">
        <v>
14.4</v>
      </c>
      <c r="AR58" s="377">
        <v>
15.3</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554</v>
      </c>
      <c r="AL59" s="356"/>
      <c r="AM59" s="364">
        <v>
8873112</v>
      </c>
      <c r="AN59" s="365">
        <v>
43833</v>
      </c>
      <c r="AO59" s="366">
        <v>
-23.2</v>
      </c>
      <c r="AP59" s="367">
        <v>
51681</v>
      </c>
      <c r="AQ59" s="368">
        <v>
3.8</v>
      </c>
      <c r="AR59" s="369">
        <v>
-27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550</v>
      </c>
      <c r="AM60" s="372">
        <v>
7464874</v>
      </c>
      <c r="AN60" s="373">
        <v>
36876</v>
      </c>
      <c r="AO60" s="374">
        <v>
-27.2</v>
      </c>
      <c r="AP60" s="375">
        <v>
37226</v>
      </c>
      <c r="AQ60" s="376">
        <v>
-0.1</v>
      </c>
      <c r="AR60" s="377">
        <v>
-27.1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555</v>
      </c>
      <c r="AL61" s="378"/>
      <c r="AM61" s="379">
        <v>
8686129</v>
      </c>
      <c r="AN61" s="380">
        <v>
44051</v>
      </c>
      <c r="AO61" s="381">
        <v>
3.3</v>
      </c>
      <c r="AP61" s="382">
        <v>
48700</v>
      </c>
      <c r="AQ61" s="383">
        <v>
2.4</v>
      </c>
      <c r="AR61" s="369">
        <v>
0.9</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550</v>
      </c>
      <c r="AM62" s="372">
        <v>
7214645</v>
      </c>
      <c r="AN62" s="373">
        <v>
36569</v>
      </c>
      <c r="AO62" s="374">
        <v>
5.0999999999999996</v>
      </c>
      <c r="AP62" s="375">
        <v>
34561</v>
      </c>
      <c r="AQ62" s="376">
        <v>
3.3</v>
      </c>
      <c r="AR62" s="377">
        <v>
1.8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wKP3CTE4eUZHwmbv1WRzTEVDOR6n2ItPieMeY0IghvCgRpp6BI3IPryE6/fDHt9ddyAm7Jh9uf/slYq1N7zPAQ==" saltValue="Ea/QOPkGpDyGh7afr2PY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557</v>
      </c>
    </row>
    <row r="120" spans="125:125" ht="13.5" hidden="1" customHeight="1" x14ac:dyDescent="0.2"/>
    <row r="121" spans="125:125" ht="13.5" hidden="1" customHeight="1" x14ac:dyDescent="0.2">
      <c r="DU121" s="291"/>
    </row>
  </sheetData>
  <sheetProtection algorithmName="SHA-512" hashValue="dIJhePNiS/9/WNVh2/0i6yOkgL7slKZXxXuW2Jf8yYNsiyQsHe6wKtTKN85/xd9om8syIKv4wrpZyd0IKgUbhw==" saltValue="bZ+1PsYwCeI41Vl8+/G1f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558</v>
      </c>
    </row>
  </sheetData>
  <sheetProtection algorithmName="SHA-512" hashValue="Bc19mBbHIlALrwhgiDwlnLTFfpp94qqz8XVw+2OYzxDEspmhwPrIJEN1QSs+r7UH6zkEqSdFADLpWzl+BegQNg==" saltValue="ue6Rylx2U4y7oWv8eAKaZ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559</v>
      </c>
      <c r="G46" s="8" t="s">
        <v>
560</v>
      </c>
      <c r="H46" s="8" t="s">
        <v>
561</v>
      </c>
      <c r="I46" s="8" t="s">
        <v>
562</v>
      </c>
      <c r="J46" s="9" t="s">
        <v>
563</v>
      </c>
    </row>
    <row r="47" spans="2:10" ht="57.75" customHeight="1" x14ac:dyDescent="0.2">
      <c r="B47" s="10"/>
      <c r="C47" s="1201" t="s">
        <v>
3</v>
      </c>
      <c r="D47" s="1201"/>
      <c r="E47" s="1202"/>
      <c r="F47" s="11">
        <v>
17.66</v>
      </c>
      <c r="G47" s="12">
        <v>
17.38</v>
      </c>
      <c r="H47" s="12">
        <v>
17.64</v>
      </c>
      <c r="I47" s="12">
        <v>
18.510000000000002</v>
      </c>
      <c r="J47" s="13">
        <v>
19.05</v>
      </c>
    </row>
    <row r="48" spans="2:10" ht="57.75" customHeight="1" x14ac:dyDescent="0.2">
      <c r="B48" s="14"/>
      <c r="C48" s="1203" t="s">
        <v>
4</v>
      </c>
      <c r="D48" s="1203"/>
      <c r="E48" s="1204"/>
      <c r="F48" s="15">
        <v>
7.2</v>
      </c>
      <c r="G48" s="16">
        <v>
4.33</v>
      </c>
      <c r="H48" s="16">
        <v>
6.87</v>
      </c>
      <c r="I48" s="16">
        <v>
7.11</v>
      </c>
      <c r="J48" s="17">
        <v>
6.98</v>
      </c>
    </row>
    <row r="49" spans="2:10" ht="57.75" customHeight="1" thickBot="1" x14ac:dyDescent="0.25">
      <c r="B49" s="18"/>
      <c r="C49" s="1205" t="s">
        <v>
5</v>
      </c>
      <c r="D49" s="1205"/>
      <c r="E49" s="1206"/>
      <c r="F49" s="19" t="s">
        <v>
564</v>
      </c>
      <c r="G49" s="20" t="s">
        <v>
565</v>
      </c>
      <c r="H49" s="20">
        <v>
2.5</v>
      </c>
      <c r="I49" s="20">
        <v>
1.24</v>
      </c>
      <c r="J49" s="21">
        <v>
1.62</v>
      </c>
    </row>
    <row r="50" spans="2:10" ht="13.5" customHeight="1" x14ac:dyDescent="0.2"/>
  </sheetData>
  <sheetProtection algorithmName="SHA-512" hashValue="p6lgotVpz9WbVwFRgGVJzXl5lWimlW7rUZRu72lNYNVbxFNt90w4t6rorRUHY0zT5Iyh1c0pfEKVEpZwhl7uvw==" saltValue="vKcYwz93rmzcULGe275I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2021-02-05T01:58:07Z</dcterms:created>
  <dcterms:modified xsi:type="dcterms:W3CDTF">2021-10-13T07:10:02Z</dcterms:modified>
  <cp:category/>
</cp:coreProperties>
</file>