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eSp4AAVHgFxql+U3sWw103oRB5xjx1NK6BrlDjVps8hnBDKnhX5cJR4+xCqArEiOvK0Jv7kFvD29mMfXW/rGDA==" workbookSaltValue="7IDjHVpNPSWTOXh+lBgO3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R6" i="5"/>
  <c r="Q6" i="5"/>
  <c r="W10" i="4" s="1"/>
  <c r="P6" i="5"/>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AT8" i="4"/>
  <c r="AL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<sst xmlns="http://schemas.openxmlformats.org/spreadsheetml/2006/main" count="236" uniqueCount="119">
  <si>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</si>
  <si>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</si>
  <si>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</si>
  <si>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</si>
  <si>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</si>
  <si>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</si>
  <si>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</si>
  <si>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</si>
  <si>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</si>
  <si>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</si>
  <si>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</si>
  <si>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</si>
  <si>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</si>
  <si>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</si>
  <si>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</si>
  <si>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</si>
  <si>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</si>
  <si>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</si>
  <si>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</si>
  <si>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</si>
  <si>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</si>
  <si>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</si>
  <si>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</si>
  <si>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</si>
  <si>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</si>
  <si>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</si>
  <si>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</si>
  <si>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</si>
  <si>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</si>
  <si>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</si>
  <si>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</si>
  <si>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</si>
  <si>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</si>
  <si>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</si>
  <si>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</si>
  <si>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</si>
  <si>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</si>
  <si>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</si>
  <si>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</si>
  <si>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</si>
  <si>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</si>
  <si>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</si>
  <si>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</si>
  <si>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</si>
  <si>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</si>
  <si>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</si>
  <si>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</si>
  <si>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</si>
  <si>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</si>
  <si>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</si>
  <si>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</si>
  <si>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</si>
  <si>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</si>
  <si>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</si>
  <si>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</si>
  <si>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</si>
  <si>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</si>
  <si>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</si>
  <si>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</si>
  <si>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</si>
  <si>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</si>
  <si>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</si>
  <si>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</si>
  <si>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</si>
  <si>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</si>
  <si>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</si>
  <si>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</si>
  <si>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</si>
  <si>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</si>
  <si>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</si>
  <si>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</si>
  <si>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</si>
  <si>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</si>
  <si>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</si>
  <si>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</si>
  <si>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</si>
  <si>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</si>
  <si>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</si>
  <si>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</si>
  <si>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</si>
  <si>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</si>
  <si>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</si>
  <si>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</si>
  <si>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</si>
  <si>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</si>
  <si>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</si>
  <si>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</si>
  <si>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</si>
  <si>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</si>
  <si>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</si>
  <si>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</si>
  <si>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</si>
  <si>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</si>
  <si>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</si>
  <si>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</si>
  <si>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</si>
  <si>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</si>
  <si>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立川市</t>
  </si>
  <si>
    <t>法非適用</t>
  </si>
  <si>
    <t>下水道事業</t>
  </si>
  <si>
    <t>公共下水道</t>
  </si>
  <si>
    <t>Ab</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</si>
  <si>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</si>
  <si>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</si>
  <si>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</si>
  <si>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</si>
  <si>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</si>
  <si>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</si>
  <si>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</si>
  <si>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</si>
  <si>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</si>
  <si>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</si>
  <si>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</si>
  <si>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</si>
  <si>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</si>
  <si>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</si>
  <si>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立川市は、①の「収益的収支比率」は平成27～30年度の平均96％から今年度100％に改善しました。地方債償還金が減少していく傾向にあり、経費節減に努めていくことによって更に改善が見込まれます。④の「企業債残高対事業規模比率」は、立川市は平成6年度末に下水道普及率100％を達成しているため、市債の返還による低減で平均値の半分以下であり、良好な状況にあります。⑤の「経費回収率」は106～110％と安定しており、⑥の「汚水処理原価」は平成28年度に平均値を上回りましたが平成29年度から再度下回り、健全な経営状況であると考えられます。⑦の「施設利用率」は平均を下回っていますが、現在稼働中の「錦町下水処理場」は今後「東京都流域下水道北多摩二号水再生センター」に編入される予定であり、施設の更新が無く老朽化していることから、利用率に余裕があることが必要と考えます。⑧の水洗化率はほぼ100％に到達しています。
　以上の指標の分析結果から、立川市の経営の健全性・効率性ともに問題ないと考えます。</t>
    <rPh sb="18" eb="20">
      <t>ヘイセイ</t>
    </rPh>
    <rPh sb="25" eb="27">
      <t>ネンド</t>
    </rPh>
    <rPh sb="87" eb="89">
      <t>カイゼン</t>
    </rPh>
    <phoneticPr fontId="4"/>
  </si>
  <si>
    <t xml:space="preserve"> 立川市の下水道事業は、昭和30年度より単独公共下水道として単独処理区の事業に着手し、JR 立川駅周辺を中心に整備を進め、昭和42年には錦町下水処理場の供用を開始し、その後、昭和52年から昭和55年にかけて多摩川上流処理区、北多摩一号処理区及び北多摩二号処理区を、東京都の水再生センターを終末処理場とする流域関連公共下水道としての事業に着手し、現在、４つの処理区となっています。
　管渠については、標準耐用年数（50年）を経過した下水道管が増加しつつあり、施設の点検や調査により下水道管の劣化状況を的確に把握し、その結果に基づき、ライフサイクルコストの最小化や事業費の平準化を考慮し計画的に老朽化対策を進める目的で、平成29年度に策定した「立川市下水道管路施設長寿命化計画」をさらに発展させた「立川市下水道ストックマネジメント計画」に基づき、老朽化対策を進めています。</t>
    <rPh sb="191" eb="193">
      <t>カンキョ</t>
    </rPh>
    <phoneticPr fontId="4"/>
  </si>
  <si>
    <t xml:space="preserve"> 立川市の下水道事業は、現状では経営の健全性・効率性ともに問題ないと考えられます。一方、施設の老朽化対策は今後の課題となっています。令和２年度に公営企業会計に移行し、経営戦略や下水道ストックマネジメント計画を策定することで、更に適正な施設管理と安定した下水道経営を図ります。</t>
    <rPh sb="66" eb="68">
      <t>レイワ</t>
    </rPh>
    <rPh sb="69" eb="71">
      <t>ネンド</t>
    </rPh>
    <rPh sb="72" eb="74">
      <t>コウエイ</t>
    </rPh>
    <rPh sb="74" eb="76">
      <t>キギョウ</t>
    </rPh>
    <rPh sb="76" eb="78">
      <t>カイケイ</t>
    </rPh>
    <rPh sb="79" eb="81">
      <t>イコウ</t>
    </rPh>
    <rPh sb="83" eb="85">
      <t>ケイエイ</t>
    </rPh>
    <rPh sb="85" eb="87">
      <t>センリャク</t>
    </rPh>
    <rPh sb="88" eb="91">
      <t>ゲスイドウ</t>
    </rPh>
    <rPh sb="101" eb="103">
      <t>ケイカク</t>
    </rPh>
    <rPh sb="104" eb="106">
      <t>サクテイ</t>
    </rPh>
    <rPh sb="112" eb="113">
      <t>サラ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</si>
</sst>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0.04</c:v>
                </c:pt>
                <c:pt idx="1">
                  <c:v>7.0000000000000007E-2</c:v>
                </c:pt>
                <c:pt idx="2">
                  <c:v>0.09</c:v>
                </c:pt>
                <c:pt idx="3">
                  <c:v>7.0000000000000007E-2</c:v>
                </c:pt>
                <c:pt idx="4">
                  <c:v>0.08</c:v>
                </c:pt>
              </c:numCache>
            </c:numRef>
          </c:val>
          <c:extLst>
            <c:ext xmlns:c16="http://schemas.microsoft.com/office/drawing/2014/chart" uri="{C3380CC4-5D6E-409C-BE32-E72D297353CC}">
              <c16:uniqueId val="{00000000-3731-43D3-9EF3-1606C196A7FE}"/>
            </c:ext>
          </c:extLst>
        </c:ser>
        <c:dLbls>
          <c:showLegendKey val="0"/>
          <c:showVal val="0"/>
          <c:showCatName val="0"/>
          <c:showSerName val="0"/>
          <c:showPercent val="0"/>
          <c:showBubbleSize val="0"/>
        </c:dLbls>
        <c:gapWidth val="150"/>
        <c:axId val="948935296"/>
        <c:axId val="948935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0.13</c:v>
                </c:pt>
                <c:pt idx="2">
                  <c:v>0.1</c:v>
                </c:pt>
                <c:pt idx="3">
                  <c:v>0.12</c:v>
                </c:pt>
                <c:pt idx="4">
                  <c:v>0.19</c:v>
                </c:pt>
              </c:numCache>
            </c:numRef>
          </c:val>
          <c:smooth val="0"/>
          <c:extLst>
            <c:ext xmlns:c16="http://schemas.microsoft.com/office/drawing/2014/chart" uri="{C3380CC4-5D6E-409C-BE32-E72D297353CC}">
              <c16:uniqueId val="{00000001-3731-43D3-9EF3-1606C196A7FE}"/>
            </c:ext>
          </c:extLst>
        </c:ser>
        <c:dLbls>
          <c:showLegendKey val="0"/>
          <c:showVal val="0"/>
          <c:showCatName val="0"/>
          <c:showSerName val="0"/>
          <c:showPercent val="0"/>
          <c:showBubbleSize val="0"/>
        </c:dLbls>
        <c:marker val="1"/>
        <c:smooth val="0"/>
        <c:axId val="948935296"/>
        <c:axId val="948935840"/>
      </c:lineChart>
      <c:dateAx>
        <c:axId val="948935296"/>
        <c:scaling>
          <c:orientation val="minMax"/>
        </c:scaling>
        <c:delete val="1"/>
        <c:axPos val="b"/>
        <c:numFmt formatCode="&quot;H&quot;yy" sourceLinked="1"/>
        <c:majorTickMark val="none"/>
        <c:minorTickMark val="none"/>
        <c:tickLblPos val="none"/>
        <c:crossAx val="948935840"/>
        <c:crosses val="autoZero"/>
        <c:auto val="1"/>
        <c:lblOffset val="100"/>
        <c:baseTimeUnit val="years"/>
      </c:dateAx>
      <c:valAx>
        <c:axId val="94893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93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55.8</c:v>
                </c:pt>
                <c:pt idx="1">
                  <c:v>52.52</c:v>
                </c:pt>
                <c:pt idx="2">
                  <c:v>56.3</c:v>
                </c:pt>
                <c:pt idx="3">
                  <c:v>51.89</c:v>
                </c:pt>
                <c:pt idx="4">
                  <c:v>63.91</c:v>
                </c:pt>
              </c:numCache>
            </c:numRef>
          </c:val>
          <c:extLst>
            <c:ext xmlns:c16="http://schemas.microsoft.com/office/drawing/2014/chart" uri="{C3380CC4-5D6E-409C-BE32-E72D297353CC}">
              <c16:uniqueId val="{00000000-C374-49B8-87EE-E715C271CAD1}"/>
            </c:ext>
          </c:extLst>
        </c:ser>
        <c:dLbls>
          <c:showLegendKey val="0"/>
          <c:showVal val="0"/>
          <c:showCatName val="0"/>
          <c:showSerName val="0"/>
          <c:showPercent val="0"/>
          <c:showBubbleSize val="0"/>
        </c:dLbls>
        <c:gapWidth val="150"/>
        <c:axId val="950628160"/>
        <c:axId val="95062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72.239999999999995</c:v>
                </c:pt>
                <c:pt idx="1">
                  <c:v>69.23</c:v>
                </c:pt>
                <c:pt idx="2">
                  <c:v>70.37</c:v>
                </c:pt>
                <c:pt idx="3">
                  <c:v>68.3</c:v>
                </c:pt>
                <c:pt idx="4">
                  <c:v>67.37</c:v>
                </c:pt>
              </c:numCache>
            </c:numRef>
          </c:val>
          <c:smooth val="0"/>
          <c:extLst>
            <c:ext xmlns:c16="http://schemas.microsoft.com/office/drawing/2014/chart" uri="{C3380CC4-5D6E-409C-BE32-E72D297353CC}">
              <c16:uniqueId val="{00000001-C374-49B8-87EE-E715C271CAD1}"/>
            </c:ext>
          </c:extLst>
        </c:ser>
        <c:dLbls>
          <c:showLegendKey val="0"/>
          <c:showVal val="0"/>
          <c:showCatName val="0"/>
          <c:showSerName val="0"/>
          <c:showPercent val="0"/>
          <c:showBubbleSize val="0"/>
        </c:dLbls>
        <c:marker val="1"/>
        <c:smooth val="0"/>
        <c:axId val="950628160"/>
        <c:axId val="950628704"/>
      </c:lineChart>
      <c:dateAx>
        <c:axId val="950628160"/>
        <c:scaling>
          <c:orientation val="minMax"/>
        </c:scaling>
        <c:delete val="1"/>
        <c:axPos val="b"/>
        <c:numFmt formatCode="&quot;H&quot;yy" sourceLinked="1"/>
        <c:majorTickMark val="none"/>
        <c:minorTickMark val="none"/>
        <c:tickLblPos val="none"/>
        <c:crossAx val="950628704"/>
        <c:crosses val="autoZero"/>
        <c:auto val="1"/>
        <c:lblOffset val="100"/>
        <c:baseTimeUnit val="years"/>
      </c:dateAx>
      <c:valAx>
        <c:axId val="95062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62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99.76</c:v>
                </c:pt>
                <c:pt idx="1">
                  <c:v>99.78</c:v>
                </c:pt>
                <c:pt idx="2">
                  <c:v>99.79</c:v>
                </c:pt>
                <c:pt idx="3">
                  <c:v>99.81</c:v>
                </c:pt>
                <c:pt idx="4">
                  <c:v>99.82</c:v>
                </c:pt>
              </c:numCache>
            </c:numRef>
          </c:val>
          <c:extLst>
            <c:ext xmlns:c16="http://schemas.microsoft.com/office/drawing/2014/chart" uri="{C3380CC4-5D6E-409C-BE32-E72D297353CC}">
              <c16:uniqueId val="{00000000-673E-4E8D-B14B-55EF4DD94340}"/>
            </c:ext>
          </c:extLst>
        </c:ser>
        <c:dLbls>
          <c:showLegendKey val="0"/>
          <c:showVal val="0"/>
          <c:showCatName val="0"/>
          <c:showSerName val="0"/>
          <c:showPercent val="0"/>
          <c:showBubbleSize val="0"/>
        </c:dLbls>
        <c:gapWidth val="150"/>
        <c:axId val="950635776"/>
        <c:axId val="950627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96.84</c:v>
                </c:pt>
                <c:pt idx="1">
                  <c:v>96.84</c:v>
                </c:pt>
                <c:pt idx="2">
                  <c:v>96.75</c:v>
                </c:pt>
                <c:pt idx="3">
                  <c:v>96.78</c:v>
                </c:pt>
                <c:pt idx="4">
                  <c:v>97</c:v>
                </c:pt>
              </c:numCache>
            </c:numRef>
          </c:val>
          <c:smooth val="0"/>
          <c:extLst>
            <c:ext xmlns:c16="http://schemas.microsoft.com/office/drawing/2014/chart" uri="{C3380CC4-5D6E-409C-BE32-E72D297353CC}">
              <c16:uniqueId val="{00000001-673E-4E8D-B14B-55EF4DD94340}"/>
            </c:ext>
          </c:extLst>
        </c:ser>
        <c:dLbls>
          <c:showLegendKey val="0"/>
          <c:showVal val="0"/>
          <c:showCatName val="0"/>
          <c:showSerName val="0"/>
          <c:showPercent val="0"/>
          <c:showBubbleSize val="0"/>
        </c:dLbls>
        <c:marker val="1"/>
        <c:smooth val="0"/>
        <c:axId val="950635776"/>
        <c:axId val="950627072"/>
      </c:lineChart>
      <c:dateAx>
        <c:axId val="950635776"/>
        <c:scaling>
          <c:orientation val="minMax"/>
        </c:scaling>
        <c:delete val="1"/>
        <c:axPos val="b"/>
        <c:numFmt formatCode="&quot;H&quot;yy" sourceLinked="1"/>
        <c:majorTickMark val="none"/>
        <c:minorTickMark val="none"/>
        <c:tickLblPos val="none"/>
        <c:crossAx val="950627072"/>
        <c:crosses val="autoZero"/>
        <c:auto val="1"/>
        <c:lblOffset val="100"/>
        <c:baseTimeUnit val="years"/>
      </c:dateAx>
      <c:valAx>
        <c:axId val="95062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63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93.82</c:v>
                </c:pt>
                <c:pt idx="1">
                  <c:v>92.89</c:v>
                </c:pt>
                <c:pt idx="2">
                  <c:v>98.05</c:v>
                </c:pt>
                <c:pt idx="3">
                  <c:v>98.99</c:v>
                </c:pt>
                <c:pt idx="4">
                  <c:v>100</c:v>
                </c:pt>
              </c:numCache>
            </c:numRef>
          </c:val>
          <c:extLst>
            <c:ext xmlns:c16="http://schemas.microsoft.com/office/drawing/2014/chart" uri="{C3380CC4-5D6E-409C-BE32-E72D297353CC}">
              <c16:uniqueId val="{00000000-51AE-4AA4-AFCC-B11573615615}"/>
            </c:ext>
          </c:extLst>
        </c:ser>
        <c:dLbls>
          <c:showLegendKey val="0"/>
          <c:showVal val="0"/>
          <c:showCatName val="0"/>
          <c:showSerName val="0"/>
          <c:showPercent val="0"/>
          <c:showBubbleSize val="0"/>
        </c:dLbls>
        <c:gapWidth val="150"/>
        <c:axId val="948929856"/>
        <c:axId val="948936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AE-4AA4-AFCC-B11573615615}"/>
            </c:ext>
          </c:extLst>
        </c:ser>
        <c:dLbls>
          <c:showLegendKey val="0"/>
          <c:showVal val="0"/>
          <c:showCatName val="0"/>
          <c:showSerName val="0"/>
          <c:showPercent val="0"/>
          <c:showBubbleSize val="0"/>
        </c:dLbls>
        <c:marker val="1"/>
        <c:smooth val="0"/>
        <c:axId val="948929856"/>
        <c:axId val="948936384"/>
      </c:lineChart>
      <c:dateAx>
        <c:axId val="948929856"/>
        <c:scaling>
          <c:orientation val="minMax"/>
        </c:scaling>
        <c:delete val="1"/>
        <c:axPos val="b"/>
        <c:numFmt formatCode="&quot;H&quot;yy" sourceLinked="1"/>
        <c:majorTickMark val="none"/>
        <c:minorTickMark val="none"/>
        <c:tickLblPos val="none"/>
        <c:crossAx val="948936384"/>
        <c:crosses val="autoZero"/>
        <c:auto val="1"/>
        <c:lblOffset val="100"/>
        <c:baseTimeUnit val="years"/>
      </c:dateAx>
      <c:valAx>
        <c:axId val="94893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92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A6-4663-B5DF-F37C88229D44}"/>
            </c:ext>
          </c:extLst>
        </c:ser>
        <c:dLbls>
          <c:showLegendKey val="0"/>
          <c:showVal val="0"/>
          <c:showCatName val="0"/>
          <c:showSerName val="0"/>
          <c:showPercent val="0"/>
          <c:showBubbleSize val="0"/>
        </c:dLbls>
        <c:gapWidth val="150"/>
        <c:axId val="948925504"/>
        <c:axId val="94893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A6-4663-B5DF-F37C88229D44}"/>
            </c:ext>
          </c:extLst>
        </c:ser>
        <c:dLbls>
          <c:showLegendKey val="0"/>
          <c:showVal val="0"/>
          <c:showCatName val="0"/>
          <c:showSerName val="0"/>
          <c:showPercent val="0"/>
          <c:showBubbleSize val="0"/>
        </c:dLbls>
        <c:marker val="1"/>
        <c:smooth val="0"/>
        <c:axId val="948925504"/>
        <c:axId val="948938016"/>
      </c:lineChart>
      <c:dateAx>
        <c:axId val="948925504"/>
        <c:scaling>
          <c:orientation val="minMax"/>
        </c:scaling>
        <c:delete val="1"/>
        <c:axPos val="b"/>
        <c:numFmt formatCode="&quot;H&quot;yy" sourceLinked="1"/>
        <c:majorTickMark val="none"/>
        <c:minorTickMark val="none"/>
        <c:tickLblPos val="none"/>
        <c:crossAx val="948938016"/>
        <c:crosses val="autoZero"/>
        <c:auto val="1"/>
        <c:lblOffset val="100"/>
        <c:baseTimeUnit val="years"/>
      </c:dateAx>
      <c:valAx>
        <c:axId val="94893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92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5E-450D-BC8A-87710F3C9141}"/>
            </c:ext>
          </c:extLst>
        </c:ser>
        <c:dLbls>
          <c:showLegendKey val="0"/>
          <c:showVal val="0"/>
          <c:showCatName val="0"/>
          <c:showSerName val="0"/>
          <c:showPercent val="0"/>
          <c:showBubbleSize val="0"/>
        </c:dLbls>
        <c:gapWidth val="150"/>
        <c:axId val="948932576"/>
        <c:axId val="94893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5E-450D-BC8A-87710F3C9141}"/>
            </c:ext>
          </c:extLst>
        </c:ser>
        <c:dLbls>
          <c:showLegendKey val="0"/>
          <c:showVal val="0"/>
          <c:showCatName val="0"/>
          <c:showSerName val="0"/>
          <c:showPercent val="0"/>
          <c:showBubbleSize val="0"/>
        </c:dLbls>
        <c:marker val="1"/>
        <c:smooth val="0"/>
        <c:axId val="948932576"/>
        <c:axId val="948939648"/>
      </c:lineChart>
      <c:dateAx>
        <c:axId val="948932576"/>
        <c:scaling>
          <c:orientation val="minMax"/>
        </c:scaling>
        <c:delete val="1"/>
        <c:axPos val="b"/>
        <c:numFmt formatCode="&quot;H&quot;yy" sourceLinked="1"/>
        <c:majorTickMark val="none"/>
        <c:minorTickMark val="none"/>
        <c:tickLblPos val="none"/>
        <c:crossAx val="948939648"/>
        <c:crosses val="autoZero"/>
        <c:auto val="1"/>
        <c:lblOffset val="100"/>
        <c:baseTimeUnit val="years"/>
      </c:dateAx>
      <c:valAx>
        <c:axId val="94893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93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A5-4797-A772-F95B3ADF4886}"/>
            </c:ext>
          </c:extLst>
        </c:ser>
        <c:dLbls>
          <c:showLegendKey val="0"/>
          <c:showVal val="0"/>
          <c:showCatName val="0"/>
          <c:showSerName val="0"/>
          <c:showPercent val="0"/>
          <c:showBubbleSize val="0"/>
        </c:dLbls>
        <c:gapWidth val="150"/>
        <c:axId val="948938560"/>
        <c:axId val="94893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A5-4797-A772-F95B3ADF4886}"/>
            </c:ext>
          </c:extLst>
        </c:ser>
        <c:dLbls>
          <c:showLegendKey val="0"/>
          <c:showVal val="0"/>
          <c:showCatName val="0"/>
          <c:showSerName val="0"/>
          <c:showPercent val="0"/>
          <c:showBubbleSize val="0"/>
        </c:dLbls>
        <c:marker val="1"/>
        <c:smooth val="0"/>
        <c:axId val="948938560"/>
        <c:axId val="948939104"/>
      </c:lineChart>
      <c:dateAx>
        <c:axId val="948938560"/>
        <c:scaling>
          <c:orientation val="minMax"/>
        </c:scaling>
        <c:delete val="1"/>
        <c:axPos val="b"/>
        <c:numFmt formatCode="&quot;H&quot;yy" sourceLinked="1"/>
        <c:majorTickMark val="none"/>
        <c:minorTickMark val="none"/>
        <c:tickLblPos val="none"/>
        <c:crossAx val="948939104"/>
        <c:crosses val="autoZero"/>
        <c:auto val="1"/>
        <c:lblOffset val="100"/>
        <c:baseTimeUnit val="years"/>
      </c:dateAx>
      <c:valAx>
        <c:axId val="94893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93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10-4064-9729-544B03E95F90}"/>
            </c:ext>
          </c:extLst>
        </c:ser>
        <c:dLbls>
          <c:showLegendKey val="0"/>
          <c:showVal val="0"/>
          <c:showCatName val="0"/>
          <c:showSerName val="0"/>
          <c:showPercent val="0"/>
          <c:showBubbleSize val="0"/>
        </c:dLbls>
        <c:gapWidth val="150"/>
        <c:axId val="948929312"/>
        <c:axId val="94893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10-4064-9729-544B03E95F90}"/>
            </c:ext>
          </c:extLst>
        </c:ser>
        <c:dLbls>
          <c:showLegendKey val="0"/>
          <c:showVal val="0"/>
          <c:showCatName val="0"/>
          <c:showSerName val="0"/>
          <c:showPercent val="0"/>
          <c:showBubbleSize val="0"/>
        </c:dLbls>
        <c:marker val="1"/>
        <c:smooth val="0"/>
        <c:axId val="948929312"/>
        <c:axId val="948930400"/>
      </c:lineChart>
      <c:dateAx>
        <c:axId val="948929312"/>
        <c:scaling>
          <c:orientation val="minMax"/>
        </c:scaling>
        <c:delete val="1"/>
        <c:axPos val="b"/>
        <c:numFmt formatCode="&quot;H&quot;yy" sourceLinked="1"/>
        <c:majorTickMark val="none"/>
        <c:minorTickMark val="none"/>
        <c:tickLblPos val="none"/>
        <c:crossAx val="948930400"/>
        <c:crosses val="autoZero"/>
        <c:auto val="1"/>
        <c:lblOffset val="100"/>
        <c:baseTimeUnit val="years"/>
      </c:dateAx>
      <c:valAx>
        <c:axId val="94893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92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242.69</c:v>
                </c:pt>
                <c:pt idx="1">
                  <c:v>220.78</c:v>
                </c:pt>
                <c:pt idx="2">
                  <c:v>207.46</c:v>
                </c:pt>
                <c:pt idx="3">
                  <c:v>193.44</c:v>
                </c:pt>
                <c:pt idx="4">
                  <c:v>209.13</c:v>
                </c:pt>
              </c:numCache>
            </c:numRef>
          </c:val>
          <c:extLst>
            <c:ext xmlns:c16="http://schemas.microsoft.com/office/drawing/2014/chart" uri="{C3380CC4-5D6E-409C-BE32-E72D297353CC}">
              <c16:uniqueId val="{00000000-96ED-46AD-A98B-DC50C0E06F81}"/>
            </c:ext>
          </c:extLst>
        </c:ser>
        <c:dLbls>
          <c:showLegendKey val="0"/>
          <c:showVal val="0"/>
          <c:showCatName val="0"/>
          <c:showSerName val="0"/>
          <c:showPercent val="0"/>
          <c:showBubbleSize val="0"/>
        </c:dLbls>
        <c:gapWidth val="150"/>
        <c:axId val="948924960"/>
        <c:axId val="948933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643.19000000000005</c:v>
                </c:pt>
                <c:pt idx="1">
                  <c:v>596.44000000000005</c:v>
                </c:pt>
                <c:pt idx="2">
                  <c:v>612.6</c:v>
                </c:pt>
                <c:pt idx="3">
                  <c:v>606.79999999999995</c:v>
                </c:pt>
                <c:pt idx="4">
                  <c:v>585.55999999999995</c:v>
                </c:pt>
              </c:numCache>
            </c:numRef>
          </c:val>
          <c:smooth val="0"/>
          <c:extLst>
            <c:ext xmlns:c16="http://schemas.microsoft.com/office/drawing/2014/chart" uri="{C3380CC4-5D6E-409C-BE32-E72D297353CC}">
              <c16:uniqueId val="{00000001-96ED-46AD-A98B-DC50C0E06F81}"/>
            </c:ext>
          </c:extLst>
        </c:ser>
        <c:dLbls>
          <c:showLegendKey val="0"/>
          <c:showVal val="0"/>
          <c:showCatName val="0"/>
          <c:showSerName val="0"/>
          <c:showPercent val="0"/>
          <c:showBubbleSize val="0"/>
        </c:dLbls>
        <c:marker val="1"/>
        <c:smooth val="0"/>
        <c:axId val="948924960"/>
        <c:axId val="948933120"/>
      </c:lineChart>
      <c:dateAx>
        <c:axId val="948924960"/>
        <c:scaling>
          <c:orientation val="minMax"/>
        </c:scaling>
        <c:delete val="1"/>
        <c:axPos val="b"/>
        <c:numFmt formatCode="&quot;H&quot;yy" sourceLinked="1"/>
        <c:majorTickMark val="none"/>
        <c:minorTickMark val="none"/>
        <c:tickLblPos val="none"/>
        <c:crossAx val="948933120"/>
        <c:crosses val="autoZero"/>
        <c:auto val="1"/>
        <c:lblOffset val="100"/>
        <c:baseTimeUnit val="years"/>
      </c:dateAx>
      <c:valAx>
        <c:axId val="94893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9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107.23</c:v>
                </c:pt>
                <c:pt idx="1">
                  <c:v>107.02</c:v>
                </c:pt>
                <c:pt idx="2">
                  <c:v>107.26</c:v>
                </c:pt>
                <c:pt idx="3">
                  <c:v>110.05</c:v>
                </c:pt>
                <c:pt idx="4">
                  <c:v>106.72</c:v>
                </c:pt>
              </c:numCache>
            </c:numRef>
          </c:val>
          <c:extLst>
            <c:ext xmlns:c16="http://schemas.microsoft.com/office/drawing/2014/chart" uri="{C3380CC4-5D6E-409C-BE32-E72D297353CC}">
              <c16:uniqueId val="{00000000-0C8F-4D46-9F53-8B18808A5407}"/>
            </c:ext>
          </c:extLst>
        </c:ser>
        <c:dLbls>
          <c:showLegendKey val="0"/>
          <c:showVal val="0"/>
          <c:showCatName val="0"/>
          <c:showSerName val="0"/>
          <c:showPercent val="0"/>
          <c:showBubbleSize val="0"/>
        </c:dLbls>
        <c:gapWidth val="150"/>
        <c:axId val="948933664"/>
        <c:axId val="94893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101.54</c:v>
                </c:pt>
                <c:pt idx="1">
                  <c:v>102.42</c:v>
                </c:pt>
                <c:pt idx="2">
                  <c:v>100.97</c:v>
                </c:pt>
                <c:pt idx="3">
                  <c:v>101.84</c:v>
                </c:pt>
                <c:pt idx="4">
                  <c:v>101.62</c:v>
                </c:pt>
              </c:numCache>
            </c:numRef>
          </c:val>
          <c:smooth val="0"/>
          <c:extLst>
            <c:ext xmlns:c16="http://schemas.microsoft.com/office/drawing/2014/chart" uri="{C3380CC4-5D6E-409C-BE32-E72D297353CC}">
              <c16:uniqueId val="{00000001-0C8F-4D46-9F53-8B18808A5407}"/>
            </c:ext>
          </c:extLst>
        </c:ser>
        <c:dLbls>
          <c:showLegendKey val="0"/>
          <c:showVal val="0"/>
          <c:showCatName val="0"/>
          <c:showSerName val="0"/>
          <c:showPercent val="0"/>
          <c:showBubbleSize val="0"/>
        </c:dLbls>
        <c:marker val="1"/>
        <c:smooth val="0"/>
        <c:axId val="948933664"/>
        <c:axId val="948931488"/>
      </c:lineChart>
      <c:dateAx>
        <c:axId val="948933664"/>
        <c:scaling>
          <c:orientation val="minMax"/>
        </c:scaling>
        <c:delete val="1"/>
        <c:axPos val="b"/>
        <c:numFmt formatCode="&quot;H&quot;yy" sourceLinked="1"/>
        <c:majorTickMark val="none"/>
        <c:minorTickMark val="none"/>
        <c:tickLblPos val="none"/>
        <c:crossAx val="948931488"/>
        <c:crosses val="autoZero"/>
        <c:auto val="1"/>
        <c:lblOffset val="100"/>
        <c:baseTimeUnit val="years"/>
      </c:dateAx>
      <c:valAx>
        <c:axId val="94893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93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115.92</c:v>
                </c:pt>
                <c:pt idx="1">
                  <c:v>117.5</c:v>
                </c:pt>
                <c:pt idx="2">
                  <c:v>115.51</c:v>
                </c:pt>
                <c:pt idx="3">
                  <c:v>112.35</c:v>
                </c:pt>
                <c:pt idx="4">
                  <c:v>105.8</c:v>
                </c:pt>
              </c:numCache>
            </c:numRef>
          </c:val>
          <c:extLst>
            <c:ext xmlns:c16="http://schemas.microsoft.com/office/drawing/2014/chart" uri="{C3380CC4-5D6E-409C-BE32-E72D297353CC}">
              <c16:uniqueId val="{00000000-457E-46AF-A5C7-CFC1639FD7D3}"/>
            </c:ext>
          </c:extLst>
        </c:ser>
        <c:dLbls>
          <c:showLegendKey val="0"/>
          <c:showVal val="0"/>
          <c:showCatName val="0"/>
          <c:showSerName val="0"/>
          <c:showPercent val="0"/>
          <c:showBubbleSize val="0"/>
        </c:dLbls>
        <c:gapWidth val="150"/>
        <c:axId val="950629248"/>
        <c:axId val="950633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116.15</c:v>
                </c:pt>
                <c:pt idx="1">
                  <c:v>116.2</c:v>
                </c:pt>
                <c:pt idx="2">
                  <c:v>118.78</c:v>
                </c:pt>
                <c:pt idx="3">
                  <c:v>119.39</c:v>
                </c:pt>
                <c:pt idx="4">
                  <c:v>117.41</c:v>
                </c:pt>
              </c:numCache>
            </c:numRef>
          </c:val>
          <c:smooth val="0"/>
          <c:extLst>
            <c:ext xmlns:c16="http://schemas.microsoft.com/office/drawing/2014/chart" uri="{C3380CC4-5D6E-409C-BE32-E72D297353CC}">
              <c16:uniqueId val="{00000001-457E-46AF-A5C7-CFC1639FD7D3}"/>
            </c:ext>
          </c:extLst>
        </c:ser>
        <c:dLbls>
          <c:showLegendKey val="0"/>
          <c:showVal val="0"/>
          <c:showCatName val="0"/>
          <c:showSerName val="0"/>
          <c:showPercent val="0"/>
          <c:showBubbleSize val="0"/>
        </c:dLbls>
        <c:marker val="1"/>
        <c:smooth val="0"/>
        <c:axId val="950629248"/>
        <c:axId val="950633600"/>
      </c:lineChart>
      <c:dateAx>
        <c:axId val="950629248"/>
        <c:scaling>
          <c:orientation val="minMax"/>
        </c:scaling>
        <c:delete val="1"/>
        <c:axPos val="b"/>
        <c:numFmt formatCode="&quot;H&quot;yy" sourceLinked="1"/>
        <c:majorTickMark val="none"/>
        <c:minorTickMark val="none"/>
        <c:tickLblPos val="none"/>
        <c:crossAx val="950633600"/>
        <c:crosses val="autoZero"/>
        <c:auto val="1"/>
        <c:lblOffset val="100"/>
        <c:baseTimeUnit val="years"/>
      </c:dateAx>
      <c:valAx>
        <c:axId val="95063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62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立川市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法非適用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Ab</v>
      </c>
      <c r="X8" s="49"/>
      <c r="Y8" s="49"/>
      <c r="Z8" s="49"/>
      <c r="AA8" s="49"/>
      <c r="AB8" s="49"/>
      <c r="AC8" s="49"/>
      <c r="AD8" s="50" t="str">
        <f>
データ!$M$6</f>
        <v>
非設置</v>
      </c>
      <c r="AE8" s="50"/>
      <c r="AF8" s="50"/>
      <c r="AG8" s="50"/>
      <c r="AH8" s="50"/>
      <c r="AI8" s="50"/>
      <c r="AJ8" s="50"/>
      <c r="AK8" s="3"/>
      <c r="AL8" s="51">
        <f>
データ!S6</f>
        <v>
184090</v>
      </c>
      <c r="AM8" s="51"/>
      <c r="AN8" s="51"/>
      <c r="AO8" s="51"/>
      <c r="AP8" s="51"/>
      <c r="AQ8" s="51"/>
      <c r="AR8" s="51"/>
      <c r="AS8" s="51"/>
      <c r="AT8" s="46">
        <f>
データ!T6</f>
        <v>
24.36</v>
      </c>
      <c r="AU8" s="46"/>
      <c r="AV8" s="46"/>
      <c r="AW8" s="46"/>
      <c r="AX8" s="46"/>
      <c r="AY8" s="46"/>
      <c r="AZ8" s="46"/>
      <c r="BA8" s="46"/>
      <c r="BB8" s="46">
        <f>
データ!U6</f>
        <v>
7557.06</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t="str">
        <f>
データ!O6</f>
        <v>
該当数値なし</v>
      </c>
      <c r="J10" s="46"/>
      <c r="K10" s="46"/>
      <c r="L10" s="46"/>
      <c r="M10" s="46"/>
      <c r="N10" s="46"/>
      <c r="O10" s="46"/>
      <c r="P10" s="46">
        <f>
データ!P6</f>
        <v>
100</v>
      </c>
      <c r="Q10" s="46"/>
      <c r="R10" s="46"/>
      <c r="S10" s="46"/>
      <c r="T10" s="46"/>
      <c r="U10" s="46"/>
      <c r="V10" s="46"/>
      <c r="W10" s="46">
        <f>
データ!Q6</f>
        <v>
78.77</v>
      </c>
      <c r="X10" s="46"/>
      <c r="Y10" s="46"/>
      <c r="Z10" s="46"/>
      <c r="AA10" s="46"/>
      <c r="AB10" s="46"/>
      <c r="AC10" s="46"/>
      <c r="AD10" s="51">
        <f>
データ!R6</f>
        <v>
1408</v>
      </c>
      <c r="AE10" s="51"/>
      <c r="AF10" s="51"/>
      <c r="AG10" s="51"/>
      <c r="AH10" s="51"/>
      <c r="AI10" s="51"/>
      <c r="AJ10" s="51"/>
      <c r="AK10" s="2"/>
      <c r="AL10" s="51">
        <f>
データ!V6</f>
        <v>
184195</v>
      </c>
      <c r="AM10" s="51"/>
      <c r="AN10" s="51"/>
      <c r="AO10" s="51"/>
      <c r="AP10" s="51"/>
      <c r="AQ10" s="51"/>
      <c r="AR10" s="51"/>
      <c r="AS10" s="51"/>
      <c r="AT10" s="46">
        <f>
データ!W6</f>
        <v>
21.73</v>
      </c>
      <c r="AU10" s="46"/>
      <c r="AV10" s="46"/>
      <c r="AW10" s="46"/>
      <c r="AX10" s="46"/>
      <c r="AY10" s="46"/>
      <c r="AZ10" s="46"/>
      <c r="BA10" s="46"/>
      <c r="BB10" s="46">
        <f>
データ!X6</f>
        <v>
8476.5300000000007</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
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【682.51】</v>
      </c>
      <c r="I86" s="26" t="str">
        <f>
データ!CA6</f>
        <v>
【100.34】</v>
      </c>
      <c r="J86" s="26" t="str">
        <f>
データ!CL6</f>
        <v>
【136.15】</v>
      </c>
      <c r="K86" s="26" t="str">
        <f>
データ!CW6</f>
        <v>
【59.64】</v>
      </c>
      <c r="L86" s="26" t="str">
        <f>
データ!DH6</f>
        <v>
【95.35】</v>
      </c>
      <c r="M86" s="26" t="s">
        <v>
43</v>
      </c>
      <c r="N86" s="26" t="s">
        <v>
43</v>
      </c>
      <c r="O86" s="26" t="str">
        <f>
データ!EO6</f>
        <v>
【0.22】</v>
      </c>
    </row>
  </sheetData>
  <sheetProtection algorithmName="SHA-512" hashValue="irlhlwuEgymUHU+fSICbj1Ovl9GjTZX5oGxuuU5SFkxidq9aeTumMW3R8aBB7wriq39hqEBzGIIRwFc8cIqivw==" saltValue="vLTe2zlkgfBjyN+T8apZS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44</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x14ac:dyDescent="0.15">
      <c r="A2" s="28" t="s">
        <v>
45</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x14ac:dyDescent="0.15">
      <c r="A3" s="28" t="s">
        <v>
46</v>
      </c>
      <c r="B3" s="29" t="s">
        <v>
47</v>
      </c>
      <c r="C3" s="29" t="s">
        <v>
48</v>
      </c>
      <c r="D3" s="29" t="s">
        <v>
49</v>
      </c>
      <c r="E3" s="29" t="s">
        <v>
50</v>
      </c>
      <c r="F3" s="29" t="s">
        <v>
51</v>
      </c>
      <c r="G3" s="29" t="s">
        <v>
52</v>
      </c>
      <c r="H3" s="77" t="s">
        <v>
53</v>
      </c>
      <c r="I3" s="78"/>
      <c r="J3" s="78"/>
      <c r="K3" s="78"/>
      <c r="L3" s="78"/>
      <c r="M3" s="78"/>
      <c r="N3" s="78"/>
      <c r="O3" s="78"/>
      <c r="P3" s="78"/>
      <c r="Q3" s="78"/>
      <c r="R3" s="78"/>
      <c r="S3" s="78"/>
      <c r="T3" s="78"/>
      <c r="U3" s="78"/>
      <c r="V3" s="78"/>
      <c r="W3" s="78"/>
      <c r="X3" s="79"/>
      <c r="Y3" s="83" t="s">
        <v>
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
56</v>
      </c>
      <c r="B4" s="30"/>
      <c r="C4" s="30"/>
      <c r="D4" s="30"/>
      <c r="E4" s="30"/>
      <c r="F4" s="30"/>
      <c r="G4" s="30"/>
      <c r="H4" s="80"/>
      <c r="I4" s="81"/>
      <c r="J4" s="81"/>
      <c r="K4" s="81"/>
      <c r="L4" s="81"/>
      <c r="M4" s="81"/>
      <c r="N4" s="81"/>
      <c r="O4" s="81"/>
      <c r="P4" s="81"/>
      <c r="Q4" s="81"/>
      <c r="R4" s="81"/>
      <c r="S4" s="81"/>
      <c r="T4" s="81"/>
      <c r="U4" s="81"/>
      <c r="V4" s="81"/>
      <c r="W4" s="81"/>
      <c r="X4" s="82"/>
      <c r="Y4" s="76" t="s">
        <v>
57</v>
      </c>
      <c r="Z4" s="76"/>
      <c r="AA4" s="76"/>
      <c r="AB4" s="76"/>
      <c r="AC4" s="76"/>
      <c r="AD4" s="76"/>
      <c r="AE4" s="76"/>
      <c r="AF4" s="76"/>
      <c r="AG4" s="76"/>
      <c r="AH4" s="76"/>
      <c r="AI4" s="76"/>
      <c r="AJ4" s="76" t="s">
        <v>
58</v>
      </c>
      <c r="AK4" s="76"/>
      <c r="AL4" s="76"/>
      <c r="AM4" s="76"/>
      <c r="AN4" s="76"/>
      <c r="AO4" s="76"/>
      <c r="AP4" s="76"/>
      <c r="AQ4" s="76"/>
      <c r="AR4" s="76"/>
      <c r="AS4" s="76"/>
      <c r="AT4" s="76"/>
      <c r="AU4" s="76" t="s">
        <v>
59</v>
      </c>
      <c r="AV4" s="76"/>
      <c r="AW4" s="76"/>
      <c r="AX4" s="76"/>
      <c r="AY4" s="76"/>
      <c r="AZ4" s="76"/>
      <c r="BA4" s="76"/>
      <c r="BB4" s="76"/>
      <c r="BC4" s="76"/>
      <c r="BD4" s="76"/>
      <c r="BE4" s="76"/>
      <c r="BF4" s="76" t="s">
        <v>
60</v>
      </c>
      <c r="BG4" s="76"/>
      <c r="BH4" s="76"/>
      <c r="BI4" s="76"/>
      <c r="BJ4" s="76"/>
      <c r="BK4" s="76"/>
      <c r="BL4" s="76"/>
      <c r="BM4" s="76"/>
      <c r="BN4" s="76"/>
      <c r="BO4" s="76"/>
      <c r="BP4" s="76"/>
      <c r="BQ4" s="76" t="s">
        <v>
61</v>
      </c>
      <c r="BR4" s="76"/>
      <c r="BS4" s="76"/>
      <c r="BT4" s="76"/>
      <c r="BU4" s="76"/>
      <c r="BV4" s="76"/>
      <c r="BW4" s="76"/>
      <c r="BX4" s="76"/>
      <c r="BY4" s="76"/>
      <c r="BZ4" s="76"/>
      <c r="CA4" s="76"/>
      <c r="CB4" s="76" t="s">
        <v>
62</v>
      </c>
      <c r="CC4" s="76"/>
      <c r="CD4" s="76"/>
      <c r="CE4" s="76"/>
      <c r="CF4" s="76"/>
      <c r="CG4" s="76"/>
      <c r="CH4" s="76"/>
      <c r="CI4" s="76"/>
      <c r="CJ4" s="76"/>
      <c r="CK4" s="76"/>
      <c r="CL4" s="76"/>
      <c r="CM4" s="76" t="s">
        <v>
63</v>
      </c>
      <c r="CN4" s="76"/>
      <c r="CO4" s="76"/>
      <c r="CP4" s="76"/>
      <c r="CQ4" s="76"/>
      <c r="CR4" s="76"/>
      <c r="CS4" s="76"/>
      <c r="CT4" s="76"/>
      <c r="CU4" s="76"/>
      <c r="CV4" s="76"/>
      <c r="CW4" s="76"/>
      <c r="CX4" s="76" t="s">
        <v>
64</v>
      </c>
      <c r="CY4" s="76"/>
      <c r="CZ4" s="76"/>
      <c r="DA4" s="76"/>
      <c r="DB4" s="76"/>
      <c r="DC4" s="76"/>
      <c r="DD4" s="76"/>
      <c r="DE4" s="76"/>
      <c r="DF4" s="76"/>
      <c r="DG4" s="76"/>
      <c r="DH4" s="76"/>
      <c r="DI4" s="76" t="s">
        <v>
65</v>
      </c>
      <c r="DJ4" s="76"/>
      <c r="DK4" s="76"/>
      <c r="DL4" s="76"/>
      <c r="DM4" s="76"/>
      <c r="DN4" s="76"/>
      <c r="DO4" s="76"/>
      <c r="DP4" s="76"/>
      <c r="DQ4" s="76"/>
      <c r="DR4" s="76"/>
      <c r="DS4" s="76"/>
      <c r="DT4" s="76" t="s">
        <v>
66</v>
      </c>
      <c r="DU4" s="76"/>
      <c r="DV4" s="76"/>
      <c r="DW4" s="76"/>
      <c r="DX4" s="76"/>
      <c r="DY4" s="76"/>
      <c r="DZ4" s="76"/>
      <c r="EA4" s="76"/>
      <c r="EB4" s="76"/>
      <c r="EC4" s="76"/>
      <c r="ED4" s="76"/>
      <c r="EE4" s="76" t="s">
        <v>
67</v>
      </c>
      <c r="EF4" s="76"/>
      <c r="EG4" s="76"/>
      <c r="EH4" s="76"/>
      <c r="EI4" s="76"/>
      <c r="EJ4" s="76"/>
      <c r="EK4" s="76"/>
      <c r="EL4" s="76"/>
      <c r="EM4" s="76"/>
      <c r="EN4" s="76"/>
      <c r="EO4" s="76"/>
    </row>
    <row r="5" spans="1:145" x14ac:dyDescent="0.15">
      <c r="A5" s="28" t="s">
        <v>
68</v>
      </c>
      <c r="B5" s="31"/>
      <c r="C5" s="31"/>
      <c r="D5" s="31"/>
      <c r="E5" s="31"/>
      <c r="F5" s="31"/>
      <c r="G5" s="31"/>
      <c r="H5" s="32" t="s">
        <v>
69</v>
      </c>
      <c r="I5" s="32" t="s">
        <v>
70</v>
      </c>
      <c r="J5" s="32" t="s">
        <v>
71</v>
      </c>
      <c r="K5" s="32" t="s">
        <v>
72</v>
      </c>
      <c r="L5" s="32" t="s">
        <v>
73</v>
      </c>
      <c r="M5" s="32" t="s">
        <v>
5</v>
      </c>
      <c r="N5" s="32" t="s">
        <v>
74</v>
      </c>
      <c r="O5" s="32" t="s">
        <v>
75</v>
      </c>
      <c r="P5" s="32" t="s">
        <v>
76</v>
      </c>
      <c r="Q5" s="32" t="s">
        <v>
77</v>
      </c>
      <c r="R5" s="32" t="s">
        <v>
78</v>
      </c>
      <c r="S5" s="32" t="s">
        <v>
79</v>
      </c>
      <c r="T5" s="32" t="s">
        <v>
80</v>
      </c>
      <c r="U5" s="32" t="s">
        <v>
81</v>
      </c>
      <c r="V5" s="32" t="s">
        <v>
82</v>
      </c>
      <c r="W5" s="32" t="s">
        <v>
83</v>
      </c>
      <c r="X5" s="32" t="s">
        <v>
84</v>
      </c>
      <c r="Y5" s="32" t="s">
        <v>
85</v>
      </c>
      <c r="Z5" s="32" t="s">
        <v>
86</v>
      </c>
      <c r="AA5" s="32" t="s">
        <v>
87</v>
      </c>
      <c r="AB5" s="32" t="s">
        <v>
88</v>
      </c>
      <c r="AC5" s="32" t="s">
        <v>
89</v>
      </c>
      <c r="AD5" s="32" t="s">
        <v>
90</v>
      </c>
      <c r="AE5" s="32" t="s">
        <v>
91</v>
      </c>
      <c r="AF5" s="32" t="s">
        <v>
92</v>
      </c>
      <c r="AG5" s="32" t="s">
        <v>
93</v>
      </c>
      <c r="AH5" s="32" t="s">
        <v>
94</v>
      </c>
      <c r="AI5" s="32" t="s">
        <v>
31</v>
      </c>
      <c r="AJ5" s="32" t="s">
        <v>
85</v>
      </c>
      <c r="AK5" s="32" t="s">
        <v>
86</v>
      </c>
      <c r="AL5" s="32" t="s">
        <v>
87</v>
      </c>
      <c r="AM5" s="32" t="s">
        <v>
88</v>
      </c>
      <c r="AN5" s="32" t="s">
        <v>
89</v>
      </c>
      <c r="AO5" s="32" t="s">
        <v>
90</v>
      </c>
      <c r="AP5" s="32" t="s">
        <v>
91</v>
      </c>
      <c r="AQ5" s="32" t="s">
        <v>
92</v>
      </c>
      <c r="AR5" s="32" t="s">
        <v>
93</v>
      </c>
      <c r="AS5" s="32" t="s">
        <v>
94</v>
      </c>
      <c r="AT5" s="32" t="s">
        <v>
95</v>
      </c>
      <c r="AU5" s="32" t="s">
        <v>
85</v>
      </c>
      <c r="AV5" s="32" t="s">
        <v>
86</v>
      </c>
      <c r="AW5" s="32" t="s">
        <v>
87</v>
      </c>
      <c r="AX5" s="32" t="s">
        <v>
88</v>
      </c>
      <c r="AY5" s="32" t="s">
        <v>
89</v>
      </c>
      <c r="AZ5" s="32" t="s">
        <v>
90</v>
      </c>
      <c r="BA5" s="32" t="s">
        <v>
91</v>
      </c>
      <c r="BB5" s="32" t="s">
        <v>
92</v>
      </c>
      <c r="BC5" s="32" t="s">
        <v>
93</v>
      </c>
      <c r="BD5" s="32" t="s">
        <v>
94</v>
      </c>
      <c r="BE5" s="32" t="s">
        <v>
95</v>
      </c>
      <c r="BF5" s="32" t="s">
        <v>
85</v>
      </c>
      <c r="BG5" s="32" t="s">
        <v>
86</v>
      </c>
      <c r="BH5" s="32" t="s">
        <v>
87</v>
      </c>
      <c r="BI5" s="32" t="s">
        <v>
88</v>
      </c>
      <c r="BJ5" s="32" t="s">
        <v>
89</v>
      </c>
      <c r="BK5" s="32" t="s">
        <v>
90</v>
      </c>
      <c r="BL5" s="32" t="s">
        <v>
91</v>
      </c>
      <c r="BM5" s="32" t="s">
        <v>
92</v>
      </c>
      <c r="BN5" s="32" t="s">
        <v>
93</v>
      </c>
      <c r="BO5" s="32" t="s">
        <v>
94</v>
      </c>
      <c r="BP5" s="32" t="s">
        <v>
95</v>
      </c>
      <c r="BQ5" s="32" t="s">
        <v>
85</v>
      </c>
      <c r="BR5" s="32" t="s">
        <v>
86</v>
      </c>
      <c r="BS5" s="32" t="s">
        <v>
87</v>
      </c>
      <c r="BT5" s="32" t="s">
        <v>
88</v>
      </c>
      <c r="BU5" s="32" t="s">
        <v>
89</v>
      </c>
      <c r="BV5" s="32" t="s">
        <v>
90</v>
      </c>
      <c r="BW5" s="32" t="s">
        <v>
91</v>
      </c>
      <c r="BX5" s="32" t="s">
        <v>
92</v>
      </c>
      <c r="BY5" s="32" t="s">
        <v>
93</v>
      </c>
      <c r="BZ5" s="32" t="s">
        <v>
94</v>
      </c>
      <c r="CA5" s="32" t="s">
        <v>
95</v>
      </c>
      <c r="CB5" s="32" t="s">
        <v>
85</v>
      </c>
      <c r="CC5" s="32" t="s">
        <v>
86</v>
      </c>
      <c r="CD5" s="32" t="s">
        <v>
87</v>
      </c>
      <c r="CE5" s="32" t="s">
        <v>
88</v>
      </c>
      <c r="CF5" s="32" t="s">
        <v>
89</v>
      </c>
      <c r="CG5" s="32" t="s">
        <v>
90</v>
      </c>
      <c r="CH5" s="32" t="s">
        <v>
91</v>
      </c>
      <c r="CI5" s="32" t="s">
        <v>
92</v>
      </c>
      <c r="CJ5" s="32" t="s">
        <v>
93</v>
      </c>
      <c r="CK5" s="32" t="s">
        <v>
94</v>
      </c>
      <c r="CL5" s="32" t="s">
        <v>
95</v>
      </c>
      <c r="CM5" s="32" t="s">
        <v>
85</v>
      </c>
      <c r="CN5" s="32" t="s">
        <v>
86</v>
      </c>
      <c r="CO5" s="32" t="s">
        <v>
87</v>
      </c>
      <c r="CP5" s="32" t="s">
        <v>
88</v>
      </c>
      <c r="CQ5" s="32" t="s">
        <v>
89</v>
      </c>
      <c r="CR5" s="32" t="s">
        <v>
90</v>
      </c>
      <c r="CS5" s="32" t="s">
        <v>
91</v>
      </c>
      <c r="CT5" s="32" t="s">
        <v>
92</v>
      </c>
      <c r="CU5" s="32" t="s">
        <v>
93</v>
      </c>
      <c r="CV5" s="32" t="s">
        <v>
94</v>
      </c>
      <c r="CW5" s="32" t="s">
        <v>
95</v>
      </c>
      <c r="CX5" s="32" t="s">
        <v>
85</v>
      </c>
      <c r="CY5" s="32" t="s">
        <v>
86</v>
      </c>
      <c r="CZ5" s="32" t="s">
        <v>
87</v>
      </c>
      <c r="DA5" s="32" t="s">
        <v>
88</v>
      </c>
      <c r="DB5" s="32" t="s">
        <v>
89</v>
      </c>
      <c r="DC5" s="32" t="s">
        <v>
90</v>
      </c>
      <c r="DD5" s="32" t="s">
        <v>
91</v>
      </c>
      <c r="DE5" s="32" t="s">
        <v>
92</v>
      </c>
      <c r="DF5" s="32" t="s">
        <v>
93</v>
      </c>
      <c r="DG5" s="32" t="s">
        <v>
94</v>
      </c>
      <c r="DH5" s="32" t="s">
        <v>
95</v>
      </c>
      <c r="DI5" s="32" t="s">
        <v>
85</v>
      </c>
      <c r="DJ5" s="32" t="s">
        <v>
86</v>
      </c>
      <c r="DK5" s="32" t="s">
        <v>
87</v>
      </c>
      <c r="DL5" s="32" t="s">
        <v>
88</v>
      </c>
      <c r="DM5" s="32" t="s">
        <v>
89</v>
      </c>
      <c r="DN5" s="32" t="s">
        <v>
90</v>
      </c>
      <c r="DO5" s="32" t="s">
        <v>
91</v>
      </c>
      <c r="DP5" s="32" t="s">
        <v>
92</v>
      </c>
      <c r="DQ5" s="32" t="s">
        <v>
93</v>
      </c>
      <c r="DR5" s="32" t="s">
        <v>
94</v>
      </c>
      <c r="DS5" s="32" t="s">
        <v>
95</v>
      </c>
      <c r="DT5" s="32" t="s">
        <v>
85</v>
      </c>
      <c r="DU5" s="32" t="s">
        <v>
86</v>
      </c>
      <c r="DV5" s="32" t="s">
        <v>
87</v>
      </c>
      <c r="DW5" s="32" t="s">
        <v>
88</v>
      </c>
      <c r="DX5" s="32" t="s">
        <v>
89</v>
      </c>
      <c r="DY5" s="32" t="s">
        <v>
90</v>
      </c>
      <c r="DZ5" s="32" t="s">
        <v>
91</v>
      </c>
      <c r="EA5" s="32" t="s">
        <v>
92</v>
      </c>
      <c r="EB5" s="32" t="s">
        <v>
93</v>
      </c>
      <c r="EC5" s="32" t="s">
        <v>
94</v>
      </c>
      <c r="ED5" s="32" t="s">
        <v>
95</v>
      </c>
      <c r="EE5" s="32" t="s">
        <v>
85</v>
      </c>
      <c r="EF5" s="32" t="s">
        <v>
86</v>
      </c>
      <c r="EG5" s="32" t="s">
        <v>
87</v>
      </c>
      <c r="EH5" s="32" t="s">
        <v>
88</v>
      </c>
      <c r="EI5" s="32" t="s">
        <v>
89</v>
      </c>
      <c r="EJ5" s="32" t="s">
        <v>
90</v>
      </c>
      <c r="EK5" s="32" t="s">
        <v>
91</v>
      </c>
      <c r="EL5" s="32" t="s">
        <v>
92</v>
      </c>
      <c r="EM5" s="32" t="s">
        <v>
93</v>
      </c>
      <c r="EN5" s="32" t="s">
        <v>
94</v>
      </c>
      <c r="EO5" s="32" t="s">
        <v>
95</v>
      </c>
    </row>
    <row r="6" spans="1:145" s="36" customFormat="1" x14ac:dyDescent="0.15">
      <c r="A6" s="28" t="s">
        <v>
96</v>
      </c>
      <c r="B6" s="33">
        <f>
B7</f>
        <v>
2019</v>
      </c>
      <c r="C6" s="33">
        <f t="shared" ref="C6:X6" si="3">
C7</f>
        <v>
132021</v>
      </c>
      <c r="D6" s="33">
        <f t="shared" si="3"/>
        <v>
47</v>
      </c>
      <c r="E6" s="33">
        <f t="shared" si="3"/>
        <v>
17</v>
      </c>
      <c r="F6" s="33">
        <f t="shared" si="3"/>
        <v>
1</v>
      </c>
      <c r="G6" s="33">
        <f t="shared" si="3"/>
        <v>
0</v>
      </c>
      <c r="H6" s="33" t="str">
        <f t="shared" si="3"/>
        <v>
東京都　立川市</v>
      </c>
      <c r="I6" s="33" t="str">
        <f t="shared" si="3"/>
        <v>
法非適用</v>
      </c>
      <c r="J6" s="33" t="str">
        <f t="shared" si="3"/>
        <v>
下水道事業</v>
      </c>
      <c r="K6" s="33" t="str">
        <f t="shared" si="3"/>
        <v>
公共下水道</v>
      </c>
      <c r="L6" s="33" t="str">
        <f t="shared" si="3"/>
        <v>
Ab</v>
      </c>
      <c r="M6" s="33" t="str">
        <f t="shared" si="3"/>
        <v>
非設置</v>
      </c>
      <c r="N6" s="34" t="str">
        <f t="shared" si="3"/>
        <v>
-</v>
      </c>
      <c r="O6" s="34" t="str">
        <f t="shared" si="3"/>
        <v>
該当数値なし</v>
      </c>
      <c r="P6" s="34">
        <f t="shared" si="3"/>
        <v>
100</v>
      </c>
      <c r="Q6" s="34">
        <f t="shared" si="3"/>
        <v>
78.77</v>
      </c>
      <c r="R6" s="34">
        <f t="shared" si="3"/>
        <v>
1408</v>
      </c>
      <c r="S6" s="34">
        <f t="shared" si="3"/>
        <v>
184090</v>
      </c>
      <c r="T6" s="34">
        <f t="shared" si="3"/>
        <v>
24.36</v>
      </c>
      <c r="U6" s="34">
        <f t="shared" si="3"/>
        <v>
7557.06</v>
      </c>
      <c r="V6" s="34">
        <f t="shared" si="3"/>
        <v>
184195</v>
      </c>
      <c r="W6" s="34">
        <f t="shared" si="3"/>
        <v>
21.73</v>
      </c>
      <c r="X6" s="34">
        <f t="shared" si="3"/>
        <v>
8476.5300000000007</v>
      </c>
      <c r="Y6" s="35">
        <f>
IF(Y7="",NA(),Y7)</f>
        <v>
93.82</v>
      </c>
      <c r="Z6" s="35">
        <f t="shared" ref="Z6:AH6" si="4">
IF(Z7="",NA(),Z7)</f>
        <v>
92.89</v>
      </c>
      <c r="AA6" s="35">
        <f t="shared" si="4"/>
        <v>
98.05</v>
      </c>
      <c r="AB6" s="35">
        <f t="shared" si="4"/>
        <v>
98.99</v>
      </c>
      <c r="AC6" s="35">
        <f t="shared" si="4"/>
        <v>
100</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5">
        <f>
IF(BF7="",NA(),BF7)</f>
        <v>
242.69</v>
      </c>
      <c r="BG6" s="35">
        <f t="shared" ref="BG6:BO6" si="7">
IF(BG7="",NA(),BG7)</f>
        <v>
220.78</v>
      </c>
      <c r="BH6" s="35">
        <f t="shared" si="7"/>
        <v>
207.46</v>
      </c>
      <c r="BI6" s="35">
        <f t="shared" si="7"/>
        <v>
193.44</v>
      </c>
      <c r="BJ6" s="35">
        <f t="shared" si="7"/>
        <v>
209.13</v>
      </c>
      <c r="BK6" s="35">
        <f t="shared" si="7"/>
        <v>
643.19000000000005</v>
      </c>
      <c r="BL6" s="35">
        <f t="shared" si="7"/>
        <v>
596.44000000000005</v>
      </c>
      <c r="BM6" s="35">
        <f t="shared" si="7"/>
        <v>
612.6</v>
      </c>
      <c r="BN6" s="35">
        <f t="shared" si="7"/>
        <v>
606.79999999999995</v>
      </c>
      <c r="BO6" s="35">
        <f t="shared" si="7"/>
        <v>
585.55999999999995</v>
      </c>
      <c r="BP6" s="34" t="str">
        <f>
IF(BP7="","",IF(BP7="-","【-】","【"&amp;SUBSTITUTE(TEXT(BP7,"#,##0.00"),"-","△")&amp;"】"))</f>
        <v>
【682.51】</v>
      </c>
      <c r="BQ6" s="35">
        <f>
IF(BQ7="",NA(),BQ7)</f>
        <v>
107.23</v>
      </c>
      <c r="BR6" s="35">
        <f t="shared" ref="BR6:BZ6" si="8">
IF(BR7="",NA(),BR7)</f>
        <v>
107.02</v>
      </c>
      <c r="BS6" s="35">
        <f t="shared" si="8"/>
        <v>
107.26</v>
      </c>
      <c r="BT6" s="35">
        <f t="shared" si="8"/>
        <v>
110.05</v>
      </c>
      <c r="BU6" s="35">
        <f t="shared" si="8"/>
        <v>
106.72</v>
      </c>
      <c r="BV6" s="35">
        <f t="shared" si="8"/>
        <v>
101.54</v>
      </c>
      <c r="BW6" s="35">
        <f t="shared" si="8"/>
        <v>
102.42</v>
      </c>
      <c r="BX6" s="35">
        <f t="shared" si="8"/>
        <v>
100.97</v>
      </c>
      <c r="BY6" s="35">
        <f t="shared" si="8"/>
        <v>
101.84</v>
      </c>
      <c r="BZ6" s="35">
        <f t="shared" si="8"/>
        <v>
101.62</v>
      </c>
      <c r="CA6" s="34" t="str">
        <f>
IF(CA7="","",IF(CA7="-","【-】","【"&amp;SUBSTITUTE(TEXT(CA7,"#,##0.00"),"-","△")&amp;"】"))</f>
        <v>
【100.34】</v>
      </c>
      <c r="CB6" s="35">
        <f>
IF(CB7="",NA(),CB7)</f>
        <v>
115.92</v>
      </c>
      <c r="CC6" s="35">
        <f t="shared" ref="CC6:CK6" si="9">
IF(CC7="",NA(),CC7)</f>
        <v>
117.5</v>
      </c>
      <c r="CD6" s="35">
        <f t="shared" si="9"/>
        <v>
115.51</v>
      </c>
      <c r="CE6" s="35">
        <f t="shared" si="9"/>
        <v>
112.35</v>
      </c>
      <c r="CF6" s="35">
        <f t="shared" si="9"/>
        <v>
105.8</v>
      </c>
      <c r="CG6" s="35">
        <f t="shared" si="9"/>
        <v>
116.15</v>
      </c>
      <c r="CH6" s="35">
        <f t="shared" si="9"/>
        <v>
116.2</v>
      </c>
      <c r="CI6" s="35">
        <f t="shared" si="9"/>
        <v>
118.78</v>
      </c>
      <c r="CJ6" s="35">
        <f t="shared" si="9"/>
        <v>
119.39</v>
      </c>
      <c r="CK6" s="35">
        <f t="shared" si="9"/>
        <v>
117.41</v>
      </c>
      <c r="CL6" s="34" t="str">
        <f>
IF(CL7="","",IF(CL7="-","【-】","【"&amp;SUBSTITUTE(TEXT(CL7,"#,##0.00"),"-","△")&amp;"】"))</f>
        <v>
【136.15】</v>
      </c>
      <c r="CM6" s="35">
        <f>
IF(CM7="",NA(),CM7)</f>
        <v>
55.8</v>
      </c>
      <c r="CN6" s="35">
        <f t="shared" ref="CN6:CV6" si="10">
IF(CN7="",NA(),CN7)</f>
        <v>
52.52</v>
      </c>
      <c r="CO6" s="35">
        <f t="shared" si="10"/>
        <v>
56.3</v>
      </c>
      <c r="CP6" s="35">
        <f t="shared" si="10"/>
        <v>
51.89</v>
      </c>
      <c r="CQ6" s="35">
        <f t="shared" si="10"/>
        <v>
63.91</v>
      </c>
      <c r="CR6" s="35">
        <f t="shared" si="10"/>
        <v>
72.239999999999995</v>
      </c>
      <c r="CS6" s="35">
        <f t="shared" si="10"/>
        <v>
69.23</v>
      </c>
      <c r="CT6" s="35">
        <f t="shared" si="10"/>
        <v>
70.37</v>
      </c>
      <c r="CU6" s="35">
        <f t="shared" si="10"/>
        <v>
68.3</v>
      </c>
      <c r="CV6" s="35">
        <f t="shared" si="10"/>
        <v>
67.37</v>
      </c>
      <c r="CW6" s="34" t="str">
        <f>
IF(CW7="","",IF(CW7="-","【-】","【"&amp;SUBSTITUTE(TEXT(CW7,"#,##0.00"),"-","△")&amp;"】"))</f>
        <v>
【59.64】</v>
      </c>
      <c r="CX6" s="35">
        <f>
IF(CX7="",NA(),CX7)</f>
        <v>
99.76</v>
      </c>
      <c r="CY6" s="35">
        <f t="shared" ref="CY6:DG6" si="11">
IF(CY7="",NA(),CY7)</f>
        <v>
99.78</v>
      </c>
      <c r="CZ6" s="35">
        <f t="shared" si="11"/>
        <v>
99.79</v>
      </c>
      <c r="DA6" s="35">
        <f t="shared" si="11"/>
        <v>
99.81</v>
      </c>
      <c r="DB6" s="35">
        <f t="shared" si="11"/>
        <v>
99.82</v>
      </c>
      <c r="DC6" s="35">
        <f t="shared" si="11"/>
        <v>
96.84</v>
      </c>
      <c r="DD6" s="35">
        <f t="shared" si="11"/>
        <v>
96.84</v>
      </c>
      <c r="DE6" s="35">
        <f t="shared" si="11"/>
        <v>
96.75</v>
      </c>
      <c r="DF6" s="35">
        <f t="shared" si="11"/>
        <v>
96.78</v>
      </c>
      <c r="DG6" s="35">
        <f t="shared" si="11"/>
        <v>
97</v>
      </c>
      <c r="DH6" s="34" t="str">
        <f>
IF(DH7="","",IF(DH7="-","【-】","【"&amp;SUBSTITUTE(TEXT(DH7,"#,##0.00"),"-","△")&amp;"】"))</f>
        <v>
【95.35】</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5">
        <f>
IF(EE7="",NA(),EE7)</f>
        <v>
0.04</v>
      </c>
      <c r="EF6" s="35">
        <f t="shared" ref="EF6:EN6" si="14">
IF(EF7="",NA(),EF7)</f>
        <v>
7.0000000000000007E-2</v>
      </c>
      <c r="EG6" s="35">
        <f t="shared" si="14"/>
        <v>
0.09</v>
      </c>
      <c r="EH6" s="35">
        <f t="shared" si="14"/>
        <v>
7.0000000000000007E-2</v>
      </c>
      <c r="EI6" s="35">
        <f t="shared" si="14"/>
        <v>
0.08</v>
      </c>
      <c r="EJ6" s="35">
        <f t="shared" si="14"/>
        <v>
0.11</v>
      </c>
      <c r="EK6" s="35">
        <f t="shared" si="14"/>
        <v>
0.13</v>
      </c>
      <c r="EL6" s="35">
        <f t="shared" si="14"/>
        <v>
0.1</v>
      </c>
      <c r="EM6" s="35">
        <f t="shared" si="14"/>
        <v>
0.12</v>
      </c>
      <c r="EN6" s="35">
        <f t="shared" si="14"/>
        <v>
0.19</v>
      </c>
      <c r="EO6" s="34" t="str">
        <f>
IF(EO7="","",IF(EO7="-","【-】","【"&amp;SUBSTITUTE(TEXT(EO7,"#,##0.00"),"-","△")&amp;"】"))</f>
        <v>
【0.22】</v>
      </c>
    </row>
    <row r="7" spans="1:145" s="36" customFormat="1" x14ac:dyDescent="0.15">
      <c r="A7" s="28"/>
      <c r="B7" s="37">
        <v>
2019</v>
      </c>
      <c r="C7" s="37">
        <v>
132021</v>
      </c>
      <c r="D7" s="37">
        <v>
47</v>
      </c>
      <c r="E7" s="37">
        <v>
17</v>
      </c>
      <c r="F7" s="37">
        <v>
1</v>
      </c>
      <c r="G7" s="37">
        <v>
0</v>
      </c>
      <c r="H7" s="37" t="s">
        <v>
97</v>
      </c>
      <c r="I7" s="37" t="s">
        <v>
98</v>
      </c>
      <c r="J7" s="37" t="s">
        <v>
99</v>
      </c>
      <c r="K7" s="37" t="s">
        <v>
100</v>
      </c>
      <c r="L7" s="37" t="s">
        <v>
101</v>
      </c>
      <c r="M7" s="37" t="s">
        <v>
102</v>
      </c>
      <c r="N7" s="38" t="s">
        <v>
103</v>
      </c>
      <c r="O7" s="38" t="s">
        <v>
104</v>
      </c>
      <c r="P7" s="38">
        <v>
100</v>
      </c>
      <c r="Q7" s="38">
        <v>
78.77</v>
      </c>
      <c r="R7" s="38">
        <v>
1408</v>
      </c>
      <c r="S7" s="38">
        <v>
184090</v>
      </c>
      <c r="T7" s="38">
        <v>
24.36</v>
      </c>
      <c r="U7" s="38">
        <v>
7557.06</v>
      </c>
      <c r="V7" s="38">
        <v>
184195</v>
      </c>
      <c r="W7" s="38">
        <v>
21.73</v>
      </c>
      <c r="X7" s="38">
        <v>
8476.5300000000007</v>
      </c>
      <c r="Y7" s="38">
        <v>
93.82</v>
      </c>
      <c r="Z7" s="38">
        <v>
92.89</v>
      </c>
      <c r="AA7" s="38">
        <v>
98.05</v>
      </c>
      <c r="AB7" s="38">
        <v>
98.99</v>
      </c>
      <c r="AC7" s="38">
        <v>
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242.69</v>
      </c>
      <c r="BG7" s="38">
        <v>
220.78</v>
      </c>
      <c r="BH7" s="38">
        <v>
207.46</v>
      </c>
      <c r="BI7" s="38">
        <v>
193.44</v>
      </c>
      <c r="BJ7" s="38">
        <v>
209.13</v>
      </c>
      <c r="BK7" s="38">
        <v>
643.19000000000005</v>
      </c>
      <c r="BL7" s="38">
        <v>
596.44000000000005</v>
      </c>
      <c r="BM7" s="38">
        <v>
612.6</v>
      </c>
      <c r="BN7" s="38">
        <v>
606.79999999999995</v>
      </c>
      <c r="BO7" s="38">
        <v>
585.55999999999995</v>
      </c>
      <c r="BP7" s="38">
        <v>
682.51</v>
      </c>
      <c r="BQ7" s="38">
        <v>
107.23</v>
      </c>
      <c r="BR7" s="38">
        <v>
107.02</v>
      </c>
      <c r="BS7" s="38">
        <v>
107.26</v>
      </c>
      <c r="BT7" s="38">
        <v>
110.05</v>
      </c>
      <c r="BU7" s="38">
        <v>
106.72</v>
      </c>
      <c r="BV7" s="38">
        <v>
101.54</v>
      </c>
      <c r="BW7" s="38">
        <v>
102.42</v>
      </c>
      <c r="BX7" s="38">
        <v>
100.97</v>
      </c>
      <c r="BY7" s="38">
        <v>
101.84</v>
      </c>
      <c r="BZ7" s="38">
        <v>
101.62</v>
      </c>
      <c r="CA7" s="38">
        <v>
100.34</v>
      </c>
      <c r="CB7" s="38">
        <v>
115.92</v>
      </c>
      <c r="CC7" s="38">
        <v>
117.5</v>
      </c>
      <c r="CD7" s="38">
        <v>
115.51</v>
      </c>
      <c r="CE7" s="38">
        <v>
112.35</v>
      </c>
      <c r="CF7" s="38">
        <v>
105.8</v>
      </c>
      <c r="CG7" s="38">
        <v>
116.15</v>
      </c>
      <c r="CH7" s="38">
        <v>
116.2</v>
      </c>
      <c r="CI7" s="38">
        <v>
118.78</v>
      </c>
      <c r="CJ7" s="38">
        <v>
119.39</v>
      </c>
      <c r="CK7" s="38">
        <v>
117.41</v>
      </c>
      <c r="CL7" s="38">
        <v>
136.15</v>
      </c>
      <c r="CM7" s="38">
        <v>
55.8</v>
      </c>
      <c r="CN7" s="38">
        <v>
52.52</v>
      </c>
      <c r="CO7" s="38">
        <v>
56.3</v>
      </c>
      <c r="CP7" s="38">
        <v>
51.89</v>
      </c>
      <c r="CQ7" s="38">
        <v>
63.91</v>
      </c>
      <c r="CR7" s="38">
        <v>
72.239999999999995</v>
      </c>
      <c r="CS7" s="38">
        <v>
69.23</v>
      </c>
      <c r="CT7" s="38">
        <v>
70.37</v>
      </c>
      <c r="CU7" s="38">
        <v>
68.3</v>
      </c>
      <c r="CV7" s="38">
        <v>
67.37</v>
      </c>
      <c r="CW7" s="38">
        <v>
59.64</v>
      </c>
      <c r="CX7" s="38">
        <v>
99.76</v>
      </c>
      <c r="CY7" s="38">
        <v>
99.78</v>
      </c>
      <c r="CZ7" s="38">
        <v>
99.79</v>
      </c>
      <c r="DA7" s="38">
        <v>
99.81</v>
      </c>
      <c r="DB7" s="38">
        <v>
99.82</v>
      </c>
      <c r="DC7" s="38">
        <v>
96.84</v>
      </c>
      <c r="DD7" s="38">
        <v>
96.84</v>
      </c>
      <c r="DE7" s="38">
        <v>
96.75</v>
      </c>
      <c r="DF7" s="38">
        <v>
96.78</v>
      </c>
      <c r="DG7" s="38">
        <v>
97</v>
      </c>
      <c r="DH7" s="38">
        <v>
95.35</v>
      </c>
      <c r="DI7" s="38"/>
      <c r="DJ7" s="38"/>
      <c r="DK7" s="38"/>
      <c r="DL7" s="38"/>
      <c r="DM7" s="38"/>
      <c r="DN7" s="38"/>
      <c r="DO7" s="38"/>
      <c r="DP7" s="38"/>
      <c r="DQ7" s="38"/>
      <c r="DR7" s="38"/>
      <c r="DS7" s="38"/>
      <c r="DT7" s="38"/>
      <c r="DU7" s="38"/>
      <c r="DV7" s="38"/>
      <c r="DW7" s="38"/>
      <c r="DX7" s="38"/>
      <c r="DY7" s="38"/>
      <c r="DZ7" s="38"/>
      <c r="EA7" s="38"/>
      <c r="EB7" s="38"/>
      <c r="EC7" s="38"/>
      <c r="ED7" s="38"/>
      <c r="EE7" s="38">
        <v>
0.04</v>
      </c>
      <c r="EF7" s="38">
        <v>
7.0000000000000007E-2</v>
      </c>
      <c r="EG7" s="38">
        <v>
0.09</v>
      </c>
      <c r="EH7" s="38">
        <v>
7.0000000000000007E-2</v>
      </c>
      <c r="EI7" s="38">
        <v>
0.08</v>
      </c>
      <c r="EJ7" s="38">
        <v>
0.11</v>
      </c>
      <c r="EK7" s="38">
        <v>
0.13</v>
      </c>
      <c r="EL7" s="38">
        <v>
0.1</v>
      </c>
      <c r="EM7" s="38">
        <v>
0.12</v>
      </c>
      <c r="EN7" s="38">
        <v>
0.19</v>
      </c>
      <c r="EO7" s="38">
        <v>
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
105</v>
      </c>
      <c r="C9" s="40" t="s">
        <v>
106</v>
      </c>
      <c r="D9" s="40" t="s">
        <v>
107</v>
      </c>
      <c r="E9" s="40" t="s">
        <v>
108</v>
      </c>
      <c r="F9" s="40" t="s">
        <v>
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
47</v>
      </c>
      <c r="B10" s="41">
        <f t="shared" ref="B10:E10" si="15">
DATEVALUE($B7+12-B11&amp;"/1/"&amp;B12)</f>
        <v>
46388</v>
      </c>
      <c r="C10" s="41">
        <f t="shared" si="15"/>
        <v>
46753</v>
      </c>
      <c r="D10" s="41">
        <f t="shared" si="15"/>
        <v>
47119</v>
      </c>
      <c r="E10" s="41">
        <f t="shared" si="15"/>
        <v>
47484</v>
      </c>
      <c r="F10" s="42">
        <f>
DATEVALUE($B7+12-F11&amp;"/1/"&amp;F12)</f>
        <v>
47849</v>
      </c>
    </row>
    <row r="11" spans="1:145" x14ac:dyDescent="0.15">
      <c r="B11">
        <v>
4</v>
      </c>
      <c r="C11">
        <v>
3</v>
      </c>
      <c r="D11">
        <v>
2</v>
      </c>
      <c r="E11">
        <v>
1</v>
      </c>
      <c r="F11">
        <v>
0</v>
      </c>
      <c r="G11" t="s">
        <v>
110</v>
      </c>
    </row>
    <row r="12" spans="1:145" x14ac:dyDescent="0.15">
      <c r="B12">
        <v>
1</v>
      </c>
      <c r="C12">
        <v>
1</v>
      </c>
      <c r="D12">
        <v>
1</v>
      </c>
      <c r="E12">
        <v>
1</v>
      </c>
      <c r="F12">
        <v>
1</v>
      </c>
      <c r="G12" t="s">
        <v>
111</v>
      </c>
    </row>
    <row r="13" spans="1:145" x14ac:dyDescent="0.15">
      <c r="B13" t="s">
        <v>
112</v>
      </c>
      <c r="C13" t="s">
        <v>
112</v>
      </c>
      <c r="D13" t="s">
        <v>
112</v>
      </c>
      <c r="E13" t="s">
        <v>
113</v>
      </c>
      <c r="F13" t="s">
        <v>
114</v>
      </c>
      <c r="G13" t="s">
        <v>
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cp:lastPrinted>2021-01-25T01:45:10Z</cp:lastPrinted>
  <dcterms:created xsi:type="dcterms:W3CDTF">2020-12-04T02:45:14Z</dcterms:created>
  <dcterms:modified xsi:type="dcterms:W3CDTF">2021-02-17T10:40:02Z</dcterms:modified>
  <cp:category/>
</cp:coreProperties>
</file>