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chihousai-s\03_公営企業\03-通年業務\15- 2月_経営比較分析表★\R5年度\R60116【総務省2月2日〆】公営企業に係る経営比較分析表（令和４年度決算）の分析等について（依頼）\04-1_団体⇒都\05 下水道事業（法適用）\02 立川市〇●\"/>
    </mc:Choice>
  </mc:AlternateContent>
  <workbookProtection workbookAlgorithmName="SHA-512" workbookHashValue="tTY/thkoxEsXw30W+1WUlQZVfM2IitiebQJjlmWsURpsrttLEPeTj1jymcvB5x94QoUau8SvCn3vQhPEK/x9iQ==" workbookSaltValue="UQy98V3cOZQhGzsd3EQ9wA==" workbookSpinCount="100000" lockStructure="1"/>
  <bookViews>
    <workbookView xWindow="0" yWindow="0" windowWidth="23040" windowHeight="92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c r="AS6" i="5"/>
  <c r="AR6" i="5"/>
  <c r="AQ6" i="5"/>
  <c r="AP6" i="5"/>
  <c r="AO6" i="5"/>
  <c r="AN6" i="5"/>
  <c r="AM6" i="5"/>
  <c r="AL6" i="5"/>
  <c r="AK6" i="5"/>
  <c r="AJ6" i="5"/>
  <c r="AI6" i="5"/>
  <c r="AH6" i="5"/>
  <c r="AG6" i="5"/>
  <c r="AF6" i="5"/>
  <c r="AE6" i="5"/>
  <c r="AD6" i="5"/>
  <c r="AC6" i="5"/>
  <c r="AB6" i="5"/>
  <c r="AA6" i="5"/>
  <c r="Z6" i="5"/>
  <c r="Y6" i="5"/>
  <c r="X6" i="5"/>
  <c r="W6" i="5"/>
  <c r="V6" i="5"/>
  <c r="AL10" i="4"/>
  <c r="U6" i="5"/>
  <c r="T6" i="5"/>
  <c r="S6" i="5"/>
  <c r="R6" i="5"/>
  <c r="AD10" i="4"/>
  <c r="Q6" i="5"/>
  <c r="P6" i="5"/>
  <c r="O6" i="5"/>
  <c r="N6" i="5"/>
  <c r="B10" i="4"/>
  <c r="M6" i="5"/>
  <c r="L6" i="5"/>
  <c r="K6" i="5"/>
  <c r="J6" i="5"/>
  <c r="I8" i="4"/>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E85" i="4"/>
  <c r="BB10" i="4"/>
  <c r="AT10" i="4"/>
  <c r="W10" i="4"/>
  <c r="P10" i="4"/>
  <c r="I10" i="4"/>
  <c r="BB8" i="4"/>
  <c r="AT8" i="4"/>
  <c r="AL8" i="4"/>
  <c r="AD8" i="4"/>
  <c r="W8" i="4"/>
  <c r="P8" i="4"/>
  <c r="B8" i="4"/>
  <c r="B6" i="4"/>
</calcChain>
</file>

<file path=xl/sharedStrings.xml><?xml version="1.0" encoding="utf-8"?>
<sst xmlns="http://schemas.openxmlformats.org/spreadsheetml/2006/main" count="275" uniqueCount="116">
  <si>
    <t>経営比較分析表（令和4年度決算）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</si>
  <si>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</si>
  <si>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</si>
  <si>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</si>
  <si>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</si>
  <si>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</si>
  <si>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</si>
  <si>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</si>
  <si>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</si>
  <si>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</si>
  <si>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</si>
  <si>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</si>
  <si>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</si>
  <si>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</si>
  <si>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</si>
  <si>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</si>
  <si>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</si>
  <si>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</si>
  <si>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</si>
  <si>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</si>
  <si>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</si>
  <si>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</si>
  <si>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</si>
  <si>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令和4年度全国平均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</si>
  <si>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</si>
  <si>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</si>
  <si>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</si>
  <si>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</si>
  <si>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</si>
  <si>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</si>
  <si>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</si>
  <si>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</si>
  <si>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</si>
  <si>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</si>
  <si>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</si>
  <si>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</si>
  <si>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</si>
  <si>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</si>
  <si>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</si>
  <si>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</si>
  <si>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</si>
  <si>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</si>
  <si>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</si>
  <si>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</si>
  <si>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</si>
  <si>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</si>
  <si>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</si>
  <si>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</si>
  <si>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</si>
  <si>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</si>
  <si>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</si>
  <si>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</si>
  <si>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</si>
  <si>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</si>
  <si>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</si>
  <si>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</si>
  <si>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</si>
  <si>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</si>
  <si>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</si>
  <si>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</si>
  <si>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</si>
  <si>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</si>
  <si>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</si>
  <si>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</si>
  <si>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</si>
  <si>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</si>
  <si>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</si>
  <si>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</si>
  <si>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</si>
  <si>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</si>
  <si>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</si>
  <si>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</si>
  <si>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</si>
  <si>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</si>
  <si>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</si>
  <si>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</si>
  <si>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</si>
  <si>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</si>
  <si>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</si>
  <si>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</si>
  <si>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</si>
  <si>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</si>
  <si>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</si>
  <si>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</si>
  <si>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</si>
  <si>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</si>
  <si>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</si>
  <si>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</si>
  <si>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</si>
  <si>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</si>
  <si>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</si>
  <si>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</si>
  <si>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</si>
  <si>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</si>
  <si>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</si>
  <si>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</si>
  <si>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立川市</t>
  </si>
  <si>
    <t>法適用</t>
  </si>
  <si>
    <t>下水道事業</t>
  </si>
  <si>
    <t>公共下水道</t>
  </si>
  <si>
    <t>Ab</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</si>
  <si>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</si>
  <si>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</si>
  <si>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</si>
  <si>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</si>
  <si>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</si>
  <si>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</si>
  <si>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</si>
  <si>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</si>
  <si>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</si>
  <si>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</si>
  <si>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</si>
  <si>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←書式設定</t>
    <rPh sb="1" eb="3">
      <t>ショシキ</t>
    </rPh>
    <rPh sb="3" eb="5">
      <t>セッテイ</t>
    </rPh>
    <phoneticPr fontId="4"/>
  </si>
  <si>
    <t>　①の「経常収支比率」は113%となっており、単年度の収支が黒字となっています。新型コロナウイルス感染症の影響で、下水道使用料が減少していますが、回復基調にあり全国平均や類似団体平均を上回っています。③の「流動比率」は135%となっており昨年度より19ポイント改善しました。法適用後は利益剰余金の増加や減価償却による内部留保の確保が進み、現金預金が増加傾向にあります。④の「企業債残高対事業規模比率」は、企業債の償還による低減で平均値の半分以下であり、良好な状況にあります。⑤の「経費回収率」は123％と全国平均値を上回っており、⑥の「汚水処理原価」は全国平均値を下回っていることから健全な経営状況であると考えられます。⑦の「施設利用率」は平均を下回っていますが、現在稼働中の「錦町下水処理場」は令和５年度に「東京都流域下水道北多摩二号水再生センター」に編入されることになっています。⑧の水洗化率はほぼ100％に到達しています。
　以上の指標の分析結果から、立川市の経営の健全性・効率性ともに問題ないと考えます。</t>
    <rPh sb="73" eb="77">
      <t>カイフクキチョウ</t>
    </rPh>
    <rPh sb="348" eb="350">
      <t>レイワ</t>
    </rPh>
    <rPh sb="351" eb="353">
      <t>ネンド</t>
    </rPh>
    <phoneticPr fontId="4"/>
  </si>
  <si>
    <t xml:space="preserve"> 立川市の下水道事業は、現状では経営の健全性・効率性ともに問題ないと考えられます。しかし今後は人口減少や節水型社会への変化等により、下水道使用料の減収が予想される一方、標準耐用年数を経過した管渠などの割合は20％を超え年々増加しており、施設の老朽化対策は今後の課題となっています。令和２年度に公営企業会計に移行しており、下水道事業経営戦略や下水道ストックマネジメント計画に基づき、適正な施設管理と持続可能で安定した下水道経営を図ります。</t>
    <phoneticPr fontId="4"/>
  </si>
  <si>
    <t>　昭和30年度より下水道事業に着手し、下水道管渠の整備を進めてきましたが、令和４年度末現在、全体管渠のうち約24%が標準耐用年数（50年）を経過しており、管渠の老朽化が進んでいます。①の「有形固定資産減価償却率」は全国平均値を大きく下回っています。これは法適用以前の減価償却累計額を取得価額から控除しているためで、実際には指標以上に老朽化が進んでいます。②の「管渠老朽化率」が24%で全国平均値を上回っています。一方③の「管渠改善率」は0.03％で全国平均値を下回っています。今後は施設の点検や調査により下水道管の劣化状況を的確に把握し、その結果に基づき、ライフサイクルコストの最小化や事業費の平準化を考慮し計画的に老朽化対策を進める目的で策定した「立川市下水道ストックマネジメント計画」に基づき、老朽化対策を進めていきます。</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</si>
</sst>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データ!$EE$6:$EI$6</c:f>
              <c:numCache>
                <c:formatCode>#,##0.00;"△"#,##0.00;"-"</c:formatCode>
                <c:ptCount val="5"/>
                <c:pt idx="0">
                  <c:v>0</c:v>
                </c:pt>
                <c:pt idx="1">
                  <c:v>0</c:v>
                </c:pt>
                <c:pt idx="2">
                  <c:v>0.03</c:v>
                </c:pt>
                <c:pt idx="3">
                  <c:v>0.23</c:v>
                </c:pt>
                <c:pt idx="4">
                  <c:v>0.03</c:v>
                </c:pt>
              </c:numCache>
            </c:numRef>
          </c:val>
          <c:extLst>
            <c:ext xmlns:c16="http://schemas.microsoft.com/office/drawing/2014/chart" uri="{C3380CC4-5D6E-409C-BE32-E72D297353CC}">
              <c16:uniqueId val="{00000000-CFEB-473B-9905-899586668FE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0.19</c:v>
                </c:pt>
                <c:pt idx="3">
                  <c:v>0.14000000000000001</c:v>
                </c:pt>
                <c:pt idx="4">
                  <c:v>0.15</c:v>
                </c:pt>
              </c:numCache>
            </c:numRef>
          </c:val>
          <c:smooth val="0"/>
          <c:extLst>
            <c:ext xmlns:c16="http://schemas.microsoft.com/office/drawing/2014/chart" uri="{C3380CC4-5D6E-409C-BE32-E72D297353CC}">
              <c16:uniqueId val="{00000001-CFEB-473B-9905-899586668FE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データ!$CM$6:$CQ$6</c:f>
              <c:numCache>
                <c:formatCode>#,##0.00;"△"#,##0.00;"-"</c:formatCode>
                <c:ptCount val="5"/>
                <c:pt idx="0">
                  <c:v>0</c:v>
                </c:pt>
                <c:pt idx="1">
                  <c:v>0</c:v>
                </c:pt>
                <c:pt idx="2">
                  <c:v>57.59</c:v>
                </c:pt>
                <c:pt idx="3">
                  <c:v>53.09</c:v>
                </c:pt>
                <c:pt idx="4">
                  <c:v>54.66</c:v>
                </c:pt>
              </c:numCache>
            </c:numRef>
          </c:val>
          <c:extLst>
            <c:ext xmlns:c16="http://schemas.microsoft.com/office/drawing/2014/chart" uri="{C3380CC4-5D6E-409C-BE32-E72D297353CC}">
              <c16:uniqueId val="{00000000-C539-4E85-9C7D-188F1679CA74}"/>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67.709999999999994</c:v>
                </c:pt>
                <c:pt idx="3">
                  <c:v>67.13</c:v>
                </c:pt>
                <c:pt idx="4">
                  <c:v>66.819999999999993</c:v>
                </c:pt>
              </c:numCache>
            </c:numRef>
          </c:val>
          <c:smooth val="0"/>
          <c:extLst>
            <c:ext xmlns:c16="http://schemas.microsoft.com/office/drawing/2014/chart" uri="{C3380CC4-5D6E-409C-BE32-E72D297353CC}">
              <c16:uniqueId val="{00000001-C539-4E85-9C7D-188F1679CA74}"/>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データ!$CX$6:$DB$6</c:f>
              <c:numCache>
                <c:formatCode>#,##0.00;"△"#,##0.00;"-"</c:formatCode>
                <c:ptCount val="5"/>
                <c:pt idx="0">
                  <c:v>0</c:v>
                </c:pt>
                <c:pt idx="1">
                  <c:v>0</c:v>
                </c:pt>
                <c:pt idx="2">
                  <c:v>99.84</c:v>
                </c:pt>
                <c:pt idx="3">
                  <c:v>99.85</c:v>
                </c:pt>
                <c:pt idx="4">
                  <c:v>99.78</c:v>
                </c:pt>
              </c:numCache>
            </c:numRef>
          </c:val>
          <c:extLst>
            <c:ext xmlns:c16="http://schemas.microsoft.com/office/drawing/2014/chart" uri="{C3380CC4-5D6E-409C-BE32-E72D297353CC}">
              <c16:uniqueId val="{00000000-9ADB-477E-A385-14CCC22A1981}"/>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97.24</c:v>
                </c:pt>
                <c:pt idx="3">
                  <c:v>97.79</c:v>
                </c:pt>
                <c:pt idx="4">
                  <c:v>97.75</c:v>
                </c:pt>
              </c:numCache>
            </c:numRef>
          </c:val>
          <c:smooth val="0"/>
          <c:extLst>
            <c:ext xmlns:c16="http://schemas.microsoft.com/office/drawing/2014/chart" uri="{C3380CC4-5D6E-409C-BE32-E72D297353CC}">
              <c16:uniqueId val="{00000001-9ADB-477E-A385-14CCC22A1981}"/>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データ!$Y$6:$AC$6</c:f>
              <c:numCache>
                <c:formatCode>#,##0.00;"△"#,##0.00;"-"</c:formatCode>
                <c:ptCount val="5"/>
                <c:pt idx="0">
                  <c:v>0</c:v>
                </c:pt>
                <c:pt idx="1">
                  <c:v>0</c:v>
                </c:pt>
                <c:pt idx="2">
                  <c:v>111.67</c:v>
                </c:pt>
                <c:pt idx="3">
                  <c:v>108.53</c:v>
                </c:pt>
                <c:pt idx="4">
                  <c:v>112.82</c:v>
                </c:pt>
              </c:numCache>
            </c:numRef>
          </c:val>
          <c:extLst>
            <c:ext xmlns:c16="http://schemas.microsoft.com/office/drawing/2014/chart" uri="{C3380CC4-5D6E-409C-BE32-E72D297353CC}">
              <c16:uniqueId val="{00000000-1BC0-446D-9734-7124BE4A65E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107.05</c:v>
                </c:pt>
                <c:pt idx="3">
                  <c:v>106.43</c:v>
                </c:pt>
                <c:pt idx="4">
                  <c:v>106.81</c:v>
                </c:pt>
              </c:numCache>
            </c:numRef>
          </c:val>
          <c:smooth val="0"/>
          <c:extLst>
            <c:ext xmlns:c16="http://schemas.microsoft.com/office/drawing/2014/chart" uri="{C3380CC4-5D6E-409C-BE32-E72D297353CC}">
              <c16:uniqueId val="{00000001-1BC0-446D-9734-7124BE4A65E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データ!$DI$6:$DM$6</c:f>
              <c:numCache>
                <c:formatCode>#,##0.00;"△"#,##0.00;"-"</c:formatCode>
                <c:ptCount val="5"/>
                <c:pt idx="0">
                  <c:v>0</c:v>
                </c:pt>
                <c:pt idx="1">
                  <c:v>0</c:v>
                </c:pt>
                <c:pt idx="2">
                  <c:v>4.53</c:v>
                </c:pt>
                <c:pt idx="3">
                  <c:v>8.64</c:v>
                </c:pt>
                <c:pt idx="4">
                  <c:v>12.41</c:v>
                </c:pt>
              </c:numCache>
            </c:numRef>
          </c:val>
          <c:extLst>
            <c:ext xmlns:c16="http://schemas.microsoft.com/office/drawing/2014/chart" uri="{C3380CC4-5D6E-409C-BE32-E72D297353CC}">
              <c16:uniqueId val="{00000000-B837-4E38-84CC-38E83FEEE713}"/>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27.39</c:v>
                </c:pt>
                <c:pt idx="3">
                  <c:v>30.42</c:v>
                </c:pt>
                <c:pt idx="4">
                  <c:v>32.96</c:v>
                </c:pt>
              </c:numCache>
            </c:numRef>
          </c:val>
          <c:smooth val="0"/>
          <c:extLst>
            <c:ext xmlns:c16="http://schemas.microsoft.com/office/drawing/2014/chart" uri="{C3380CC4-5D6E-409C-BE32-E72D297353CC}">
              <c16:uniqueId val="{00000001-B837-4E38-84CC-38E83FEEE713}"/>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データ!$DT$6:$DX$6</c:f>
              <c:numCache>
                <c:formatCode>#,##0.00;"△"#,##0.00;"-"</c:formatCode>
                <c:ptCount val="5"/>
                <c:pt idx="0">
                  <c:v>0</c:v>
                </c:pt>
                <c:pt idx="1">
                  <c:v>0</c:v>
                </c:pt>
                <c:pt idx="2">
                  <c:v>20.34</c:v>
                </c:pt>
                <c:pt idx="3">
                  <c:v>21.95</c:v>
                </c:pt>
                <c:pt idx="4">
                  <c:v>23.63</c:v>
                </c:pt>
              </c:numCache>
            </c:numRef>
          </c:val>
          <c:extLst>
            <c:ext xmlns:c16="http://schemas.microsoft.com/office/drawing/2014/chart" uri="{C3380CC4-5D6E-409C-BE32-E72D297353CC}">
              <c16:uniqueId val="{00000000-30E7-44BC-BA9B-34F6194FD89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5.86</c:v>
                </c:pt>
                <c:pt idx="3">
                  <c:v>6.66</c:v>
                </c:pt>
                <c:pt idx="4">
                  <c:v>8.49</c:v>
                </c:pt>
              </c:numCache>
            </c:numRef>
          </c:val>
          <c:smooth val="0"/>
          <c:extLst>
            <c:ext xmlns:c16="http://schemas.microsoft.com/office/drawing/2014/chart" uri="{C3380CC4-5D6E-409C-BE32-E72D297353CC}">
              <c16:uniqueId val="{00000001-30E7-44BC-BA9B-34F6194FD89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37A1-4B83-94D2-A1C0341FA27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formatCode="#,##0.00;&quot;△&quot;#,##0.00">
                  <c:v>0</c:v>
                </c:pt>
                <c:pt idx="3" formatCode="#,##0.00;&quot;△&quot;#,##0.00">
                  <c:v>0</c:v>
                </c:pt>
                <c:pt idx="4" formatCode="#,##0.00;&quot;△&quot;#,##0.00">
                  <c:v>0</c:v>
                </c:pt>
              </c:numCache>
            </c:numRef>
          </c:val>
          <c:smooth val="0"/>
          <c:extLst>
            <c:ext xmlns:c16="http://schemas.microsoft.com/office/drawing/2014/chart" uri="{C3380CC4-5D6E-409C-BE32-E72D297353CC}">
              <c16:uniqueId val="{00000001-37A1-4B83-94D2-A1C0341FA27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データ!$AU$6:$AY$6</c:f>
              <c:numCache>
                <c:formatCode>#,##0.00;"△"#,##0.00;"-"</c:formatCode>
                <c:ptCount val="5"/>
                <c:pt idx="0">
                  <c:v>0</c:v>
                </c:pt>
                <c:pt idx="1">
                  <c:v>0</c:v>
                </c:pt>
                <c:pt idx="2">
                  <c:v>81.13</c:v>
                </c:pt>
                <c:pt idx="3">
                  <c:v>115.7</c:v>
                </c:pt>
                <c:pt idx="4">
                  <c:v>135.4</c:v>
                </c:pt>
              </c:numCache>
            </c:numRef>
          </c:val>
          <c:extLst>
            <c:ext xmlns:c16="http://schemas.microsoft.com/office/drawing/2014/chart" uri="{C3380CC4-5D6E-409C-BE32-E72D297353CC}">
              <c16:uniqueId val="{00000000-AEB3-4BF0-9917-941ADF4B891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84.84</c:v>
                </c:pt>
                <c:pt idx="3">
                  <c:v>88.42</c:v>
                </c:pt>
                <c:pt idx="4">
                  <c:v>93.63</c:v>
                </c:pt>
              </c:numCache>
            </c:numRef>
          </c:val>
          <c:smooth val="0"/>
          <c:extLst>
            <c:ext xmlns:c16="http://schemas.microsoft.com/office/drawing/2014/chart" uri="{C3380CC4-5D6E-409C-BE32-E72D297353CC}">
              <c16:uniqueId val="{00000001-AEB3-4BF0-9917-941ADF4B891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データ!$BF$6:$BJ$6</c:f>
              <c:numCache>
                <c:formatCode>#,##0.00;"△"#,##0.00;"-"</c:formatCode>
                <c:ptCount val="5"/>
                <c:pt idx="0">
                  <c:v>0</c:v>
                </c:pt>
                <c:pt idx="1">
                  <c:v>0</c:v>
                </c:pt>
                <c:pt idx="2">
                  <c:v>209.34</c:v>
                </c:pt>
                <c:pt idx="3">
                  <c:v>238.23</c:v>
                </c:pt>
                <c:pt idx="4">
                  <c:v>248.84</c:v>
                </c:pt>
              </c:numCache>
            </c:numRef>
          </c:val>
          <c:extLst>
            <c:ext xmlns:c16="http://schemas.microsoft.com/office/drawing/2014/chart" uri="{C3380CC4-5D6E-409C-BE32-E72D297353CC}">
              <c16:uniqueId val="{00000000-8095-4605-A9C9-2A19B22BF8FC}"/>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565.62</c:v>
                </c:pt>
                <c:pt idx="3">
                  <c:v>544.61</c:v>
                </c:pt>
                <c:pt idx="4">
                  <c:v>525.07000000000005</c:v>
                </c:pt>
              </c:numCache>
            </c:numRef>
          </c:val>
          <c:smooth val="0"/>
          <c:extLst>
            <c:ext xmlns:c16="http://schemas.microsoft.com/office/drawing/2014/chart" uri="{C3380CC4-5D6E-409C-BE32-E72D297353CC}">
              <c16:uniqueId val="{00000001-8095-4605-A9C9-2A19B22BF8FC}"/>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データ!$BQ$6:$BU$6</c:f>
              <c:numCache>
                <c:formatCode>#,##0.00;"△"#,##0.00;"-"</c:formatCode>
                <c:ptCount val="5"/>
                <c:pt idx="0">
                  <c:v>0</c:v>
                </c:pt>
                <c:pt idx="1">
                  <c:v>0</c:v>
                </c:pt>
                <c:pt idx="2">
                  <c:v>122.1</c:v>
                </c:pt>
                <c:pt idx="3">
                  <c:v>114.27</c:v>
                </c:pt>
                <c:pt idx="4">
                  <c:v>123.27</c:v>
                </c:pt>
              </c:numCache>
            </c:numRef>
          </c:val>
          <c:extLst>
            <c:ext xmlns:c16="http://schemas.microsoft.com/office/drawing/2014/chart" uri="{C3380CC4-5D6E-409C-BE32-E72D297353CC}">
              <c16:uniqueId val="{00000000-CE14-462B-BB5D-8DC8430F9A92}"/>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102.36</c:v>
                </c:pt>
                <c:pt idx="3">
                  <c:v>103.76</c:v>
                </c:pt>
                <c:pt idx="4">
                  <c:v>103.57</c:v>
                </c:pt>
              </c:numCache>
            </c:numRef>
          </c:val>
          <c:smooth val="0"/>
          <c:extLst>
            <c:ext xmlns:c16="http://schemas.microsoft.com/office/drawing/2014/chart" uri="{C3380CC4-5D6E-409C-BE32-E72D297353CC}">
              <c16:uniqueId val="{00000001-CE14-462B-BB5D-8DC8430F9A92}"/>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"R"dd</c:formatCode>
                <c:ptCount val="5"/>
                <c:pt idx="0" formatCode="&quot;H&quot;yy">
                  <c:v>47484</c:v>
                </c:pt>
                <c:pt idx="1">
                  <c:v>47849</c:v>
                </c:pt>
                <c:pt idx="2">
                  <c:v>48215</c:v>
                </c:pt>
                <c:pt idx="3">
                  <c:v>48582</c:v>
                </c:pt>
                <c:pt idx="4">
                  <c:v>48948</c:v>
                </c:pt>
              </c:numCache>
            </c:numRef>
          </c:cat>
          <c:val>
            <c:numRef>
              <c:f>データ!$CB$6:$CF$6</c:f>
              <c:numCache>
                <c:formatCode>#,##0.00;"△"#,##0.00;"-"</c:formatCode>
                <c:ptCount val="5"/>
                <c:pt idx="0">
                  <c:v>0</c:v>
                </c:pt>
                <c:pt idx="1">
                  <c:v>0</c:v>
                </c:pt>
                <c:pt idx="2">
                  <c:v>91.9</c:v>
                </c:pt>
                <c:pt idx="3">
                  <c:v>93.54</c:v>
                </c:pt>
                <c:pt idx="4">
                  <c:v>89.3</c:v>
                </c:pt>
              </c:numCache>
            </c:numRef>
          </c:val>
          <c:extLst>
            <c:ext xmlns:c16="http://schemas.microsoft.com/office/drawing/2014/chart" uri="{C3380CC4-5D6E-409C-BE32-E72D297353CC}">
              <c16:uniqueId val="{00000000-30CF-44EC-A072-FC62FB8D251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114.01</c:v>
                </c:pt>
                <c:pt idx="3">
                  <c:v>111.18</c:v>
                </c:pt>
                <c:pt idx="4">
                  <c:v>111.78</c:v>
                </c:pt>
              </c:numCache>
            </c:numRef>
          </c:val>
          <c:smooth val="0"/>
          <c:extLst>
            <c:ext xmlns:c16="http://schemas.microsoft.com/office/drawing/2014/chart" uri="{C3380CC4-5D6E-409C-BE32-E72D297353CC}">
              <c16:uniqueId val="{00000001-30CF-44EC-A072-FC62FB8D251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【106.11】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【73.44】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【652.82】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【59.10】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【138.29】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【39.74】</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40" zoomScaleNormal="100" workbookViewId="0">
      <selection activeCell="BL47" sqref="BL47:BZ63"/>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9" t="s">
        <v>0</v>
      </c>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row>
    <row r="3" spans="1:78" ht="9.75" customHeight="1" x14ac:dyDescent="0.2">
      <c r="A3" s="2"/>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row>
    <row r="4" spans="1:78" ht="9.75" customHeight="1" x14ac:dyDescent="0.2">
      <c r="A4" s="2"/>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c r="AY4" s="29"/>
      <c r="AZ4" s="29"/>
      <c r="BA4" s="29"/>
      <c r="BB4" s="29"/>
      <c r="BC4" s="29"/>
      <c r="BD4" s="29"/>
      <c r="BE4" s="29"/>
      <c r="BF4" s="29"/>
      <c r="BG4" s="29"/>
      <c r="BH4" s="29"/>
      <c r="BI4" s="29"/>
      <c r="BJ4" s="29"/>
      <c r="BK4" s="29"/>
      <c r="BL4" s="29"/>
      <c r="BM4" s="29"/>
      <c r="BN4" s="29"/>
      <c r="BO4" s="29"/>
      <c r="BP4" s="29"/>
      <c r="BQ4" s="29"/>
      <c r="BR4" s="29"/>
      <c r="BS4" s="29"/>
      <c r="BT4" s="29"/>
      <c r="BU4" s="29"/>
      <c r="BV4" s="29"/>
      <c r="BW4" s="29"/>
      <c r="BX4" s="29"/>
      <c r="BY4" s="29"/>
      <c r="BZ4" s="29"/>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30" t="str">
        <f>データ!H6</f>
        <v>東京都　立川市</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1" t="s">
        <v>1</v>
      </c>
      <c r="C7" s="31"/>
      <c r="D7" s="31"/>
      <c r="E7" s="31"/>
      <c r="F7" s="31"/>
      <c r="G7" s="31"/>
      <c r="H7" s="31"/>
      <c r="I7" s="31" t="s">
        <v>2</v>
      </c>
      <c r="J7" s="31"/>
      <c r="K7" s="31"/>
      <c r="L7" s="31"/>
      <c r="M7" s="31"/>
      <c r="N7" s="31"/>
      <c r="O7" s="31"/>
      <c r="P7" s="31" t="s">
        <v>3</v>
      </c>
      <c r="Q7" s="31"/>
      <c r="R7" s="31"/>
      <c r="S7" s="31"/>
      <c r="T7" s="31"/>
      <c r="U7" s="31"/>
      <c r="V7" s="31"/>
      <c r="W7" s="31" t="s">
        <v>4</v>
      </c>
      <c r="X7" s="31"/>
      <c r="Y7" s="31"/>
      <c r="Z7" s="31"/>
      <c r="AA7" s="31"/>
      <c r="AB7" s="31"/>
      <c r="AC7" s="31"/>
      <c r="AD7" s="31" t="s">
        <v>5</v>
      </c>
      <c r="AE7" s="31"/>
      <c r="AF7" s="31"/>
      <c r="AG7" s="31"/>
      <c r="AH7" s="31"/>
      <c r="AI7" s="31"/>
      <c r="AJ7" s="31"/>
      <c r="AK7" s="3"/>
      <c r="AL7" s="31" t="s">
        <v>6</v>
      </c>
      <c r="AM7" s="31"/>
      <c r="AN7" s="31"/>
      <c r="AO7" s="31"/>
      <c r="AP7" s="31"/>
      <c r="AQ7" s="31"/>
      <c r="AR7" s="31"/>
      <c r="AS7" s="31"/>
      <c r="AT7" s="31" t="s">
        <v>7</v>
      </c>
      <c r="AU7" s="31"/>
      <c r="AV7" s="31"/>
      <c r="AW7" s="31"/>
      <c r="AX7" s="31"/>
      <c r="AY7" s="31"/>
      <c r="AZ7" s="31"/>
      <c r="BA7" s="31"/>
      <c r="BB7" s="31" t="s">
        <v>8</v>
      </c>
      <c r="BC7" s="31"/>
      <c r="BD7" s="31"/>
      <c r="BE7" s="31"/>
      <c r="BF7" s="31"/>
      <c r="BG7" s="31"/>
      <c r="BH7" s="31"/>
      <c r="BI7" s="31"/>
      <c r="BJ7" s="3"/>
      <c r="BK7" s="3"/>
      <c r="BL7" s="32" t="s">
        <v>9</v>
      </c>
      <c r="BM7" s="33"/>
      <c r="BN7" s="33"/>
      <c r="BO7" s="33"/>
      <c r="BP7" s="33"/>
      <c r="BQ7" s="33"/>
      <c r="BR7" s="33"/>
      <c r="BS7" s="33"/>
      <c r="BT7" s="33"/>
      <c r="BU7" s="33"/>
      <c r="BV7" s="33"/>
      <c r="BW7" s="33"/>
      <c r="BX7" s="33"/>
      <c r="BY7" s="34"/>
    </row>
    <row r="8" spans="1:78" ht="18.75" customHeight="1" x14ac:dyDescent="0.2">
      <c r="A8" s="2"/>
      <c r="B8" s="40" t="str">
        <f>データ!I6</f>
        <v>法適用</v>
      </c>
      <c r="C8" s="40"/>
      <c r="D8" s="40"/>
      <c r="E8" s="40"/>
      <c r="F8" s="40"/>
      <c r="G8" s="40"/>
      <c r="H8" s="40"/>
      <c r="I8" s="40" t="str">
        <f>データ!J6</f>
        <v>下水道事業</v>
      </c>
      <c r="J8" s="40"/>
      <c r="K8" s="40"/>
      <c r="L8" s="40"/>
      <c r="M8" s="40"/>
      <c r="N8" s="40"/>
      <c r="O8" s="40"/>
      <c r="P8" s="40" t="str">
        <f>データ!K6</f>
        <v>公共下水道</v>
      </c>
      <c r="Q8" s="40"/>
      <c r="R8" s="40"/>
      <c r="S8" s="40"/>
      <c r="T8" s="40"/>
      <c r="U8" s="40"/>
      <c r="V8" s="40"/>
      <c r="W8" s="40" t="str">
        <f>データ!L6</f>
        <v>Ab</v>
      </c>
      <c r="X8" s="40"/>
      <c r="Y8" s="40"/>
      <c r="Z8" s="40"/>
      <c r="AA8" s="40"/>
      <c r="AB8" s="40"/>
      <c r="AC8" s="40"/>
      <c r="AD8" s="41" t="str">
        <f>データ!$M$6</f>
        <v>非設置</v>
      </c>
      <c r="AE8" s="41"/>
      <c r="AF8" s="41"/>
      <c r="AG8" s="41"/>
      <c r="AH8" s="41"/>
      <c r="AI8" s="41"/>
      <c r="AJ8" s="41"/>
      <c r="AK8" s="3"/>
      <c r="AL8" s="42">
        <f>データ!S6</f>
        <v>185483</v>
      </c>
      <c r="AM8" s="42"/>
      <c r="AN8" s="42"/>
      <c r="AO8" s="42"/>
      <c r="AP8" s="42"/>
      <c r="AQ8" s="42"/>
      <c r="AR8" s="42"/>
      <c r="AS8" s="42"/>
      <c r="AT8" s="35">
        <f>データ!T6</f>
        <v>24.36</v>
      </c>
      <c r="AU8" s="35"/>
      <c r="AV8" s="35"/>
      <c r="AW8" s="35"/>
      <c r="AX8" s="35"/>
      <c r="AY8" s="35"/>
      <c r="AZ8" s="35"/>
      <c r="BA8" s="35"/>
      <c r="BB8" s="35">
        <f>データ!U6</f>
        <v>7614.24</v>
      </c>
      <c r="BC8" s="35"/>
      <c r="BD8" s="35"/>
      <c r="BE8" s="35"/>
      <c r="BF8" s="35"/>
      <c r="BG8" s="35"/>
      <c r="BH8" s="35"/>
      <c r="BI8" s="35"/>
      <c r="BJ8" s="3"/>
      <c r="BK8" s="3"/>
      <c r="BL8" s="36" t="s">
        <v>10</v>
      </c>
      <c r="BM8" s="37"/>
      <c r="BN8" s="38" t="s">
        <v>11</v>
      </c>
      <c r="BO8" s="38"/>
      <c r="BP8" s="38"/>
      <c r="BQ8" s="38"/>
      <c r="BR8" s="38"/>
      <c r="BS8" s="38"/>
      <c r="BT8" s="38"/>
      <c r="BU8" s="38"/>
      <c r="BV8" s="38"/>
      <c r="BW8" s="38"/>
      <c r="BX8" s="38"/>
      <c r="BY8" s="39"/>
    </row>
    <row r="9" spans="1:78" ht="18.75" customHeight="1" x14ac:dyDescent="0.2">
      <c r="A9" s="2"/>
      <c r="B9" s="31" t="s">
        <v>12</v>
      </c>
      <c r="C9" s="31"/>
      <c r="D9" s="31"/>
      <c r="E9" s="31"/>
      <c r="F9" s="31"/>
      <c r="G9" s="31"/>
      <c r="H9" s="31"/>
      <c r="I9" s="31" t="s">
        <v>13</v>
      </c>
      <c r="J9" s="31"/>
      <c r="K9" s="31"/>
      <c r="L9" s="31"/>
      <c r="M9" s="31"/>
      <c r="N9" s="31"/>
      <c r="O9" s="31"/>
      <c r="P9" s="31" t="s">
        <v>14</v>
      </c>
      <c r="Q9" s="31"/>
      <c r="R9" s="31"/>
      <c r="S9" s="31"/>
      <c r="T9" s="31"/>
      <c r="U9" s="31"/>
      <c r="V9" s="31"/>
      <c r="W9" s="31" t="s">
        <v>15</v>
      </c>
      <c r="X9" s="31"/>
      <c r="Y9" s="31"/>
      <c r="Z9" s="31"/>
      <c r="AA9" s="31"/>
      <c r="AB9" s="31"/>
      <c r="AC9" s="31"/>
      <c r="AD9" s="31" t="s">
        <v>16</v>
      </c>
      <c r="AE9" s="31"/>
      <c r="AF9" s="31"/>
      <c r="AG9" s="31"/>
      <c r="AH9" s="31"/>
      <c r="AI9" s="31"/>
      <c r="AJ9" s="31"/>
      <c r="AK9" s="3"/>
      <c r="AL9" s="31" t="s">
        <v>17</v>
      </c>
      <c r="AM9" s="31"/>
      <c r="AN9" s="31"/>
      <c r="AO9" s="31"/>
      <c r="AP9" s="31"/>
      <c r="AQ9" s="31"/>
      <c r="AR9" s="31"/>
      <c r="AS9" s="31"/>
      <c r="AT9" s="31" t="s">
        <v>18</v>
      </c>
      <c r="AU9" s="31"/>
      <c r="AV9" s="31"/>
      <c r="AW9" s="31"/>
      <c r="AX9" s="31"/>
      <c r="AY9" s="31"/>
      <c r="AZ9" s="31"/>
      <c r="BA9" s="31"/>
      <c r="BB9" s="31" t="s">
        <v>19</v>
      </c>
      <c r="BC9" s="31"/>
      <c r="BD9" s="31"/>
      <c r="BE9" s="31"/>
      <c r="BF9" s="31"/>
      <c r="BG9" s="31"/>
      <c r="BH9" s="31"/>
      <c r="BI9" s="31"/>
      <c r="BJ9" s="3"/>
      <c r="BK9" s="3"/>
      <c r="BL9" s="43" t="s">
        <v>20</v>
      </c>
      <c r="BM9" s="44"/>
      <c r="BN9" s="51" t="s">
        <v>21</v>
      </c>
      <c r="BO9" s="51"/>
      <c r="BP9" s="51"/>
      <c r="BQ9" s="51"/>
      <c r="BR9" s="51"/>
      <c r="BS9" s="51"/>
      <c r="BT9" s="51"/>
      <c r="BU9" s="51"/>
      <c r="BV9" s="51"/>
      <c r="BW9" s="51"/>
      <c r="BX9" s="51"/>
      <c r="BY9" s="52"/>
    </row>
    <row r="10" spans="1:78" ht="18.75" customHeight="1" x14ac:dyDescent="0.2">
      <c r="A10" s="2"/>
      <c r="B10" s="35" t="str">
        <f>データ!N6</f>
        <v>-</v>
      </c>
      <c r="C10" s="35"/>
      <c r="D10" s="35"/>
      <c r="E10" s="35"/>
      <c r="F10" s="35"/>
      <c r="G10" s="35"/>
      <c r="H10" s="35"/>
      <c r="I10" s="35">
        <f>データ!O6</f>
        <v>72.239999999999995</v>
      </c>
      <c r="J10" s="35"/>
      <c r="K10" s="35"/>
      <c r="L10" s="35"/>
      <c r="M10" s="35"/>
      <c r="N10" s="35"/>
      <c r="O10" s="35"/>
      <c r="P10" s="35">
        <f>データ!P6</f>
        <v>100</v>
      </c>
      <c r="Q10" s="35"/>
      <c r="R10" s="35"/>
      <c r="S10" s="35"/>
      <c r="T10" s="35"/>
      <c r="U10" s="35"/>
      <c r="V10" s="35"/>
      <c r="W10" s="35">
        <f>データ!Q6</f>
        <v>87.06</v>
      </c>
      <c r="X10" s="35"/>
      <c r="Y10" s="35"/>
      <c r="Z10" s="35"/>
      <c r="AA10" s="35"/>
      <c r="AB10" s="35"/>
      <c r="AC10" s="35"/>
      <c r="AD10" s="42">
        <f>データ!R6</f>
        <v>1408</v>
      </c>
      <c r="AE10" s="42"/>
      <c r="AF10" s="42"/>
      <c r="AG10" s="42"/>
      <c r="AH10" s="42"/>
      <c r="AI10" s="42"/>
      <c r="AJ10" s="42"/>
      <c r="AK10" s="2"/>
      <c r="AL10" s="42">
        <f>データ!V6</f>
        <v>185552</v>
      </c>
      <c r="AM10" s="42"/>
      <c r="AN10" s="42"/>
      <c r="AO10" s="42"/>
      <c r="AP10" s="42"/>
      <c r="AQ10" s="42"/>
      <c r="AR10" s="42"/>
      <c r="AS10" s="42"/>
      <c r="AT10" s="35">
        <f>データ!W6</f>
        <v>21.75</v>
      </c>
      <c r="AU10" s="35"/>
      <c r="AV10" s="35"/>
      <c r="AW10" s="35"/>
      <c r="AX10" s="35"/>
      <c r="AY10" s="35"/>
      <c r="AZ10" s="35"/>
      <c r="BA10" s="35"/>
      <c r="BB10" s="35">
        <f>データ!X6</f>
        <v>8531.1299999999992</v>
      </c>
      <c r="BC10" s="35"/>
      <c r="BD10" s="35"/>
      <c r="BE10" s="35"/>
      <c r="BF10" s="35"/>
      <c r="BG10" s="35"/>
      <c r="BH10" s="35"/>
      <c r="BI10" s="35"/>
      <c r="BJ10" s="2"/>
      <c r="BK10" s="2"/>
      <c r="BL10" s="67" t="s">
        <v>22</v>
      </c>
      <c r="BM10" s="68"/>
      <c r="BN10" s="69" t="s">
        <v>23</v>
      </c>
      <c r="BO10" s="69"/>
      <c r="BP10" s="69"/>
      <c r="BQ10" s="69"/>
      <c r="BR10" s="69"/>
      <c r="BS10" s="69"/>
      <c r="BT10" s="69"/>
      <c r="BU10" s="69"/>
      <c r="BV10" s="69"/>
      <c r="BW10" s="69"/>
      <c r="BX10" s="69"/>
      <c r="BY10" s="70"/>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3" t="s">
        <v>24</v>
      </c>
      <c r="BM11" s="53"/>
      <c r="BN11" s="53"/>
      <c r="BO11" s="53"/>
      <c r="BP11" s="53"/>
      <c r="BQ11" s="53"/>
      <c r="BR11" s="53"/>
      <c r="BS11" s="53"/>
      <c r="BT11" s="53"/>
      <c r="BU11" s="53"/>
      <c r="BV11" s="53"/>
      <c r="BW11" s="53"/>
      <c r="BX11" s="53"/>
      <c r="BY11" s="53"/>
      <c r="BZ11" s="53"/>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3"/>
      <c r="BM12" s="53"/>
      <c r="BN12" s="53"/>
      <c r="BO12" s="53"/>
      <c r="BP12" s="53"/>
      <c r="BQ12" s="53"/>
      <c r="BR12" s="53"/>
      <c r="BS12" s="53"/>
      <c r="BT12" s="53"/>
      <c r="BU12" s="53"/>
      <c r="BV12" s="53"/>
      <c r="BW12" s="53"/>
      <c r="BX12" s="53"/>
      <c r="BY12" s="53"/>
      <c r="BZ12" s="53"/>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4"/>
      <c r="BM13" s="54"/>
      <c r="BN13" s="54"/>
      <c r="BO13" s="54"/>
      <c r="BP13" s="54"/>
      <c r="BQ13" s="54"/>
      <c r="BR13" s="54"/>
      <c r="BS13" s="54"/>
      <c r="BT13" s="54"/>
      <c r="BU13" s="54"/>
      <c r="BV13" s="54"/>
      <c r="BW13" s="54"/>
      <c r="BX13" s="54"/>
      <c r="BY13" s="54"/>
      <c r="BZ13" s="54"/>
    </row>
    <row r="14" spans="1:78" ht="13.5" customHeight="1" x14ac:dyDescent="0.2">
      <c r="A14" s="2"/>
      <c r="B14" s="55" t="s">
        <v>25</v>
      </c>
      <c r="C14" s="56"/>
      <c r="D14" s="56"/>
      <c r="E14" s="56"/>
      <c r="F14" s="56"/>
      <c r="G14" s="56"/>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7"/>
      <c r="BK14" s="2"/>
      <c r="BL14" s="45" t="s">
        <v>26</v>
      </c>
      <c r="BM14" s="46"/>
      <c r="BN14" s="46"/>
      <c r="BO14" s="46"/>
      <c r="BP14" s="46"/>
      <c r="BQ14" s="46"/>
      <c r="BR14" s="46"/>
      <c r="BS14" s="46"/>
      <c r="BT14" s="46"/>
      <c r="BU14" s="46"/>
      <c r="BV14" s="46"/>
      <c r="BW14" s="46"/>
      <c r="BX14" s="46"/>
      <c r="BY14" s="46"/>
      <c r="BZ14" s="47"/>
    </row>
    <row r="15" spans="1:78" ht="13.5" customHeight="1" x14ac:dyDescent="0.2">
      <c r="A15" s="2"/>
      <c r="B15" s="58"/>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60"/>
      <c r="BK15" s="2"/>
      <c r="BL15" s="48"/>
      <c r="BM15" s="49"/>
      <c r="BN15" s="49"/>
      <c r="BO15" s="49"/>
      <c r="BP15" s="49"/>
      <c r="BQ15" s="49"/>
      <c r="BR15" s="49"/>
      <c r="BS15" s="49"/>
      <c r="BT15" s="49"/>
      <c r="BU15" s="49"/>
      <c r="BV15" s="49"/>
      <c r="BW15" s="49"/>
      <c r="BX15" s="49"/>
      <c r="BY15" s="49"/>
      <c r="BZ15" s="50"/>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113</v>
      </c>
      <c r="BM16" s="62"/>
      <c r="BN16" s="62"/>
      <c r="BO16" s="62"/>
      <c r="BP16" s="62"/>
      <c r="BQ16" s="62"/>
      <c r="BR16" s="62"/>
      <c r="BS16" s="62"/>
      <c r="BT16" s="62"/>
      <c r="BU16" s="62"/>
      <c r="BV16" s="62"/>
      <c r="BW16" s="62"/>
      <c r="BX16" s="62"/>
      <c r="BY16" s="62"/>
      <c r="BZ16" s="63"/>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5" t="s">
        <v>27</v>
      </c>
      <c r="BM45" s="46"/>
      <c r="BN45" s="46"/>
      <c r="BO45" s="46"/>
      <c r="BP45" s="46"/>
      <c r="BQ45" s="46"/>
      <c r="BR45" s="46"/>
      <c r="BS45" s="46"/>
      <c r="BT45" s="46"/>
      <c r="BU45" s="46"/>
      <c r="BV45" s="46"/>
      <c r="BW45" s="46"/>
      <c r="BX45" s="46"/>
      <c r="BY45" s="46"/>
      <c r="BZ45" s="47"/>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8"/>
      <c r="BM46" s="49"/>
      <c r="BN46" s="49"/>
      <c r="BO46" s="49"/>
      <c r="BP46" s="49"/>
      <c r="BQ46" s="49"/>
      <c r="BR46" s="49"/>
      <c r="BS46" s="49"/>
      <c r="BT46" s="49"/>
      <c r="BU46" s="49"/>
      <c r="BV46" s="49"/>
      <c r="BW46" s="49"/>
      <c r="BX46" s="49"/>
      <c r="BY46" s="49"/>
      <c r="BZ46" s="50"/>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1" t="s">
        <v>115</v>
      </c>
      <c r="BM47" s="62"/>
      <c r="BN47" s="62"/>
      <c r="BO47" s="62"/>
      <c r="BP47" s="62"/>
      <c r="BQ47" s="62"/>
      <c r="BR47" s="62"/>
      <c r="BS47" s="62"/>
      <c r="BT47" s="62"/>
      <c r="BU47" s="62"/>
      <c r="BV47" s="62"/>
      <c r="BW47" s="62"/>
      <c r="BX47" s="62"/>
      <c r="BY47" s="62"/>
      <c r="BZ47" s="63"/>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1"/>
      <c r="BM48" s="62"/>
      <c r="BN48" s="62"/>
      <c r="BO48" s="62"/>
      <c r="BP48" s="62"/>
      <c r="BQ48" s="62"/>
      <c r="BR48" s="62"/>
      <c r="BS48" s="62"/>
      <c r="BT48" s="62"/>
      <c r="BU48" s="62"/>
      <c r="BV48" s="62"/>
      <c r="BW48" s="62"/>
      <c r="BX48" s="62"/>
      <c r="BY48" s="62"/>
      <c r="BZ48" s="63"/>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1"/>
      <c r="BM49" s="62"/>
      <c r="BN49" s="62"/>
      <c r="BO49" s="62"/>
      <c r="BP49" s="62"/>
      <c r="BQ49" s="62"/>
      <c r="BR49" s="62"/>
      <c r="BS49" s="62"/>
      <c r="BT49" s="62"/>
      <c r="BU49" s="62"/>
      <c r="BV49" s="62"/>
      <c r="BW49" s="62"/>
      <c r="BX49" s="62"/>
      <c r="BY49" s="62"/>
      <c r="BZ49" s="63"/>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1"/>
      <c r="BM50" s="62"/>
      <c r="BN50" s="62"/>
      <c r="BO50" s="62"/>
      <c r="BP50" s="62"/>
      <c r="BQ50" s="62"/>
      <c r="BR50" s="62"/>
      <c r="BS50" s="62"/>
      <c r="BT50" s="62"/>
      <c r="BU50" s="62"/>
      <c r="BV50" s="62"/>
      <c r="BW50" s="62"/>
      <c r="BX50" s="62"/>
      <c r="BY50" s="62"/>
      <c r="BZ50" s="63"/>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1"/>
      <c r="BM51" s="62"/>
      <c r="BN51" s="62"/>
      <c r="BO51" s="62"/>
      <c r="BP51" s="62"/>
      <c r="BQ51" s="62"/>
      <c r="BR51" s="62"/>
      <c r="BS51" s="62"/>
      <c r="BT51" s="62"/>
      <c r="BU51" s="62"/>
      <c r="BV51" s="62"/>
      <c r="BW51" s="62"/>
      <c r="BX51" s="62"/>
      <c r="BY51" s="62"/>
      <c r="BZ51" s="63"/>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1"/>
      <c r="BM52" s="62"/>
      <c r="BN52" s="62"/>
      <c r="BO52" s="62"/>
      <c r="BP52" s="62"/>
      <c r="BQ52" s="62"/>
      <c r="BR52" s="62"/>
      <c r="BS52" s="62"/>
      <c r="BT52" s="62"/>
      <c r="BU52" s="62"/>
      <c r="BV52" s="62"/>
      <c r="BW52" s="62"/>
      <c r="BX52" s="62"/>
      <c r="BY52" s="62"/>
      <c r="BZ52" s="63"/>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1"/>
      <c r="BM53" s="62"/>
      <c r="BN53" s="62"/>
      <c r="BO53" s="62"/>
      <c r="BP53" s="62"/>
      <c r="BQ53" s="62"/>
      <c r="BR53" s="62"/>
      <c r="BS53" s="62"/>
      <c r="BT53" s="62"/>
      <c r="BU53" s="62"/>
      <c r="BV53" s="62"/>
      <c r="BW53" s="62"/>
      <c r="BX53" s="62"/>
      <c r="BY53" s="62"/>
      <c r="BZ53" s="63"/>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1"/>
      <c r="BM54" s="62"/>
      <c r="BN54" s="62"/>
      <c r="BO54" s="62"/>
      <c r="BP54" s="62"/>
      <c r="BQ54" s="62"/>
      <c r="BR54" s="62"/>
      <c r="BS54" s="62"/>
      <c r="BT54" s="62"/>
      <c r="BU54" s="62"/>
      <c r="BV54" s="62"/>
      <c r="BW54" s="62"/>
      <c r="BX54" s="62"/>
      <c r="BY54" s="62"/>
      <c r="BZ54" s="63"/>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1"/>
      <c r="BM55" s="62"/>
      <c r="BN55" s="62"/>
      <c r="BO55" s="62"/>
      <c r="BP55" s="62"/>
      <c r="BQ55" s="62"/>
      <c r="BR55" s="62"/>
      <c r="BS55" s="62"/>
      <c r="BT55" s="62"/>
      <c r="BU55" s="62"/>
      <c r="BV55" s="62"/>
      <c r="BW55" s="62"/>
      <c r="BX55" s="62"/>
      <c r="BY55" s="62"/>
      <c r="BZ55" s="63"/>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1"/>
      <c r="BM56" s="62"/>
      <c r="BN56" s="62"/>
      <c r="BO56" s="62"/>
      <c r="BP56" s="62"/>
      <c r="BQ56" s="62"/>
      <c r="BR56" s="62"/>
      <c r="BS56" s="62"/>
      <c r="BT56" s="62"/>
      <c r="BU56" s="62"/>
      <c r="BV56" s="62"/>
      <c r="BW56" s="62"/>
      <c r="BX56" s="62"/>
      <c r="BY56" s="62"/>
      <c r="BZ56" s="63"/>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1"/>
      <c r="BM57" s="62"/>
      <c r="BN57" s="62"/>
      <c r="BO57" s="62"/>
      <c r="BP57" s="62"/>
      <c r="BQ57" s="62"/>
      <c r="BR57" s="62"/>
      <c r="BS57" s="62"/>
      <c r="BT57" s="62"/>
      <c r="BU57" s="62"/>
      <c r="BV57" s="62"/>
      <c r="BW57" s="62"/>
      <c r="BX57" s="62"/>
      <c r="BY57" s="62"/>
      <c r="BZ57" s="63"/>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1"/>
      <c r="BM58" s="62"/>
      <c r="BN58" s="62"/>
      <c r="BO58" s="62"/>
      <c r="BP58" s="62"/>
      <c r="BQ58" s="62"/>
      <c r="BR58" s="62"/>
      <c r="BS58" s="62"/>
      <c r="BT58" s="62"/>
      <c r="BU58" s="62"/>
      <c r="BV58" s="62"/>
      <c r="BW58" s="62"/>
      <c r="BX58" s="62"/>
      <c r="BY58" s="62"/>
      <c r="BZ58" s="63"/>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1"/>
      <c r="BM59" s="62"/>
      <c r="BN59" s="62"/>
      <c r="BO59" s="62"/>
      <c r="BP59" s="62"/>
      <c r="BQ59" s="62"/>
      <c r="BR59" s="62"/>
      <c r="BS59" s="62"/>
      <c r="BT59" s="62"/>
      <c r="BU59" s="62"/>
      <c r="BV59" s="62"/>
      <c r="BW59" s="62"/>
      <c r="BX59" s="62"/>
      <c r="BY59" s="62"/>
      <c r="BZ59" s="63"/>
    </row>
    <row r="60" spans="1:78" ht="13.5" customHeight="1" x14ac:dyDescent="0.2">
      <c r="A60" s="2"/>
      <c r="B60" s="58" t="s">
        <v>28</v>
      </c>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60"/>
      <c r="BK60" s="2"/>
      <c r="BL60" s="61"/>
      <c r="BM60" s="62"/>
      <c r="BN60" s="62"/>
      <c r="BO60" s="62"/>
      <c r="BP60" s="62"/>
      <c r="BQ60" s="62"/>
      <c r="BR60" s="62"/>
      <c r="BS60" s="62"/>
      <c r="BT60" s="62"/>
      <c r="BU60" s="62"/>
      <c r="BV60" s="62"/>
      <c r="BW60" s="62"/>
      <c r="BX60" s="62"/>
      <c r="BY60" s="62"/>
      <c r="BZ60" s="63"/>
    </row>
    <row r="61" spans="1:78" ht="13.5" customHeight="1" x14ac:dyDescent="0.2">
      <c r="A61" s="2"/>
      <c r="B61" s="58"/>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60"/>
      <c r="BK61" s="2"/>
      <c r="BL61" s="61"/>
      <c r="BM61" s="62"/>
      <c r="BN61" s="62"/>
      <c r="BO61" s="62"/>
      <c r="BP61" s="62"/>
      <c r="BQ61" s="62"/>
      <c r="BR61" s="62"/>
      <c r="BS61" s="62"/>
      <c r="BT61" s="62"/>
      <c r="BU61" s="62"/>
      <c r="BV61" s="62"/>
      <c r="BW61" s="62"/>
      <c r="BX61" s="62"/>
      <c r="BY61" s="62"/>
      <c r="BZ61" s="63"/>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1"/>
      <c r="BM62" s="62"/>
      <c r="BN62" s="62"/>
      <c r="BO62" s="62"/>
      <c r="BP62" s="62"/>
      <c r="BQ62" s="62"/>
      <c r="BR62" s="62"/>
      <c r="BS62" s="62"/>
      <c r="BT62" s="62"/>
      <c r="BU62" s="62"/>
      <c r="BV62" s="62"/>
      <c r="BW62" s="62"/>
      <c r="BX62" s="62"/>
      <c r="BY62" s="62"/>
      <c r="BZ62" s="63"/>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4"/>
      <c r="BM63" s="65"/>
      <c r="BN63" s="65"/>
      <c r="BO63" s="65"/>
      <c r="BP63" s="65"/>
      <c r="BQ63" s="65"/>
      <c r="BR63" s="65"/>
      <c r="BS63" s="65"/>
      <c r="BT63" s="65"/>
      <c r="BU63" s="65"/>
      <c r="BV63" s="65"/>
      <c r="BW63" s="65"/>
      <c r="BX63" s="65"/>
      <c r="BY63" s="65"/>
      <c r="BZ63" s="66"/>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5" t="s">
        <v>29</v>
      </c>
      <c r="BM64" s="46"/>
      <c r="BN64" s="46"/>
      <c r="BO64" s="46"/>
      <c r="BP64" s="46"/>
      <c r="BQ64" s="46"/>
      <c r="BR64" s="46"/>
      <c r="BS64" s="46"/>
      <c r="BT64" s="46"/>
      <c r="BU64" s="46"/>
      <c r="BV64" s="46"/>
      <c r="BW64" s="46"/>
      <c r="BX64" s="46"/>
      <c r="BY64" s="46"/>
      <c r="BZ64" s="47"/>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8"/>
      <c r="BM65" s="49"/>
      <c r="BN65" s="49"/>
      <c r="BO65" s="49"/>
      <c r="BP65" s="49"/>
      <c r="BQ65" s="49"/>
      <c r="BR65" s="49"/>
      <c r="BS65" s="49"/>
      <c r="BT65" s="49"/>
      <c r="BU65" s="49"/>
      <c r="BV65" s="49"/>
      <c r="BW65" s="49"/>
      <c r="BX65" s="49"/>
      <c r="BY65" s="49"/>
      <c r="BZ65" s="50"/>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1" t="s">
        <v>114</v>
      </c>
      <c r="BM66" s="72"/>
      <c r="BN66" s="72"/>
      <c r="BO66" s="72"/>
      <c r="BP66" s="72"/>
      <c r="BQ66" s="72"/>
      <c r="BR66" s="72"/>
      <c r="BS66" s="72"/>
      <c r="BT66" s="72"/>
      <c r="BU66" s="72"/>
      <c r="BV66" s="72"/>
      <c r="BW66" s="72"/>
      <c r="BX66" s="72"/>
      <c r="BY66" s="72"/>
      <c r="BZ66" s="73"/>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1"/>
      <c r="BM67" s="72"/>
      <c r="BN67" s="72"/>
      <c r="BO67" s="72"/>
      <c r="BP67" s="72"/>
      <c r="BQ67" s="72"/>
      <c r="BR67" s="72"/>
      <c r="BS67" s="72"/>
      <c r="BT67" s="72"/>
      <c r="BU67" s="72"/>
      <c r="BV67" s="72"/>
      <c r="BW67" s="72"/>
      <c r="BX67" s="72"/>
      <c r="BY67" s="72"/>
      <c r="BZ67" s="73"/>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1"/>
      <c r="BM68" s="72"/>
      <c r="BN68" s="72"/>
      <c r="BO68" s="72"/>
      <c r="BP68" s="72"/>
      <c r="BQ68" s="72"/>
      <c r="BR68" s="72"/>
      <c r="BS68" s="72"/>
      <c r="BT68" s="72"/>
      <c r="BU68" s="72"/>
      <c r="BV68" s="72"/>
      <c r="BW68" s="72"/>
      <c r="BX68" s="72"/>
      <c r="BY68" s="72"/>
      <c r="BZ68" s="73"/>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1"/>
      <c r="BM69" s="72"/>
      <c r="BN69" s="72"/>
      <c r="BO69" s="72"/>
      <c r="BP69" s="72"/>
      <c r="BQ69" s="72"/>
      <c r="BR69" s="72"/>
      <c r="BS69" s="72"/>
      <c r="BT69" s="72"/>
      <c r="BU69" s="72"/>
      <c r="BV69" s="72"/>
      <c r="BW69" s="72"/>
      <c r="BX69" s="72"/>
      <c r="BY69" s="72"/>
      <c r="BZ69" s="73"/>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1"/>
      <c r="BM70" s="72"/>
      <c r="BN70" s="72"/>
      <c r="BO70" s="72"/>
      <c r="BP70" s="72"/>
      <c r="BQ70" s="72"/>
      <c r="BR70" s="72"/>
      <c r="BS70" s="72"/>
      <c r="BT70" s="72"/>
      <c r="BU70" s="72"/>
      <c r="BV70" s="72"/>
      <c r="BW70" s="72"/>
      <c r="BX70" s="72"/>
      <c r="BY70" s="72"/>
      <c r="BZ70" s="73"/>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1"/>
      <c r="BM71" s="72"/>
      <c r="BN71" s="72"/>
      <c r="BO71" s="72"/>
      <c r="BP71" s="72"/>
      <c r="BQ71" s="72"/>
      <c r="BR71" s="72"/>
      <c r="BS71" s="72"/>
      <c r="BT71" s="72"/>
      <c r="BU71" s="72"/>
      <c r="BV71" s="72"/>
      <c r="BW71" s="72"/>
      <c r="BX71" s="72"/>
      <c r="BY71" s="72"/>
      <c r="BZ71" s="73"/>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1"/>
      <c r="BM72" s="72"/>
      <c r="BN72" s="72"/>
      <c r="BO72" s="72"/>
      <c r="BP72" s="72"/>
      <c r="BQ72" s="72"/>
      <c r="BR72" s="72"/>
      <c r="BS72" s="72"/>
      <c r="BT72" s="72"/>
      <c r="BU72" s="72"/>
      <c r="BV72" s="72"/>
      <c r="BW72" s="72"/>
      <c r="BX72" s="72"/>
      <c r="BY72" s="72"/>
      <c r="BZ72" s="73"/>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1"/>
      <c r="BM73" s="72"/>
      <c r="BN73" s="72"/>
      <c r="BO73" s="72"/>
      <c r="BP73" s="72"/>
      <c r="BQ73" s="72"/>
      <c r="BR73" s="72"/>
      <c r="BS73" s="72"/>
      <c r="BT73" s="72"/>
      <c r="BU73" s="72"/>
      <c r="BV73" s="72"/>
      <c r="BW73" s="72"/>
      <c r="BX73" s="72"/>
      <c r="BY73" s="72"/>
      <c r="BZ73" s="73"/>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1"/>
      <c r="BM74" s="72"/>
      <c r="BN74" s="72"/>
      <c r="BO74" s="72"/>
      <c r="BP74" s="72"/>
      <c r="BQ74" s="72"/>
      <c r="BR74" s="72"/>
      <c r="BS74" s="72"/>
      <c r="BT74" s="72"/>
      <c r="BU74" s="72"/>
      <c r="BV74" s="72"/>
      <c r="BW74" s="72"/>
      <c r="BX74" s="72"/>
      <c r="BY74" s="72"/>
      <c r="BZ74" s="73"/>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1"/>
      <c r="BM75" s="72"/>
      <c r="BN75" s="72"/>
      <c r="BO75" s="72"/>
      <c r="BP75" s="72"/>
      <c r="BQ75" s="72"/>
      <c r="BR75" s="72"/>
      <c r="BS75" s="72"/>
      <c r="BT75" s="72"/>
      <c r="BU75" s="72"/>
      <c r="BV75" s="72"/>
      <c r="BW75" s="72"/>
      <c r="BX75" s="72"/>
      <c r="BY75" s="72"/>
      <c r="BZ75" s="73"/>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1"/>
      <c r="BM76" s="72"/>
      <c r="BN76" s="72"/>
      <c r="BO76" s="72"/>
      <c r="BP76" s="72"/>
      <c r="BQ76" s="72"/>
      <c r="BR76" s="72"/>
      <c r="BS76" s="72"/>
      <c r="BT76" s="72"/>
      <c r="BU76" s="72"/>
      <c r="BV76" s="72"/>
      <c r="BW76" s="72"/>
      <c r="BX76" s="72"/>
      <c r="BY76" s="72"/>
      <c r="BZ76" s="73"/>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1"/>
      <c r="BM77" s="72"/>
      <c r="BN77" s="72"/>
      <c r="BO77" s="72"/>
      <c r="BP77" s="72"/>
      <c r="BQ77" s="72"/>
      <c r="BR77" s="72"/>
      <c r="BS77" s="72"/>
      <c r="BT77" s="72"/>
      <c r="BU77" s="72"/>
      <c r="BV77" s="72"/>
      <c r="BW77" s="72"/>
      <c r="BX77" s="72"/>
      <c r="BY77" s="72"/>
      <c r="BZ77" s="73"/>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1"/>
      <c r="BM78" s="72"/>
      <c r="BN78" s="72"/>
      <c r="BO78" s="72"/>
      <c r="BP78" s="72"/>
      <c r="BQ78" s="72"/>
      <c r="BR78" s="72"/>
      <c r="BS78" s="72"/>
      <c r="BT78" s="72"/>
      <c r="BU78" s="72"/>
      <c r="BV78" s="72"/>
      <c r="BW78" s="72"/>
      <c r="BX78" s="72"/>
      <c r="BY78" s="72"/>
      <c r="BZ78" s="73"/>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1"/>
      <c r="BM79" s="72"/>
      <c r="BN79" s="72"/>
      <c r="BO79" s="72"/>
      <c r="BP79" s="72"/>
      <c r="BQ79" s="72"/>
      <c r="BR79" s="72"/>
      <c r="BS79" s="72"/>
      <c r="BT79" s="72"/>
      <c r="BU79" s="72"/>
      <c r="BV79" s="72"/>
      <c r="BW79" s="72"/>
      <c r="BX79" s="72"/>
      <c r="BY79" s="72"/>
      <c r="BZ79" s="73"/>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1"/>
      <c r="BM80" s="72"/>
      <c r="BN80" s="72"/>
      <c r="BO80" s="72"/>
      <c r="BP80" s="72"/>
      <c r="BQ80" s="72"/>
      <c r="BR80" s="72"/>
      <c r="BS80" s="72"/>
      <c r="BT80" s="72"/>
      <c r="BU80" s="72"/>
      <c r="BV80" s="72"/>
      <c r="BW80" s="72"/>
      <c r="BX80" s="72"/>
      <c r="BY80" s="72"/>
      <c r="BZ80" s="73"/>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1"/>
      <c r="BM81" s="72"/>
      <c r="BN81" s="72"/>
      <c r="BO81" s="72"/>
      <c r="BP81" s="72"/>
      <c r="BQ81" s="72"/>
      <c r="BR81" s="72"/>
      <c r="BS81" s="72"/>
      <c r="BT81" s="72"/>
      <c r="BU81" s="72"/>
      <c r="BV81" s="72"/>
      <c r="BW81" s="72"/>
      <c r="BX81" s="72"/>
      <c r="BY81" s="72"/>
      <c r="BZ81" s="73"/>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4"/>
      <c r="BM82" s="75"/>
      <c r="BN82" s="75"/>
      <c r="BO82" s="75"/>
      <c r="BP82" s="75"/>
      <c r="BQ82" s="75"/>
      <c r="BR82" s="75"/>
      <c r="BS82" s="75"/>
      <c r="BT82" s="75"/>
      <c r="BU82" s="75"/>
      <c r="BV82" s="75"/>
      <c r="BW82" s="75"/>
      <c r="BX82" s="75"/>
      <c r="BY82" s="75"/>
      <c r="BZ82" s="76"/>
    </row>
    <row r="83" spans="1:78" x14ac:dyDescent="0.2">
      <c r="C83" s="77" t="s">
        <v>30</v>
      </c>
      <c r="D83" s="77"/>
      <c r="E83" s="77"/>
      <c r="F83" s="77"/>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7"/>
      <c r="AU83" s="77"/>
      <c r="AV83" s="77"/>
      <c r="AW83" s="77"/>
      <c r="AX83" s="77"/>
      <c r="AY83" s="77"/>
      <c r="AZ83" s="77"/>
      <c r="BA83" s="77"/>
      <c r="BB83" s="77"/>
      <c r="BC83" s="77"/>
      <c r="BD83" s="77"/>
      <c r="BE83" s="77"/>
      <c r="BF83" s="77"/>
      <c r="BG83" s="77"/>
      <c r="BH83" s="77"/>
      <c r="BI83" s="77"/>
      <c r="BJ83" s="77"/>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【106.11】</v>
      </c>
      <c r="F85" s="12" t="str">
        <f>データ!AT6</f>
        <v>【3.15】</v>
      </c>
      <c r="G85" s="12" t="str">
        <f>データ!BE6</f>
        <v>【73.44】</v>
      </c>
      <c r="H85" s="12" t="str">
        <f>データ!BP6</f>
        <v>【652.82】</v>
      </c>
      <c r="I85" s="12" t="str">
        <f>データ!CA6</f>
        <v>【97.61】</v>
      </c>
      <c r="J85" s="12" t="str">
        <f>データ!CL6</f>
        <v>【138.29】</v>
      </c>
      <c r="K85" s="12" t="str">
        <f>データ!CW6</f>
        <v>【59.10】</v>
      </c>
      <c r="L85" s="12" t="str">
        <f>データ!DH6</f>
        <v>【95.82】</v>
      </c>
      <c r="M85" s="12" t="str">
        <f>データ!DS6</f>
        <v>【39.74】</v>
      </c>
      <c r="N85" s="12" t="str">
        <f>データ!ED6</f>
        <v>【7.62】</v>
      </c>
      <c r="O85" s="12" t="str">
        <f>データ!EO6</f>
        <v>【0.23】</v>
      </c>
    </row>
  </sheetData>
  <sheetProtection algorithmName="SHA-512" hashValue="0SV+IzZiTW+y5VgVfdklKswgSINlvfFq1TcJR2+9pDDDKRrflFoLafcXBSaPh22dXB9pVRd7xK2C/1OifP7zYQ==" saltValue="MJNwkBm9aEXFsnIAEUEEJA=="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2">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2022</v>
      </c>
      <c r="C6" s="19">
        <f t="shared" ref="C6:X6" si="3">C7</f>
        <v>132021</v>
      </c>
      <c r="D6" s="19">
        <f t="shared" si="3"/>
        <v>46</v>
      </c>
      <c r="E6" s="19">
        <f t="shared" si="3"/>
        <v>17</v>
      </c>
      <c r="F6" s="19">
        <f t="shared" si="3"/>
        <v>1</v>
      </c>
      <c r="G6" s="19">
        <f t="shared" si="3"/>
        <v>0</v>
      </c>
      <c r="H6" s="19" t="str">
        <f t="shared" si="3"/>
        <v>東京都　立川市</v>
      </c>
      <c r="I6" s="19" t="str">
        <f t="shared" si="3"/>
        <v>法適用</v>
      </c>
      <c r="J6" s="19" t="str">
        <f t="shared" si="3"/>
        <v>下水道事業</v>
      </c>
      <c r="K6" s="19" t="str">
        <f t="shared" si="3"/>
        <v>公共下水道</v>
      </c>
      <c r="L6" s="19" t="str">
        <f t="shared" si="3"/>
        <v>Ab</v>
      </c>
      <c r="M6" s="19" t="str">
        <f t="shared" si="3"/>
        <v>非設置</v>
      </c>
      <c r="N6" s="20" t="str">
        <f t="shared" si="3"/>
        <v>-</v>
      </c>
      <c r="O6" s="20">
        <f t="shared" si="3"/>
        <v>72.239999999999995</v>
      </c>
      <c r="P6" s="20">
        <f t="shared" si="3"/>
        <v>100</v>
      </c>
      <c r="Q6" s="20">
        <f t="shared" si="3"/>
        <v>87.06</v>
      </c>
      <c r="R6" s="20">
        <f t="shared" si="3"/>
        <v>1408</v>
      </c>
      <c r="S6" s="20">
        <f t="shared" si="3"/>
        <v>185483</v>
      </c>
      <c r="T6" s="20">
        <f t="shared" si="3"/>
        <v>24.36</v>
      </c>
      <c r="U6" s="20">
        <f t="shared" si="3"/>
        <v>7614.24</v>
      </c>
      <c r="V6" s="20">
        <f t="shared" si="3"/>
        <v>185552</v>
      </c>
      <c r="W6" s="20">
        <f t="shared" si="3"/>
        <v>21.75</v>
      </c>
      <c r="X6" s="20">
        <f t="shared" si="3"/>
        <v>8531.1299999999992</v>
      </c>
      <c r="Y6" s="21" t="str">
        <f>IF(Y7="",NA(),Y7)</f>
        <v>-</v>
      </c>
      <c r="Z6" s="21" t="str">
        <f t="shared" ref="Z6:AH6" si="4">IF(Z7="",NA(),Z7)</f>
        <v>-</v>
      </c>
      <c r="AA6" s="21">
        <f t="shared" si="4"/>
        <v>111.67</v>
      </c>
      <c r="AB6" s="21">
        <f t="shared" si="4"/>
        <v>108.53</v>
      </c>
      <c r="AC6" s="21">
        <f t="shared" si="4"/>
        <v>112.82</v>
      </c>
      <c r="AD6" s="21" t="str">
        <f t="shared" si="4"/>
        <v>-</v>
      </c>
      <c r="AE6" s="21" t="str">
        <f t="shared" si="4"/>
        <v>-</v>
      </c>
      <c r="AF6" s="21">
        <f t="shared" si="4"/>
        <v>107.05</v>
      </c>
      <c r="AG6" s="21">
        <f t="shared" si="4"/>
        <v>106.43</v>
      </c>
      <c r="AH6" s="21">
        <f t="shared" si="4"/>
        <v>106.81</v>
      </c>
      <c r="AI6" s="20" t="str">
        <f>IF(AI7="","",IF(AI7="-","【-】","【"&amp;SUBSTITUTE(TEXT(AI7,"#,##0.00"),"-","△")&amp;"】"))</f>
        <v>【106.11】</v>
      </c>
      <c r="AJ6" s="21" t="str">
        <f>IF(AJ7="",NA(),AJ7)</f>
        <v>-</v>
      </c>
      <c r="AK6" s="21" t="str">
        <f t="shared" ref="AK6:AS6" si="5">IF(AK7="",NA(),AK7)</f>
        <v>-</v>
      </c>
      <c r="AL6" s="20">
        <f t="shared" si="5"/>
        <v>0</v>
      </c>
      <c r="AM6" s="20">
        <f t="shared" si="5"/>
        <v>0</v>
      </c>
      <c r="AN6" s="20">
        <f t="shared" si="5"/>
        <v>0</v>
      </c>
      <c r="AO6" s="21" t="str">
        <f t="shared" si="5"/>
        <v>-</v>
      </c>
      <c r="AP6" s="21" t="str">
        <f t="shared" si="5"/>
        <v>-</v>
      </c>
      <c r="AQ6" s="20">
        <f t="shared" si="5"/>
        <v>0</v>
      </c>
      <c r="AR6" s="20">
        <f t="shared" si="5"/>
        <v>0</v>
      </c>
      <c r="AS6" s="20">
        <f t="shared" si="5"/>
        <v>0</v>
      </c>
      <c r="AT6" s="20" t="str">
        <f>IF(AT7="","",IF(AT7="-","【-】","【"&amp;SUBSTITUTE(TEXT(AT7,"#,##0.00"),"-","△")&amp;"】"))</f>
        <v>【3.15】</v>
      </c>
      <c r="AU6" s="21" t="str">
        <f>IF(AU7="",NA(),AU7)</f>
        <v>-</v>
      </c>
      <c r="AV6" s="21" t="str">
        <f t="shared" ref="AV6:BD6" si="6">IF(AV7="",NA(),AV7)</f>
        <v>-</v>
      </c>
      <c r="AW6" s="21">
        <f t="shared" si="6"/>
        <v>81.13</v>
      </c>
      <c r="AX6" s="21">
        <f t="shared" si="6"/>
        <v>115.7</v>
      </c>
      <c r="AY6" s="21">
        <f t="shared" si="6"/>
        <v>135.4</v>
      </c>
      <c r="AZ6" s="21" t="str">
        <f t="shared" si="6"/>
        <v>-</v>
      </c>
      <c r="BA6" s="21" t="str">
        <f t="shared" si="6"/>
        <v>-</v>
      </c>
      <c r="BB6" s="21">
        <f t="shared" si="6"/>
        <v>84.84</v>
      </c>
      <c r="BC6" s="21">
        <f t="shared" si="6"/>
        <v>88.42</v>
      </c>
      <c r="BD6" s="21">
        <f t="shared" si="6"/>
        <v>93.63</v>
      </c>
      <c r="BE6" s="20" t="str">
        <f>IF(BE7="","",IF(BE7="-","【-】","【"&amp;SUBSTITUTE(TEXT(BE7,"#,##0.00"),"-","△")&amp;"】"))</f>
        <v>【73.44】</v>
      </c>
      <c r="BF6" s="21" t="str">
        <f>IF(BF7="",NA(),BF7)</f>
        <v>-</v>
      </c>
      <c r="BG6" s="21" t="str">
        <f t="shared" ref="BG6:BO6" si="7">IF(BG7="",NA(),BG7)</f>
        <v>-</v>
      </c>
      <c r="BH6" s="21">
        <f t="shared" si="7"/>
        <v>209.34</v>
      </c>
      <c r="BI6" s="21">
        <f t="shared" si="7"/>
        <v>238.23</v>
      </c>
      <c r="BJ6" s="21">
        <f t="shared" si="7"/>
        <v>248.84</v>
      </c>
      <c r="BK6" s="21" t="str">
        <f t="shared" si="7"/>
        <v>-</v>
      </c>
      <c r="BL6" s="21" t="str">
        <f t="shared" si="7"/>
        <v>-</v>
      </c>
      <c r="BM6" s="21">
        <f t="shared" si="7"/>
        <v>565.62</v>
      </c>
      <c r="BN6" s="21">
        <f t="shared" si="7"/>
        <v>544.61</v>
      </c>
      <c r="BO6" s="21">
        <f t="shared" si="7"/>
        <v>525.07000000000005</v>
      </c>
      <c r="BP6" s="20" t="str">
        <f>IF(BP7="","",IF(BP7="-","【-】","【"&amp;SUBSTITUTE(TEXT(BP7,"#,##0.00"),"-","△")&amp;"】"))</f>
        <v>【652.82】</v>
      </c>
      <c r="BQ6" s="21" t="str">
        <f>IF(BQ7="",NA(),BQ7)</f>
        <v>-</v>
      </c>
      <c r="BR6" s="21" t="str">
        <f t="shared" ref="BR6:BZ6" si="8">IF(BR7="",NA(),BR7)</f>
        <v>-</v>
      </c>
      <c r="BS6" s="21">
        <f t="shared" si="8"/>
        <v>122.1</v>
      </c>
      <c r="BT6" s="21">
        <f t="shared" si="8"/>
        <v>114.27</v>
      </c>
      <c r="BU6" s="21">
        <f t="shared" si="8"/>
        <v>123.27</v>
      </c>
      <c r="BV6" s="21" t="str">
        <f t="shared" si="8"/>
        <v>-</v>
      </c>
      <c r="BW6" s="21" t="str">
        <f t="shared" si="8"/>
        <v>-</v>
      </c>
      <c r="BX6" s="21">
        <f t="shared" si="8"/>
        <v>102.36</v>
      </c>
      <c r="BY6" s="21">
        <f t="shared" si="8"/>
        <v>103.76</v>
      </c>
      <c r="BZ6" s="21">
        <f t="shared" si="8"/>
        <v>103.57</v>
      </c>
      <c r="CA6" s="20" t="str">
        <f>IF(CA7="","",IF(CA7="-","【-】","【"&amp;SUBSTITUTE(TEXT(CA7,"#,##0.00"),"-","△")&amp;"】"))</f>
        <v>【97.61】</v>
      </c>
      <c r="CB6" s="21" t="str">
        <f>IF(CB7="",NA(),CB7)</f>
        <v>-</v>
      </c>
      <c r="CC6" s="21" t="str">
        <f t="shared" ref="CC6:CK6" si="9">IF(CC7="",NA(),CC7)</f>
        <v>-</v>
      </c>
      <c r="CD6" s="21">
        <f t="shared" si="9"/>
        <v>91.9</v>
      </c>
      <c r="CE6" s="21">
        <f t="shared" si="9"/>
        <v>93.54</v>
      </c>
      <c r="CF6" s="21">
        <f t="shared" si="9"/>
        <v>89.3</v>
      </c>
      <c r="CG6" s="21" t="str">
        <f t="shared" si="9"/>
        <v>-</v>
      </c>
      <c r="CH6" s="21" t="str">
        <f t="shared" si="9"/>
        <v>-</v>
      </c>
      <c r="CI6" s="21">
        <f t="shared" si="9"/>
        <v>114.01</v>
      </c>
      <c r="CJ6" s="21">
        <f t="shared" si="9"/>
        <v>111.18</v>
      </c>
      <c r="CK6" s="21">
        <f t="shared" si="9"/>
        <v>111.78</v>
      </c>
      <c r="CL6" s="20" t="str">
        <f>IF(CL7="","",IF(CL7="-","【-】","【"&amp;SUBSTITUTE(TEXT(CL7,"#,##0.00"),"-","△")&amp;"】"))</f>
        <v>【138.29】</v>
      </c>
      <c r="CM6" s="21" t="str">
        <f>IF(CM7="",NA(),CM7)</f>
        <v>-</v>
      </c>
      <c r="CN6" s="21" t="str">
        <f t="shared" ref="CN6:CV6" si="10">IF(CN7="",NA(),CN7)</f>
        <v>-</v>
      </c>
      <c r="CO6" s="21">
        <f t="shared" si="10"/>
        <v>57.59</v>
      </c>
      <c r="CP6" s="21">
        <f t="shared" si="10"/>
        <v>53.09</v>
      </c>
      <c r="CQ6" s="21">
        <f t="shared" si="10"/>
        <v>54.66</v>
      </c>
      <c r="CR6" s="21" t="str">
        <f t="shared" si="10"/>
        <v>-</v>
      </c>
      <c r="CS6" s="21" t="str">
        <f t="shared" si="10"/>
        <v>-</v>
      </c>
      <c r="CT6" s="21">
        <f t="shared" si="10"/>
        <v>67.709999999999994</v>
      </c>
      <c r="CU6" s="21">
        <f t="shared" si="10"/>
        <v>67.13</v>
      </c>
      <c r="CV6" s="21">
        <f t="shared" si="10"/>
        <v>66.819999999999993</v>
      </c>
      <c r="CW6" s="20" t="str">
        <f>IF(CW7="","",IF(CW7="-","【-】","【"&amp;SUBSTITUTE(TEXT(CW7,"#,##0.00"),"-","△")&amp;"】"))</f>
        <v>【59.10】</v>
      </c>
      <c r="CX6" s="21" t="str">
        <f>IF(CX7="",NA(),CX7)</f>
        <v>-</v>
      </c>
      <c r="CY6" s="21" t="str">
        <f t="shared" ref="CY6:DG6" si="11">IF(CY7="",NA(),CY7)</f>
        <v>-</v>
      </c>
      <c r="CZ6" s="21">
        <f t="shared" si="11"/>
        <v>99.84</v>
      </c>
      <c r="DA6" s="21">
        <f t="shared" si="11"/>
        <v>99.85</v>
      </c>
      <c r="DB6" s="21">
        <f t="shared" si="11"/>
        <v>99.78</v>
      </c>
      <c r="DC6" s="21" t="str">
        <f t="shared" si="11"/>
        <v>-</v>
      </c>
      <c r="DD6" s="21" t="str">
        <f t="shared" si="11"/>
        <v>-</v>
      </c>
      <c r="DE6" s="21">
        <f t="shared" si="11"/>
        <v>97.24</v>
      </c>
      <c r="DF6" s="21">
        <f t="shared" si="11"/>
        <v>97.79</v>
      </c>
      <c r="DG6" s="21">
        <f t="shared" si="11"/>
        <v>97.75</v>
      </c>
      <c r="DH6" s="20" t="str">
        <f>IF(DH7="","",IF(DH7="-","【-】","【"&amp;SUBSTITUTE(TEXT(DH7,"#,##0.00"),"-","△")&amp;"】"))</f>
        <v>【95.82】</v>
      </c>
      <c r="DI6" s="21" t="str">
        <f>IF(DI7="",NA(),DI7)</f>
        <v>-</v>
      </c>
      <c r="DJ6" s="21" t="str">
        <f t="shared" ref="DJ6:DR6" si="12">IF(DJ7="",NA(),DJ7)</f>
        <v>-</v>
      </c>
      <c r="DK6" s="21">
        <f t="shared" si="12"/>
        <v>4.53</v>
      </c>
      <c r="DL6" s="21">
        <f t="shared" si="12"/>
        <v>8.64</v>
      </c>
      <c r="DM6" s="21">
        <f t="shared" si="12"/>
        <v>12.41</v>
      </c>
      <c r="DN6" s="21" t="str">
        <f t="shared" si="12"/>
        <v>-</v>
      </c>
      <c r="DO6" s="21" t="str">
        <f t="shared" si="12"/>
        <v>-</v>
      </c>
      <c r="DP6" s="21">
        <f t="shared" si="12"/>
        <v>27.39</v>
      </c>
      <c r="DQ6" s="21">
        <f t="shared" si="12"/>
        <v>30.42</v>
      </c>
      <c r="DR6" s="21">
        <f t="shared" si="12"/>
        <v>32.96</v>
      </c>
      <c r="DS6" s="20" t="str">
        <f>IF(DS7="","",IF(DS7="-","【-】","【"&amp;SUBSTITUTE(TEXT(DS7,"#,##0.00"),"-","△")&amp;"】"))</f>
        <v>【39.74】</v>
      </c>
      <c r="DT6" s="21" t="str">
        <f>IF(DT7="",NA(),DT7)</f>
        <v>-</v>
      </c>
      <c r="DU6" s="21" t="str">
        <f t="shared" ref="DU6:EC6" si="13">IF(DU7="",NA(),DU7)</f>
        <v>-</v>
      </c>
      <c r="DV6" s="21">
        <f t="shared" si="13"/>
        <v>20.34</v>
      </c>
      <c r="DW6" s="21">
        <f t="shared" si="13"/>
        <v>21.95</v>
      </c>
      <c r="DX6" s="21">
        <f t="shared" si="13"/>
        <v>23.63</v>
      </c>
      <c r="DY6" s="21" t="str">
        <f t="shared" si="13"/>
        <v>-</v>
      </c>
      <c r="DZ6" s="21" t="str">
        <f t="shared" si="13"/>
        <v>-</v>
      </c>
      <c r="EA6" s="21">
        <f t="shared" si="13"/>
        <v>5.86</v>
      </c>
      <c r="EB6" s="21">
        <f t="shared" si="13"/>
        <v>6.66</v>
      </c>
      <c r="EC6" s="21">
        <f t="shared" si="13"/>
        <v>8.49</v>
      </c>
      <c r="ED6" s="20" t="str">
        <f>IF(ED7="","",IF(ED7="-","【-】","【"&amp;SUBSTITUTE(TEXT(ED7,"#,##0.00"),"-","△")&amp;"】"))</f>
        <v>【7.62】</v>
      </c>
      <c r="EE6" s="21" t="str">
        <f>IF(EE7="",NA(),EE7)</f>
        <v>-</v>
      </c>
      <c r="EF6" s="21" t="str">
        <f t="shared" ref="EF6:EN6" si="14">IF(EF7="",NA(),EF7)</f>
        <v>-</v>
      </c>
      <c r="EG6" s="21">
        <f t="shared" si="14"/>
        <v>0.03</v>
      </c>
      <c r="EH6" s="21">
        <f t="shared" si="14"/>
        <v>0.23</v>
      </c>
      <c r="EI6" s="21">
        <f t="shared" si="14"/>
        <v>0.03</v>
      </c>
      <c r="EJ6" s="21" t="str">
        <f t="shared" si="14"/>
        <v>-</v>
      </c>
      <c r="EK6" s="21" t="str">
        <f t="shared" si="14"/>
        <v>-</v>
      </c>
      <c r="EL6" s="21">
        <f t="shared" si="14"/>
        <v>0.19</v>
      </c>
      <c r="EM6" s="21">
        <f t="shared" si="14"/>
        <v>0.14000000000000001</v>
      </c>
      <c r="EN6" s="21">
        <f t="shared" si="14"/>
        <v>0.15</v>
      </c>
      <c r="EO6" s="20" t="str">
        <f>IF(EO7="","",IF(EO7="-","【-】","【"&amp;SUBSTITUTE(TEXT(EO7,"#,##0.00"),"-","△")&amp;"】"))</f>
        <v>【0.23】</v>
      </c>
    </row>
    <row r="7" spans="1:148" s="22" customFormat="1" x14ac:dyDescent="0.2">
      <c r="A7" s="14"/>
      <c r="B7" s="23">
        <v>2022</v>
      </c>
      <c r="C7" s="23">
        <v>132021</v>
      </c>
      <c r="D7" s="23">
        <v>46</v>
      </c>
      <c r="E7" s="23">
        <v>17</v>
      </c>
      <c r="F7" s="23">
        <v>1</v>
      </c>
      <c r="G7" s="23">
        <v>0</v>
      </c>
      <c r="H7" s="23" t="s">
        <v>96</v>
      </c>
      <c r="I7" s="23" t="s">
        <v>97</v>
      </c>
      <c r="J7" s="23" t="s">
        <v>98</v>
      </c>
      <c r="K7" s="23" t="s">
        <v>99</v>
      </c>
      <c r="L7" s="23" t="s">
        <v>100</v>
      </c>
      <c r="M7" s="23" t="s">
        <v>101</v>
      </c>
      <c r="N7" s="24" t="s">
        <v>102</v>
      </c>
      <c r="O7" s="24">
        <v>72.239999999999995</v>
      </c>
      <c r="P7" s="24">
        <v>100</v>
      </c>
      <c r="Q7" s="24">
        <v>87.06</v>
      </c>
      <c r="R7" s="24">
        <v>1408</v>
      </c>
      <c r="S7" s="24">
        <v>185483</v>
      </c>
      <c r="T7" s="24">
        <v>24.36</v>
      </c>
      <c r="U7" s="24">
        <v>7614.24</v>
      </c>
      <c r="V7" s="24">
        <v>185552</v>
      </c>
      <c r="W7" s="24">
        <v>21.75</v>
      </c>
      <c r="X7" s="24">
        <v>8531.1299999999992</v>
      </c>
      <c r="Y7" s="24" t="s">
        <v>102</v>
      </c>
      <c r="Z7" s="24" t="s">
        <v>102</v>
      </c>
      <c r="AA7" s="24">
        <v>111.67</v>
      </c>
      <c r="AB7" s="24">
        <v>108.53</v>
      </c>
      <c r="AC7" s="24">
        <v>112.82</v>
      </c>
      <c r="AD7" s="24" t="s">
        <v>102</v>
      </c>
      <c r="AE7" s="24" t="s">
        <v>102</v>
      </c>
      <c r="AF7" s="24">
        <v>107.05</v>
      </c>
      <c r="AG7" s="24">
        <v>106.43</v>
      </c>
      <c r="AH7" s="24">
        <v>106.81</v>
      </c>
      <c r="AI7" s="24">
        <v>106.11</v>
      </c>
      <c r="AJ7" s="24" t="s">
        <v>102</v>
      </c>
      <c r="AK7" s="24" t="s">
        <v>102</v>
      </c>
      <c r="AL7" s="24">
        <v>0</v>
      </c>
      <c r="AM7" s="24">
        <v>0</v>
      </c>
      <c r="AN7" s="24">
        <v>0</v>
      </c>
      <c r="AO7" s="24" t="s">
        <v>102</v>
      </c>
      <c r="AP7" s="24" t="s">
        <v>102</v>
      </c>
      <c r="AQ7" s="24">
        <v>0</v>
      </c>
      <c r="AR7" s="24">
        <v>0</v>
      </c>
      <c r="AS7" s="24">
        <v>0</v>
      </c>
      <c r="AT7" s="24">
        <v>3.15</v>
      </c>
      <c r="AU7" s="24" t="s">
        <v>102</v>
      </c>
      <c r="AV7" s="24" t="s">
        <v>102</v>
      </c>
      <c r="AW7" s="24">
        <v>81.13</v>
      </c>
      <c r="AX7" s="24">
        <v>115.7</v>
      </c>
      <c r="AY7" s="24">
        <v>135.4</v>
      </c>
      <c r="AZ7" s="24" t="s">
        <v>102</v>
      </c>
      <c r="BA7" s="24" t="s">
        <v>102</v>
      </c>
      <c r="BB7" s="24">
        <v>84.84</v>
      </c>
      <c r="BC7" s="24">
        <v>88.42</v>
      </c>
      <c r="BD7" s="24">
        <v>93.63</v>
      </c>
      <c r="BE7" s="24">
        <v>73.44</v>
      </c>
      <c r="BF7" s="24" t="s">
        <v>102</v>
      </c>
      <c r="BG7" s="24" t="s">
        <v>102</v>
      </c>
      <c r="BH7" s="24">
        <v>209.34</v>
      </c>
      <c r="BI7" s="24">
        <v>238.23</v>
      </c>
      <c r="BJ7" s="24">
        <v>248.84</v>
      </c>
      <c r="BK7" s="24" t="s">
        <v>102</v>
      </c>
      <c r="BL7" s="24" t="s">
        <v>102</v>
      </c>
      <c r="BM7" s="24">
        <v>565.62</v>
      </c>
      <c r="BN7" s="24">
        <v>544.61</v>
      </c>
      <c r="BO7" s="24">
        <v>525.07000000000005</v>
      </c>
      <c r="BP7" s="24">
        <v>652.82000000000005</v>
      </c>
      <c r="BQ7" s="24" t="s">
        <v>102</v>
      </c>
      <c r="BR7" s="24" t="s">
        <v>102</v>
      </c>
      <c r="BS7" s="24">
        <v>122.1</v>
      </c>
      <c r="BT7" s="24">
        <v>114.27</v>
      </c>
      <c r="BU7" s="24">
        <v>123.27</v>
      </c>
      <c r="BV7" s="24" t="s">
        <v>102</v>
      </c>
      <c r="BW7" s="24" t="s">
        <v>102</v>
      </c>
      <c r="BX7" s="24">
        <v>102.36</v>
      </c>
      <c r="BY7" s="24">
        <v>103.76</v>
      </c>
      <c r="BZ7" s="24">
        <v>103.57</v>
      </c>
      <c r="CA7" s="24">
        <v>97.61</v>
      </c>
      <c r="CB7" s="24" t="s">
        <v>102</v>
      </c>
      <c r="CC7" s="24" t="s">
        <v>102</v>
      </c>
      <c r="CD7" s="24">
        <v>91.9</v>
      </c>
      <c r="CE7" s="24">
        <v>93.54</v>
      </c>
      <c r="CF7" s="24">
        <v>89.3</v>
      </c>
      <c r="CG7" s="24" t="s">
        <v>102</v>
      </c>
      <c r="CH7" s="24" t="s">
        <v>102</v>
      </c>
      <c r="CI7" s="24">
        <v>114.01</v>
      </c>
      <c r="CJ7" s="24">
        <v>111.18</v>
      </c>
      <c r="CK7" s="24">
        <v>111.78</v>
      </c>
      <c r="CL7" s="24">
        <v>138.29</v>
      </c>
      <c r="CM7" s="24" t="s">
        <v>102</v>
      </c>
      <c r="CN7" s="24" t="s">
        <v>102</v>
      </c>
      <c r="CO7" s="24">
        <v>57.59</v>
      </c>
      <c r="CP7" s="24">
        <v>53.09</v>
      </c>
      <c r="CQ7" s="24">
        <v>54.66</v>
      </c>
      <c r="CR7" s="24" t="s">
        <v>102</v>
      </c>
      <c r="CS7" s="24" t="s">
        <v>102</v>
      </c>
      <c r="CT7" s="24">
        <v>67.709999999999994</v>
      </c>
      <c r="CU7" s="24">
        <v>67.13</v>
      </c>
      <c r="CV7" s="24">
        <v>66.819999999999993</v>
      </c>
      <c r="CW7" s="24">
        <v>59.1</v>
      </c>
      <c r="CX7" s="24" t="s">
        <v>102</v>
      </c>
      <c r="CY7" s="24" t="s">
        <v>102</v>
      </c>
      <c r="CZ7" s="24">
        <v>99.84</v>
      </c>
      <c r="DA7" s="24">
        <v>99.85</v>
      </c>
      <c r="DB7" s="24">
        <v>99.78</v>
      </c>
      <c r="DC7" s="24" t="s">
        <v>102</v>
      </c>
      <c r="DD7" s="24" t="s">
        <v>102</v>
      </c>
      <c r="DE7" s="24">
        <v>97.24</v>
      </c>
      <c r="DF7" s="24">
        <v>97.79</v>
      </c>
      <c r="DG7" s="24">
        <v>97.75</v>
      </c>
      <c r="DH7" s="24">
        <v>95.82</v>
      </c>
      <c r="DI7" s="24" t="s">
        <v>102</v>
      </c>
      <c r="DJ7" s="24" t="s">
        <v>102</v>
      </c>
      <c r="DK7" s="24">
        <v>4.53</v>
      </c>
      <c r="DL7" s="24">
        <v>8.64</v>
      </c>
      <c r="DM7" s="24">
        <v>12.41</v>
      </c>
      <c r="DN7" s="24" t="s">
        <v>102</v>
      </c>
      <c r="DO7" s="24" t="s">
        <v>102</v>
      </c>
      <c r="DP7" s="24">
        <v>27.39</v>
      </c>
      <c r="DQ7" s="24">
        <v>30.42</v>
      </c>
      <c r="DR7" s="24">
        <v>32.96</v>
      </c>
      <c r="DS7" s="24">
        <v>39.74</v>
      </c>
      <c r="DT7" s="24" t="s">
        <v>102</v>
      </c>
      <c r="DU7" s="24" t="s">
        <v>102</v>
      </c>
      <c r="DV7" s="24">
        <v>20.34</v>
      </c>
      <c r="DW7" s="24">
        <v>21.95</v>
      </c>
      <c r="DX7" s="24">
        <v>23.63</v>
      </c>
      <c r="DY7" s="24" t="s">
        <v>102</v>
      </c>
      <c r="DZ7" s="24" t="s">
        <v>102</v>
      </c>
      <c r="EA7" s="24">
        <v>5.86</v>
      </c>
      <c r="EB7" s="24">
        <v>6.66</v>
      </c>
      <c r="EC7" s="24">
        <v>8.49</v>
      </c>
      <c r="ED7" s="24">
        <v>7.62</v>
      </c>
      <c r="EE7" s="24" t="s">
        <v>102</v>
      </c>
      <c r="EF7" s="24" t="s">
        <v>102</v>
      </c>
      <c r="EG7" s="24">
        <v>0.03</v>
      </c>
      <c r="EH7" s="24">
        <v>0.23</v>
      </c>
      <c r="EI7" s="24">
        <v>0.03</v>
      </c>
      <c r="EJ7" s="24" t="s">
        <v>102</v>
      </c>
      <c r="EK7" s="24" t="s">
        <v>102</v>
      </c>
      <c r="EL7" s="24">
        <v>0.19</v>
      </c>
      <c r="EM7" s="24">
        <v>0.14000000000000001</v>
      </c>
      <c r="EN7" s="24">
        <v>0.15</v>
      </c>
      <c r="EO7" s="24">
        <v>0.23</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 t="shared" ref="B10:C10" si="15">DATEVALUE($B7+12-B11&amp;"/1/"&amp;B12)</f>
        <v>47484</v>
      </c>
      <c r="C10" s="28">
        <f t="shared" si="15"/>
        <v>47849</v>
      </c>
      <c r="D10" s="28">
        <f>DATEVALUE($B7+12-D11&amp;"/1/"&amp;D12)</f>
        <v>48215</v>
      </c>
      <c r="E10" s="28">
        <f>DATEVALUE($B7+12-E11&amp;"/1/"&amp;E12)</f>
        <v>48582</v>
      </c>
      <c r="F10" s="28">
        <f>DATEVALUE($B7+12-F11&amp;"/1/"&amp;F12)</f>
        <v>48948</v>
      </c>
    </row>
    <row r="11" spans="1:148" x14ac:dyDescent="0.2">
      <c r="B11">
        <v>4</v>
      </c>
      <c r="C11">
        <v>3</v>
      </c>
      <c r="D11">
        <v>2</v>
      </c>
      <c r="E11">
        <v>1</v>
      </c>
      <c r="F11">
        <v>0</v>
      </c>
      <c r="G11" t="s">
        <v>108</v>
      </c>
    </row>
    <row r="12" spans="1:148" x14ac:dyDescent="0.2">
      <c r="B12">
        <v>1</v>
      </c>
      <c r="C12">
        <v>1</v>
      </c>
      <c r="D12">
        <v>2</v>
      </c>
      <c r="E12">
        <v>3</v>
      </c>
      <c r="F12">
        <v>4</v>
      </c>
      <c r="G12" t="s">
        <v>109</v>
      </c>
    </row>
    <row r="13" spans="1:148" x14ac:dyDescent="0.2">
      <c r="B13" t="s">
        <v>110</v>
      </c>
      <c r="C13" t="s">
        <v>111</v>
      </c>
      <c r="D13" t="s">
        <v>111</v>
      </c>
      <c r="E13" t="s">
        <v>111</v>
      </c>
      <c r="F13" t="s">
        <v>111</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東京都</cp:lastModifiedBy>
  <cp:lastPrinted>2024-01-17T00:30:05Z</cp:lastPrinted>
  <dcterms:created xsi:type="dcterms:W3CDTF">2023-12-12T00:45:12Z</dcterms:created>
  <dcterms:modified xsi:type="dcterms:W3CDTF">2024-02-06T06:36:52Z</dcterms:modified>
  <cp:category/>
</cp:coreProperties>
</file>