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5 下水道事業（法適用）\02 立川市〇●\"/>
    </mc:Choice>
  </mc:AlternateContent>
  <workbookProtection workbookAlgorithmName="SHA-512" workbookHashValue="tTY/thkoxEsXw30W+1WUlQZVfM2IitiebQJjlmWsURpsrttLEPeTj1jymcvB5x94QoUau8SvCn3vQhPEK/x9iQ==" workbookSaltValue="UQy98V3cOZQhGzsd3EQ9wA==" workbookSpinCount="100000" lockStructure="1"/>
  <bookViews>
    <workbookView xWindow="0" yWindow="0" windowWidth="23040" windowHeight="9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c r="AS6" i="5"/>
  <c r="AR6" i="5"/>
  <c r="AQ6" i="5"/>
  <c r="AP6" i="5"/>
  <c r="AO6" i="5"/>
  <c r="AN6" i="5"/>
  <c r="AM6" i="5"/>
  <c r="AL6" i="5"/>
  <c r="AK6" i="5"/>
  <c r="AJ6" i="5"/>
  <c r="AI6" i="5"/>
  <c r="AH6" i="5"/>
  <c r="AG6" i="5"/>
  <c r="AF6" i="5"/>
  <c r="AE6" i="5"/>
  <c r="AD6" i="5"/>
  <c r="AC6" i="5"/>
  <c r="AB6" i="5"/>
  <c r="AA6" i="5"/>
  <c r="Z6" i="5"/>
  <c r="Y6" i="5"/>
  <c r="X6" i="5"/>
  <c r="W6" i="5"/>
  <c r="V6" i="5"/>
  <c r="AL10" i="4"/>
  <c r="U6" i="5"/>
  <c r="T6" i="5"/>
  <c r="S6" i="5"/>
  <c r="R6" i="5"/>
  <c r="AD10" i="4"/>
  <c r="Q6" i="5"/>
  <c r="P6" i="5"/>
  <c r="O6" i="5"/>
  <c r="N6" i="5"/>
  <c r="B10" i="4"/>
  <c r="M6" i="5"/>
  <c r="L6" i="5"/>
  <c r="K6" i="5"/>
  <c r="J6" i="5"/>
  <c r="I8" i="4"/>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<sst xmlns="http://schemas.openxmlformats.org/spreadsheetml/2006/main" count="275" uniqueCount="116">
  <si>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</si>
  <si>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</si>
  <si>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</si>
  <si>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</si>
  <si>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</si>
  <si>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</si>
  <si>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</si>
  <si>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</si>
  <si>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</si>
  <si>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</si>
  <si>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</si>
  <si>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</si>
  <si>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</si>
  <si>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</si>
  <si>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</si>
  <si>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</si>
  <si>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</si>
  <si>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</si>
  <si>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</si>
  <si>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</si>
  <si>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</si>
  <si>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</si>
  <si>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</si>
  <si>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</si>
  <si>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</si>
  <si>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</si>
  <si>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</si>
  <si>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</si>
  <si>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</si>
  <si>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</si>
  <si>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</si>
  <si>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</si>
  <si>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</si>
  <si>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</si>
  <si>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</si>
  <si>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</si>
  <si>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</si>
  <si>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</si>
  <si>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</si>
  <si>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</si>
  <si>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</si>
  <si>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</si>
  <si>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</si>
  <si>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</si>
  <si>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</si>
  <si>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</si>
  <si>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</si>
  <si>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</si>
  <si>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</si>
  <si>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</si>
  <si>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</si>
  <si>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</si>
  <si>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</si>
  <si>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</si>
  <si>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</si>
  <si>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</si>
  <si>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</si>
  <si>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</si>
  <si>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</si>
  <si>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</si>
  <si>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</si>
  <si>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</si>
  <si>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</si>
  <si>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</si>
  <si>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</si>
  <si>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</si>
  <si>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</si>
  <si>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</si>
  <si>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</si>
  <si>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</si>
  <si>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</si>
  <si>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</si>
  <si>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</si>
  <si>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</si>
  <si>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</si>
  <si>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</si>
  <si>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</si>
  <si>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</si>
  <si>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</si>
  <si>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</si>
  <si>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</si>
  <si>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</si>
  <si>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</si>
  <si>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</si>
  <si>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</si>
  <si>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</si>
  <si>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</si>
  <si>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</si>
  <si>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</si>
  <si>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</si>
  <si>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</si>
  <si>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</si>
  <si>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</si>
  <si>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</si>
  <si>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</si>
  <si>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</si>
  <si>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立川市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</si>
  <si>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</si>
  <si>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</si>
  <si>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</si>
  <si>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</si>
  <si>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</si>
  <si>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</si>
  <si>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</si>
  <si>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</si>
  <si>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</si>
  <si>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</si>
  <si>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</si>
  <si>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</si>
  <si>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</si>
  <si>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</si>
  <si>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</si>
  <si>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</si>
  <si>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の「経常収支比率」は113%となっており、単年度の収支が黒字となっています。新型コロナウイルス感染症の影響で、下水道使用料が減少していますが、回復基調にあり全国平均や類似団体平均を上回っています。③の「流動比率」は135%となっており昨年度より19ポイント改善しました。法適用後は利益剰余金の増加や減価償却による内部留保の確保が進み、現金預金が増加傾向にあります。④の「企業債残高対事業規模比率」は、企業債の償還による低減で平均値の半分以下であり、良好な状況にあります。⑤の「経費回収率」は123％と全国平均値を上回っており、⑥の「汚水処理原価」は全国平均値を下回っていることから健全な経営状況であると考えられます。⑦の「施設利用率」は平均を下回っていますが、現在稼働中の「錦町下水処理場」は令和５年度に「東京都流域下水道北多摩二号水再生センター」に編入されることになっています。⑧の水洗化率はほぼ100％に到達しています。
　以上の指標の分析結果から、立川市の経営の健全性・効率性ともに問題ないと考えます。</t>
    <rPh sb="73" eb="77">
      <t>カイフクキチョウ</t>
    </rPh>
    <rPh sb="348" eb="350">
      <t>レイワ</t>
    </rPh>
    <rPh sb="351" eb="353">
      <t>ネンド</t>
    </rPh>
    <phoneticPr fontId="4"/>
  </si>
  <si>
    <t xml:space="preserve"> 立川市の下水道事業は、現状では経営の健全性・効率性ともに問題ないと考えられます。しかし今後は人口減少や節水型社会への変化等により、下水道使用料の減収が予想される一方、標準耐用年数を経過した管渠などの割合は20％を超え年々増加しており、施設の老朽化対策は今後の課題となっています。令和２年度に公営企業会計に移行しており、下水道事業経営戦略や下水道ストックマネジメント計画に基づき、適正な施設管理と持続可能で安定した下水道経営を図ります。</t>
    <phoneticPr fontId="4"/>
  </si>
  <si>
    <t>　昭和30年度より下水道事業に着手し、下水道管渠の整備を進めてきましたが、令和４年度末現在、全体管渠のうち約24%が標準耐用年数（50年）を経過しており、管渠の老朽化が進んでいます。①の「有形固定資産減価償却率」は全国平均値を大きく下回っています。これは法適用以前の減価償却累計額を取得価額から控除しているためで、実際には指標以上に老朽化が進んでいます。②の「管渠老朽化率」が24%で全国平均値を上回っています。一方③の「管渠改善率」は0.03％で全国平均値を下回っています。今後は施設の点検や調査により下水道管の劣化状況を的確に把握し、その結果に基づき、ライフサイクルコストの最小化や事業費の平準化を考慮し計画的に老朽化対策を進める目的で策定した「立川市下水道ストックマネジメント計画」に基づき、老朽化対策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</si>
</sst>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0.03</c:v>
                </c:pt>
                <c:pt idx="3">
                  <c:v>0.23</c:v>
                </c:pt>
                <c:pt idx="4">
                  <c:v>0.03</c:v>
                </c:pt>
              </c:numCache>
            </c:numRef>
          </c:val>
          <c:extLst>
            <c:ext xmlns:c16="http://schemas.microsoft.com/office/drawing/2014/chart" uri="{C3380CC4-5D6E-409C-BE32-E72D297353CC}">
              <c16:uniqueId val="{00000000-CFEB-473B-9905-899586668F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0.14000000000000001</c:v>
                </c:pt>
                <c:pt idx="4">
                  <c:v>0.15</c:v>
                </c:pt>
              </c:numCache>
            </c:numRef>
          </c:val>
          <c:smooth val="0"/>
          <c:extLst>
            <c:ext xmlns:c16="http://schemas.microsoft.com/office/drawing/2014/chart" uri="{C3380CC4-5D6E-409C-BE32-E72D297353CC}">
              <c16:uniqueId val="{00000001-CFEB-473B-9905-899586668F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57.59</c:v>
                </c:pt>
                <c:pt idx="3">
                  <c:v>53.09</c:v>
                </c:pt>
                <c:pt idx="4">
                  <c:v>54.66</c:v>
                </c:pt>
              </c:numCache>
            </c:numRef>
          </c:val>
          <c:extLst>
            <c:ext xmlns:c16="http://schemas.microsoft.com/office/drawing/2014/chart" uri="{C3380CC4-5D6E-409C-BE32-E72D297353CC}">
              <c16:uniqueId val="{00000000-C539-4E85-9C7D-188F1679CA7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67.709999999999994</c:v>
                </c:pt>
                <c:pt idx="3">
                  <c:v>67.13</c:v>
                </c:pt>
                <c:pt idx="4">
                  <c:v>66.819999999999993</c:v>
                </c:pt>
              </c:numCache>
            </c:numRef>
          </c:val>
          <c:smooth val="0"/>
          <c:extLst>
            <c:ext xmlns:c16="http://schemas.microsoft.com/office/drawing/2014/chart" uri="{C3380CC4-5D6E-409C-BE32-E72D297353CC}">
              <c16:uniqueId val="{00000001-C539-4E85-9C7D-188F1679CA7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99.84</c:v>
                </c:pt>
                <c:pt idx="3">
                  <c:v>99.85</c:v>
                </c:pt>
                <c:pt idx="4">
                  <c:v>99.78</c:v>
                </c:pt>
              </c:numCache>
            </c:numRef>
          </c:val>
          <c:extLst>
            <c:ext xmlns:c16="http://schemas.microsoft.com/office/drawing/2014/chart" uri="{C3380CC4-5D6E-409C-BE32-E72D297353CC}">
              <c16:uniqueId val="{00000000-9ADB-477E-A385-14CCC22A19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97.24</c:v>
                </c:pt>
                <c:pt idx="3">
                  <c:v>97.79</c:v>
                </c:pt>
                <c:pt idx="4">
                  <c:v>97.75</c:v>
                </c:pt>
              </c:numCache>
            </c:numRef>
          </c:val>
          <c:smooth val="0"/>
          <c:extLst>
            <c:ext xmlns:c16="http://schemas.microsoft.com/office/drawing/2014/chart" uri="{C3380CC4-5D6E-409C-BE32-E72D297353CC}">
              <c16:uniqueId val="{00000001-9ADB-477E-A385-14CCC22A19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111.67</c:v>
                </c:pt>
                <c:pt idx="3">
                  <c:v>108.53</c:v>
                </c:pt>
                <c:pt idx="4">
                  <c:v>112.82</c:v>
                </c:pt>
              </c:numCache>
            </c:numRef>
          </c:val>
          <c:extLst>
            <c:ext xmlns:c16="http://schemas.microsoft.com/office/drawing/2014/chart" uri="{C3380CC4-5D6E-409C-BE32-E72D297353CC}">
              <c16:uniqueId val="{00000000-1BC0-446D-9734-7124BE4A65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107.05</c:v>
                </c:pt>
                <c:pt idx="3">
                  <c:v>106.43</c:v>
                </c:pt>
                <c:pt idx="4">
                  <c:v>106.81</c:v>
                </c:pt>
              </c:numCache>
            </c:numRef>
          </c:val>
          <c:smooth val="0"/>
          <c:extLst>
            <c:ext xmlns:c16="http://schemas.microsoft.com/office/drawing/2014/chart" uri="{C3380CC4-5D6E-409C-BE32-E72D297353CC}">
              <c16:uniqueId val="{00000001-1BC0-446D-9734-7124BE4A65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4.53</c:v>
                </c:pt>
                <c:pt idx="3">
                  <c:v>8.64</c:v>
                </c:pt>
                <c:pt idx="4">
                  <c:v>12.41</c:v>
                </c:pt>
              </c:numCache>
            </c:numRef>
          </c:val>
          <c:extLst>
            <c:ext xmlns:c16="http://schemas.microsoft.com/office/drawing/2014/chart" uri="{C3380CC4-5D6E-409C-BE32-E72D297353CC}">
              <c16:uniqueId val="{00000000-B837-4E38-84CC-38E83FEEE7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27.39</c:v>
                </c:pt>
                <c:pt idx="3">
                  <c:v>30.42</c:v>
                </c:pt>
                <c:pt idx="4">
                  <c:v>32.96</c:v>
                </c:pt>
              </c:numCache>
            </c:numRef>
          </c:val>
          <c:smooth val="0"/>
          <c:extLst>
            <c:ext xmlns:c16="http://schemas.microsoft.com/office/drawing/2014/chart" uri="{C3380CC4-5D6E-409C-BE32-E72D297353CC}">
              <c16:uniqueId val="{00000001-B837-4E38-84CC-38E83FEEE7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20.34</c:v>
                </c:pt>
                <c:pt idx="3">
                  <c:v>21.95</c:v>
                </c:pt>
                <c:pt idx="4">
                  <c:v>23.63</c:v>
                </c:pt>
              </c:numCache>
            </c:numRef>
          </c:val>
          <c:extLst>
            <c:ext xmlns:c16="http://schemas.microsoft.com/office/drawing/2014/chart" uri="{C3380CC4-5D6E-409C-BE32-E72D297353CC}">
              <c16:uniqueId val="{00000000-30E7-44BC-BA9B-34F6194FD8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5.86</c:v>
                </c:pt>
                <c:pt idx="3">
                  <c:v>6.66</c:v>
                </c:pt>
                <c:pt idx="4">
                  <c:v>8.49</c:v>
                </c:pt>
              </c:numCache>
            </c:numRef>
          </c:val>
          <c:smooth val="0"/>
          <c:extLst>
            <c:ext xmlns:c16="http://schemas.microsoft.com/office/drawing/2014/chart" uri="{C3380CC4-5D6E-409C-BE32-E72D297353CC}">
              <c16:uniqueId val="{00000001-30E7-44BC-BA9B-34F6194FD8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7A1-4B83-94D2-A1C0341FA2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7A1-4B83-94D2-A1C0341FA2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81.13</c:v>
                </c:pt>
                <c:pt idx="3">
                  <c:v>115.7</c:v>
                </c:pt>
                <c:pt idx="4">
                  <c:v>135.4</c:v>
                </c:pt>
              </c:numCache>
            </c:numRef>
          </c:val>
          <c:extLst>
            <c:ext xmlns:c16="http://schemas.microsoft.com/office/drawing/2014/chart" uri="{C3380CC4-5D6E-409C-BE32-E72D297353CC}">
              <c16:uniqueId val="{00000000-AEB3-4BF0-9917-941ADF4B89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84.84</c:v>
                </c:pt>
                <c:pt idx="3">
                  <c:v>88.42</c:v>
                </c:pt>
                <c:pt idx="4">
                  <c:v>93.63</c:v>
                </c:pt>
              </c:numCache>
            </c:numRef>
          </c:val>
          <c:smooth val="0"/>
          <c:extLst>
            <c:ext xmlns:c16="http://schemas.microsoft.com/office/drawing/2014/chart" uri="{C3380CC4-5D6E-409C-BE32-E72D297353CC}">
              <c16:uniqueId val="{00000001-AEB3-4BF0-9917-941ADF4B89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209.34</c:v>
                </c:pt>
                <c:pt idx="3">
                  <c:v>238.23</c:v>
                </c:pt>
                <c:pt idx="4">
                  <c:v>248.84</c:v>
                </c:pt>
              </c:numCache>
            </c:numRef>
          </c:val>
          <c:extLst>
            <c:ext xmlns:c16="http://schemas.microsoft.com/office/drawing/2014/chart" uri="{C3380CC4-5D6E-409C-BE32-E72D297353CC}">
              <c16:uniqueId val="{00000000-8095-4605-A9C9-2A19B22BF8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565.62</c:v>
                </c:pt>
                <c:pt idx="3">
                  <c:v>544.61</c:v>
                </c:pt>
                <c:pt idx="4">
                  <c:v>525.07000000000005</c:v>
                </c:pt>
              </c:numCache>
            </c:numRef>
          </c:val>
          <c:smooth val="0"/>
          <c:extLst>
            <c:ext xmlns:c16="http://schemas.microsoft.com/office/drawing/2014/chart" uri="{C3380CC4-5D6E-409C-BE32-E72D297353CC}">
              <c16:uniqueId val="{00000001-8095-4605-A9C9-2A19B22BF8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122.1</c:v>
                </c:pt>
                <c:pt idx="3">
                  <c:v>114.27</c:v>
                </c:pt>
                <c:pt idx="4">
                  <c:v>123.27</c:v>
                </c:pt>
              </c:numCache>
            </c:numRef>
          </c:val>
          <c:extLst>
            <c:ext xmlns:c16="http://schemas.microsoft.com/office/drawing/2014/chart" uri="{C3380CC4-5D6E-409C-BE32-E72D297353CC}">
              <c16:uniqueId val="{00000000-CE14-462B-BB5D-8DC8430F9A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102.36</c:v>
                </c:pt>
                <c:pt idx="3">
                  <c:v>103.76</c:v>
                </c:pt>
                <c:pt idx="4">
                  <c:v>103.57</c:v>
                </c:pt>
              </c:numCache>
            </c:numRef>
          </c:val>
          <c:smooth val="0"/>
          <c:extLst>
            <c:ext xmlns:c16="http://schemas.microsoft.com/office/drawing/2014/chart" uri="{C3380CC4-5D6E-409C-BE32-E72D297353CC}">
              <c16:uniqueId val="{00000001-CE14-462B-BB5D-8DC8430F9A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91.9</c:v>
                </c:pt>
                <c:pt idx="3">
                  <c:v>93.54</c:v>
                </c:pt>
                <c:pt idx="4">
                  <c:v>89.3</c:v>
                </c:pt>
              </c:numCache>
            </c:numRef>
          </c:val>
          <c:extLst>
            <c:ext xmlns:c16="http://schemas.microsoft.com/office/drawing/2014/chart" uri="{C3380CC4-5D6E-409C-BE32-E72D297353CC}">
              <c16:uniqueId val="{00000000-30CF-44EC-A072-FC62FB8D25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114.01</c:v>
                </c:pt>
                <c:pt idx="3">
                  <c:v>111.18</c:v>
                </c:pt>
                <c:pt idx="4">
                  <c:v>111.78</c:v>
                </c:pt>
              </c:numCache>
            </c:numRef>
          </c:val>
          <c:smooth val="0"/>
          <c:extLst>
            <c:ext xmlns:c16="http://schemas.microsoft.com/office/drawing/2014/chart" uri="{C3380CC4-5D6E-409C-BE32-E72D297353CC}">
              <c16:uniqueId val="{00000001-30CF-44EC-A072-FC62FB8D25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東京都　立川市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Ab</v>
      </c>
      <c r="X8" s="40"/>
      <c r="Y8" s="40"/>
      <c r="Z8" s="40"/>
      <c r="AA8" s="40"/>
      <c r="AB8" s="40"/>
      <c r="AC8" s="40"/>
      <c r="AD8" s="41" t="str">
        <f>データ!$M$6</f>
        <v>非設置</v>
      </c>
      <c r="AE8" s="41"/>
      <c r="AF8" s="41"/>
      <c r="AG8" s="41"/>
      <c r="AH8" s="41"/>
      <c r="AI8" s="41"/>
      <c r="AJ8" s="41"/>
      <c r="AK8" s="3"/>
      <c r="AL8" s="42">
        <f>データ!S6</f>
        <v>185483</v>
      </c>
      <c r="AM8" s="42"/>
      <c r="AN8" s="42"/>
      <c r="AO8" s="42"/>
      <c r="AP8" s="42"/>
      <c r="AQ8" s="42"/>
      <c r="AR8" s="42"/>
      <c r="AS8" s="42"/>
      <c r="AT8" s="35">
        <f>データ!T6</f>
        <v>24.36</v>
      </c>
      <c r="AU8" s="35"/>
      <c r="AV8" s="35"/>
      <c r="AW8" s="35"/>
      <c r="AX8" s="35"/>
      <c r="AY8" s="35"/>
      <c r="AZ8" s="35"/>
      <c r="BA8" s="35"/>
      <c r="BB8" s="35">
        <f>データ!U6</f>
        <v>7614.24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72.239999999999995</v>
      </c>
      <c r="J10" s="35"/>
      <c r="K10" s="35"/>
      <c r="L10" s="35"/>
      <c r="M10" s="35"/>
      <c r="N10" s="35"/>
      <c r="O10" s="35"/>
      <c r="P10" s="35">
        <f>データ!P6</f>
        <v>100</v>
      </c>
      <c r="Q10" s="35"/>
      <c r="R10" s="35"/>
      <c r="S10" s="35"/>
      <c r="T10" s="35"/>
      <c r="U10" s="35"/>
      <c r="V10" s="35"/>
      <c r="W10" s="35">
        <f>データ!Q6</f>
        <v>87.06</v>
      </c>
      <c r="X10" s="35"/>
      <c r="Y10" s="35"/>
      <c r="Z10" s="35"/>
      <c r="AA10" s="35"/>
      <c r="AB10" s="35"/>
      <c r="AC10" s="35"/>
      <c r="AD10" s="42">
        <f>データ!R6</f>
        <v>1408</v>
      </c>
      <c r="AE10" s="42"/>
      <c r="AF10" s="42"/>
      <c r="AG10" s="42"/>
      <c r="AH10" s="42"/>
      <c r="AI10" s="42"/>
      <c r="AJ10" s="42"/>
      <c r="AK10" s="2"/>
      <c r="AL10" s="42">
        <f>データ!V6</f>
        <v>185552</v>
      </c>
      <c r="AM10" s="42"/>
      <c r="AN10" s="42"/>
      <c r="AO10" s="42"/>
      <c r="AP10" s="42"/>
      <c r="AQ10" s="42"/>
      <c r="AR10" s="42"/>
      <c r="AS10" s="42"/>
      <c r="AT10" s="35">
        <f>データ!W6</f>
        <v>21.75</v>
      </c>
      <c r="AU10" s="35"/>
      <c r="AV10" s="35"/>
      <c r="AW10" s="35"/>
      <c r="AX10" s="35"/>
      <c r="AY10" s="35"/>
      <c r="AZ10" s="35"/>
      <c r="BA10" s="35"/>
      <c r="BB10" s="35">
        <f>データ!X6</f>
        <v>8531.1299999999992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0SV+IzZiTW+y5VgVfdklKswgSINlvfFq1TcJR2+9pDDDKRrflFoLafcXBSaPh22dXB9pVRd7xK2C/1OifP7zYQ==" saltValue="MJNwkBm9aEXFsnIAEUEE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132021</v>
      </c>
      <c r="D6" s="19">
        <f t="shared" si="3"/>
        <v>46</v>
      </c>
      <c r="E6" s="19">
        <f t="shared" si="3"/>
        <v>17</v>
      </c>
      <c r="F6" s="19">
        <f t="shared" si="3"/>
        <v>1</v>
      </c>
      <c r="G6" s="19">
        <f t="shared" si="3"/>
        <v>0</v>
      </c>
      <c r="H6" s="19" t="str">
        <f t="shared" si="3"/>
        <v>東京都　立川市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72.239999999999995</v>
      </c>
      <c r="P6" s="20">
        <f t="shared" si="3"/>
        <v>100</v>
      </c>
      <c r="Q6" s="20">
        <f t="shared" si="3"/>
        <v>87.06</v>
      </c>
      <c r="R6" s="20">
        <f t="shared" si="3"/>
        <v>1408</v>
      </c>
      <c r="S6" s="20">
        <f t="shared" si="3"/>
        <v>185483</v>
      </c>
      <c r="T6" s="20">
        <f t="shared" si="3"/>
        <v>24.36</v>
      </c>
      <c r="U6" s="20">
        <f t="shared" si="3"/>
        <v>7614.24</v>
      </c>
      <c r="V6" s="20">
        <f t="shared" si="3"/>
        <v>185552</v>
      </c>
      <c r="W6" s="20">
        <f t="shared" si="3"/>
        <v>21.75</v>
      </c>
      <c r="X6" s="20">
        <f t="shared" si="3"/>
        <v>8531.1299999999992</v>
      </c>
      <c r="Y6" s="21" t="str">
        <f>IF(Y7="",NA(),Y7)</f>
        <v>-</v>
      </c>
      <c r="Z6" s="21" t="str">
        <f t="shared" ref="Z6:AH6" si="4">IF(Z7="",NA(),Z7)</f>
        <v>-</v>
      </c>
      <c r="AA6" s="21">
        <f t="shared" si="4"/>
        <v>111.67</v>
      </c>
      <c r="AB6" s="21">
        <f t="shared" si="4"/>
        <v>108.53</v>
      </c>
      <c r="AC6" s="21">
        <f t="shared" si="4"/>
        <v>112.82</v>
      </c>
      <c r="AD6" s="21" t="str">
        <f t="shared" si="4"/>
        <v>-</v>
      </c>
      <c r="AE6" s="21" t="str">
        <f t="shared" si="4"/>
        <v>-</v>
      </c>
      <c r="AF6" s="21">
        <f t="shared" si="4"/>
        <v>107.05</v>
      </c>
      <c r="AG6" s="21">
        <f t="shared" si="4"/>
        <v>106.43</v>
      </c>
      <c r="AH6" s="21">
        <f t="shared" si="4"/>
        <v>106.81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81.13</v>
      </c>
      <c r="AX6" s="21">
        <f t="shared" si="6"/>
        <v>115.7</v>
      </c>
      <c r="AY6" s="21">
        <f t="shared" si="6"/>
        <v>135.4</v>
      </c>
      <c r="AZ6" s="21" t="str">
        <f t="shared" si="6"/>
        <v>-</v>
      </c>
      <c r="BA6" s="21" t="str">
        <f t="shared" si="6"/>
        <v>-</v>
      </c>
      <c r="BB6" s="21">
        <f t="shared" si="6"/>
        <v>84.84</v>
      </c>
      <c r="BC6" s="21">
        <f t="shared" si="6"/>
        <v>88.42</v>
      </c>
      <c r="BD6" s="21">
        <f t="shared" si="6"/>
        <v>93.63</v>
      </c>
      <c r="BE6" s="20" t="str">
        <f>IF(BE7="","",IF(BE7="-","【-】","【"&amp;SUBSTITUTE(TEXT(BE7,"#,##0.00"),"-","△")&amp;"】"))</f>
        <v>【73.44】</v>
      </c>
      <c r="BF6" s="21" t="str">
        <f>IF(BF7="",NA(),BF7)</f>
        <v>-</v>
      </c>
      <c r="BG6" s="21" t="str">
        <f t="shared" ref="BG6:BO6" si="7">IF(BG7="",NA(),BG7)</f>
        <v>-</v>
      </c>
      <c r="BH6" s="21">
        <f t="shared" si="7"/>
        <v>209.34</v>
      </c>
      <c r="BI6" s="21">
        <f t="shared" si="7"/>
        <v>238.23</v>
      </c>
      <c r="BJ6" s="21">
        <f t="shared" si="7"/>
        <v>248.84</v>
      </c>
      <c r="BK6" s="21" t="str">
        <f t="shared" si="7"/>
        <v>-</v>
      </c>
      <c r="BL6" s="21" t="str">
        <f t="shared" si="7"/>
        <v>-</v>
      </c>
      <c r="BM6" s="21">
        <f t="shared" si="7"/>
        <v>565.62</v>
      </c>
      <c r="BN6" s="21">
        <f t="shared" si="7"/>
        <v>544.61</v>
      </c>
      <c r="BO6" s="21">
        <f t="shared" si="7"/>
        <v>525.07000000000005</v>
      </c>
      <c r="BP6" s="20" t="str">
        <f>IF(BP7="","",IF(BP7="-","【-】","【"&amp;SUBSTITUTE(TEXT(BP7,"#,##0.00"),"-","△")&amp;"】"))</f>
        <v>【652.82】</v>
      </c>
      <c r="BQ6" s="21" t="str">
        <f>IF(BQ7="",NA(),BQ7)</f>
        <v>-</v>
      </c>
      <c r="BR6" s="21" t="str">
        <f t="shared" ref="BR6:BZ6" si="8">IF(BR7="",NA(),BR7)</f>
        <v>-</v>
      </c>
      <c r="BS6" s="21">
        <f t="shared" si="8"/>
        <v>122.1</v>
      </c>
      <c r="BT6" s="21">
        <f t="shared" si="8"/>
        <v>114.27</v>
      </c>
      <c r="BU6" s="21">
        <f t="shared" si="8"/>
        <v>123.27</v>
      </c>
      <c r="BV6" s="21" t="str">
        <f t="shared" si="8"/>
        <v>-</v>
      </c>
      <c r="BW6" s="21" t="str">
        <f t="shared" si="8"/>
        <v>-</v>
      </c>
      <c r="BX6" s="21">
        <f t="shared" si="8"/>
        <v>102.36</v>
      </c>
      <c r="BY6" s="21">
        <f t="shared" si="8"/>
        <v>103.76</v>
      </c>
      <c r="BZ6" s="21">
        <f t="shared" si="8"/>
        <v>103.57</v>
      </c>
      <c r="CA6" s="20" t="str">
        <f>IF(CA7="","",IF(CA7="-","【-】","【"&amp;SUBSTITUTE(TEXT(CA7,"#,##0.00"),"-","△")&amp;"】"))</f>
        <v>【97.61】</v>
      </c>
      <c r="CB6" s="21" t="str">
        <f>IF(CB7="",NA(),CB7)</f>
        <v>-</v>
      </c>
      <c r="CC6" s="21" t="str">
        <f t="shared" ref="CC6:CK6" si="9">IF(CC7="",NA(),CC7)</f>
        <v>-</v>
      </c>
      <c r="CD6" s="21">
        <f t="shared" si="9"/>
        <v>91.9</v>
      </c>
      <c r="CE6" s="21">
        <f t="shared" si="9"/>
        <v>93.54</v>
      </c>
      <c r="CF6" s="21">
        <f t="shared" si="9"/>
        <v>89.3</v>
      </c>
      <c r="CG6" s="21" t="str">
        <f t="shared" si="9"/>
        <v>-</v>
      </c>
      <c r="CH6" s="21" t="str">
        <f t="shared" si="9"/>
        <v>-</v>
      </c>
      <c r="CI6" s="21">
        <f t="shared" si="9"/>
        <v>114.01</v>
      </c>
      <c r="CJ6" s="21">
        <f t="shared" si="9"/>
        <v>111.18</v>
      </c>
      <c r="CK6" s="21">
        <f t="shared" si="9"/>
        <v>111.78</v>
      </c>
      <c r="CL6" s="20" t="str">
        <f>IF(CL7="","",IF(CL7="-","【-】","【"&amp;SUBSTITUTE(TEXT(CL7,"#,##0.00"),"-","△")&amp;"】"))</f>
        <v>【138.29】</v>
      </c>
      <c r="CM6" s="21" t="str">
        <f>IF(CM7="",NA(),CM7)</f>
        <v>-</v>
      </c>
      <c r="CN6" s="21" t="str">
        <f t="shared" ref="CN6:CV6" si="10">IF(CN7="",NA(),CN7)</f>
        <v>-</v>
      </c>
      <c r="CO6" s="21">
        <f t="shared" si="10"/>
        <v>57.59</v>
      </c>
      <c r="CP6" s="21">
        <f t="shared" si="10"/>
        <v>53.09</v>
      </c>
      <c r="CQ6" s="21">
        <f t="shared" si="10"/>
        <v>54.66</v>
      </c>
      <c r="CR6" s="21" t="str">
        <f t="shared" si="10"/>
        <v>-</v>
      </c>
      <c r="CS6" s="21" t="str">
        <f t="shared" si="10"/>
        <v>-</v>
      </c>
      <c r="CT6" s="21">
        <f t="shared" si="10"/>
        <v>67.709999999999994</v>
      </c>
      <c r="CU6" s="21">
        <f t="shared" si="10"/>
        <v>67.13</v>
      </c>
      <c r="CV6" s="21">
        <f t="shared" si="10"/>
        <v>66.819999999999993</v>
      </c>
      <c r="CW6" s="20" t="str">
        <f>IF(CW7="","",IF(CW7="-","【-】","【"&amp;SUBSTITUTE(TEXT(CW7,"#,##0.00"),"-","△")&amp;"】"))</f>
        <v>【59.10】</v>
      </c>
      <c r="CX6" s="21" t="str">
        <f>IF(CX7="",NA(),CX7)</f>
        <v>-</v>
      </c>
      <c r="CY6" s="21" t="str">
        <f t="shared" ref="CY6:DG6" si="11">IF(CY7="",NA(),CY7)</f>
        <v>-</v>
      </c>
      <c r="CZ6" s="21">
        <f t="shared" si="11"/>
        <v>99.84</v>
      </c>
      <c r="DA6" s="21">
        <f t="shared" si="11"/>
        <v>99.85</v>
      </c>
      <c r="DB6" s="21">
        <f t="shared" si="11"/>
        <v>99.78</v>
      </c>
      <c r="DC6" s="21" t="str">
        <f t="shared" si="11"/>
        <v>-</v>
      </c>
      <c r="DD6" s="21" t="str">
        <f t="shared" si="11"/>
        <v>-</v>
      </c>
      <c r="DE6" s="21">
        <f t="shared" si="11"/>
        <v>97.24</v>
      </c>
      <c r="DF6" s="21">
        <f t="shared" si="11"/>
        <v>97.79</v>
      </c>
      <c r="DG6" s="21">
        <f t="shared" si="11"/>
        <v>97.75</v>
      </c>
      <c r="DH6" s="20" t="str">
        <f>IF(DH7="","",IF(DH7="-","【-】","【"&amp;SUBSTITUTE(TEXT(DH7,"#,##0.00"),"-","△")&amp;"】"))</f>
        <v>【95.82】</v>
      </c>
      <c r="DI6" s="21" t="str">
        <f>IF(DI7="",NA(),DI7)</f>
        <v>-</v>
      </c>
      <c r="DJ6" s="21" t="str">
        <f t="shared" ref="DJ6:DR6" si="12">IF(DJ7="",NA(),DJ7)</f>
        <v>-</v>
      </c>
      <c r="DK6" s="21">
        <f t="shared" si="12"/>
        <v>4.53</v>
      </c>
      <c r="DL6" s="21">
        <f t="shared" si="12"/>
        <v>8.64</v>
      </c>
      <c r="DM6" s="21">
        <f t="shared" si="12"/>
        <v>12.41</v>
      </c>
      <c r="DN6" s="21" t="str">
        <f t="shared" si="12"/>
        <v>-</v>
      </c>
      <c r="DO6" s="21" t="str">
        <f t="shared" si="12"/>
        <v>-</v>
      </c>
      <c r="DP6" s="21">
        <f t="shared" si="12"/>
        <v>27.39</v>
      </c>
      <c r="DQ6" s="21">
        <f t="shared" si="12"/>
        <v>30.42</v>
      </c>
      <c r="DR6" s="21">
        <f t="shared" si="12"/>
        <v>32.96</v>
      </c>
      <c r="DS6" s="20" t="str">
        <f>IF(DS7="","",IF(DS7="-","【-】","【"&amp;SUBSTITUTE(TEXT(DS7,"#,##0.00"),"-","△")&amp;"】"))</f>
        <v>【39.74】</v>
      </c>
      <c r="DT6" s="21" t="str">
        <f>IF(DT7="",NA(),DT7)</f>
        <v>-</v>
      </c>
      <c r="DU6" s="21" t="str">
        <f t="shared" ref="DU6:EC6" si="13">IF(DU7="",NA(),DU7)</f>
        <v>-</v>
      </c>
      <c r="DV6" s="21">
        <f t="shared" si="13"/>
        <v>20.34</v>
      </c>
      <c r="DW6" s="21">
        <f t="shared" si="13"/>
        <v>21.95</v>
      </c>
      <c r="DX6" s="21">
        <f t="shared" si="13"/>
        <v>23.63</v>
      </c>
      <c r="DY6" s="21" t="str">
        <f t="shared" si="13"/>
        <v>-</v>
      </c>
      <c r="DZ6" s="21" t="str">
        <f t="shared" si="13"/>
        <v>-</v>
      </c>
      <c r="EA6" s="21">
        <f t="shared" si="13"/>
        <v>5.86</v>
      </c>
      <c r="EB6" s="21">
        <f t="shared" si="13"/>
        <v>6.66</v>
      </c>
      <c r="EC6" s="21">
        <f t="shared" si="13"/>
        <v>8.49</v>
      </c>
      <c r="ED6" s="20" t="str">
        <f>IF(ED7="","",IF(ED7="-","【-】","【"&amp;SUBSTITUTE(TEXT(ED7,"#,##0.00"),"-","△")&amp;"】"))</f>
        <v>【7.62】</v>
      </c>
      <c r="EE6" s="21" t="str">
        <f>IF(EE7="",NA(),EE7)</f>
        <v>-</v>
      </c>
      <c r="EF6" s="21" t="str">
        <f t="shared" ref="EF6:EN6" si="14">IF(EF7="",NA(),EF7)</f>
        <v>-</v>
      </c>
      <c r="EG6" s="21">
        <f t="shared" si="14"/>
        <v>0.03</v>
      </c>
      <c r="EH6" s="21">
        <f t="shared" si="14"/>
        <v>0.23</v>
      </c>
      <c r="EI6" s="21">
        <f t="shared" si="14"/>
        <v>0.03</v>
      </c>
      <c r="EJ6" s="21" t="str">
        <f t="shared" si="14"/>
        <v>-</v>
      </c>
      <c r="EK6" s="21" t="str">
        <f t="shared" si="14"/>
        <v>-</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132021</v>
      </c>
      <c r="D7" s="23">
        <v>46</v>
      </c>
      <c r="E7" s="23">
        <v>17</v>
      </c>
      <c r="F7" s="23">
        <v>1</v>
      </c>
      <c r="G7" s="23">
        <v>0</v>
      </c>
      <c r="H7" s="23" t="s">
        <v>96</v>
      </c>
      <c r="I7" s="23" t="s">
        <v>97</v>
      </c>
      <c r="J7" s="23" t="s">
        <v>98</v>
      </c>
      <c r="K7" s="23" t="s">
        <v>99</v>
      </c>
      <c r="L7" s="23" t="s">
        <v>100</v>
      </c>
      <c r="M7" s="23" t="s">
        <v>101</v>
      </c>
      <c r="N7" s="24" t="s">
        <v>102</v>
      </c>
      <c r="O7" s="24">
        <v>72.239999999999995</v>
      </c>
      <c r="P7" s="24">
        <v>100</v>
      </c>
      <c r="Q7" s="24">
        <v>87.06</v>
      </c>
      <c r="R7" s="24">
        <v>1408</v>
      </c>
      <c r="S7" s="24">
        <v>185483</v>
      </c>
      <c r="T7" s="24">
        <v>24.36</v>
      </c>
      <c r="U7" s="24">
        <v>7614.24</v>
      </c>
      <c r="V7" s="24">
        <v>185552</v>
      </c>
      <c r="W7" s="24">
        <v>21.75</v>
      </c>
      <c r="X7" s="24">
        <v>8531.1299999999992</v>
      </c>
      <c r="Y7" s="24" t="s">
        <v>102</v>
      </c>
      <c r="Z7" s="24" t="s">
        <v>102</v>
      </c>
      <c r="AA7" s="24">
        <v>111.67</v>
      </c>
      <c r="AB7" s="24">
        <v>108.53</v>
      </c>
      <c r="AC7" s="24">
        <v>112.82</v>
      </c>
      <c r="AD7" s="24" t="s">
        <v>102</v>
      </c>
      <c r="AE7" s="24" t="s">
        <v>102</v>
      </c>
      <c r="AF7" s="24">
        <v>107.05</v>
      </c>
      <c r="AG7" s="24">
        <v>106.43</v>
      </c>
      <c r="AH7" s="24">
        <v>106.81</v>
      </c>
      <c r="AI7" s="24">
        <v>106.11</v>
      </c>
      <c r="AJ7" s="24" t="s">
        <v>102</v>
      </c>
      <c r="AK7" s="24" t="s">
        <v>102</v>
      </c>
      <c r="AL7" s="24">
        <v>0</v>
      </c>
      <c r="AM7" s="24">
        <v>0</v>
      </c>
      <c r="AN7" s="24">
        <v>0</v>
      </c>
      <c r="AO7" s="24" t="s">
        <v>102</v>
      </c>
      <c r="AP7" s="24" t="s">
        <v>102</v>
      </c>
      <c r="AQ7" s="24">
        <v>0</v>
      </c>
      <c r="AR7" s="24">
        <v>0</v>
      </c>
      <c r="AS7" s="24">
        <v>0</v>
      </c>
      <c r="AT7" s="24">
        <v>3.15</v>
      </c>
      <c r="AU7" s="24" t="s">
        <v>102</v>
      </c>
      <c r="AV7" s="24" t="s">
        <v>102</v>
      </c>
      <c r="AW7" s="24">
        <v>81.13</v>
      </c>
      <c r="AX7" s="24">
        <v>115.7</v>
      </c>
      <c r="AY7" s="24">
        <v>135.4</v>
      </c>
      <c r="AZ7" s="24" t="s">
        <v>102</v>
      </c>
      <c r="BA7" s="24" t="s">
        <v>102</v>
      </c>
      <c r="BB7" s="24">
        <v>84.84</v>
      </c>
      <c r="BC7" s="24">
        <v>88.42</v>
      </c>
      <c r="BD7" s="24">
        <v>93.63</v>
      </c>
      <c r="BE7" s="24">
        <v>73.44</v>
      </c>
      <c r="BF7" s="24" t="s">
        <v>102</v>
      </c>
      <c r="BG7" s="24" t="s">
        <v>102</v>
      </c>
      <c r="BH7" s="24">
        <v>209.34</v>
      </c>
      <c r="BI7" s="24">
        <v>238.23</v>
      </c>
      <c r="BJ7" s="24">
        <v>248.84</v>
      </c>
      <c r="BK7" s="24" t="s">
        <v>102</v>
      </c>
      <c r="BL7" s="24" t="s">
        <v>102</v>
      </c>
      <c r="BM7" s="24">
        <v>565.62</v>
      </c>
      <c r="BN7" s="24">
        <v>544.61</v>
      </c>
      <c r="BO7" s="24">
        <v>525.07000000000005</v>
      </c>
      <c r="BP7" s="24">
        <v>652.82000000000005</v>
      </c>
      <c r="BQ7" s="24" t="s">
        <v>102</v>
      </c>
      <c r="BR7" s="24" t="s">
        <v>102</v>
      </c>
      <c r="BS7" s="24">
        <v>122.1</v>
      </c>
      <c r="BT7" s="24">
        <v>114.27</v>
      </c>
      <c r="BU7" s="24">
        <v>123.27</v>
      </c>
      <c r="BV7" s="24" t="s">
        <v>102</v>
      </c>
      <c r="BW7" s="24" t="s">
        <v>102</v>
      </c>
      <c r="BX7" s="24">
        <v>102.36</v>
      </c>
      <c r="BY7" s="24">
        <v>103.76</v>
      </c>
      <c r="BZ7" s="24">
        <v>103.57</v>
      </c>
      <c r="CA7" s="24">
        <v>97.61</v>
      </c>
      <c r="CB7" s="24" t="s">
        <v>102</v>
      </c>
      <c r="CC7" s="24" t="s">
        <v>102</v>
      </c>
      <c r="CD7" s="24">
        <v>91.9</v>
      </c>
      <c r="CE7" s="24">
        <v>93.54</v>
      </c>
      <c r="CF7" s="24">
        <v>89.3</v>
      </c>
      <c r="CG7" s="24" t="s">
        <v>102</v>
      </c>
      <c r="CH7" s="24" t="s">
        <v>102</v>
      </c>
      <c r="CI7" s="24">
        <v>114.01</v>
      </c>
      <c r="CJ7" s="24">
        <v>111.18</v>
      </c>
      <c r="CK7" s="24">
        <v>111.78</v>
      </c>
      <c r="CL7" s="24">
        <v>138.29</v>
      </c>
      <c r="CM7" s="24" t="s">
        <v>102</v>
      </c>
      <c r="CN7" s="24" t="s">
        <v>102</v>
      </c>
      <c r="CO7" s="24">
        <v>57.59</v>
      </c>
      <c r="CP7" s="24">
        <v>53.09</v>
      </c>
      <c r="CQ7" s="24">
        <v>54.66</v>
      </c>
      <c r="CR7" s="24" t="s">
        <v>102</v>
      </c>
      <c r="CS7" s="24" t="s">
        <v>102</v>
      </c>
      <c r="CT7" s="24">
        <v>67.709999999999994</v>
      </c>
      <c r="CU7" s="24">
        <v>67.13</v>
      </c>
      <c r="CV7" s="24">
        <v>66.819999999999993</v>
      </c>
      <c r="CW7" s="24">
        <v>59.1</v>
      </c>
      <c r="CX7" s="24" t="s">
        <v>102</v>
      </c>
      <c r="CY7" s="24" t="s">
        <v>102</v>
      </c>
      <c r="CZ7" s="24">
        <v>99.84</v>
      </c>
      <c r="DA7" s="24">
        <v>99.85</v>
      </c>
      <c r="DB7" s="24">
        <v>99.78</v>
      </c>
      <c r="DC7" s="24" t="s">
        <v>102</v>
      </c>
      <c r="DD7" s="24" t="s">
        <v>102</v>
      </c>
      <c r="DE7" s="24">
        <v>97.24</v>
      </c>
      <c r="DF7" s="24">
        <v>97.79</v>
      </c>
      <c r="DG7" s="24">
        <v>97.75</v>
      </c>
      <c r="DH7" s="24">
        <v>95.82</v>
      </c>
      <c r="DI7" s="24" t="s">
        <v>102</v>
      </c>
      <c r="DJ7" s="24" t="s">
        <v>102</v>
      </c>
      <c r="DK7" s="24">
        <v>4.53</v>
      </c>
      <c r="DL7" s="24">
        <v>8.64</v>
      </c>
      <c r="DM7" s="24">
        <v>12.41</v>
      </c>
      <c r="DN7" s="24" t="s">
        <v>102</v>
      </c>
      <c r="DO7" s="24" t="s">
        <v>102</v>
      </c>
      <c r="DP7" s="24">
        <v>27.39</v>
      </c>
      <c r="DQ7" s="24">
        <v>30.42</v>
      </c>
      <c r="DR7" s="24">
        <v>32.96</v>
      </c>
      <c r="DS7" s="24">
        <v>39.74</v>
      </c>
      <c r="DT7" s="24" t="s">
        <v>102</v>
      </c>
      <c r="DU7" s="24" t="s">
        <v>102</v>
      </c>
      <c r="DV7" s="24">
        <v>20.34</v>
      </c>
      <c r="DW7" s="24">
        <v>21.95</v>
      </c>
      <c r="DX7" s="24">
        <v>23.63</v>
      </c>
      <c r="DY7" s="24" t="s">
        <v>102</v>
      </c>
      <c r="DZ7" s="24" t="s">
        <v>102</v>
      </c>
      <c r="EA7" s="24">
        <v>5.86</v>
      </c>
      <c r="EB7" s="24">
        <v>6.66</v>
      </c>
      <c r="EC7" s="24">
        <v>8.49</v>
      </c>
      <c r="ED7" s="24">
        <v>7.62</v>
      </c>
      <c r="EE7" s="24" t="s">
        <v>102</v>
      </c>
      <c r="EF7" s="24" t="s">
        <v>102</v>
      </c>
      <c r="EG7" s="24">
        <v>0.03</v>
      </c>
      <c r="EH7" s="24">
        <v>0.23</v>
      </c>
      <c r="EI7" s="24">
        <v>0.03</v>
      </c>
      <c r="EJ7" s="24" t="s">
        <v>102</v>
      </c>
      <c r="EK7" s="24" t="s">
        <v>102</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2024-01-17T00:30:05Z</cp:lastPrinted>
  <dcterms:created xsi:type="dcterms:W3CDTF">2023-12-12T00:45:12Z</dcterms:created>
  <dcterms:modified xsi:type="dcterms:W3CDTF">2024-02-06T06:36:52Z</dcterms:modified>
  <cp:category/>
</cp:coreProperties>
</file>