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02 立川市○\"/>
    </mc:Choice>
  </mc:AlternateContent>
  <bookViews>
    <workbookView xWindow="0" yWindow="0" windowWidth="15360" windowHeight="7632"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AM34" i="10"/>
  <c r="C34" i="10"/>
  <c r="U34" i="10" l="1"/>
  <c r="U35" i="10" s="1"/>
  <c r="U36" i="10" s="1"/>
  <c r="U37" i="10" s="1"/>
  <c r="U38" i="10" s="1"/>
  <c r="BE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<sst xmlns="http://schemas.openxmlformats.org/spreadsheetml/2006/main" count="1114" uniqueCount="619">
  <si>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</si>
  <si>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</si>
  <si>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</si>
  <si>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</si>
  <si>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</si>
  <si>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</si>
  <si>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</si>
  <si>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</si>
  <si>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</si>
  <si>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</si>
  <si>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</si>
  <si>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</si>
  <si>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</si>
  <si>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</si>
  <si>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</si>
  <si>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</si>
  <si>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</si>
  <si>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</si>
  <si>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</si>
  <si>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</si>
  <si>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</si>
  <si>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</si>
  <si>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</si>
  <si>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</si>
  <si>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</si>
  <si>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</si>
  <si>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</si>
  <si>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</si>
  <si>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</si>
  <si>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</si>
  <si>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</si>
  <si>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</si>
  <si>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</si>
  <si>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</si>
  <si>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</si>
  <si>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</si>
  <si>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</si>
  <si>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</si>
  <si>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</si>
  <si>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</si>
  <si>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</si>
  <si>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</si>
  <si>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</si>
  <si>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</si>
  <si>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</si>
  <si>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</si>
  <si>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</si>
  <si>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</si>
  <si>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</si>
  <si>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</si>
  <si>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</si>
  <si>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</si>
  <si>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</si>
  <si>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</si>
  <si>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</si>
  <si>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</si>
  <si>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</si>
  <si>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</si>
  <si>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</si>
  <si>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</si>
  <si>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</si>
  <si>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</si>
  <si>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</si>
  <si>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</si>
  <si>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</si>
  <si>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</si>
  <si>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</si>
  <si>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</si>
  <si>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</si>
  <si>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</si>
  <si>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</si>
  <si>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</si>
  <si>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</si>
  <si>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</si>
  <si>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</si>
  <si>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</si>
  <si>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</si>
  <si>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</si>
  <si>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</si>
  <si>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</si>
  <si>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</si>
  <si>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</si>
  <si>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</si>
  <si>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</si>
  <si>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</si>
  <si>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</si>
  <si>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</si>
  <si>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</si>
  <si>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</si>
  <si>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</si>
  <si>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</si>
  <si>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</si>
  <si>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</si>
  <si>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</si>
  <si>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</si>
  <si>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</si>
  <si>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</si>
  <si>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</si>
  <si>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</si>
  <si>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</si>
  <si>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</si>
  <si>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</si>
  <si>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</si>
  <si>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</si>
  <si>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</si>
  <si>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</si>
  <si>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</si>
  <si>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</si>
  <si>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</si>
  <si>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</si>
  <si>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</si>
  <si>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</si>
  <si>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</si>
  <si>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</si>
  <si>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</si>
  <si>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</si>
  <si>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</si>
  <si>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</si>
  <si>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</si>
  <si>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</si>
  <si>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</si>
  <si>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</si>
  <si>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</si>
  <si>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</si>
  <si>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</si>
  <si>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</si>
  <si>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</si>
  <si>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</si>
  <si>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</si>
  <si>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</si>
  <si>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</si>
  <si>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</si>
  <si>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</si>
  <si>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</si>
  <si>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</si>
  <si>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</si>
  <si>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</si>
  <si>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</si>
  <si>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</si>
  <si>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</si>
  <si>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</si>
  <si>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</si>
  <si>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</si>
  <si>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</si>
  <si>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</si>
  <si>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</si>
  <si>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</si>
  <si>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</si>
  <si>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</si>
  <si>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</si>
  <si>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</si>
  <si>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</si>
  <si>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</si>
  <si>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</si>
  <si>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</si>
  <si>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</si>
  <si>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</si>
  <si>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</si>
  <si>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</si>
  <si>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</si>
  <si>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</si>
  <si>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</si>
  <si>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</si>
  <si>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</si>
  <si>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</si>
  <si>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</si>
  <si>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</si>
  <si>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</si>
  <si>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</si>
  <si>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</si>
  <si>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</si>
  <si>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</si>
  <si>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</si>
  <si>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</si>
  <si>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</si>
  <si>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</si>
  <si>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</si>
  <si>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</si>
  <si>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</si>
  <si>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</si>
  <si>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</si>
  <si>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</si>
  <si>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</si>
  <si>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</si>
  <si>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</si>
  <si>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</si>
  <si>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</si>
  <si>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</si>
  <si>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</si>
  <si>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</si>
  <si>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</si>
  <si>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</si>
  <si>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</si>
  <si>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</si>
  <si>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</si>
  <si>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</si>
  <si>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</si>
  <si>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</si>
  <si>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</si>
  <si>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</si>
  <si>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</si>
  <si>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</si>
  <si>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</si>
  <si>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</si>
  <si>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</si>
  <si>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</si>
  <si>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</si>
  <si>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</si>
  <si>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</si>
  <si>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</si>
  <si>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</si>
  <si>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</si>
  <si>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</si>
  <si>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</si>
  <si>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</si>
  <si>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</si>
  <si>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</si>
  <si>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</si>
  <si>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</si>
  <si>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</si>
  <si>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</si>
  <si>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</si>
  <si>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</si>
  <si>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</si>
  <si>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</si>
  <si>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</si>
  <si>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</si>
  <si>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</si>
  <si>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</si>
  <si>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</si>
  <si>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</si>
  <si>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</si>
  <si>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</si>
  <si>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</si>
  <si>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</si>
  <si>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</si>
  <si>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</si>
  <si>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</si>
  <si>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</si>
  <si>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</si>
  <si>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</si>
  <si>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</si>
  <si>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</si>
  <si>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</si>
  <si>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</si>
  <si>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</si>
  <si>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</si>
  <si>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</si>
  <si>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</si>
  <si>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</si>
  <si>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</si>
  <si>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</si>
  <si>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</si>
  <si>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</si>
  <si>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</si>
  <si>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</si>
  <si>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</si>
  <si>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</si>
  <si>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</si>
  <si>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</si>
  <si>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</si>
  <si>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</si>
  <si>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</si>
  <si>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</si>
  <si>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</si>
  <si>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</si>
  <si>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</si>
  <si>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</si>
  <si>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</si>
  <si>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</si>
  <si>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</si>
  <si>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</si>
  <si>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</si>
  <si>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</si>
  <si>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</si>
  <si>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</si>
  <si>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</si>
  <si>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</si>
  <si>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t>
    <phoneticPr fontId="5"/>
  </si>
  <si>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</si>
  <si>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</si>
  <si>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</si>
  <si>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</si>
  <si>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</si>
  <si>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</si>
  <si>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</si>
  <si>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</si>
  <si>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</si>
  <si>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</si>
  <si>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</si>
  <si>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</si>
  <si>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</si>
  <si>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</si>
  <si>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</si>
  <si>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</si>
  <si>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</si>
  <si>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</si>
  <si>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</si>
  <si>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</si>
  <si>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</si>
  <si>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</si>
  <si>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</si>
  <si>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</si>
  <si>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</si>
  <si>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</si>
  <si>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</si>
  <si>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</si>
  <si>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</si>
  <si>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</si>
  <si>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</si>
  <si>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</si>
  <si>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</si>
  <si>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</si>
  <si>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</si>
  <si>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</si>
  <si>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</si>
  <si>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</si>
  <si>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</si>
  <si>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</si>
  <si>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</si>
  <si>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</si>
  <si>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</si>
  <si>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</si>
  <si>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</si>
  <si>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</si>
  <si>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</si>
  <si>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</si>
  <si>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</si>
  <si>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</si>
  <si>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</si>
  <si>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</si>
  <si>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</si>
  <si>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</si>
  <si>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</si>
  <si>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</si>
  <si>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</si>
  <si>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</si>
  <si>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</si>
  <si>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</si>
  <si>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</si>
  <si>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</si>
  <si>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</si>
  <si>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</si>
  <si>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</si>
  <si>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</si>
  <si>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</si>
  <si>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</si>
  <si>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</si>
  <si>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</si>
  <si>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</si>
  <si>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</si>
  <si>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</si>
  <si>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</si>
  <si>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</si>
  <si>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</si>
  <si>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</si>
  <si>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</si>
  <si>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</si>
  <si>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</si>
  <si>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</si>
  <si>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</si>
  <si>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</si>
  <si>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</si>
  <si>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</si>
  <si>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</si>
  <si>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</si>
  <si>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</si>
  <si>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</si>
  <si>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</si>
  <si>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</si>
  <si>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</si>
  <si>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</si>
  <si>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</si>
  <si>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</si>
  <si>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</si>
  <si>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</si>
  <si>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</si>
  <si>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</si>
  <si>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</si>
  <si>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</si>
  <si>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</si>
  <si>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</si>
  <si>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</si>
  <si>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</si>
  <si>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</si>
  <si>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</si>
  <si>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</si>
  <si>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</si>
  <si>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</si>
  <si>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</si>
  <si>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</si>
  <si>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</si>
  <si>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</si>
  <si>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</si>
  <si>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</si>
  <si>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</si>
  <si>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</si>
  <si>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</si>
  <si>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</si>
  <si>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</si>
  <si>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</si>
  <si>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</si>
  <si>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</si>
  <si>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</si>
  <si>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</si>
  <si>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</si>
  <si>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</si>
  <si>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</si>
  <si>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</si>
  <si>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</si>
  <si>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</si>
  <si>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</si>
  <si>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</si>
  <si>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</si>
  <si>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</si>
  <si>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</si>
  <si>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</si>
  <si>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</si>
  <si>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</si>
  <si>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</si>
  <si>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</si>
  <si>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</si>
  <si>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</si>
  <si>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</si>
  <si>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</si>
  <si>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</si>
  <si>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</si>
  <si>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</si>
  <si>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</si>
  <si>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</si>
  <si>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</si>
  <si>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</si>
  <si>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</si>
  <si>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</si>
  <si>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</si>
  <si>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</si>
  <si>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</si>
  <si>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</si>
  <si>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</si>
  <si>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</si>
  <si>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</si>
  <si>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</si>
  <si>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</si>
  <si>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</si>
  <si>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</si>
  <si>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</si>
  <si>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</si>
  <si>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</si>
  <si>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</si>
  <si>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</si>
  <si>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</si>
  <si>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</si>
  <si>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</si>
  <si>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</si>
  <si>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</si>
  <si>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</si>
  <si>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</si>
  <si>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</si>
  <si>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</si>
  <si>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</si>
  <si>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</si>
  <si>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</si>
  <si>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</si>
  <si>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</si>
  <si>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</si>
  <si>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</si>
  <si>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</si>
  <si>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</si>
  <si>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</si>
  <si>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</si>
  <si>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</si>
  <si>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</si>
  <si>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</si>
  <si>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</si>
  <si>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</si>
  <si>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</si>
  <si>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</si>
  <si>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</si>
  <si>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競輪事業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</si>
  <si>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</si>
  <si>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</si>
  <si>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</si>
  <si>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</si>
  <si>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</si>
  <si>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</si>
  <si>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</si>
  <si>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</si>
  <si>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</si>
  <si>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</si>
  <si>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</si>
  <si>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</si>
  <si>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</si>
  <si>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</si>
  <si>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</si>
  <si>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</si>
  <si>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</si>
  <si>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</si>
  <si>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</si>
  <si>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</si>
  <si>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</si>
  <si>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</si>
  <si>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</si>
  <si>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</si>
  <si>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</si>
  <si>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</si>
  <si>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</si>
  <si>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</si>
  <si>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</si>
  <si>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</si>
  <si>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</si>
  <si>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</si>
  <si>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</si>
  <si>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</si>
  <si>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</si>
  <si>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</si>
  <si>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</si>
  <si>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</si>
  <si>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</si>
  <si>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</si>
  <si>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</si>
  <si>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</si>
  <si>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</si>
  <si>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</si>
  <si>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</si>
  <si>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</si>
  <si>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</si>
  <si>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</si>
  <si>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</si>
  <si>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</si>
  <si>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</si>
  <si>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</si>
  <si>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</si>
  <si>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</si>
  <si>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</si>
  <si>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</si>
  <si>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</si>
  <si>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</si>
  <si>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</si>
  <si>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</si>
  <si>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</si>
  <si>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</si>
  <si>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</si>
  <si>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</si>
  <si>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</si>
  <si>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</si>
  <si>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</si>
  <si>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</si>
  <si>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</si>
  <si>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</si>
  <si>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</si>
  <si>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</si>
  <si>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</si>
  <si>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</si>
  <si>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</si>
  <si>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</si>
  <si>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</si>
  <si>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</si>
  <si>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</si>
  <si>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</si>
  <si>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</si>
  <si>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</si>
  <si>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</si>
  <si>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</si>
  <si>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</si>
  <si>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</si>
  <si>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</si>
  <si>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0.75</t>
  </si>
  <si>
    <t>一般会計</t>
  </si>
  <si>
    <t>競輪事業</t>
  </si>
  <si>
    <t>下水道事業</t>
  </si>
  <si>
    <t>国民健康保険事業</t>
  </si>
  <si>
    <t>介護保険事業</t>
  </si>
  <si>
    <t>駐車場事業</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</si>
  <si>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</si>
  <si>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</si>
  <si>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</si>
  <si>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</si>
  <si>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</si>
  <si>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</si>
  <si>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</si>
  <si>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</si>
  <si>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</si>
  <si>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</si>
  <si>
    <t>‐</t>
    <phoneticPr fontId="2"/>
  </si>
  <si>
    <t>東京たま広域資源循環組合</t>
  </si>
  <si>
    <t>東京市町村総合事務組合（一般会計）</t>
  </si>
  <si>
    <t>-</t>
    <phoneticPr fontId="2"/>
  </si>
  <si>
    <t>東京市町村総合事務組合（交通災害共済事業特別会計）</t>
  </si>
  <si>
    <t>立川・昭島・国立聖苑組合</t>
  </si>
  <si>
    <t>東京都後期高齢者医療広域連合（一般会計）</t>
  </si>
  <si>
    <t>東京都後期高齢者医療広域連合
（後期高齢者医療特別会計）</t>
  </si>
  <si>
    <t>立川市地域文化振興財団</t>
  </si>
  <si>
    <t>立川都市センター</t>
  </si>
  <si>
    <t>○</t>
  </si>
  <si>
    <t>立川市土地開発公社</t>
  </si>
  <si>
    <t>多摩都市モノレール株式会社</t>
  </si>
  <si>
    <t>公共施設整備基金</t>
  </si>
  <si>
    <t>清掃工場建設等基金</t>
  </si>
  <si>
    <t>鉄道連続立体交差化整備基金</t>
  </si>
  <si>
    <t>地域づくり振興基金</t>
  </si>
  <si>
    <t>森林環境譲与税基金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</si>
  <si>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</si>
  <si>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</si>
  <si>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</si>
  <si>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有形固定資産減価償却率と合わせて、動向を注視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</si>
  <si>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</si>
  <si>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</si>
  <si>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</si>
  <si>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</si>
  <si>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</si>
  <si>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</si>
  <si>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</si>
  <si>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</si>
  <si>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たな市債の発行を当該年度の元利償還額以下に抑制するルールにより、将来負担比率はマイナスが続いているが、今後は、新清掃工場の整備や新学校給食共同調理場の整備、公共施設再編個別計画に基づく施設整備に伴い増加することが予想されるため、実質公債費比率と合わせて、動向を注視していく必要がある。</t>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</si>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</sst>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15"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17F7-42DE-BEE8-DB9FC5B17C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48498</c:v>
                </c:pt>
                <c:pt idx="1">
                  <c:v>45309</c:v>
                </c:pt>
                <c:pt idx="2">
                  <c:v>26424</c:v>
                </c:pt>
                <c:pt idx="3">
                  <c:v>31364</c:v>
                </c:pt>
                <c:pt idx="4">
                  <c:v>34668</c:v>
                </c:pt>
              </c:numCache>
            </c:numRef>
          </c:val>
          <c:smooth val="0"/>
          <c:extLst>
            <c:ext xmlns:c16="http://schemas.microsoft.com/office/drawing/2014/chart" uri="{C3380CC4-5D6E-409C-BE32-E72D297353CC}">
              <c16:uniqueId val="{00000001-17F7-42DE-BEE8-DB9FC5B17C60}"/>
            </c:ext>
          </c:extLst>
        </c:ser>
        <c:dLbls>
          <c:showLegendKey val="0"/>
          <c:showVal val="0"/>
          <c:showCatName val="0"/>
          <c:showSerName val="0"/>
          <c:showPercent val="0"/>
          <c:showBubbleSize val="0"/>
        </c:dLbls>
        <c:marker val="1"/>
        <c:smooth val="0"/>
        <c:axId val="-1350223440"/>
        <c:axId val="-1007968672"/>
      </c:lineChart>
      <c:catAx>
        <c:axId val="-1350223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7968672"/>
        <c:crosses val="autoZero"/>
        <c:auto val="1"/>
        <c:lblAlgn val="ctr"/>
        <c:lblOffset val="100"/>
        <c:tickLblSkip val="1"/>
        <c:tickMarkSkip val="1"/>
        <c:noMultiLvlLbl val="0"/>
      </c:catAx>
      <c:valAx>
        <c:axId val="-10079686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223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9.48</c:v>
                </c:pt>
                <c:pt idx="1">
                  <c:v>8.44</c:v>
                </c:pt>
                <c:pt idx="2">
                  <c:v>9.5</c:v>
                </c:pt>
                <c:pt idx="3">
                  <c:v>9.19</c:v>
                </c:pt>
                <c:pt idx="4">
                  <c:v>10.49</c:v>
                </c:pt>
              </c:numCache>
            </c:numRef>
          </c:val>
          <c:extLst>
            <c:ext xmlns:c16="http://schemas.microsoft.com/office/drawing/2014/chart" uri="{C3380CC4-5D6E-409C-BE32-E72D297353CC}">
              <c16:uniqueId val="{00000000-306B-44D9-954B-CC03803A23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19.989999999999998</c:v>
                </c:pt>
                <c:pt idx="1">
                  <c:v>19.71</c:v>
                </c:pt>
                <c:pt idx="2">
                  <c:v>19.739999999999998</c:v>
                </c:pt>
                <c:pt idx="3">
                  <c:v>25.9</c:v>
                </c:pt>
                <c:pt idx="4">
                  <c:v>25.62</c:v>
                </c:pt>
              </c:numCache>
            </c:numRef>
          </c:val>
          <c:extLst>
            <c:ext xmlns:c16="http://schemas.microsoft.com/office/drawing/2014/chart" uri="{C3380CC4-5D6E-409C-BE32-E72D297353CC}">
              <c16:uniqueId val="{00000001-306B-44D9-954B-CC03803A23E8}"/>
            </c:ext>
          </c:extLst>
        </c:ser>
        <c:dLbls>
          <c:showLegendKey val="0"/>
          <c:showVal val="0"/>
          <c:showCatName val="0"/>
          <c:showSerName val="0"/>
          <c:showPercent val="0"/>
          <c:showBubbleSize val="0"/>
        </c:dLbls>
        <c:gapWidth val="250"/>
        <c:overlap val="100"/>
        <c:axId val="-1007970304"/>
        <c:axId val="-1007964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3.88</c:v>
                </c:pt>
                <c:pt idx="1">
                  <c:v>-0.75</c:v>
                </c:pt>
                <c:pt idx="2">
                  <c:v>1.1399999999999999</c:v>
                </c:pt>
                <c:pt idx="3">
                  <c:v>5.5</c:v>
                </c:pt>
                <c:pt idx="4">
                  <c:v>1.41</c:v>
                </c:pt>
              </c:numCache>
            </c:numRef>
          </c:val>
          <c:smooth val="0"/>
          <c:extLst>
            <c:ext xmlns:c16="http://schemas.microsoft.com/office/drawing/2014/chart" uri="{C3380CC4-5D6E-409C-BE32-E72D297353CC}">
              <c16:uniqueId val="{00000002-306B-44D9-954B-CC03803A23E8}"/>
            </c:ext>
          </c:extLst>
        </c:ser>
        <c:dLbls>
          <c:showLegendKey val="0"/>
          <c:showVal val="0"/>
          <c:showCatName val="0"/>
          <c:showSerName val="0"/>
          <c:showPercent val="0"/>
          <c:showBubbleSize val="0"/>
        </c:dLbls>
        <c:marker val="1"/>
        <c:smooth val="0"/>
        <c:axId val="-1007970304"/>
        <c:axId val="-1007964320"/>
      </c:lineChart>
      <c:catAx>
        <c:axId val="-100797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7964320"/>
        <c:crosses val="autoZero"/>
        <c:auto val="1"/>
        <c:lblAlgn val="ctr"/>
        <c:lblOffset val="100"/>
        <c:tickLblSkip val="1"/>
        <c:tickMarkSkip val="1"/>
        <c:noMultiLvlLbl val="0"/>
      </c:catAx>
      <c:valAx>
        <c:axId val="-100796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97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80-4392-B650-A97B4D4913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80-4392-B650-A97B4D4913E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80-4392-B650-A97B4D4913E0}"/>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0.03</c:v>
                </c:pt>
                <c:pt idx="8">
                  <c:v>#N/A</c:v>
                </c:pt>
                <c:pt idx="9">
                  <c:v>0.01</c:v>
                </c:pt>
              </c:numCache>
            </c:numRef>
          </c:val>
          <c:extLst>
            <c:ext xmlns:c16="http://schemas.microsoft.com/office/drawing/2014/chart" uri="{C3380CC4-5D6E-409C-BE32-E72D297353CC}">
              <c16:uniqueId val="{00000003-9280-4392-B650-A97B4D4913E0}"/>
            </c:ext>
          </c:extLst>
        </c:ser>
        <c:ser>
          <c:idx val="4"/>
          <c:order val="4"/>
          <c:tx>
            <c:strRef>
              <c:f>データシート!$A$31</c:f>
              <c:strCache>
                <c:ptCount val="1"/>
                <c:pt idx="0">
                  <c:v>駐車場事業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0.05</c:v>
                </c:pt>
              </c:numCache>
            </c:numRef>
          </c:val>
          <c:extLst>
            <c:ext xmlns:c16="http://schemas.microsoft.com/office/drawing/2014/chart" uri="{C3380CC4-5D6E-409C-BE32-E72D297353CC}">
              <c16:uniqueId val="{00000004-9280-4392-B650-A97B4D4913E0}"/>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0.34</c:v>
                </c:pt>
                <c:pt idx="2">
                  <c:v>#N/A</c:v>
                </c:pt>
                <c:pt idx="3">
                  <c:v>1.02</c:v>
                </c:pt>
                <c:pt idx="4">
                  <c:v>#N/A</c:v>
                </c:pt>
                <c:pt idx="5">
                  <c:v>1.02</c:v>
                </c:pt>
                <c:pt idx="6">
                  <c:v>#N/A</c:v>
                </c:pt>
                <c:pt idx="7">
                  <c:v>0.51</c:v>
                </c:pt>
                <c:pt idx="8">
                  <c:v>#N/A</c:v>
                </c:pt>
                <c:pt idx="9">
                  <c:v>0.18</c:v>
                </c:pt>
              </c:numCache>
            </c:numRef>
          </c:val>
          <c:extLst>
            <c:ext xmlns:c16="http://schemas.microsoft.com/office/drawing/2014/chart" uri="{C3380CC4-5D6E-409C-BE32-E72D297353CC}">
              <c16:uniqueId val="{00000005-9280-4392-B650-A97B4D4913E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0.4</c:v>
                </c:pt>
                <c:pt idx="4">
                  <c:v>#N/A</c:v>
                </c:pt>
                <c:pt idx="5">
                  <c:v>0.65</c:v>
                </c:pt>
                <c:pt idx="6">
                  <c:v>#N/A</c:v>
                </c:pt>
                <c:pt idx="7">
                  <c:v>0.33</c:v>
                </c:pt>
                <c:pt idx="8">
                  <c:v>#N/A</c:v>
                </c:pt>
                <c:pt idx="9">
                  <c:v>0.42</c:v>
                </c:pt>
              </c:numCache>
            </c:numRef>
          </c:val>
          <c:extLst>
            <c:ext xmlns:c16="http://schemas.microsoft.com/office/drawing/2014/chart" uri="{C3380CC4-5D6E-409C-BE32-E72D297353CC}">
              <c16:uniqueId val="{00000006-9280-4392-B650-A97B4D4913E0}"/>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0.02</c:v>
                </c:pt>
                <c:pt idx="2">
                  <c:v>#N/A</c:v>
                </c:pt>
                <c:pt idx="3">
                  <c:v>0.02</c:v>
                </c:pt>
                <c:pt idx="4">
                  <c:v>#N/A</c:v>
                </c:pt>
                <c:pt idx="5">
                  <c:v>0.02</c:v>
                </c:pt>
                <c:pt idx="6">
                  <c:v>#N/A</c:v>
                </c:pt>
                <c:pt idx="7">
                  <c:v>0.19</c:v>
                </c:pt>
                <c:pt idx="8">
                  <c:v>#N/A</c:v>
                </c:pt>
                <c:pt idx="9">
                  <c:v>0.52</c:v>
                </c:pt>
              </c:numCache>
            </c:numRef>
          </c:val>
          <c:extLst>
            <c:ext xmlns:c16="http://schemas.microsoft.com/office/drawing/2014/chart" uri="{C3380CC4-5D6E-409C-BE32-E72D297353CC}">
              <c16:uniqueId val="{00000007-9280-4392-B650-A97B4D4913E0}"/>
            </c:ext>
          </c:extLst>
        </c:ser>
        <c:ser>
          <c:idx val="8"/>
          <c:order val="8"/>
          <c:tx>
            <c:strRef>
              <c:f>データシート!$A$35</c:f>
              <c:strCache>
                <c:ptCount val="1"/>
                <c:pt idx="0">
                  <c:v>競輪事業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c:v>
                </c:pt>
                <c:pt idx="2">
                  <c:v>#N/A</c:v>
                </c:pt>
                <c:pt idx="3">
                  <c:v>0.28999999999999998</c:v>
                </c:pt>
                <c:pt idx="4">
                  <c:v>#N/A</c:v>
                </c:pt>
                <c:pt idx="5">
                  <c:v>0.28000000000000003</c:v>
                </c:pt>
                <c:pt idx="6">
                  <c:v>#N/A</c:v>
                </c:pt>
                <c:pt idx="7">
                  <c:v>0.25</c:v>
                </c:pt>
                <c:pt idx="8">
                  <c:v>#N/A</c:v>
                </c:pt>
                <c:pt idx="9">
                  <c:v>0.62</c:v>
                </c:pt>
              </c:numCache>
            </c:numRef>
          </c:val>
          <c:extLst>
            <c:ext xmlns:c16="http://schemas.microsoft.com/office/drawing/2014/chart" uri="{C3380CC4-5D6E-409C-BE32-E72D297353CC}">
              <c16:uniqueId val="{00000008-9280-4392-B650-A97B4D4913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9.4700000000000006</c:v>
                </c:pt>
                <c:pt idx="2">
                  <c:v>#N/A</c:v>
                </c:pt>
                <c:pt idx="3">
                  <c:v>8.43</c:v>
                </c:pt>
                <c:pt idx="4">
                  <c:v>#N/A</c:v>
                </c:pt>
                <c:pt idx="5">
                  <c:v>9.49</c:v>
                </c:pt>
                <c:pt idx="6">
                  <c:v>#N/A</c:v>
                </c:pt>
                <c:pt idx="7">
                  <c:v>9.18</c:v>
                </c:pt>
                <c:pt idx="8">
                  <c:v>#N/A</c:v>
                </c:pt>
                <c:pt idx="9">
                  <c:v>10.48</c:v>
                </c:pt>
              </c:numCache>
            </c:numRef>
          </c:val>
          <c:extLst>
            <c:ext xmlns:c16="http://schemas.microsoft.com/office/drawing/2014/chart" uri="{C3380CC4-5D6E-409C-BE32-E72D297353CC}">
              <c16:uniqueId val="{00000009-9280-4392-B650-A97B4D4913E0}"/>
            </c:ext>
          </c:extLst>
        </c:ser>
        <c:dLbls>
          <c:showLegendKey val="0"/>
          <c:showVal val="0"/>
          <c:showCatName val="0"/>
          <c:showSerName val="0"/>
          <c:showPercent val="0"/>
          <c:showBubbleSize val="0"/>
        </c:dLbls>
        <c:gapWidth val="150"/>
        <c:overlap val="100"/>
        <c:axId val="-1007977920"/>
        <c:axId val="-1007965952"/>
      </c:barChart>
      <c:catAx>
        <c:axId val="-100797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965952"/>
        <c:crosses val="autoZero"/>
        <c:auto val="1"/>
        <c:lblAlgn val="ctr"/>
        <c:lblOffset val="100"/>
        <c:tickLblSkip val="1"/>
        <c:tickMarkSkip val="1"/>
        <c:noMultiLvlLbl val="0"/>
      </c:catAx>
      <c:valAx>
        <c:axId val="-1007965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977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5161</c:v>
                </c:pt>
                <c:pt idx="5">
                  <c:v>4833</c:v>
                </c:pt>
                <c:pt idx="8">
                  <c:v>4739</c:v>
                </c:pt>
                <c:pt idx="11">
                  <c:v>4592</c:v>
                </c:pt>
                <c:pt idx="14">
                  <c:v>4204</c:v>
                </c:pt>
              </c:numCache>
            </c:numRef>
          </c:val>
          <c:extLst>
            <c:ext xmlns:c16="http://schemas.microsoft.com/office/drawing/2014/chart" uri="{C3380CC4-5D6E-409C-BE32-E72D297353CC}">
              <c16:uniqueId val="{00000000-0C7C-41E6-83F5-15D03CACF3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7C-41E6-83F5-15D03CACF3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346</c:v>
                </c:pt>
                <c:pt idx="3">
                  <c:v>739</c:v>
                </c:pt>
                <c:pt idx="6">
                  <c:v>395</c:v>
                </c:pt>
                <c:pt idx="9">
                  <c:v>248</c:v>
                </c:pt>
                <c:pt idx="12">
                  <c:v>214</c:v>
                </c:pt>
              </c:numCache>
            </c:numRef>
          </c:val>
          <c:extLst>
            <c:ext xmlns:c16="http://schemas.microsoft.com/office/drawing/2014/chart" uri="{C3380CC4-5D6E-409C-BE32-E72D297353CC}">
              <c16:uniqueId val="{00000002-0C7C-41E6-83F5-15D03CACF3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156</c:v>
                </c:pt>
                <c:pt idx="3">
                  <c:v>125</c:v>
                </c:pt>
                <c:pt idx="6">
                  <c:v>105</c:v>
                </c:pt>
                <c:pt idx="9">
                  <c:v>91</c:v>
                </c:pt>
                <c:pt idx="12">
                  <c:v>65</c:v>
                </c:pt>
              </c:numCache>
            </c:numRef>
          </c:val>
          <c:extLst>
            <c:ext xmlns:c16="http://schemas.microsoft.com/office/drawing/2014/chart" uri="{C3380CC4-5D6E-409C-BE32-E72D297353CC}">
              <c16:uniqueId val="{00000003-0C7C-41E6-83F5-15D03CACF3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1314</c:v>
                </c:pt>
                <c:pt idx="3">
                  <c:v>1259</c:v>
                </c:pt>
                <c:pt idx="6">
                  <c:v>1197</c:v>
                </c:pt>
                <c:pt idx="9">
                  <c:v>1122</c:v>
                </c:pt>
                <c:pt idx="12">
                  <c:v>1105</c:v>
                </c:pt>
              </c:numCache>
            </c:numRef>
          </c:val>
          <c:extLst>
            <c:ext xmlns:c16="http://schemas.microsoft.com/office/drawing/2014/chart" uri="{C3380CC4-5D6E-409C-BE32-E72D297353CC}">
              <c16:uniqueId val="{00000004-0C7C-41E6-83F5-15D03CACF3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0C7C-41E6-83F5-15D03CACF3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83</c:v>
                </c:pt>
                <c:pt idx="3">
                  <c:v>0</c:v>
                </c:pt>
                <c:pt idx="6">
                  <c:v>0</c:v>
                </c:pt>
                <c:pt idx="9">
                  <c:v>0</c:v>
                </c:pt>
                <c:pt idx="12">
                  <c:v>0</c:v>
                </c:pt>
              </c:numCache>
            </c:numRef>
          </c:val>
          <c:extLst>
            <c:ext xmlns:c16="http://schemas.microsoft.com/office/drawing/2014/chart" uri="{C3380CC4-5D6E-409C-BE32-E72D297353CC}">
              <c16:uniqueId val="{00000006-0C7C-41E6-83F5-15D03CACF3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3841</c:v>
                </c:pt>
                <c:pt idx="3">
                  <c:v>4098</c:v>
                </c:pt>
                <c:pt idx="6">
                  <c:v>4031</c:v>
                </c:pt>
                <c:pt idx="9">
                  <c:v>4067</c:v>
                </c:pt>
                <c:pt idx="12">
                  <c:v>3682</c:v>
                </c:pt>
              </c:numCache>
            </c:numRef>
          </c:val>
          <c:extLst>
            <c:ext xmlns:c16="http://schemas.microsoft.com/office/drawing/2014/chart" uri="{C3380CC4-5D6E-409C-BE32-E72D297353CC}">
              <c16:uniqueId val="{00000007-0C7C-41E6-83F5-15D03CACF394}"/>
            </c:ext>
          </c:extLst>
        </c:ser>
        <c:dLbls>
          <c:showLegendKey val="0"/>
          <c:showVal val="0"/>
          <c:showCatName val="0"/>
          <c:showSerName val="0"/>
          <c:showPercent val="0"/>
          <c:showBubbleSize val="0"/>
        </c:dLbls>
        <c:gapWidth val="100"/>
        <c:overlap val="100"/>
        <c:axId val="-1007970848"/>
        <c:axId val="-1007977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596</c:v>
                </c:pt>
                <c:pt idx="2">
                  <c:v>#N/A</c:v>
                </c:pt>
                <c:pt idx="3">
                  <c:v>#N/A</c:v>
                </c:pt>
                <c:pt idx="4">
                  <c:v>1388</c:v>
                </c:pt>
                <c:pt idx="5">
                  <c:v>#N/A</c:v>
                </c:pt>
                <c:pt idx="6">
                  <c:v>#N/A</c:v>
                </c:pt>
                <c:pt idx="7">
                  <c:v>989</c:v>
                </c:pt>
                <c:pt idx="8">
                  <c:v>#N/A</c:v>
                </c:pt>
                <c:pt idx="9">
                  <c:v>#N/A</c:v>
                </c:pt>
                <c:pt idx="10">
                  <c:v>936</c:v>
                </c:pt>
                <c:pt idx="11">
                  <c:v>#N/A</c:v>
                </c:pt>
                <c:pt idx="12">
                  <c:v>#N/A</c:v>
                </c:pt>
                <c:pt idx="13">
                  <c:v>862</c:v>
                </c:pt>
                <c:pt idx="14">
                  <c:v>#N/A</c:v>
                </c:pt>
              </c:numCache>
            </c:numRef>
          </c:val>
          <c:smooth val="0"/>
          <c:extLst>
            <c:ext xmlns:c16="http://schemas.microsoft.com/office/drawing/2014/chart" uri="{C3380CC4-5D6E-409C-BE32-E72D297353CC}">
              <c16:uniqueId val="{00000008-0C7C-41E6-83F5-15D03CACF394}"/>
            </c:ext>
          </c:extLst>
        </c:ser>
        <c:dLbls>
          <c:showLegendKey val="0"/>
          <c:showVal val="0"/>
          <c:showCatName val="0"/>
          <c:showSerName val="0"/>
          <c:showPercent val="0"/>
          <c:showBubbleSize val="0"/>
        </c:dLbls>
        <c:marker val="1"/>
        <c:smooth val="0"/>
        <c:axId val="-1007970848"/>
        <c:axId val="-1007977376"/>
      </c:lineChart>
      <c:catAx>
        <c:axId val="-100797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7977376"/>
        <c:crosses val="autoZero"/>
        <c:auto val="1"/>
        <c:lblAlgn val="ctr"/>
        <c:lblOffset val="100"/>
        <c:tickLblSkip val="1"/>
        <c:tickMarkSkip val="1"/>
        <c:noMultiLvlLbl val="0"/>
      </c:catAx>
      <c:valAx>
        <c:axId val="-100797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970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23623</c:v>
                </c:pt>
                <c:pt idx="5">
                  <c:v>21330</c:v>
                </c:pt>
                <c:pt idx="8">
                  <c:v>18676</c:v>
                </c:pt>
                <c:pt idx="11">
                  <c:v>16670</c:v>
                </c:pt>
                <c:pt idx="14">
                  <c:v>15086</c:v>
                </c:pt>
              </c:numCache>
            </c:numRef>
          </c:val>
          <c:extLst>
            <c:ext xmlns:c16="http://schemas.microsoft.com/office/drawing/2014/chart" uri="{C3380CC4-5D6E-409C-BE32-E72D297353CC}">
              <c16:uniqueId val="{00000000-2052-4BE9-8128-4F44284731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13847</c:v>
                </c:pt>
                <c:pt idx="5">
                  <c:v>12915</c:v>
                </c:pt>
                <c:pt idx="8">
                  <c:v>11676</c:v>
                </c:pt>
                <c:pt idx="11">
                  <c:v>10745</c:v>
                </c:pt>
                <c:pt idx="14">
                  <c:v>10896</c:v>
                </c:pt>
              </c:numCache>
            </c:numRef>
          </c:val>
          <c:extLst>
            <c:ext xmlns:c16="http://schemas.microsoft.com/office/drawing/2014/chart" uri="{C3380CC4-5D6E-409C-BE32-E72D297353CC}">
              <c16:uniqueId val="{00000001-2052-4BE9-8128-4F44284731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23024</c:v>
                </c:pt>
                <c:pt idx="5">
                  <c:v>23072</c:v>
                </c:pt>
                <c:pt idx="8">
                  <c:v>26219</c:v>
                </c:pt>
                <c:pt idx="11">
                  <c:v>29707</c:v>
                </c:pt>
                <c:pt idx="14">
                  <c:v>32808</c:v>
                </c:pt>
              </c:numCache>
            </c:numRef>
          </c:val>
          <c:extLst>
            <c:ext xmlns:c16="http://schemas.microsoft.com/office/drawing/2014/chart" uri="{C3380CC4-5D6E-409C-BE32-E72D297353CC}">
              <c16:uniqueId val="{00000002-2052-4BE9-8128-4F44284731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52-4BE9-8128-4F44284731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52-4BE9-8128-4F44284731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52-4BE9-8128-4F44284731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8379</c:v>
                </c:pt>
                <c:pt idx="3">
                  <c:v>8613</c:v>
                </c:pt>
                <c:pt idx="6">
                  <c:v>8889</c:v>
                </c:pt>
                <c:pt idx="9">
                  <c:v>8730</c:v>
                </c:pt>
                <c:pt idx="12">
                  <c:v>8733</c:v>
                </c:pt>
              </c:numCache>
            </c:numRef>
          </c:val>
          <c:extLst>
            <c:ext xmlns:c16="http://schemas.microsoft.com/office/drawing/2014/chart" uri="{C3380CC4-5D6E-409C-BE32-E72D297353CC}">
              <c16:uniqueId val="{00000006-2052-4BE9-8128-4F44284731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451</c:v>
                </c:pt>
                <c:pt idx="3">
                  <c:v>321</c:v>
                </c:pt>
                <c:pt idx="6">
                  <c:v>213</c:v>
                </c:pt>
                <c:pt idx="9">
                  <c:v>113</c:v>
                </c:pt>
                <c:pt idx="12">
                  <c:v>42</c:v>
                </c:pt>
              </c:numCache>
            </c:numRef>
          </c:val>
          <c:extLst>
            <c:ext xmlns:c16="http://schemas.microsoft.com/office/drawing/2014/chart" uri="{C3380CC4-5D6E-409C-BE32-E72D297353CC}">
              <c16:uniqueId val="{00000007-2052-4BE9-8128-4F44284731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9283</c:v>
                </c:pt>
                <c:pt idx="3">
                  <c:v>8657</c:v>
                </c:pt>
                <c:pt idx="6">
                  <c:v>7940</c:v>
                </c:pt>
                <c:pt idx="9">
                  <c:v>7426</c:v>
                </c:pt>
                <c:pt idx="12">
                  <c:v>7751</c:v>
                </c:pt>
              </c:numCache>
            </c:numRef>
          </c:val>
          <c:extLst>
            <c:ext xmlns:c16="http://schemas.microsoft.com/office/drawing/2014/chart" uri="{C3380CC4-5D6E-409C-BE32-E72D297353CC}">
              <c16:uniqueId val="{00000008-2052-4BE9-8128-4F44284731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2419</c:v>
                </c:pt>
                <c:pt idx="3">
                  <c:v>2130</c:v>
                </c:pt>
                <c:pt idx="6">
                  <c:v>1747</c:v>
                </c:pt>
                <c:pt idx="9">
                  <c:v>1806</c:v>
                </c:pt>
                <c:pt idx="12">
                  <c:v>1576</c:v>
                </c:pt>
              </c:numCache>
            </c:numRef>
          </c:val>
          <c:extLst>
            <c:ext xmlns:c16="http://schemas.microsoft.com/office/drawing/2014/chart" uri="{C3380CC4-5D6E-409C-BE32-E72D297353CC}">
              <c16:uniqueId val="{00000009-2052-4BE9-8128-4F44284731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30844</c:v>
                </c:pt>
                <c:pt idx="3">
                  <c:v>29276</c:v>
                </c:pt>
                <c:pt idx="6">
                  <c:v>26473</c:v>
                </c:pt>
                <c:pt idx="9">
                  <c:v>24708</c:v>
                </c:pt>
                <c:pt idx="12">
                  <c:v>23524</c:v>
                </c:pt>
              </c:numCache>
            </c:numRef>
          </c:val>
          <c:extLst>
            <c:ext xmlns:c16="http://schemas.microsoft.com/office/drawing/2014/chart" uri="{C3380CC4-5D6E-409C-BE32-E72D297353CC}">
              <c16:uniqueId val="{0000000A-2052-4BE9-8128-4F44284731F7}"/>
            </c:ext>
          </c:extLst>
        </c:ser>
        <c:dLbls>
          <c:showLegendKey val="0"/>
          <c:showVal val="0"/>
          <c:showCatName val="0"/>
          <c:showSerName val="0"/>
          <c:showPercent val="0"/>
          <c:showBubbleSize val="0"/>
        </c:dLbls>
        <c:gapWidth val="100"/>
        <c:overlap val="100"/>
        <c:axId val="-1007975200"/>
        <c:axId val="-1007972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52-4BE9-8128-4F44284731F7}"/>
            </c:ext>
          </c:extLst>
        </c:ser>
        <c:dLbls>
          <c:showLegendKey val="0"/>
          <c:showVal val="0"/>
          <c:showCatName val="0"/>
          <c:showSerName val="0"/>
          <c:showPercent val="0"/>
          <c:showBubbleSize val="0"/>
        </c:dLbls>
        <c:marker val="1"/>
        <c:smooth val="0"/>
        <c:axId val="-1007975200"/>
        <c:axId val="-1007972480"/>
      </c:lineChart>
      <c:catAx>
        <c:axId val="-100797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7972480"/>
        <c:crosses val="autoZero"/>
        <c:auto val="1"/>
        <c:lblAlgn val="ctr"/>
        <c:lblOffset val="100"/>
        <c:tickLblSkip val="1"/>
        <c:tickMarkSkip val="1"/>
        <c:noMultiLvlLbl val="0"/>
      </c:catAx>
      <c:valAx>
        <c:axId val="-1007972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97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8134</c:v>
                </c:pt>
                <c:pt idx="1">
                  <c:v>10545</c:v>
                </c:pt>
                <c:pt idx="2">
                  <c:v>10548</c:v>
                </c:pt>
              </c:numCache>
            </c:numRef>
          </c:val>
          <c:extLst>
            <c:ext xmlns:c16="http://schemas.microsoft.com/office/drawing/2014/chart" uri="{C3380CC4-5D6E-409C-BE32-E72D297353CC}">
              <c16:uniqueId val="{00000000-D440-469E-95E4-6921FFE06C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440-469E-95E4-6921FFE06C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12561</c:v>
                </c:pt>
                <c:pt idx="1">
                  <c:v>12933</c:v>
                </c:pt>
                <c:pt idx="2">
                  <c:v>15150</c:v>
                </c:pt>
              </c:numCache>
            </c:numRef>
          </c:val>
          <c:extLst>
            <c:ext xmlns:c16="http://schemas.microsoft.com/office/drawing/2014/chart" uri="{C3380CC4-5D6E-409C-BE32-E72D297353CC}">
              <c16:uniqueId val="{00000002-D440-469E-95E4-6921FFE06C7E}"/>
            </c:ext>
          </c:extLst>
        </c:ser>
        <c:dLbls>
          <c:showLegendKey val="0"/>
          <c:showVal val="0"/>
          <c:showCatName val="0"/>
          <c:showSerName val="0"/>
          <c:showPercent val="0"/>
          <c:showBubbleSize val="0"/>
        </c:dLbls>
        <c:gapWidth val="120"/>
        <c:overlap val="100"/>
        <c:axId val="-1007963232"/>
        <c:axId val="-1007969216"/>
      </c:barChart>
      <c:catAx>
        <c:axId val="-100796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07969216"/>
        <c:crosses val="autoZero"/>
        <c:auto val="1"/>
        <c:lblAlgn val="ctr"/>
        <c:lblOffset val="100"/>
        <c:tickLblSkip val="1"/>
        <c:tickMarkSkip val="1"/>
        <c:noMultiLvlLbl val="0"/>
      </c:catAx>
      <c:valAx>
        <c:axId val="-1007969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0796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{BB55B75D-AED2-4F18-B5ED-4FD627697ADF}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9E-49CB-8D22-96DB90C1B1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{92E4D1BC-D9A5-4081-875E-C85C5BF41DE7}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9E-49CB-8D22-96DB90C1B1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{65C8EC5B-2B74-4F79-9712-D24DA8165AD5}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9E-49CB-8D22-96DB90C1B1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{A26E21C7-812C-494E-BE3A-EEE33D163DD3}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9E-49CB-8D22-96DB90C1B1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{5EB6DF92-4C62-4A0A-A994-814B91BAB10A}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9E-49CB-8D22-96DB90C1B18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{2DB81604-AE72-4697-BA9F-0E225742CB09}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9E-49CB-8D22-96DB90C1B18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{8BA242FE-321A-41F5-A1EA-FEDC9A1F6231}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9E-49CB-8D22-96DB90C1B18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{D8276006-CB23-4BED-9171-1769F88E1C55}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9E-49CB-8D22-96DB90C1B18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{760CD238-A7FB-4A69-BB9B-62FA0F26C1AC}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9E-49CB-8D22-96DB90C1B1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57.7</c:v>
                </c:pt>
                <c:pt idx="16">
                  <c:v>58.8</c:v>
                </c:pt>
                <c:pt idx="24">
                  <c:v>59.1</c:v>
                </c:pt>
                <c:pt idx="32">
                  <c:v>59.7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E9E-49CB-8D22-96DB90C1B1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{B0B34257-93FD-4CE9-A3BE-C829CC1B53F8}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9E-49CB-8D22-96DB90C1B1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{67B50AB2-C812-45A2-AF72-FEB973C3A3A9}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9E-49CB-8D22-96DB90C1B1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{912AE7BF-77AF-4C1C-95D3-8834270C8A21}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9E-49CB-8D22-96DB90C1B1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{8165A03D-748D-4F04-B303-AC1621C4CE07}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9E-49CB-8D22-96DB90C1B1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{CEB76EA7-B5D3-4F95-B016-E278D40976B0}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9E-49CB-8D22-96DB90C1B18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{D065BB3D-E426-46A9-B6B0-354133A60BB5}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9E-49CB-8D22-96DB90C1B18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{BF364859-ABEF-425D-9A7F-12B39E7CD7E6}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9E-49CB-8D22-96DB90C1B18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{0E871F4F-757F-45F7-A700-32FF90879639}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9E-49CB-8D22-96DB90C1B18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{0CB37FEF-0C8F-4AB3-8BB4-0EF8B69FEB39}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9E-49CB-8D22-96DB90C1B1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0E9E-49CB-8D22-96DB90C1B183}"/>
            </c:ext>
          </c:extLst>
        </c:ser>
        <c:dLbls>
          <c:showLegendKey val="0"/>
          <c:showVal val="1"/>
          <c:showCatName val="0"/>
          <c:showSerName val="0"/>
          <c:showPercent val="0"/>
          <c:showBubbleSize val="0"/>
        </c:dLbls>
        <c:axId val="-1007939136"/>
        <c:axId val="-1007936960"/>
      </c:scatterChart>
      <c:valAx>
        <c:axId val="-1007939136"/>
        <c:scaling>
          <c:orientation val="minMax"/>
          <c:max val="60.6"/>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7936960"/>
        <c:crosses val="autoZero"/>
        <c:crossBetween val="midCat"/>
      </c:valAx>
      <c:valAx>
        <c:axId val="-1007936960"/>
        <c:scaling>
          <c:orientation val="minMax"/>
          <c:max val="18.5"/>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793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{4E129A4D-91A0-4D22-BE1B-AA778AC068C3}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D46-4C26-859B-38E65A1D61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{56B83EFE-F140-4FEC-9773-CA230180CB9A}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46-4C26-859B-38E65A1D61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{4B66AD88-D1CB-48FE-98B8-CD6210FC6CAD}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46-4C26-859B-38E65A1D61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{F77F1FBF-F982-43ED-A5B5-5BEAF04BA27A}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46-4C26-859B-38E65A1D61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{09EFAA16-9FE9-4E56-88D2-1CFBD7561A5F}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46-4C26-859B-38E65A1D619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{34805A70-C836-45A8-8048-238D21CE2E8C}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D46-4C26-859B-38E65A1D619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{B4B1695F-12E3-4D83-AF27-18C7FD665242}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D46-4C26-859B-38E65A1D619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{BF2463F4-A470-4729-B33F-553D4F6370FC}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D46-4C26-859B-38E65A1D619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{3504A167-1AC3-4F1A-A592-40C2645D5A62}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D46-4C26-859B-38E65A1D61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2</c:v>
                </c:pt>
                <c:pt idx="16">
                  <c:v>2.5</c:v>
                </c:pt>
                <c:pt idx="24">
                  <c:v>2.8</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D46-4C26-859B-38E65A1D61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{2B8D5D26-F511-4F04-8D3E-254B9D4FD099}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D46-4C26-859B-38E65A1D61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{8B46AFC0-9CE8-4828-978A-3C36E28ECA19}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46-4C26-859B-38E65A1D61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{5EC8E67A-85D0-46C4-9833-E692DFD329CA}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46-4C26-859B-38E65A1D61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{46A74542-7937-4241-8000-54C0DE4C3566}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46-4C26-859B-38E65A1D61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{B1DC6AEA-CF0F-4A3E-AA99-DC094FBD6988}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46-4C26-859B-38E65A1D619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{DDDC3438-329D-4BF0-84BB-5E6F859EC255}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D46-4C26-859B-38E65A1D619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{77436A7B-2821-4484-8FFA-3CDBFFC7E4E4}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D46-4C26-859B-38E65A1D619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{2FA4C78F-AE42-42AA-AEC1-FD5ACF650770}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D46-4C26-859B-38E65A1D619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{4252B502-AA70-488A-9B49-40AFC39763E1}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D46-4C26-859B-38E65A1D61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FD46-4C26-859B-38E65A1D619B}"/>
            </c:ext>
          </c:extLst>
        </c:ser>
        <c:dLbls>
          <c:showLegendKey val="0"/>
          <c:showVal val="1"/>
          <c:showCatName val="0"/>
          <c:showSerName val="0"/>
          <c:showPercent val="0"/>
          <c:showBubbleSize val="0"/>
        </c:dLbls>
        <c:axId val="-1007933152"/>
        <c:axId val="-1007938592"/>
      </c:scatterChart>
      <c:valAx>
        <c:axId val="-1007933152"/>
        <c:scaling>
          <c:orientation val="minMax"/>
          <c:max val="4.1999999999999993"/>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7938592"/>
        <c:crosses val="autoZero"/>
        <c:crossBetween val="midCat"/>
      </c:valAx>
      <c:valAx>
        <c:axId val="-1007938592"/>
        <c:scaling>
          <c:orientation val="minMax"/>
          <c:max val="23"/>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7933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実質公債費比率の分子は減となった。主な減要因は、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元利償還金の額（繰上償還額等を除く）</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が前年度に比べ元金償還、利子支払いともに減となったことである。</a:t>
          </a: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28.3</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において元金償還額が借入額を上回ったことである。</a:t>
          </a:r>
        </a:p>
        <a:p>
          <a:r>
            <a:rPr kumimoji="1" lang="ja-JP" altLang="en-US" sz="1400">
              <a:latin typeface="ＭＳ ゴシック" pitchFamily="49" charset="-128"/>
              <a:ea typeface="ＭＳ ゴシック" pitchFamily="49" charset="-128"/>
            </a:rPr>
            <a:t>　今後、老朽化した施設の改修を進める必要があるため、新たな地方債の発行を元金償還額以下とする、市債発行抑制ルールの維持に努める。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特定防衛施設周辺整備調整交付金」を取り崩した一方、剰余金の一部や未利用地の土地売払金、一般寄附金、特定防衛施設周辺整備調整交付金、森林環境譲与税譲与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再編交付金事業基金：駐留軍等の再編の円滑な実施に関する特別措置法（平成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号）第５条第１項に規定する再編関連特別事業に該当する事業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地域づくり振興基金」、「再編交付金事業基金」、「特定防衛施設周辺整備調整交付金」を取り崩した一方、剰余金の一部や未利用地の土地売払金、一般寄附金、特定防衛施設周辺整備調整交付金、森林環境譲与税譲与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億円を確保したが、福島第一原子力発電所事故に伴う損害賠償金の積立てを行った。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本市の有形固定資産減価償却率は、類似団体内平均と比較し、やや低い水準にある。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今後は、公共施設再編個別計画に基づく、施設整備計画策定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むとともに、新清掃工場の整備や新学校給食共同調理場の整備を進める。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72" name="直線コネクタ 71"/>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3"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4" name="直線コネクタ 73"/>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5"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6" name="直線コネクタ 75"/>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77"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8" name="フローチャート: 判断 77"/>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9" name="フローチャート: 判断 78"/>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81" name="フローチャート: 判断 80"/>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82" name="フローチャート: 判断 81"/>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98171</xdr:rowOff>
    </xdr:from>
    <xdr:to>
      <xdr:col>23</xdr:col>
      <xdr:colOff>136525</xdr:colOff>
      <xdr:row>32</xdr:row>
      <xdr:rowOff>28321</xdr:rowOff>
    </xdr:to>
    <xdr:sp macro="" textlink="">
      <xdr:nvSpPr>
        <xdr:cNvPr id="88" name="楕円 87"/>
        <xdr:cNvSpPr/>
      </xdr:nvSpPr>
      <xdr:spPr>
        <a:xfrm>
          <a:off x="4711700" y="61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121048</xdr:rowOff>
    </xdr:from>
    <xdr:ext cx="405111" cy="259045"/>
    <xdr:sp macro="" textlink="">
      <xdr:nvSpPr>
        <xdr:cNvPr id="89" name="有形固定資産減価償却率該当値テキスト"/>
        <xdr:cNvSpPr txBox="1"/>
      </xdr:nvSpPr>
      <xdr:spPr>
        <a:xfrm>
          <a:off x="4813300" y="603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90" name="楕円 89"/>
        <xdr:cNvSpPr/>
      </xdr:nvSpPr>
      <xdr:spPr>
        <a:xfrm>
          <a:off x="4000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31</xdr:row>
      <xdr:rowOff>148971</xdr:rowOff>
    </xdr:to>
    <xdr:cxnSp macro="">
      <xdr:nvCxnSpPr>
        <xdr:cNvPr id="91" name="直線コネクタ 90"/>
        <xdr:cNvCxnSpPr/>
      </xdr:nvCxnSpPr>
      <xdr:spPr>
        <a:xfrm>
          <a:off x="4051300" y="6209538"/>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59309</xdr:rowOff>
    </xdr:from>
    <xdr:to>
      <xdr:col>15</xdr:col>
      <xdr:colOff>187325</xdr:colOff>
      <xdr:row>31</xdr:row>
      <xdr:rowOff>160909</xdr:rowOff>
    </xdr:to>
    <xdr:sp macro="" textlink="">
      <xdr:nvSpPr>
        <xdr:cNvPr id="92" name="楕円 91"/>
        <xdr:cNvSpPr/>
      </xdr:nvSpPr>
      <xdr:spPr>
        <a:xfrm>
          <a:off x="32385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110109</xdr:rowOff>
    </xdr:from>
    <xdr:to>
      <xdr:col>19</xdr:col>
      <xdr:colOff>136525</xdr:colOff>
      <xdr:row>31</xdr:row>
      <xdr:rowOff>123063</xdr:rowOff>
    </xdr:to>
    <xdr:cxnSp macro="">
      <xdr:nvCxnSpPr>
        <xdr:cNvPr id="93" name="直線コネクタ 92"/>
        <xdr:cNvCxnSpPr/>
      </xdr:nvCxnSpPr>
      <xdr:spPr>
        <a:xfrm>
          <a:off x="3289300" y="619658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11811</xdr:rowOff>
    </xdr:from>
    <xdr:to>
      <xdr:col>11</xdr:col>
      <xdr:colOff>187325</xdr:colOff>
      <xdr:row>31</xdr:row>
      <xdr:rowOff>113411</xdr:rowOff>
    </xdr:to>
    <xdr:sp macro="" textlink="">
      <xdr:nvSpPr>
        <xdr:cNvPr id="94" name="楕円 93"/>
        <xdr:cNvSpPr/>
      </xdr:nvSpPr>
      <xdr:spPr>
        <a:xfrm>
          <a:off x="2476500" y="60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62611</xdr:rowOff>
    </xdr:from>
    <xdr:to>
      <xdr:col>15</xdr:col>
      <xdr:colOff>136525</xdr:colOff>
      <xdr:row>31</xdr:row>
      <xdr:rowOff>110109</xdr:rowOff>
    </xdr:to>
    <xdr:cxnSp macro="">
      <xdr:nvCxnSpPr>
        <xdr:cNvPr id="95" name="直線コネクタ 94"/>
        <xdr:cNvCxnSpPr/>
      </xdr:nvCxnSpPr>
      <xdr:spPr>
        <a:xfrm>
          <a:off x="2527300" y="6149086"/>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96" name="n_1aveValue有形固定資産減価償却率"/>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7"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98"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9" name="n_4aveValue有形固定資産減価償却率"/>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18940</xdr:rowOff>
    </xdr:from>
    <xdr:ext cx="405111" cy="259045"/>
    <xdr:sp macro="" textlink="">
      <xdr:nvSpPr>
        <xdr:cNvPr id="100" name="n_1mainValue有形固定資産減価償却率"/>
        <xdr:cNvSpPr txBox="1"/>
      </xdr:nvSpPr>
      <xdr:spPr>
        <a:xfrm>
          <a:off x="3836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5986</xdr:rowOff>
    </xdr:from>
    <xdr:ext cx="405111" cy="259045"/>
    <xdr:sp macro="" textlink="">
      <xdr:nvSpPr>
        <xdr:cNvPr id="101" name="n_2mainValue有形固定資産減価償却率"/>
        <xdr:cNvSpPr txBox="1"/>
      </xdr:nvSpPr>
      <xdr:spPr>
        <a:xfrm>
          <a:off x="3086744" y="592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129938</xdr:rowOff>
    </xdr:from>
    <xdr:ext cx="405111" cy="259045"/>
    <xdr:sp macro="" textlink="">
      <xdr:nvSpPr>
        <xdr:cNvPr id="102" name="n_3mainValue有形固定資産減価償却率"/>
        <xdr:cNvSpPr txBox="1"/>
      </xdr:nvSpPr>
      <xdr:spPr>
        <a:xfrm>
          <a:off x="23247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新たな市債の発行を当該年度の元利償還額以下に抑制するルールにより、本市の債務償還可能年数は、類似団体平均を大きく下回っている。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今後は、新清掃工場の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新学校給食共同調理場の整備、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公共施設再編個別計画に基づく施設整備に伴い増加することが予想されるため、動向を注視していく必要がある。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3" name="直線コネクタ 132"/>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4"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5" name="直線コネクタ 134"/>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8" name="債務償還比率平均値テキスト"/>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9" name="フローチャート: 判断 138"/>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0" name="フローチャート: 判断 139"/>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1" name="フローチャート: 判断 140"/>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2" name="フローチャート: 判断 141"/>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43" name="フローチャート: 判断 142"/>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21037</xdr:rowOff>
    </xdr:from>
    <xdr:to>
      <xdr:col>72</xdr:col>
      <xdr:colOff>123825</xdr:colOff>
      <xdr:row>26</xdr:row>
      <xdr:rowOff>122637</xdr:rowOff>
    </xdr:to>
    <xdr:sp macro="" textlink="">
      <xdr:nvSpPr>
        <xdr:cNvPr id="149" name="楕円 148"/>
        <xdr:cNvSpPr/>
      </xdr:nvSpPr>
      <xdr:spPr>
        <a:xfrm>
          <a:off x="14033500" y="52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98606</xdr:rowOff>
    </xdr:from>
    <xdr:to>
      <xdr:col>68</xdr:col>
      <xdr:colOff>123825</xdr:colOff>
      <xdr:row>27</xdr:row>
      <xdr:rowOff>28756</xdr:rowOff>
    </xdr:to>
    <xdr:sp macro="" textlink="">
      <xdr:nvSpPr>
        <xdr:cNvPr id="150" name="楕円 149"/>
        <xdr:cNvSpPr/>
      </xdr:nvSpPr>
      <xdr:spPr>
        <a:xfrm>
          <a:off x="13271500" y="53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71837</xdr:rowOff>
    </xdr:from>
    <xdr:to>
      <xdr:col>72</xdr:col>
      <xdr:colOff>73025</xdr:colOff>
      <xdr:row>26</xdr:row>
      <xdr:rowOff>149406</xdr:rowOff>
    </xdr:to>
    <xdr:cxnSp macro="">
      <xdr:nvCxnSpPr>
        <xdr:cNvPr id="151" name="直線コネクタ 150"/>
        <xdr:cNvCxnSpPr/>
      </xdr:nvCxnSpPr>
      <xdr:spPr>
        <a:xfrm flipV="1">
          <a:off x="13322300" y="5301062"/>
          <a:ext cx="762000" cy="7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169237</xdr:rowOff>
    </xdr:from>
    <xdr:to>
      <xdr:col>64</xdr:col>
      <xdr:colOff>123825</xdr:colOff>
      <xdr:row>27</xdr:row>
      <xdr:rowOff>99387</xdr:rowOff>
    </xdr:to>
    <xdr:sp macro="" textlink="">
      <xdr:nvSpPr>
        <xdr:cNvPr id="152" name="楕円 151"/>
        <xdr:cNvSpPr/>
      </xdr:nvSpPr>
      <xdr:spPr>
        <a:xfrm>
          <a:off x="12509500" y="53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149406</xdr:rowOff>
    </xdr:from>
    <xdr:to>
      <xdr:col>68</xdr:col>
      <xdr:colOff>73025</xdr:colOff>
      <xdr:row>27</xdr:row>
      <xdr:rowOff>48587</xdr:rowOff>
    </xdr:to>
    <xdr:cxnSp macro="">
      <xdr:nvCxnSpPr>
        <xdr:cNvPr id="153" name="直線コネクタ 152"/>
        <xdr:cNvCxnSpPr/>
      </xdr:nvCxnSpPr>
      <xdr:spPr>
        <a:xfrm flipV="1">
          <a:off x="12560300" y="5378631"/>
          <a:ext cx="762000" cy="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24466</xdr:rowOff>
    </xdr:from>
    <xdr:to>
      <xdr:col>60</xdr:col>
      <xdr:colOff>123825</xdr:colOff>
      <xdr:row>27</xdr:row>
      <xdr:rowOff>126066</xdr:rowOff>
    </xdr:to>
    <xdr:sp macro="" textlink="">
      <xdr:nvSpPr>
        <xdr:cNvPr id="154" name="楕円 153"/>
        <xdr:cNvSpPr/>
      </xdr:nvSpPr>
      <xdr:spPr>
        <a:xfrm>
          <a:off x="11747500" y="54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48587</xdr:rowOff>
    </xdr:from>
    <xdr:to>
      <xdr:col>64</xdr:col>
      <xdr:colOff>73025</xdr:colOff>
      <xdr:row>27</xdr:row>
      <xdr:rowOff>75266</xdr:rowOff>
    </xdr:to>
    <xdr:cxnSp macro="">
      <xdr:nvCxnSpPr>
        <xdr:cNvPr id="155" name="直線コネクタ 154"/>
        <xdr:cNvCxnSpPr/>
      </xdr:nvCxnSpPr>
      <xdr:spPr>
        <a:xfrm flipV="1">
          <a:off x="11798300" y="5449262"/>
          <a:ext cx="762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6" name="n_1aveValue債務償還比率"/>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57" name="n_2aveValue債務償還比率"/>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58" name="n_3aveValue債務償還比率"/>
        <xdr:cNvSpPr txBox="1"/>
      </xdr:nvSpPr>
      <xdr:spPr>
        <a:xfrm>
          <a:off x="12325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33291</xdr:rowOff>
    </xdr:from>
    <xdr:ext cx="469744" cy="259045"/>
    <xdr:sp macro="" textlink="">
      <xdr:nvSpPr>
        <xdr:cNvPr id="159" name="n_4aveValue債務償還比率"/>
        <xdr:cNvSpPr txBox="1"/>
      </xdr:nvSpPr>
      <xdr:spPr>
        <a:xfrm>
          <a:off x="11563427"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139164</xdr:rowOff>
    </xdr:from>
    <xdr:ext cx="405111" cy="259045"/>
    <xdr:sp macro="" textlink="">
      <xdr:nvSpPr>
        <xdr:cNvPr id="160" name="n_1mainValue債務償還比率"/>
        <xdr:cNvSpPr txBox="1"/>
      </xdr:nvSpPr>
      <xdr:spPr>
        <a:xfrm>
          <a:off x="13869044" y="502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45283</xdr:rowOff>
    </xdr:from>
    <xdr:ext cx="405111" cy="259045"/>
    <xdr:sp macro="" textlink="">
      <xdr:nvSpPr>
        <xdr:cNvPr id="161" name="n_2mainValue債務償還比率"/>
        <xdr:cNvSpPr txBox="1"/>
      </xdr:nvSpPr>
      <xdr:spPr>
        <a:xfrm>
          <a:off x="13119744" y="510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115914</xdr:rowOff>
    </xdr:from>
    <xdr:ext cx="469744" cy="259045"/>
    <xdr:sp macro="" textlink="">
      <xdr:nvSpPr>
        <xdr:cNvPr id="162" name="n_3mainValue債務償還比率"/>
        <xdr:cNvSpPr txBox="1"/>
      </xdr:nvSpPr>
      <xdr:spPr>
        <a:xfrm>
          <a:off x="12325427" y="51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142593</xdr:rowOff>
    </xdr:from>
    <xdr:ext cx="469744" cy="259045"/>
    <xdr:sp macro="" textlink="">
      <xdr:nvSpPr>
        <xdr:cNvPr id="163" name="n_4mainValue債務償還比率"/>
        <xdr:cNvSpPr txBox="1"/>
      </xdr:nvSpPr>
      <xdr:spPr>
        <a:xfrm>
          <a:off x="11563427" y="52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92364</xdr:rowOff>
    </xdr:from>
    <xdr:ext cx="405111" cy="259045"/>
    <xdr:sp macro="" textlink="">
      <xdr:nvSpPr>
        <xdr:cNvPr id="75" name="【道路】&#10;有形固定資産減価償却率該当値テキスト"/>
        <xdr:cNvSpPr txBox="1"/>
      </xdr:nvSpPr>
      <xdr:spPr>
        <a:xfrm>
          <a:off x="4673600" y="643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53159</xdr:rowOff>
    </xdr:from>
    <xdr:to>
      <xdr:col>20</xdr:col>
      <xdr:colOff>38100</xdr:colOff>
      <xdr:row>38</xdr:row>
      <xdr:rowOff>154759</xdr:rowOff>
    </xdr:to>
    <xdr:sp macro="" textlink="">
      <xdr:nvSpPr>
        <xdr:cNvPr id="76" name="楕円 75"/>
        <xdr:cNvSpPr/>
      </xdr:nvSpPr>
      <xdr:spPr>
        <a:xfrm>
          <a:off x="3746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103959</xdr:rowOff>
    </xdr:from>
    <xdr:to>
      <xdr:col>24</xdr:col>
      <xdr:colOff>63500</xdr:colOff>
      <xdr:row>38</xdr:row>
      <xdr:rowOff>120287</xdr:rowOff>
    </xdr:to>
    <xdr:cxnSp macro="">
      <xdr:nvCxnSpPr>
        <xdr:cNvPr id="77" name="直線コネクタ 76"/>
        <xdr:cNvCxnSpPr/>
      </xdr:nvCxnSpPr>
      <xdr:spPr>
        <a:xfrm>
          <a:off x="3797300" y="661905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8" name="楕円 77"/>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82731</xdr:rowOff>
    </xdr:from>
    <xdr:to>
      <xdr:col>19</xdr:col>
      <xdr:colOff>177800</xdr:colOff>
      <xdr:row>38</xdr:row>
      <xdr:rowOff>103959</xdr:rowOff>
    </xdr:to>
    <xdr:cxnSp macro="">
      <xdr:nvCxnSpPr>
        <xdr:cNvPr id="79" name="直線コネクタ 78"/>
        <xdr:cNvCxnSpPr/>
      </xdr:nvCxnSpPr>
      <xdr:spPr>
        <a:xfrm>
          <a:off x="2908300" y="65978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xdr:rowOff>
    </xdr:from>
    <xdr:to>
      <xdr:col>10</xdr:col>
      <xdr:colOff>165100</xdr:colOff>
      <xdr:row>38</xdr:row>
      <xdr:rowOff>112304</xdr:rowOff>
    </xdr:to>
    <xdr:sp macro="" textlink="">
      <xdr:nvSpPr>
        <xdr:cNvPr id="80" name="楕円 79"/>
        <xdr:cNvSpPr/>
      </xdr:nvSpPr>
      <xdr:spPr>
        <a:xfrm>
          <a:off x="19685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61504</xdr:rowOff>
    </xdr:from>
    <xdr:to>
      <xdr:col>15</xdr:col>
      <xdr:colOff>50800</xdr:colOff>
      <xdr:row>38</xdr:row>
      <xdr:rowOff>82731</xdr:rowOff>
    </xdr:to>
    <xdr:cxnSp macro="">
      <xdr:nvCxnSpPr>
        <xdr:cNvPr id="81" name="直線コネクタ 80"/>
        <xdr:cNvCxnSpPr/>
      </xdr:nvCxnSpPr>
      <xdr:spPr>
        <a:xfrm>
          <a:off x="2019300" y="657660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3" name="n_2aveValue【道路】&#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145886</xdr:rowOff>
    </xdr:from>
    <xdr:ext cx="405111" cy="259045"/>
    <xdr:sp macro="" textlink="">
      <xdr:nvSpPr>
        <xdr:cNvPr id="86" name="n_1mainValue【道路】&#10;有形固定資産減価償却率"/>
        <xdr:cNvSpPr txBox="1"/>
      </xdr:nvSpPr>
      <xdr:spPr>
        <a:xfrm>
          <a:off x="35820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124658</xdr:rowOff>
    </xdr:from>
    <xdr:ext cx="405111" cy="259045"/>
    <xdr:sp macro="" textlink="">
      <xdr:nvSpPr>
        <xdr:cNvPr id="87" name="n_2mainValue【道路】&#10;有形固定資産減価償却率"/>
        <xdr:cNvSpPr txBox="1"/>
      </xdr:nvSpPr>
      <xdr:spPr>
        <a:xfrm>
          <a:off x="2705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103431</xdr:rowOff>
    </xdr:from>
    <xdr:ext cx="405111" cy="259045"/>
    <xdr:sp macro="" textlink="">
      <xdr:nvSpPr>
        <xdr:cNvPr id="88" name="n_3mainValue【道路】&#10;有形固定資産減価償却率"/>
        <xdr:cNvSpPr txBox="1"/>
      </xdr:nvSpPr>
      <xdr:spPr>
        <a:xfrm>
          <a:off x="1816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5"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20" name="フローチャート: 判断 119"/>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18405</xdr:rowOff>
    </xdr:from>
    <xdr:to>
      <xdr:col>55</xdr:col>
      <xdr:colOff>50800</xdr:colOff>
      <xdr:row>41</xdr:row>
      <xdr:rowOff>120005</xdr:rowOff>
    </xdr:to>
    <xdr:sp macro="" textlink="">
      <xdr:nvSpPr>
        <xdr:cNvPr id="126" name="楕円 125"/>
        <xdr:cNvSpPr/>
      </xdr:nvSpPr>
      <xdr:spPr>
        <a:xfrm>
          <a:off x="104267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104782</xdr:rowOff>
    </xdr:from>
    <xdr:ext cx="469744" cy="259045"/>
    <xdr:sp macro="" textlink="">
      <xdr:nvSpPr>
        <xdr:cNvPr id="127" name="【道路】&#10;一人当たり延長該当値テキスト"/>
        <xdr:cNvSpPr txBox="1"/>
      </xdr:nvSpPr>
      <xdr:spPr>
        <a:xfrm>
          <a:off x="10515600" y="696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18405</xdr:rowOff>
    </xdr:from>
    <xdr:to>
      <xdr:col>50</xdr:col>
      <xdr:colOff>165100</xdr:colOff>
      <xdr:row>41</xdr:row>
      <xdr:rowOff>120005</xdr:rowOff>
    </xdr:to>
    <xdr:sp macro="" textlink="">
      <xdr:nvSpPr>
        <xdr:cNvPr id="128" name="楕円 127"/>
        <xdr:cNvSpPr/>
      </xdr:nvSpPr>
      <xdr:spPr>
        <a:xfrm>
          <a:off x="9588500" y="70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69205</xdr:rowOff>
    </xdr:from>
    <xdr:to>
      <xdr:col>55</xdr:col>
      <xdr:colOff>0</xdr:colOff>
      <xdr:row>41</xdr:row>
      <xdr:rowOff>69205</xdr:rowOff>
    </xdr:to>
    <xdr:cxnSp macro="">
      <xdr:nvCxnSpPr>
        <xdr:cNvPr id="129" name="直線コネクタ 128"/>
        <xdr:cNvCxnSpPr/>
      </xdr:nvCxnSpPr>
      <xdr:spPr>
        <a:xfrm>
          <a:off x="9639300" y="70986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17902</xdr:rowOff>
    </xdr:from>
    <xdr:to>
      <xdr:col>46</xdr:col>
      <xdr:colOff>38100</xdr:colOff>
      <xdr:row>41</xdr:row>
      <xdr:rowOff>119502</xdr:rowOff>
    </xdr:to>
    <xdr:sp macro="" textlink="">
      <xdr:nvSpPr>
        <xdr:cNvPr id="130" name="楕円 129"/>
        <xdr:cNvSpPr/>
      </xdr:nvSpPr>
      <xdr:spPr>
        <a:xfrm>
          <a:off x="8699500" y="7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68702</xdr:rowOff>
    </xdr:from>
    <xdr:to>
      <xdr:col>50</xdr:col>
      <xdr:colOff>114300</xdr:colOff>
      <xdr:row>41</xdr:row>
      <xdr:rowOff>69205</xdr:rowOff>
    </xdr:to>
    <xdr:cxnSp macro="">
      <xdr:nvCxnSpPr>
        <xdr:cNvPr id="131" name="直線コネクタ 130"/>
        <xdr:cNvCxnSpPr/>
      </xdr:nvCxnSpPr>
      <xdr:spPr>
        <a:xfrm>
          <a:off x="8750300" y="7098152"/>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17490</xdr:rowOff>
    </xdr:from>
    <xdr:to>
      <xdr:col>41</xdr:col>
      <xdr:colOff>101600</xdr:colOff>
      <xdr:row>41</xdr:row>
      <xdr:rowOff>119090</xdr:rowOff>
    </xdr:to>
    <xdr:sp macro="" textlink="">
      <xdr:nvSpPr>
        <xdr:cNvPr id="132" name="楕円 131"/>
        <xdr:cNvSpPr/>
      </xdr:nvSpPr>
      <xdr:spPr>
        <a:xfrm>
          <a:off x="7810500" y="70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68290</xdr:rowOff>
    </xdr:from>
    <xdr:to>
      <xdr:col>45</xdr:col>
      <xdr:colOff>177800</xdr:colOff>
      <xdr:row>41</xdr:row>
      <xdr:rowOff>68702</xdr:rowOff>
    </xdr:to>
    <xdr:cxnSp macro="">
      <xdr:nvCxnSpPr>
        <xdr:cNvPr id="133" name="直線コネクタ 132"/>
        <xdr:cNvCxnSpPr/>
      </xdr:nvCxnSpPr>
      <xdr:spPr>
        <a:xfrm>
          <a:off x="7861300" y="709774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4"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5"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6"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7"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111132</xdr:rowOff>
    </xdr:from>
    <xdr:ext cx="469744" cy="259045"/>
    <xdr:sp macro="" textlink="">
      <xdr:nvSpPr>
        <xdr:cNvPr id="138" name="n_1mainValue【道路】&#10;一人当たり延長"/>
        <xdr:cNvSpPr txBox="1"/>
      </xdr:nvSpPr>
      <xdr:spPr>
        <a:xfrm>
          <a:off x="9391727" y="71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110629</xdr:rowOff>
    </xdr:from>
    <xdr:ext cx="469744" cy="259045"/>
    <xdr:sp macro="" textlink="">
      <xdr:nvSpPr>
        <xdr:cNvPr id="139" name="n_2mainValue【道路】&#10;一人当たり延長"/>
        <xdr:cNvSpPr txBox="1"/>
      </xdr:nvSpPr>
      <xdr:spPr>
        <a:xfrm>
          <a:off x="8515427" y="714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110217</xdr:rowOff>
    </xdr:from>
    <xdr:ext cx="469744" cy="259045"/>
    <xdr:sp macro="" textlink="">
      <xdr:nvSpPr>
        <xdr:cNvPr id="140" name="n_3mainValue【道路】&#10;一人当たり延長"/>
        <xdr:cNvSpPr txBox="1"/>
      </xdr:nvSpPr>
      <xdr:spPr>
        <a:xfrm>
          <a:off x="7626427" y="713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74" name="フローチャート: 判断 173"/>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0" name="楕円 179"/>
        <xdr:cNvSpPr/>
      </xdr:nvSpPr>
      <xdr:spPr>
        <a:xfrm>
          <a:off x="4584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34942</xdr:rowOff>
    </xdr:from>
    <xdr:ext cx="405111" cy="259045"/>
    <xdr:sp macro="" textlink="">
      <xdr:nvSpPr>
        <xdr:cNvPr id="181" name="【橋りょう・トンネル】&#10;有形固定資産減価償却率該当値テキスト"/>
        <xdr:cNvSpPr txBox="1"/>
      </xdr:nvSpPr>
      <xdr:spPr>
        <a:xfrm>
          <a:off x="4673600"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53975</xdr:rowOff>
    </xdr:from>
    <xdr:to>
      <xdr:col>20</xdr:col>
      <xdr:colOff>38100</xdr:colOff>
      <xdr:row>60</xdr:row>
      <xdr:rowOff>155575</xdr:rowOff>
    </xdr:to>
    <xdr:sp macro="" textlink="">
      <xdr:nvSpPr>
        <xdr:cNvPr id="182" name="楕円 181"/>
        <xdr:cNvSpPr/>
      </xdr:nvSpPr>
      <xdr:spPr>
        <a:xfrm>
          <a:off x="3746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104775</xdr:rowOff>
    </xdr:from>
    <xdr:to>
      <xdr:col>24</xdr:col>
      <xdr:colOff>63500</xdr:colOff>
      <xdr:row>61</xdr:row>
      <xdr:rowOff>62865</xdr:rowOff>
    </xdr:to>
    <xdr:cxnSp macro="">
      <xdr:nvCxnSpPr>
        <xdr:cNvPr id="183" name="直線コネクタ 182"/>
        <xdr:cNvCxnSpPr/>
      </xdr:nvCxnSpPr>
      <xdr:spPr>
        <a:xfrm>
          <a:off x="3797300" y="1039177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184" name="楕円 183"/>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104775</xdr:rowOff>
    </xdr:to>
    <xdr:cxnSp macro="">
      <xdr:nvCxnSpPr>
        <xdr:cNvPr id="185" name="直線コネクタ 184"/>
        <xdr:cNvCxnSpPr/>
      </xdr:nvCxnSpPr>
      <xdr:spPr>
        <a:xfrm>
          <a:off x="2908300" y="103670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86" name="楕円 185"/>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80010</xdr:rowOff>
    </xdr:to>
    <xdr:cxnSp macro="">
      <xdr:nvCxnSpPr>
        <xdr:cNvPr id="187" name="直線コネクタ 186"/>
        <xdr:cNvCxnSpPr/>
      </xdr:nvCxnSpPr>
      <xdr:spPr>
        <a:xfrm>
          <a:off x="2019300" y="10327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190" name="n_3aveValue【橋りょう・トンネル】&#10;有形固定資産減価償却率"/>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91" name="n_4aveValue【橋りょう・トンネル】&#10;有形固定資産減価償却率"/>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652</xdr:rowOff>
    </xdr:from>
    <xdr:ext cx="405111" cy="259045"/>
    <xdr:sp macro="" textlink="">
      <xdr:nvSpPr>
        <xdr:cNvPr id="192" name="n_1mainValue【橋りょう・トンネル】&#10;有形固定資産減価償却率"/>
        <xdr:cNvSpPr txBox="1"/>
      </xdr:nvSpPr>
      <xdr:spPr>
        <a:xfrm>
          <a:off x="35820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93" name="n_2mainValue【橋りょう・トンネ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194" name="n_3mainValue【橋りょう・トンネル】&#10;有形固定資産減価償却率"/>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19"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24" name="フローチャート: 判断 223"/>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115609</xdr:rowOff>
    </xdr:from>
    <xdr:to>
      <xdr:col>55</xdr:col>
      <xdr:colOff>50800</xdr:colOff>
      <xdr:row>61</xdr:row>
      <xdr:rowOff>45759</xdr:rowOff>
    </xdr:to>
    <xdr:sp macro="" textlink="">
      <xdr:nvSpPr>
        <xdr:cNvPr id="230" name="楕円 229"/>
        <xdr:cNvSpPr/>
      </xdr:nvSpPr>
      <xdr:spPr>
        <a:xfrm>
          <a:off x="10426700" y="10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94036</xdr:rowOff>
    </xdr:from>
    <xdr:ext cx="534377" cy="259045"/>
    <xdr:sp macro="" textlink="">
      <xdr:nvSpPr>
        <xdr:cNvPr id="231" name="【橋りょう・トンネル】&#10;一人当たり有形固定資産（償却資産）額該当値テキスト"/>
        <xdr:cNvSpPr txBox="1"/>
      </xdr:nvSpPr>
      <xdr:spPr>
        <a:xfrm>
          <a:off x="10515600" y="103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115015</xdr:rowOff>
    </xdr:from>
    <xdr:to>
      <xdr:col>50</xdr:col>
      <xdr:colOff>165100</xdr:colOff>
      <xdr:row>61</xdr:row>
      <xdr:rowOff>45165</xdr:rowOff>
    </xdr:to>
    <xdr:sp macro="" textlink="">
      <xdr:nvSpPr>
        <xdr:cNvPr id="232" name="楕円 231"/>
        <xdr:cNvSpPr/>
      </xdr:nvSpPr>
      <xdr:spPr>
        <a:xfrm>
          <a:off x="9588500" y="1040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165815</xdr:rowOff>
    </xdr:from>
    <xdr:to>
      <xdr:col>55</xdr:col>
      <xdr:colOff>0</xdr:colOff>
      <xdr:row>60</xdr:row>
      <xdr:rowOff>166409</xdr:rowOff>
    </xdr:to>
    <xdr:cxnSp macro="">
      <xdr:nvCxnSpPr>
        <xdr:cNvPr id="233" name="直線コネクタ 232"/>
        <xdr:cNvCxnSpPr/>
      </xdr:nvCxnSpPr>
      <xdr:spPr>
        <a:xfrm>
          <a:off x="9639300" y="10452815"/>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117153</xdr:rowOff>
    </xdr:from>
    <xdr:to>
      <xdr:col>46</xdr:col>
      <xdr:colOff>38100</xdr:colOff>
      <xdr:row>61</xdr:row>
      <xdr:rowOff>47303</xdr:rowOff>
    </xdr:to>
    <xdr:sp macro="" textlink="">
      <xdr:nvSpPr>
        <xdr:cNvPr id="234" name="楕円 233"/>
        <xdr:cNvSpPr/>
      </xdr:nvSpPr>
      <xdr:spPr>
        <a:xfrm>
          <a:off x="8699500" y="104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165815</xdr:rowOff>
    </xdr:from>
    <xdr:to>
      <xdr:col>50</xdr:col>
      <xdr:colOff>114300</xdr:colOff>
      <xdr:row>60</xdr:row>
      <xdr:rowOff>167953</xdr:rowOff>
    </xdr:to>
    <xdr:cxnSp macro="">
      <xdr:nvCxnSpPr>
        <xdr:cNvPr id="235" name="直線コネクタ 234"/>
        <xdr:cNvCxnSpPr/>
      </xdr:nvCxnSpPr>
      <xdr:spPr>
        <a:xfrm flipV="1">
          <a:off x="8750300" y="10452815"/>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114695</xdr:rowOff>
    </xdr:from>
    <xdr:to>
      <xdr:col>41</xdr:col>
      <xdr:colOff>101600</xdr:colOff>
      <xdr:row>61</xdr:row>
      <xdr:rowOff>44845</xdr:rowOff>
    </xdr:to>
    <xdr:sp macro="" textlink="">
      <xdr:nvSpPr>
        <xdr:cNvPr id="236" name="楕円 235"/>
        <xdr:cNvSpPr/>
      </xdr:nvSpPr>
      <xdr:spPr>
        <a:xfrm>
          <a:off x="7810500" y="10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165495</xdr:rowOff>
    </xdr:from>
    <xdr:to>
      <xdr:col>45</xdr:col>
      <xdr:colOff>177800</xdr:colOff>
      <xdr:row>60</xdr:row>
      <xdr:rowOff>167953</xdr:rowOff>
    </xdr:to>
    <xdr:cxnSp macro="">
      <xdr:nvCxnSpPr>
        <xdr:cNvPr id="237" name="直線コネクタ 236"/>
        <xdr:cNvCxnSpPr/>
      </xdr:nvCxnSpPr>
      <xdr:spPr>
        <a:xfrm>
          <a:off x="7861300" y="10452495"/>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38"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39"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40"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41" name="n_4aveValue【橋りょう・トンネル】&#10;一人当たり有形固定資産（償却資産）額"/>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36292</xdr:rowOff>
    </xdr:from>
    <xdr:ext cx="534377" cy="259045"/>
    <xdr:sp macro="" textlink="">
      <xdr:nvSpPr>
        <xdr:cNvPr id="242" name="n_1mainValue【橋りょう・トンネル】&#10;一人当たり有形固定資産（償却資産）額"/>
        <xdr:cNvSpPr txBox="1"/>
      </xdr:nvSpPr>
      <xdr:spPr>
        <a:xfrm>
          <a:off x="9359411" y="10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38430</xdr:rowOff>
    </xdr:from>
    <xdr:ext cx="534377" cy="259045"/>
    <xdr:sp macro="" textlink="">
      <xdr:nvSpPr>
        <xdr:cNvPr id="243" name="n_2mainValue【橋りょう・トンネル】&#10;一人当たり有形固定資産（償却資産）額"/>
        <xdr:cNvSpPr txBox="1"/>
      </xdr:nvSpPr>
      <xdr:spPr>
        <a:xfrm>
          <a:off x="8483111" y="104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35972</xdr:rowOff>
    </xdr:from>
    <xdr:ext cx="534377" cy="259045"/>
    <xdr:sp macro="" textlink="">
      <xdr:nvSpPr>
        <xdr:cNvPr id="244" name="n_3mainValue【橋りょう・トンネル】&#10;一人当たり有形固定資産（償却資産）額"/>
        <xdr:cNvSpPr txBox="1"/>
      </xdr:nvSpPr>
      <xdr:spPr>
        <a:xfrm>
          <a:off x="7594111" y="104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2"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77" name="フローチャート: 判断 276"/>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126746</xdr:rowOff>
    </xdr:from>
    <xdr:to>
      <xdr:col>24</xdr:col>
      <xdr:colOff>114300</xdr:colOff>
      <xdr:row>79</xdr:row>
      <xdr:rowOff>56896</xdr:rowOff>
    </xdr:to>
    <xdr:sp macro="" textlink="">
      <xdr:nvSpPr>
        <xdr:cNvPr id="283" name="楕円 282"/>
        <xdr:cNvSpPr/>
      </xdr:nvSpPr>
      <xdr:spPr>
        <a:xfrm>
          <a:off x="45847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41673</xdr:rowOff>
    </xdr:from>
    <xdr:ext cx="405111" cy="259045"/>
    <xdr:sp macro="" textlink="">
      <xdr:nvSpPr>
        <xdr:cNvPr id="284" name="【公営住宅】&#10;有形固定資産減価償却率該当値テキスト"/>
        <xdr:cNvSpPr txBox="1"/>
      </xdr:nvSpPr>
      <xdr:spPr>
        <a:xfrm>
          <a:off x="4673600" y="13414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285" name="楕円 284"/>
        <xdr:cNvSpPr/>
      </xdr:nvSpPr>
      <xdr:spPr>
        <a:xfrm>
          <a:off x="3746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140970</xdr:rowOff>
    </xdr:from>
    <xdr:to>
      <xdr:col>24</xdr:col>
      <xdr:colOff>63500</xdr:colOff>
      <xdr:row>79</xdr:row>
      <xdr:rowOff>6096</xdr:rowOff>
    </xdr:to>
    <xdr:cxnSp macro="">
      <xdr:nvCxnSpPr>
        <xdr:cNvPr id="286" name="直線コネクタ 285"/>
        <xdr:cNvCxnSpPr/>
      </xdr:nvCxnSpPr>
      <xdr:spPr>
        <a:xfrm>
          <a:off x="3797300" y="135140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46737</xdr:rowOff>
    </xdr:from>
    <xdr:to>
      <xdr:col>15</xdr:col>
      <xdr:colOff>101600</xdr:colOff>
      <xdr:row>78</xdr:row>
      <xdr:rowOff>148337</xdr:rowOff>
    </xdr:to>
    <xdr:sp macro="" textlink="">
      <xdr:nvSpPr>
        <xdr:cNvPr id="287" name="楕円 286"/>
        <xdr:cNvSpPr/>
      </xdr:nvSpPr>
      <xdr:spPr>
        <a:xfrm>
          <a:off x="2857500" y="134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97537</xdr:rowOff>
    </xdr:from>
    <xdr:to>
      <xdr:col>19</xdr:col>
      <xdr:colOff>177800</xdr:colOff>
      <xdr:row>78</xdr:row>
      <xdr:rowOff>140970</xdr:rowOff>
    </xdr:to>
    <xdr:cxnSp macro="">
      <xdr:nvCxnSpPr>
        <xdr:cNvPr id="288" name="直線コネクタ 287"/>
        <xdr:cNvCxnSpPr/>
      </xdr:nvCxnSpPr>
      <xdr:spPr>
        <a:xfrm>
          <a:off x="2908300" y="134706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7874</xdr:rowOff>
    </xdr:from>
    <xdr:to>
      <xdr:col>10</xdr:col>
      <xdr:colOff>165100</xdr:colOff>
      <xdr:row>78</xdr:row>
      <xdr:rowOff>109474</xdr:rowOff>
    </xdr:to>
    <xdr:sp macro="" textlink="">
      <xdr:nvSpPr>
        <xdr:cNvPr id="289" name="楕円 288"/>
        <xdr:cNvSpPr/>
      </xdr:nvSpPr>
      <xdr:spPr>
        <a:xfrm>
          <a:off x="1968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58674</xdr:rowOff>
    </xdr:from>
    <xdr:to>
      <xdr:col>15</xdr:col>
      <xdr:colOff>50800</xdr:colOff>
      <xdr:row>78</xdr:row>
      <xdr:rowOff>97537</xdr:rowOff>
    </xdr:to>
    <xdr:cxnSp macro="">
      <xdr:nvCxnSpPr>
        <xdr:cNvPr id="290" name="直線コネクタ 289"/>
        <xdr:cNvCxnSpPr/>
      </xdr:nvCxnSpPr>
      <xdr:spPr>
        <a:xfrm>
          <a:off x="2019300" y="1343177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91"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292" name="n_2aveValue【公営住宅】&#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25164</xdr:rowOff>
    </xdr:from>
    <xdr:ext cx="405111" cy="259045"/>
    <xdr:sp macro="" textlink="">
      <xdr:nvSpPr>
        <xdr:cNvPr id="293" name="n_3aveValue【公営住宅】&#10;有形固定資産減価償却率"/>
        <xdr:cNvSpPr txBox="1"/>
      </xdr:nvSpPr>
      <xdr:spPr>
        <a:xfrm>
          <a:off x="1816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87140</xdr:rowOff>
    </xdr:from>
    <xdr:ext cx="405111" cy="259045"/>
    <xdr:sp macro="" textlink="">
      <xdr:nvSpPr>
        <xdr:cNvPr id="294" name="n_4aveValue【公営住宅】&#10;有形固定資産減価償却率"/>
        <xdr:cNvSpPr txBox="1"/>
      </xdr:nvSpPr>
      <xdr:spPr>
        <a:xfrm>
          <a:off x="927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36847</xdr:rowOff>
    </xdr:from>
    <xdr:ext cx="405111" cy="259045"/>
    <xdr:sp macro="" textlink="">
      <xdr:nvSpPr>
        <xdr:cNvPr id="295" name="n_1mainValue【公営住宅】&#10;有形固定資産減価償却率"/>
        <xdr:cNvSpPr txBox="1"/>
      </xdr:nvSpPr>
      <xdr:spPr>
        <a:xfrm>
          <a:off x="35820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164864</xdr:rowOff>
    </xdr:from>
    <xdr:ext cx="405111" cy="259045"/>
    <xdr:sp macro="" textlink="">
      <xdr:nvSpPr>
        <xdr:cNvPr id="296" name="n_2mainValue【公営住宅】&#10;有形固定資産減価償却率"/>
        <xdr:cNvSpPr txBox="1"/>
      </xdr:nvSpPr>
      <xdr:spPr>
        <a:xfrm>
          <a:off x="2705744" y="13195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126001</xdr:rowOff>
    </xdr:from>
    <xdr:ext cx="405111" cy="259045"/>
    <xdr:sp macro="" textlink="">
      <xdr:nvSpPr>
        <xdr:cNvPr id="297" name="n_3mainValue【公営住宅】&#10;有形固定資産減価償却率"/>
        <xdr:cNvSpPr txBox="1"/>
      </xdr:nvSpPr>
      <xdr:spPr>
        <a:xfrm>
          <a:off x="1816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24"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29" name="フローチャート: 判断 328"/>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79654</xdr:rowOff>
    </xdr:from>
    <xdr:to>
      <xdr:col>55</xdr:col>
      <xdr:colOff>50800</xdr:colOff>
      <xdr:row>86</xdr:row>
      <xdr:rowOff>9804</xdr:rowOff>
    </xdr:to>
    <xdr:sp macro="" textlink="">
      <xdr:nvSpPr>
        <xdr:cNvPr id="335" name="楕円 334"/>
        <xdr:cNvSpPr/>
      </xdr:nvSpPr>
      <xdr:spPr>
        <a:xfrm>
          <a:off x="104267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166031</xdr:rowOff>
    </xdr:from>
    <xdr:ext cx="469744" cy="259045"/>
    <xdr:sp macro="" textlink="">
      <xdr:nvSpPr>
        <xdr:cNvPr id="336" name="【公営住宅】&#10;一人当たり面積該当値テキスト"/>
        <xdr:cNvSpPr txBox="1"/>
      </xdr:nvSpPr>
      <xdr:spPr>
        <a:xfrm>
          <a:off x="10515600" y="1456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81941</xdr:rowOff>
    </xdr:from>
    <xdr:to>
      <xdr:col>50</xdr:col>
      <xdr:colOff>165100</xdr:colOff>
      <xdr:row>86</xdr:row>
      <xdr:rowOff>12091</xdr:rowOff>
    </xdr:to>
    <xdr:sp macro="" textlink="">
      <xdr:nvSpPr>
        <xdr:cNvPr id="337" name="楕円 336"/>
        <xdr:cNvSpPr/>
      </xdr:nvSpPr>
      <xdr:spPr>
        <a:xfrm>
          <a:off x="9588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130454</xdr:rowOff>
    </xdr:from>
    <xdr:to>
      <xdr:col>55</xdr:col>
      <xdr:colOff>0</xdr:colOff>
      <xdr:row>85</xdr:row>
      <xdr:rowOff>132741</xdr:rowOff>
    </xdr:to>
    <xdr:cxnSp macro="">
      <xdr:nvCxnSpPr>
        <xdr:cNvPr id="338" name="直線コネクタ 337"/>
        <xdr:cNvCxnSpPr/>
      </xdr:nvCxnSpPr>
      <xdr:spPr>
        <a:xfrm flipV="1">
          <a:off x="9639300" y="1470370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39" name="楕円 338"/>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132741</xdr:rowOff>
    </xdr:to>
    <xdr:cxnSp macro="">
      <xdr:nvCxnSpPr>
        <xdr:cNvPr id="340" name="直線コネクタ 339"/>
        <xdr:cNvCxnSpPr/>
      </xdr:nvCxnSpPr>
      <xdr:spPr>
        <a:xfrm>
          <a:off x="8750300" y="14702789"/>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78282</xdr:rowOff>
    </xdr:from>
    <xdr:to>
      <xdr:col>41</xdr:col>
      <xdr:colOff>101600</xdr:colOff>
      <xdr:row>86</xdr:row>
      <xdr:rowOff>8432</xdr:rowOff>
    </xdr:to>
    <xdr:sp macro="" textlink="">
      <xdr:nvSpPr>
        <xdr:cNvPr id="341" name="楕円 340"/>
        <xdr:cNvSpPr/>
      </xdr:nvSpPr>
      <xdr:spPr>
        <a:xfrm>
          <a:off x="7810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129082</xdr:rowOff>
    </xdr:from>
    <xdr:to>
      <xdr:col>45</xdr:col>
      <xdr:colOff>177800</xdr:colOff>
      <xdr:row>85</xdr:row>
      <xdr:rowOff>129539</xdr:rowOff>
    </xdr:to>
    <xdr:cxnSp macro="">
      <xdr:nvCxnSpPr>
        <xdr:cNvPr id="342" name="直線コネクタ 341"/>
        <xdr:cNvCxnSpPr/>
      </xdr:nvCxnSpPr>
      <xdr:spPr>
        <a:xfrm>
          <a:off x="7861300" y="1470233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43"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44"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45"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46" name="n_4aveValue【公営住宅】&#10;一人当たり面積"/>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3218</xdr:rowOff>
    </xdr:from>
    <xdr:ext cx="469744" cy="259045"/>
    <xdr:sp macro="" textlink="">
      <xdr:nvSpPr>
        <xdr:cNvPr id="347" name="n_1mainValue【公営住宅】&#10;一人当たり面積"/>
        <xdr:cNvSpPr txBox="1"/>
      </xdr:nvSpPr>
      <xdr:spPr>
        <a:xfrm>
          <a:off x="9391727" y="1474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48" name="n_2mainValue【公営住宅】&#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171009</xdr:rowOff>
    </xdr:from>
    <xdr:ext cx="469744" cy="259045"/>
    <xdr:sp macro="" textlink="">
      <xdr:nvSpPr>
        <xdr:cNvPr id="349" name="n_3mainValue【公営住宅】&#10;一人当たり面積"/>
        <xdr:cNvSpPr txBox="1"/>
      </xdr:nvSpPr>
      <xdr:spPr>
        <a:xfrm>
          <a:off x="7626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90" name="直線コネクタ 389"/>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91"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92" name="直線コネクタ 391"/>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93"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94" name="直線コネクタ 393"/>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395" name="【認定こども園・幼稚園・保育所】&#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96" name="フローチャート: 判断 395"/>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7" name="フローチャート: 判断 39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8" name="フローチャート: 判断 397"/>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99" name="フローチャート: 判断 398"/>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0" name="フローチャート: 判断 399"/>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406" name="楕円 405"/>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407" name="【認定こども園・幼稚園・保育所】&#10;有形固定資産減価償却率該当値テキスト"/>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08" name="楕円 407"/>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47625</xdr:rowOff>
    </xdr:to>
    <xdr:cxnSp macro="">
      <xdr:nvCxnSpPr>
        <xdr:cNvPr id="409" name="直線コネクタ 408"/>
        <xdr:cNvCxnSpPr/>
      </xdr:nvCxnSpPr>
      <xdr:spPr>
        <a:xfrm>
          <a:off x="15481300" y="65455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156845</xdr:rowOff>
    </xdr:from>
    <xdr:to>
      <xdr:col>76</xdr:col>
      <xdr:colOff>165100</xdr:colOff>
      <xdr:row>38</xdr:row>
      <xdr:rowOff>86995</xdr:rowOff>
    </xdr:to>
    <xdr:sp macro="" textlink="">
      <xdr:nvSpPr>
        <xdr:cNvPr id="410" name="楕円 409"/>
        <xdr:cNvSpPr/>
      </xdr:nvSpPr>
      <xdr:spPr>
        <a:xfrm>
          <a:off x="14541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38</xdr:row>
      <xdr:rowOff>36195</xdr:rowOff>
    </xdr:to>
    <xdr:cxnSp macro="">
      <xdr:nvCxnSpPr>
        <xdr:cNvPr id="411" name="直線コネクタ 410"/>
        <xdr:cNvCxnSpPr/>
      </xdr:nvCxnSpPr>
      <xdr:spPr>
        <a:xfrm flipV="1">
          <a:off x="14592300" y="654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12" name="楕円 411"/>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36195</xdr:rowOff>
    </xdr:from>
    <xdr:to>
      <xdr:col>76</xdr:col>
      <xdr:colOff>114300</xdr:colOff>
      <xdr:row>38</xdr:row>
      <xdr:rowOff>76200</xdr:rowOff>
    </xdr:to>
    <xdr:cxnSp macro="">
      <xdr:nvCxnSpPr>
        <xdr:cNvPr id="413" name="直線コネクタ 412"/>
        <xdr:cNvCxnSpPr/>
      </xdr:nvCxnSpPr>
      <xdr:spPr>
        <a:xfrm flipV="1">
          <a:off x="13703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14"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15" name="n_2aveValue【認定こども園・幼稚園・保育所】&#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16" name="n_3aveValue【認定こども園・幼稚園・保育所】&#10;有形固定資産減価償却率"/>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17"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18" name="n_1mainValue【認定こども園・幼稚園・保育所】&#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19" name="n_2main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20" name="n_3mainValue【認定こども園・幼稚園・保育所】&#10;有形固定資産減価償却率"/>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44" name="直線コネクタ 44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48" name="直線コネクタ 44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51" name="フローチャート: 判断 450"/>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53" name="フローチャート: 判断 452"/>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54" name="フローチャート: 判断 453"/>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154940</xdr:rowOff>
    </xdr:from>
    <xdr:to>
      <xdr:col>116</xdr:col>
      <xdr:colOff>114300</xdr:colOff>
      <xdr:row>41</xdr:row>
      <xdr:rowOff>85090</xdr:rowOff>
    </xdr:to>
    <xdr:sp macro="" textlink="">
      <xdr:nvSpPr>
        <xdr:cNvPr id="460" name="楕円 459"/>
        <xdr:cNvSpPr/>
      </xdr:nvSpPr>
      <xdr:spPr>
        <a:xfrm>
          <a:off x="22110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69867</xdr:rowOff>
    </xdr:from>
    <xdr:ext cx="469744" cy="259045"/>
    <xdr:sp macro="" textlink="">
      <xdr:nvSpPr>
        <xdr:cNvPr id="461" name="【認定こども園・幼稚園・保育所】&#10;一人当たり面積該当値テキスト"/>
        <xdr:cNvSpPr txBox="1"/>
      </xdr:nvSpPr>
      <xdr:spPr>
        <a:xfrm>
          <a:off x="22199600"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162560</xdr:rowOff>
    </xdr:from>
    <xdr:to>
      <xdr:col>112</xdr:col>
      <xdr:colOff>38100</xdr:colOff>
      <xdr:row>41</xdr:row>
      <xdr:rowOff>92710</xdr:rowOff>
    </xdr:to>
    <xdr:sp macro="" textlink="">
      <xdr:nvSpPr>
        <xdr:cNvPr id="462" name="楕円 461"/>
        <xdr:cNvSpPr/>
      </xdr:nvSpPr>
      <xdr:spPr>
        <a:xfrm>
          <a:off x="21272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34290</xdr:rowOff>
    </xdr:from>
    <xdr:to>
      <xdr:col>116</xdr:col>
      <xdr:colOff>63500</xdr:colOff>
      <xdr:row>41</xdr:row>
      <xdr:rowOff>41910</xdr:rowOff>
    </xdr:to>
    <xdr:cxnSp macro="">
      <xdr:nvCxnSpPr>
        <xdr:cNvPr id="463" name="直線コネクタ 462"/>
        <xdr:cNvCxnSpPr/>
      </xdr:nvCxnSpPr>
      <xdr:spPr>
        <a:xfrm flipV="1">
          <a:off x="21323300" y="7063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464" name="楕円 463"/>
        <xdr:cNvSpPr/>
      </xdr:nvSpPr>
      <xdr:spPr>
        <a:xfrm>
          <a:off x="20383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11430</xdr:rowOff>
    </xdr:from>
    <xdr:to>
      <xdr:col>111</xdr:col>
      <xdr:colOff>177800</xdr:colOff>
      <xdr:row>41</xdr:row>
      <xdr:rowOff>41910</xdr:rowOff>
    </xdr:to>
    <xdr:cxnSp macro="">
      <xdr:nvCxnSpPr>
        <xdr:cNvPr id="465" name="直線コネクタ 464"/>
        <xdr:cNvCxnSpPr/>
      </xdr:nvCxnSpPr>
      <xdr:spPr>
        <a:xfrm>
          <a:off x="20434300" y="7040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466" name="楕円 465"/>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467" name="直線コネクタ 466"/>
        <xdr:cNvCxnSpPr/>
      </xdr:nvCxnSpPr>
      <xdr:spPr>
        <a:xfrm>
          <a:off x="19545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68"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6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70"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71"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83837</xdr:rowOff>
    </xdr:from>
    <xdr:ext cx="469744" cy="259045"/>
    <xdr:sp macro="" textlink="">
      <xdr:nvSpPr>
        <xdr:cNvPr id="472" name="n_1mainValue【認定こども園・幼稚園・保育所】&#10;一人当たり面積"/>
        <xdr:cNvSpPr txBox="1"/>
      </xdr:nvSpPr>
      <xdr:spPr>
        <a:xfrm>
          <a:off x="21075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473" name="n_2mainValue【認定こども園・幼稚園・保育所】&#10;一人当たり面積"/>
        <xdr:cNvSpPr txBox="1"/>
      </xdr:nvSpPr>
      <xdr:spPr>
        <a:xfrm>
          <a:off x="20199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474" name="n_3mainValue【認定こども園・幼稚園・保育所】&#10;一人当たり面積"/>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7" name="テキスト ボックス 4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7" name="テキスト ボックス 4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01" name="直線コネクタ 500"/>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02"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03" name="直線コネクタ 502"/>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04"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05" name="直線コネクタ 504"/>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06" name="【学校施設】&#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07" name="フローチャート: 判断 506"/>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8" name="フローチャート: 判断 50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9" name="フローチャート: 判断 508"/>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10" name="フローチャート: 判断 509"/>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511" name="フローチャート: 判断 510"/>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60234</xdr:rowOff>
    </xdr:from>
    <xdr:to>
      <xdr:col>85</xdr:col>
      <xdr:colOff>177800</xdr:colOff>
      <xdr:row>60</xdr:row>
      <xdr:rowOff>161834</xdr:rowOff>
    </xdr:to>
    <xdr:sp macro="" textlink="">
      <xdr:nvSpPr>
        <xdr:cNvPr id="517" name="楕円 516"/>
        <xdr:cNvSpPr/>
      </xdr:nvSpPr>
      <xdr:spPr>
        <a:xfrm>
          <a:off x="16268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38661</xdr:rowOff>
    </xdr:from>
    <xdr:ext cx="405111" cy="259045"/>
    <xdr:sp macro="" textlink="">
      <xdr:nvSpPr>
        <xdr:cNvPr id="518" name="【学校施設】&#10;有形固定資産減価償却率該当値テキスト"/>
        <xdr:cNvSpPr txBox="1"/>
      </xdr:nvSpPr>
      <xdr:spPr>
        <a:xfrm>
          <a:off x="16357600"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151674</xdr:rowOff>
    </xdr:from>
    <xdr:to>
      <xdr:col>81</xdr:col>
      <xdr:colOff>101600</xdr:colOff>
      <xdr:row>61</xdr:row>
      <xdr:rowOff>81824</xdr:rowOff>
    </xdr:to>
    <xdr:sp macro="" textlink="">
      <xdr:nvSpPr>
        <xdr:cNvPr id="519" name="楕円 518"/>
        <xdr:cNvSpPr/>
      </xdr:nvSpPr>
      <xdr:spPr>
        <a:xfrm>
          <a:off x="15430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111034</xdr:rowOff>
    </xdr:from>
    <xdr:to>
      <xdr:col>85</xdr:col>
      <xdr:colOff>127000</xdr:colOff>
      <xdr:row>61</xdr:row>
      <xdr:rowOff>31024</xdr:rowOff>
    </xdr:to>
    <xdr:cxnSp macro="">
      <xdr:nvCxnSpPr>
        <xdr:cNvPr id="520" name="直線コネクタ 519"/>
        <xdr:cNvCxnSpPr/>
      </xdr:nvCxnSpPr>
      <xdr:spPr>
        <a:xfrm flipV="1">
          <a:off x="15481300" y="103980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21" name="楕円 520"/>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31024</xdr:rowOff>
    </xdr:from>
    <xdr:to>
      <xdr:col>81</xdr:col>
      <xdr:colOff>50800</xdr:colOff>
      <xdr:row>61</xdr:row>
      <xdr:rowOff>155122</xdr:rowOff>
    </xdr:to>
    <xdr:cxnSp macro="">
      <xdr:nvCxnSpPr>
        <xdr:cNvPr id="522" name="直線コネクタ 521"/>
        <xdr:cNvCxnSpPr/>
      </xdr:nvCxnSpPr>
      <xdr:spPr>
        <a:xfrm flipV="1">
          <a:off x="14592300" y="104894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523" name="楕円 522"/>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19594</xdr:rowOff>
    </xdr:to>
    <xdr:cxnSp macro="">
      <xdr:nvCxnSpPr>
        <xdr:cNvPr id="524" name="直線コネクタ 523"/>
        <xdr:cNvCxnSpPr/>
      </xdr:nvCxnSpPr>
      <xdr:spPr>
        <a:xfrm flipV="1">
          <a:off x="13703300" y="106135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25"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2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2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528" name="n_4aveValue【学校施設】&#10;有形固定資産減価償却率"/>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72951</xdr:rowOff>
    </xdr:from>
    <xdr:ext cx="405111" cy="259045"/>
    <xdr:sp macro="" textlink="">
      <xdr:nvSpPr>
        <xdr:cNvPr id="529" name="n_1mainValue【学校施設】&#10;有形固定資産減価償却率"/>
        <xdr:cNvSpPr txBox="1"/>
      </xdr:nvSpPr>
      <xdr:spPr>
        <a:xfrm>
          <a:off x="15266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30" name="n_2mainValue【学校施設】&#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531" name="n_3mainValue【学校施設】&#10;有形固定資産減価償却率"/>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54" name="直線コネクタ 553"/>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55"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56" name="直線コネクタ 555"/>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57"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58" name="直線コネクタ 557"/>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59"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60" name="フローチャート: 判断 559"/>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61" name="フローチャート: 判断 560"/>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62" name="フローチャート: 判断 561"/>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63" name="フローチャート: 判断 562"/>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64" name="フローチャート: 判断 563"/>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48413</xdr:rowOff>
    </xdr:from>
    <xdr:to>
      <xdr:col>116</xdr:col>
      <xdr:colOff>114300</xdr:colOff>
      <xdr:row>63</xdr:row>
      <xdr:rowOff>150013</xdr:rowOff>
    </xdr:to>
    <xdr:sp macro="" textlink="">
      <xdr:nvSpPr>
        <xdr:cNvPr id="570" name="楕円 569"/>
        <xdr:cNvSpPr/>
      </xdr:nvSpPr>
      <xdr:spPr>
        <a:xfrm>
          <a:off x="22110700" y="10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144340</xdr:rowOff>
    </xdr:from>
    <xdr:ext cx="469744" cy="259045"/>
    <xdr:sp macro="" textlink="">
      <xdr:nvSpPr>
        <xdr:cNvPr id="571" name="【学校施設】&#10;一人当たり面積該当値テキスト"/>
        <xdr:cNvSpPr txBox="1"/>
      </xdr:nvSpPr>
      <xdr:spPr>
        <a:xfrm>
          <a:off x="22199600"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64871</xdr:rowOff>
    </xdr:from>
    <xdr:to>
      <xdr:col>112</xdr:col>
      <xdr:colOff>38100</xdr:colOff>
      <xdr:row>63</xdr:row>
      <xdr:rowOff>166471</xdr:rowOff>
    </xdr:to>
    <xdr:sp macro="" textlink="">
      <xdr:nvSpPr>
        <xdr:cNvPr id="572" name="楕円 571"/>
        <xdr:cNvSpPr/>
      </xdr:nvSpPr>
      <xdr:spPr>
        <a:xfrm>
          <a:off x="21272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99213</xdr:rowOff>
    </xdr:from>
    <xdr:to>
      <xdr:col>116</xdr:col>
      <xdr:colOff>63500</xdr:colOff>
      <xdr:row>63</xdr:row>
      <xdr:rowOff>115671</xdr:rowOff>
    </xdr:to>
    <xdr:cxnSp macro="">
      <xdr:nvCxnSpPr>
        <xdr:cNvPr id="573" name="直線コネクタ 572"/>
        <xdr:cNvCxnSpPr/>
      </xdr:nvCxnSpPr>
      <xdr:spPr>
        <a:xfrm flipV="1">
          <a:off x="21323300" y="10900563"/>
          <a:ext cx="838200" cy="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25553</xdr:rowOff>
    </xdr:from>
    <xdr:to>
      <xdr:col>107</xdr:col>
      <xdr:colOff>101600</xdr:colOff>
      <xdr:row>63</xdr:row>
      <xdr:rowOff>127153</xdr:rowOff>
    </xdr:to>
    <xdr:sp macro="" textlink="">
      <xdr:nvSpPr>
        <xdr:cNvPr id="574" name="楕円 573"/>
        <xdr:cNvSpPr/>
      </xdr:nvSpPr>
      <xdr:spPr>
        <a:xfrm>
          <a:off x="203835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76353</xdr:rowOff>
    </xdr:from>
    <xdr:to>
      <xdr:col>111</xdr:col>
      <xdr:colOff>177800</xdr:colOff>
      <xdr:row>63</xdr:row>
      <xdr:rowOff>115671</xdr:rowOff>
    </xdr:to>
    <xdr:cxnSp macro="">
      <xdr:nvCxnSpPr>
        <xdr:cNvPr id="575" name="直線コネクタ 574"/>
        <xdr:cNvCxnSpPr/>
      </xdr:nvCxnSpPr>
      <xdr:spPr>
        <a:xfrm>
          <a:off x="20434300" y="10877703"/>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21895</xdr:rowOff>
    </xdr:from>
    <xdr:to>
      <xdr:col>102</xdr:col>
      <xdr:colOff>165100</xdr:colOff>
      <xdr:row>63</xdr:row>
      <xdr:rowOff>123495</xdr:rowOff>
    </xdr:to>
    <xdr:sp macro="" textlink="">
      <xdr:nvSpPr>
        <xdr:cNvPr id="576" name="楕円 575"/>
        <xdr:cNvSpPr/>
      </xdr:nvSpPr>
      <xdr:spPr>
        <a:xfrm>
          <a:off x="19494500" y="108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72695</xdr:rowOff>
    </xdr:from>
    <xdr:to>
      <xdr:col>107</xdr:col>
      <xdr:colOff>50800</xdr:colOff>
      <xdr:row>63</xdr:row>
      <xdr:rowOff>76353</xdr:rowOff>
    </xdr:to>
    <xdr:cxnSp macro="">
      <xdr:nvCxnSpPr>
        <xdr:cNvPr id="577" name="直線コネクタ 576"/>
        <xdr:cNvCxnSpPr/>
      </xdr:nvCxnSpPr>
      <xdr:spPr>
        <a:xfrm>
          <a:off x="19545300" y="1087404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578"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79"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80"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581" name="n_4aveValue【学校施設】&#10;一人当たり面積"/>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157598</xdr:rowOff>
    </xdr:from>
    <xdr:ext cx="469744" cy="259045"/>
    <xdr:sp macro="" textlink="">
      <xdr:nvSpPr>
        <xdr:cNvPr id="582" name="n_1mainValue【学校施設】&#10;一人当たり面積"/>
        <xdr:cNvSpPr txBox="1"/>
      </xdr:nvSpPr>
      <xdr:spPr>
        <a:xfrm>
          <a:off x="210757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118280</xdr:rowOff>
    </xdr:from>
    <xdr:ext cx="469744" cy="259045"/>
    <xdr:sp macro="" textlink="">
      <xdr:nvSpPr>
        <xdr:cNvPr id="583" name="n_2mainValue【学校施設】&#10;一人当たり面積"/>
        <xdr:cNvSpPr txBox="1"/>
      </xdr:nvSpPr>
      <xdr:spPr>
        <a:xfrm>
          <a:off x="20199427" y="1091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114622</xdr:rowOff>
    </xdr:from>
    <xdr:ext cx="469744" cy="259045"/>
    <xdr:sp macro="" textlink="">
      <xdr:nvSpPr>
        <xdr:cNvPr id="584" name="n_3mainValue【学校施設】&#10;一人当たり面積"/>
        <xdr:cNvSpPr txBox="1"/>
      </xdr:nvSpPr>
      <xdr:spPr>
        <a:xfrm>
          <a:off x="19310427" y="1091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09" name="直線コネクタ 608"/>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12"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13" name="直線コネクタ 612"/>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14" name="【児童館】&#10;有形固定資産減価償却率平均値テキスト"/>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15" name="フローチャート: 判断 614"/>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16" name="フローチャート: 判断 615"/>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17" name="フローチャート: 判断 616"/>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18" name="フローチャート: 判断 617"/>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19" name="フローチャート: 判断 618"/>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25" name="楕円 624"/>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626" name="【児童館】&#10;有形固定資産減価償却率該当値テキスト"/>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627" name="楕円 626"/>
        <xdr:cNvSpPr/>
      </xdr:nvSpPr>
      <xdr:spPr>
        <a:xfrm>
          <a:off x="15430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28575</xdr:rowOff>
    </xdr:to>
    <xdr:cxnSp macro="">
      <xdr:nvCxnSpPr>
        <xdr:cNvPr id="628" name="直線コネクタ 627"/>
        <xdr:cNvCxnSpPr/>
      </xdr:nvCxnSpPr>
      <xdr:spPr>
        <a:xfrm>
          <a:off x="15481300" y="14047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29" name="楕円 628"/>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118111</xdr:rowOff>
    </xdr:from>
    <xdr:to>
      <xdr:col>81</xdr:col>
      <xdr:colOff>50800</xdr:colOff>
      <xdr:row>81</xdr:row>
      <xdr:rowOff>160020</xdr:rowOff>
    </xdr:to>
    <xdr:cxnSp macro="">
      <xdr:nvCxnSpPr>
        <xdr:cNvPr id="630" name="直線コネクタ 629"/>
        <xdr:cNvCxnSpPr/>
      </xdr:nvCxnSpPr>
      <xdr:spPr>
        <a:xfrm>
          <a:off x="14592300" y="14005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27305</xdr:rowOff>
    </xdr:from>
    <xdr:to>
      <xdr:col>72</xdr:col>
      <xdr:colOff>38100</xdr:colOff>
      <xdr:row>81</xdr:row>
      <xdr:rowOff>128905</xdr:rowOff>
    </xdr:to>
    <xdr:sp macro="" textlink="">
      <xdr:nvSpPr>
        <xdr:cNvPr id="631" name="楕円 630"/>
        <xdr:cNvSpPr/>
      </xdr:nvSpPr>
      <xdr:spPr>
        <a:xfrm>
          <a:off x="13652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78105</xdr:rowOff>
    </xdr:from>
    <xdr:to>
      <xdr:col>76</xdr:col>
      <xdr:colOff>114300</xdr:colOff>
      <xdr:row>81</xdr:row>
      <xdr:rowOff>118111</xdr:rowOff>
    </xdr:to>
    <xdr:cxnSp macro="">
      <xdr:nvCxnSpPr>
        <xdr:cNvPr id="632" name="直線コネクタ 631"/>
        <xdr:cNvCxnSpPr/>
      </xdr:nvCxnSpPr>
      <xdr:spPr>
        <a:xfrm>
          <a:off x="13703300" y="13965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33" name="n_1aveValue【児童館】&#10;有形固定資産減価償却率"/>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34" name="n_2aveValue【児童館】&#10;有形固定資産減価償却率"/>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35" name="n_3aveValue【児童館】&#10;有形固定資産減価償却率"/>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36" name="n_4ave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30497</xdr:rowOff>
    </xdr:from>
    <xdr:ext cx="405111" cy="259045"/>
    <xdr:sp macro="" textlink="">
      <xdr:nvSpPr>
        <xdr:cNvPr id="637" name="n_1mainValue【児童館】&#10;有形固定資産減価償却率"/>
        <xdr:cNvSpPr txBox="1"/>
      </xdr:nvSpPr>
      <xdr:spPr>
        <a:xfrm>
          <a:off x="15266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638" name="n_2mainValue【児童館】&#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120032</xdr:rowOff>
    </xdr:from>
    <xdr:ext cx="405111" cy="259045"/>
    <xdr:sp macro="" textlink="">
      <xdr:nvSpPr>
        <xdr:cNvPr id="639" name="n_3mainValue【児童館】&#10;有形固定資産減価償却率"/>
        <xdr:cNvSpPr txBox="1"/>
      </xdr:nvSpPr>
      <xdr:spPr>
        <a:xfrm>
          <a:off x="13500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63" name="直線コネクタ 66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67" name="直線コネクタ 66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68"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9" name="フローチャート: 判断 66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1" name="フローチャート: 判断 67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73" name="フローチャート: 判断 672"/>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79" name="楕円 678"/>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80"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81" name="楕円 680"/>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82" name="直線コネクタ 681"/>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83" name="楕円 682"/>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84" name="直線コネクタ 683"/>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85" name="楕円 684"/>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86" name="直線コネクタ 685"/>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8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90"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91"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92"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93"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0" name="正方形/長方形 7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1" name="正方形/長方形 7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2" name="テキスト ボックス 7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類似団体内平均値、全国平均、東京都平均全てと比較して、有形固定資産減価償却率が高くなっている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施設類型は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については、保育所の改修を行い改善を図っていく。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については、再編個別計画に基づく、施設整備計画策定の取り組みを進める。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106697</xdr:rowOff>
    </xdr:from>
    <xdr:ext cx="405111" cy="259045"/>
    <xdr:sp macro="" textlink="">
      <xdr:nvSpPr>
        <xdr:cNvPr id="60" name="【図書館】&#10;有形固定資産減価償却率平均値テキスト"/>
        <xdr:cNvSpPr txBox="1"/>
      </xdr:nvSpPr>
      <xdr:spPr>
        <a:xfrm>
          <a:off x="4673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109982</xdr:rowOff>
    </xdr:from>
    <xdr:to>
      <xdr:col>24</xdr:col>
      <xdr:colOff>114300</xdr:colOff>
      <xdr:row>38</xdr:row>
      <xdr:rowOff>40132</xdr:rowOff>
    </xdr:to>
    <xdr:sp macro="" textlink="">
      <xdr:nvSpPr>
        <xdr:cNvPr id="71" name="楕円 70"/>
        <xdr:cNvSpPr/>
      </xdr:nvSpPr>
      <xdr:spPr>
        <a:xfrm>
          <a:off x="4584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132859</xdr:rowOff>
    </xdr:from>
    <xdr:ext cx="405111" cy="259045"/>
    <xdr:sp macro="" textlink="">
      <xdr:nvSpPr>
        <xdr:cNvPr id="72" name="【図書館】&#10;有形固定資産減価償却率該当値テキスト"/>
        <xdr:cNvSpPr txBox="1"/>
      </xdr:nvSpPr>
      <xdr:spPr>
        <a:xfrm>
          <a:off x="4673600" y="6305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64262</xdr:rowOff>
    </xdr:from>
    <xdr:to>
      <xdr:col>20</xdr:col>
      <xdr:colOff>38100</xdr:colOff>
      <xdr:row>37</xdr:row>
      <xdr:rowOff>165862</xdr:rowOff>
    </xdr:to>
    <xdr:sp macro="" textlink="">
      <xdr:nvSpPr>
        <xdr:cNvPr id="73" name="楕円 72"/>
        <xdr:cNvSpPr/>
      </xdr:nvSpPr>
      <xdr:spPr>
        <a:xfrm>
          <a:off x="3746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115062</xdr:rowOff>
    </xdr:from>
    <xdr:to>
      <xdr:col>24</xdr:col>
      <xdr:colOff>63500</xdr:colOff>
      <xdr:row>37</xdr:row>
      <xdr:rowOff>160782</xdr:rowOff>
    </xdr:to>
    <xdr:cxnSp macro="">
      <xdr:nvCxnSpPr>
        <xdr:cNvPr id="74" name="直線コネクタ 73"/>
        <xdr:cNvCxnSpPr/>
      </xdr:nvCxnSpPr>
      <xdr:spPr>
        <a:xfrm>
          <a:off x="3797300" y="64587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115062</xdr:rowOff>
    </xdr:to>
    <xdr:cxnSp macro="">
      <xdr:nvCxnSpPr>
        <xdr:cNvPr id="76" name="直線コネクタ 75"/>
        <xdr:cNvCxnSpPr/>
      </xdr:nvCxnSpPr>
      <xdr:spPr>
        <a:xfrm>
          <a:off x="2908300" y="6412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144272</xdr:rowOff>
    </xdr:from>
    <xdr:to>
      <xdr:col>10</xdr:col>
      <xdr:colOff>165100</xdr:colOff>
      <xdr:row>37</xdr:row>
      <xdr:rowOff>74422</xdr:rowOff>
    </xdr:to>
    <xdr:sp macro="" textlink="">
      <xdr:nvSpPr>
        <xdr:cNvPr id="77" name="楕円 76"/>
        <xdr:cNvSpPr/>
      </xdr:nvSpPr>
      <xdr:spPr>
        <a:xfrm>
          <a:off x="1968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23622</xdr:rowOff>
    </xdr:from>
    <xdr:to>
      <xdr:col>15</xdr:col>
      <xdr:colOff>50800</xdr:colOff>
      <xdr:row>37</xdr:row>
      <xdr:rowOff>69342</xdr:rowOff>
    </xdr:to>
    <xdr:cxnSp macro="">
      <xdr:nvCxnSpPr>
        <xdr:cNvPr id="78" name="直線コネクタ 77"/>
        <xdr:cNvCxnSpPr/>
      </xdr:nvCxnSpPr>
      <xdr:spPr>
        <a:xfrm>
          <a:off x="2019300" y="6367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9"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159275</xdr:rowOff>
    </xdr:from>
    <xdr:ext cx="405111" cy="259045"/>
    <xdr:sp macro="" textlink="">
      <xdr:nvSpPr>
        <xdr:cNvPr id="80" name="n_2aveValue【図書館】&#10;有形固定資産減価償却率"/>
        <xdr:cNvSpPr txBox="1"/>
      </xdr:nvSpPr>
      <xdr:spPr>
        <a:xfrm>
          <a:off x="27057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81" name="n_3aveValue【図書館】&#10;有形固定資産減価償却率"/>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2" name="n_4aveValue【図書館】&#10;有形固定資産減価償却率"/>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10939</xdr:rowOff>
    </xdr:from>
    <xdr:ext cx="405111" cy="259045"/>
    <xdr:sp macro="" textlink="">
      <xdr:nvSpPr>
        <xdr:cNvPr id="83" name="n_1mainValue【図書館】&#10;有形固定資産減価償却率"/>
        <xdr:cNvSpPr txBox="1"/>
      </xdr:nvSpPr>
      <xdr:spPr>
        <a:xfrm>
          <a:off x="35820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136669</xdr:rowOff>
    </xdr:from>
    <xdr:ext cx="405111" cy="259045"/>
    <xdr:sp macro="" textlink="">
      <xdr:nvSpPr>
        <xdr:cNvPr id="84" name="n_2mainValue【図書館】&#10;有形固定資産減価償却率"/>
        <xdr:cNvSpPr txBox="1"/>
      </xdr:nvSpPr>
      <xdr:spPr>
        <a:xfrm>
          <a:off x="2705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5" name="n_3mainValue【図書館】&#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2"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7" name="フローチャート: 判断 116"/>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48260</xdr:rowOff>
    </xdr:from>
    <xdr:to>
      <xdr:col>55</xdr:col>
      <xdr:colOff>50800</xdr:colOff>
      <xdr:row>36</xdr:row>
      <xdr:rowOff>149860</xdr:rowOff>
    </xdr:to>
    <xdr:sp macro="" textlink="">
      <xdr:nvSpPr>
        <xdr:cNvPr id="123" name="楕円 122"/>
        <xdr:cNvSpPr/>
      </xdr:nvSpPr>
      <xdr:spPr>
        <a:xfrm>
          <a:off x="10426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71137</xdr:rowOff>
    </xdr:from>
    <xdr:ext cx="469744" cy="259045"/>
    <xdr:sp macro="" textlink="">
      <xdr:nvSpPr>
        <xdr:cNvPr id="124" name="【図書館】&#10;一人当たり面積該当値テキスト"/>
        <xdr:cNvSpPr txBox="1"/>
      </xdr:nvSpPr>
      <xdr:spPr>
        <a:xfrm>
          <a:off x="105156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25" name="楕円 124"/>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76200</xdr:rowOff>
    </xdr:from>
    <xdr:to>
      <xdr:col>55</xdr:col>
      <xdr:colOff>0</xdr:colOff>
      <xdr:row>36</xdr:row>
      <xdr:rowOff>99060</xdr:rowOff>
    </xdr:to>
    <xdr:cxnSp macro="">
      <xdr:nvCxnSpPr>
        <xdr:cNvPr id="126" name="直線コネクタ 125"/>
        <xdr:cNvCxnSpPr/>
      </xdr:nvCxnSpPr>
      <xdr:spPr>
        <a:xfrm>
          <a:off x="9639300" y="6248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25400</xdr:rowOff>
    </xdr:from>
    <xdr:to>
      <xdr:col>46</xdr:col>
      <xdr:colOff>38100</xdr:colOff>
      <xdr:row>36</xdr:row>
      <xdr:rowOff>127000</xdr:rowOff>
    </xdr:to>
    <xdr:sp macro="" textlink="">
      <xdr:nvSpPr>
        <xdr:cNvPr id="127" name="楕円 126"/>
        <xdr:cNvSpPr/>
      </xdr:nvSpPr>
      <xdr:spPr>
        <a:xfrm>
          <a:off x="869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76200</xdr:rowOff>
    </xdr:to>
    <xdr:cxnSp macro="">
      <xdr:nvCxnSpPr>
        <xdr:cNvPr id="128" name="直線コネクタ 127"/>
        <xdr:cNvCxnSpPr/>
      </xdr:nvCxnSpPr>
      <xdr:spPr>
        <a:xfrm>
          <a:off x="8750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129" name="楕円 128"/>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76200</xdr:rowOff>
    </xdr:from>
    <xdr:to>
      <xdr:col>45</xdr:col>
      <xdr:colOff>177800</xdr:colOff>
      <xdr:row>36</xdr:row>
      <xdr:rowOff>76200</xdr:rowOff>
    </xdr:to>
    <xdr:cxnSp macro="">
      <xdr:nvCxnSpPr>
        <xdr:cNvPr id="130" name="直線コネクタ 129"/>
        <xdr:cNvCxnSpPr/>
      </xdr:nvCxnSpPr>
      <xdr:spPr>
        <a:xfrm>
          <a:off x="7861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1"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2"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3"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4"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35"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143527</xdr:rowOff>
    </xdr:from>
    <xdr:ext cx="469744" cy="259045"/>
    <xdr:sp macro="" textlink="">
      <xdr:nvSpPr>
        <xdr:cNvPr id="136" name="n_2mainValue【図書館】&#10;一人当たり面積"/>
        <xdr:cNvSpPr txBox="1"/>
      </xdr:nvSpPr>
      <xdr:spPr>
        <a:xfrm>
          <a:off x="8515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137" name="n_3mainValue【図書館】&#10;一人当たり面積"/>
        <xdr:cNvSpPr txBox="1"/>
      </xdr:nvSpPr>
      <xdr:spPr>
        <a:xfrm>
          <a:off x="7626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2" name="フローチャート: 判断 171"/>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8" name="楕円 177"/>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81932</xdr:rowOff>
    </xdr:from>
    <xdr:ext cx="405111" cy="259045"/>
    <xdr:sp macro="" textlink="">
      <xdr:nvSpPr>
        <xdr:cNvPr id="179" name="【体育館・プール】&#10;有形固定資産減価償却率該当値テキスト"/>
        <xdr:cNvSpPr txBox="1"/>
      </xdr:nvSpPr>
      <xdr:spPr>
        <a:xfrm>
          <a:off x="46736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80" name="楕円 179"/>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59</xdr:row>
      <xdr:rowOff>154305</xdr:rowOff>
    </xdr:to>
    <xdr:cxnSp macro="">
      <xdr:nvCxnSpPr>
        <xdr:cNvPr id="181" name="直線コネクタ 180"/>
        <xdr:cNvCxnSpPr/>
      </xdr:nvCxnSpPr>
      <xdr:spPr>
        <a:xfrm>
          <a:off x="3797300" y="102603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2" name="楕円 181"/>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144780</xdr:rowOff>
    </xdr:to>
    <xdr:cxnSp macro="">
      <xdr:nvCxnSpPr>
        <xdr:cNvPr id="183" name="直線コネクタ 182"/>
        <xdr:cNvCxnSpPr/>
      </xdr:nvCxnSpPr>
      <xdr:spPr>
        <a:xfrm>
          <a:off x="2908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84" name="楕円 183"/>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104775</xdr:rowOff>
    </xdr:to>
    <xdr:cxnSp macro="">
      <xdr:nvCxnSpPr>
        <xdr:cNvPr id="185" name="直線コネクタ 184"/>
        <xdr:cNvCxnSpPr/>
      </xdr:nvCxnSpPr>
      <xdr:spPr>
        <a:xfrm>
          <a:off x="2019300" y="1019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6"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87"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88" name="n_3aveValue【体育館・プー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9"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90" name="n_1mainValue【体育館・プー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91" name="n_2mainValue【体育館・プール】&#10;有形固定資産減価償却率"/>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192" name="n_3mainValue【体育館・プール】&#10;有形固定資産減価償却率"/>
        <xdr:cNvSpPr txBox="1"/>
      </xdr:nvSpPr>
      <xdr:spPr>
        <a:xfrm>
          <a:off x="1816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19"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24" name="フローチャート: 判断 223"/>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93218</xdr:rowOff>
    </xdr:from>
    <xdr:to>
      <xdr:col>55</xdr:col>
      <xdr:colOff>50800</xdr:colOff>
      <xdr:row>62</xdr:row>
      <xdr:rowOff>23368</xdr:rowOff>
    </xdr:to>
    <xdr:sp macro="" textlink="">
      <xdr:nvSpPr>
        <xdr:cNvPr id="230" name="楕円 229"/>
        <xdr:cNvSpPr/>
      </xdr:nvSpPr>
      <xdr:spPr>
        <a:xfrm>
          <a:off x="10426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71645</xdr:rowOff>
    </xdr:from>
    <xdr:ext cx="469744" cy="259045"/>
    <xdr:sp macro="" textlink="">
      <xdr:nvSpPr>
        <xdr:cNvPr id="231" name="【体育館・プール】&#10;一人当たり面積該当値テキスト"/>
        <xdr:cNvSpPr txBox="1"/>
      </xdr:nvSpPr>
      <xdr:spPr>
        <a:xfrm>
          <a:off x="10515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93218</xdr:rowOff>
    </xdr:from>
    <xdr:to>
      <xdr:col>50</xdr:col>
      <xdr:colOff>165100</xdr:colOff>
      <xdr:row>62</xdr:row>
      <xdr:rowOff>23368</xdr:rowOff>
    </xdr:to>
    <xdr:sp macro="" textlink="">
      <xdr:nvSpPr>
        <xdr:cNvPr id="232" name="楕円 231"/>
        <xdr:cNvSpPr/>
      </xdr:nvSpPr>
      <xdr:spPr>
        <a:xfrm>
          <a:off x="9588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144018</xdr:rowOff>
    </xdr:from>
    <xdr:to>
      <xdr:col>55</xdr:col>
      <xdr:colOff>0</xdr:colOff>
      <xdr:row>61</xdr:row>
      <xdr:rowOff>144018</xdr:rowOff>
    </xdr:to>
    <xdr:cxnSp macro="">
      <xdr:nvCxnSpPr>
        <xdr:cNvPr id="233" name="直線コネクタ 232"/>
        <xdr:cNvCxnSpPr/>
      </xdr:nvCxnSpPr>
      <xdr:spPr>
        <a:xfrm>
          <a:off x="9639300" y="1060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93218</xdr:rowOff>
    </xdr:from>
    <xdr:to>
      <xdr:col>46</xdr:col>
      <xdr:colOff>38100</xdr:colOff>
      <xdr:row>62</xdr:row>
      <xdr:rowOff>23368</xdr:rowOff>
    </xdr:to>
    <xdr:sp macro="" textlink="">
      <xdr:nvSpPr>
        <xdr:cNvPr id="234" name="楕円 233"/>
        <xdr:cNvSpPr/>
      </xdr:nvSpPr>
      <xdr:spPr>
        <a:xfrm>
          <a:off x="8699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144018</xdr:rowOff>
    </xdr:from>
    <xdr:to>
      <xdr:col>50</xdr:col>
      <xdr:colOff>114300</xdr:colOff>
      <xdr:row>61</xdr:row>
      <xdr:rowOff>144018</xdr:rowOff>
    </xdr:to>
    <xdr:cxnSp macro="">
      <xdr:nvCxnSpPr>
        <xdr:cNvPr id="235" name="直線コネクタ 234"/>
        <xdr:cNvCxnSpPr/>
      </xdr:nvCxnSpPr>
      <xdr:spPr>
        <a:xfrm>
          <a:off x="8750300" y="1060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88646</xdr:rowOff>
    </xdr:from>
    <xdr:to>
      <xdr:col>41</xdr:col>
      <xdr:colOff>101600</xdr:colOff>
      <xdr:row>62</xdr:row>
      <xdr:rowOff>18796</xdr:rowOff>
    </xdr:to>
    <xdr:sp macro="" textlink="">
      <xdr:nvSpPr>
        <xdr:cNvPr id="236" name="楕円 235"/>
        <xdr:cNvSpPr/>
      </xdr:nvSpPr>
      <xdr:spPr>
        <a:xfrm>
          <a:off x="7810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139446</xdr:rowOff>
    </xdr:from>
    <xdr:to>
      <xdr:col>45</xdr:col>
      <xdr:colOff>177800</xdr:colOff>
      <xdr:row>61</xdr:row>
      <xdr:rowOff>144018</xdr:rowOff>
    </xdr:to>
    <xdr:cxnSp macro="">
      <xdr:nvCxnSpPr>
        <xdr:cNvPr id="237" name="直線コネクタ 236"/>
        <xdr:cNvCxnSpPr/>
      </xdr:nvCxnSpPr>
      <xdr:spPr>
        <a:xfrm>
          <a:off x="7861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39"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40"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41"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14495</xdr:rowOff>
    </xdr:from>
    <xdr:ext cx="469744" cy="259045"/>
    <xdr:sp macro="" textlink="">
      <xdr:nvSpPr>
        <xdr:cNvPr id="242" name="n_1mainValue【体育館・プール】&#10;一人当たり面積"/>
        <xdr:cNvSpPr txBox="1"/>
      </xdr:nvSpPr>
      <xdr:spPr>
        <a:xfrm>
          <a:off x="9391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14495</xdr:rowOff>
    </xdr:from>
    <xdr:ext cx="469744" cy="259045"/>
    <xdr:sp macro="" textlink="">
      <xdr:nvSpPr>
        <xdr:cNvPr id="243" name="n_2mainValue【体育館・プール】&#10;一人当たり面積"/>
        <xdr:cNvSpPr txBox="1"/>
      </xdr:nvSpPr>
      <xdr:spPr>
        <a:xfrm>
          <a:off x="8515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9923</xdr:rowOff>
    </xdr:from>
    <xdr:ext cx="469744" cy="259045"/>
    <xdr:sp macro="" textlink="">
      <xdr:nvSpPr>
        <xdr:cNvPr id="244" name="n_3mainValue【体育館・プール】&#10;一人当たり面積"/>
        <xdr:cNvSpPr txBox="1"/>
      </xdr:nvSpPr>
      <xdr:spPr>
        <a:xfrm>
          <a:off x="7626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80" name="フローチャート: 判断 279"/>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64044</xdr:rowOff>
    </xdr:from>
    <xdr:to>
      <xdr:col>24</xdr:col>
      <xdr:colOff>114300</xdr:colOff>
      <xdr:row>83</xdr:row>
      <xdr:rowOff>165644</xdr:rowOff>
    </xdr:to>
    <xdr:sp macro="" textlink="">
      <xdr:nvSpPr>
        <xdr:cNvPr id="286" name="楕円 285"/>
        <xdr:cNvSpPr/>
      </xdr:nvSpPr>
      <xdr:spPr>
        <a:xfrm>
          <a:off x="4584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42471</xdr:rowOff>
    </xdr:from>
    <xdr:ext cx="405111" cy="259045"/>
    <xdr:sp macro="" textlink="">
      <xdr:nvSpPr>
        <xdr:cNvPr id="287" name="【福祉施設】&#10;有形固定資産減価償却率該当値テキスト"/>
        <xdr:cNvSpPr txBox="1"/>
      </xdr:nvSpPr>
      <xdr:spPr>
        <a:xfrm>
          <a:off x="4673600"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36286</xdr:rowOff>
    </xdr:from>
    <xdr:to>
      <xdr:col>20</xdr:col>
      <xdr:colOff>38100</xdr:colOff>
      <xdr:row>83</xdr:row>
      <xdr:rowOff>137886</xdr:rowOff>
    </xdr:to>
    <xdr:sp macro="" textlink="">
      <xdr:nvSpPr>
        <xdr:cNvPr id="288" name="楕円 287"/>
        <xdr:cNvSpPr/>
      </xdr:nvSpPr>
      <xdr:spPr>
        <a:xfrm>
          <a:off x="3746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87086</xdr:rowOff>
    </xdr:from>
    <xdr:to>
      <xdr:col>24</xdr:col>
      <xdr:colOff>63500</xdr:colOff>
      <xdr:row>83</xdr:row>
      <xdr:rowOff>114844</xdr:rowOff>
    </xdr:to>
    <xdr:cxnSp macro="">
      <xdr:nvCxnSpPr>
        <xdr:cNvPr id="289" name="直線コネクタ 288"/>
        <xdr:cNvCxnSpPr/>
      </xdr:nvCxnSpPr>
      <xdr:spPr>
        <a:xfrm>
          <a:off x="3797300" y="1431743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290" name="楕円 289"/>
        <xdr:cNvSpPr/>
      </xdr:nvSpPr>
      <xdr:spPr>
        <a:xfrm>
          <a:off x="2857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56062</xdr:rowOff>
    </xdr:from>
    <xdr:to>
      <xdr:col>19</xdr:col>
      <xdr:colOff>177800</xdr:colOff>
      <xdr:row>83</xdr:row>
      <xdr:rowOff>87086</xdr:rowOff>
    </xdr:to>
    <xdr:cxnSp macro="">
      <xdr:nvCxnSpPr>
        <xdr:cNvPr id="291" name="直線コネクタ 290"/>
        <xdr:cNvCxnSpPr/>
      </xdr:nvCxnSpPr>
      <xdr:spPr>
        <a:xfrm>
          <a:off x="2908300" y="1428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楕円 291"/>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56062</xdr:rowOff>
    </xdr:to>
    <xdr:cxnSp macro="">
      <xdr:nvCxnSpPr>
        <xdr:cNvPr id="293" name="直線コネクタ 292"/>
        <xdr:cNvCxnSpPr/>
      </xdr:nvCxnSpPr>
      <xdr:spPr>
        <a:xfrm>
          <a:off x="2019300" y="142455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297" name="n_4aveValue【福祉施設】&#10;有形固定資産減価償却率"/>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129013</xdr:rowOff>
    </xdr:from>
    <xdr:ext cx="405111" cy="259045"/>
    <xdr:sp macro="" textlink="">
      <xdr:nvSpPr>
        <xdr:cNvPr id="298" name="n_1mainValue【福祉施設】&#10;有形固定資産減価償却率"/>
        <xdr:cNvSpPr txBox="1"/>
      </xdr:nvSpPr>
      <xdr:spPr>
        <a:xfrm>
          <a:off x="35820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299" name="n_2mainValue【福祉施設】&#10;有形固定資産減価償却率"/>
        <xdr:cNvSpPr txBox="1"/>
      </xdr:nvSpPr>
      <xdr:spPr>
        <a:xfrm>
          <a:off x="2705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00" name="n_3mainValue【福祉施設】&#10;有形固定資産減価償却率"/>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34" name="フローチャート: 判断 333"/>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40" name="楕円 339"/>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41" name="【福祉施設】&#10;一人当たり面積該当値テキスト"/>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42" name="楕円 341"/>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76200</xdr:rowOff>
    </xdr:to>
    <xdr:cxnSp macro="">
      <xdr:nvCxnSpPr>
        <xdr:cNvPr id="343" name="直線コネクタ 342"/>
        <xdr:cNvCxnSpPr/>
      </xdr:nvCxnSpPr>
      <xdr:spPr>
        <a:xfrm>
          <a:off x="9639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12700</xdr:rowOff>
    </xdr:from>
    <xdr:to>
      <xdr:col>46</xdr:col>
      <xdr:colOff>38100</xdr:colOff>
      <xdr:row>80</xdr:row>
      <xdr:rowOff>114300</xdr:rowOff>
    </xdr:to>
    <xdr:sp macro="" textlink="">
      <xdr:nvSpPr>
        <xdr:cNvPr id="344" name="楕円 343"/>
        <xdr:cNvSpPr/>
      </xdr:nvSpPr>
      <xdr:spPr>
        <a:xfrm>
          <a:off x="8699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63500</xdr:rowOff>
    </xdr:from>
    <xdr:to>
      <xdr:col>50</xdr:col>
      <xdr:colOff>114300</xdr:colOff>
      <xdr:row>80</xdr:row>
      <xdr:rowOff>76200</xdr:rowOff>
    </xdr:to>
    <xdr:cxnSp macro="">
      <xdr:nvCxnSpPr>
        <xdr:cNvPr id="345" name="直線コネクタ 344"/>
        <xdr:cNvCxnSpPr/>
      </xdr:nvCxnSpPr>
      <xdr:spPr>
        <a:xfrm>
          <a:off x="8750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0</xdr:rowOff>
    </xdr:from>
    <xdr:to>
      <xdr:col>41</xdr:col>
      <xdr:colOff>101600</xdr:colOff>
      <xdr:row>80</xdr:row>
      <xdr:rowOff>101600</xdr:rowOff>
    </xdr:to>
    <xdr:sp macro="" textlink="">
      <xdr:nvSpPr>
        <xdr:cNvPr id="346" name="楕円 345"/>
        <xdr:cNvSpPr/>
      </xdr:nvSpPr>
      <xdr:spPr>
        <a:xfrm>
          <a:off x="78105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50800</xdr:rowOff>
    </xdr:from>
    <xdr:to>
      <xdr:col>45</xdr:col>
      <xdr:colOff>177800</xdr:colOff>
      <xdr:row>80</xdr:row>
      <xdr:rowOff>63500</xdr:rowOff>
    </xdr:to>
    <xdr:cxnSp macro="">
      <xdr:nvCxnSpPr>
        <xdr:cNvPr id="347" name="直線コネクタ 346"/>
        <xdr:cNvCxnSpPr/>
      </xdr:nvCxnSpPr>
      <xdr:spPr>
        <a:xfrm>
          <a:off x="7861300" y="1376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51" name="n_4ave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52" name="n_1mainValue【福祉施設】&#10;一人当たり面積"/>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130827</xdr:rowOff>
    </xdr:from>
    <xdr:ext cx="469744" cy="259045"/>
    <xdr:sp macro="" textlink="">
      <xdr:nvSpPr>
        <xdr:cNvPr id="353" name="n_2mainValue【福祉施設】&#10;一人当たり面積"/>
        <xdr:cNvSpPr txBox="1"/>
      </xdr:nvSpPr>
      <xdr:spPr>
        <a:xfrm>
          <a:off x="8515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118127</xdr:rowOff>
    </xdr:from>
    <xdr:ext cx="469744" cy="259045"/>
    <xdr:sp macro="" textlink="">
      <xdr:nvSpPr>
        <xdr:cNvPr id="354" name="n_3mainValue【福祉施設】&#10;一人当たり面積"/>
        <xdr:cNvSpPr txBox="1"/>
      </xdr:nvSpPr>
      <xdr:spPr>
        <a:xfrm>
          <a:off x="7626427"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85"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390" name="フローチャート: 判断 389"/>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96" name="楕円 395"/>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397" name="【市民会館】&#10;有形固定資産減価償却率該当値テキスト"/>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398" name="楕円 397"/>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19050</xdr:rowOff>
    </xdr:to>
    <xdr:cxnSp macro="">
      <xdr:nvCxnSpPr>
        <xdr:cNvPr id="399" name="直線コネクタ 398"/>
        <xdr:cNvCxnSpPr/>
      </xdr:nvCxnSpPr>
      <xdr:spPr>
        <a:xfrm>
          <a:off x="3797300" y="181698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00" name="楕円 399"/>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167639</xdr:rowOff>
    </xdr:to>
    <xdr:cxnSp macro="">
      <xdr:nvCxnSpPr>
        <xdr:cNvPr id="401" name="直線コネクタ 400"/>
        <xdr:cNvCxnSpPr/>
      </xdr:nvCxnSpPr>
      <xdr:spPr>
        <a:xfrm>
          <a:off x="2908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402" name="楕円 401"/>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130084</xdr:rowOff>
    </xdr:to>
    <xdr:cxnSp macro="">
      <xdr:nvCxnSpPr>
        <xdr:cNvPr id="403" name="直線コネクタ 402"/>
        <xdr:cNvCxnSpPr/>
      </xdr:nvCxnSpPr>
      <xdr:spPr>
        <a:xfrm>
          <a:off x="2019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4" name="n_1aveValue【市民会館】&#10;有形固定資産減価償却率"/>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5" name="n_2aveValue【市民会館】&#10;有形固定資産減価償却率"/>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07" name="n_4aveValue【市民会館】&#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408" name="n_1mainValue【市民会館】&#10;有形固定資産減価償却率"/>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09" name="n_2mainValue【市民会館】&#10;有形固定資産減価償却率"/>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410" name="n_3mainValue【市民会館】&#10;有形固定資産減価償却率"/>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44" name="フローチャート: 判断 443"/>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50" name="楕円 44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5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52" name="楕円 451"/>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53" name="直線コネクタ 452"/>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54" name="楕円 453"/>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105</xdr:row>
      <xdr:rowOff>163830</xdr:rowOff>
    </xdr:to>
    <xdr:cxnSp macro="">
      <xdr:nvCxnSpPr>
        <xdr:cNvPr id="455" name="直線コネクタ 454"/>
        <xdr:cNvCxnSpPr/>
      </xdr:nvCxnSpPr>
      <xdr:spPr>
        <a:xfrm>
          <a:off x="8750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56" name="楕円 455"/>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163830</xdr:rowOff>
    </xdr:to>
    <xdr:cxnSp macro="">
      <xdr:nvCxnSpPr>
        <xdr:cNvPr id="457" name="直線コネクタ 456"/>
        <xdr:cNvCxnSpPr/>
      </xdr:nvCxnSpPr>
      <xdr:spPr>
        <a:xfrm>
          <a:off x="7861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58"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59"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60" name="n_3ave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61"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59707</xdr:rowOff>
    </xdr:from>
    <xdr:ext cx="469744" cy="259045"/>
    <xdr:sp macro="" textlink="">
      <xdr:nvSpPr>
        <xdr:cNvPr id="462" name="n_1main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63" name="n_2mainValue【市民会館】&#10;一人当たり面積"/>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64"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4"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499" name="フローチャート: 判断 498"/>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05" name="楕円 504"/>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160672</xdr:rowOff>
    </xdr:from>
    <xdr:ext cx="405111" cy="259045"/>
    <xdr:sp macro="" textlink="">
      <xdr:nvSpPr>
        <xdr:cNvPr id="506" name="【一般廃棄物処理施設】&#10;有形固定資産減価償却率該当値テキスト"/>
        <xdr:cNvSpPr txBox="1"/>
      </xdr:nvSpPr>
      <xdr:spPr>
        <a:xfrm>
          <a:off x="16357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507" name="楕円 506"/>
        <xdr:cNvSpPr/>
      </xdr:nvSpPr>
      <xdr:spPr>
        <a:xfrm>
          <a:off x="15430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17145</xdr:rowOff>
    </xdr:to>
    <xdr:cxnSp macro="">
      <xdr:nvCxnSpPr>
        <xdr:cNvPr id="508" name="直線コネクタ 507"/>
        <xdr:cNvCxnSpPr/>
      </xdr:nvCxnSpPr>
      <xdr:spPr>
        <a:xfrm>
          <a:off x="15481300" y="64808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09" name="楕円 508"/>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137160</xdr:rowOff>
    </xdr:to>
    <xdr:cxnSp macro="">
      <xdr:nvCxnSpPr>
        <xdr:cNvPr id="510" name="直線コネクタ 509"/>
        <xdr:cNvCxnSpPr/>
      </xdr:nvCxnSpPr>
      <xdr:spPr>
        <a:xfrm>
          <a:off x="14592300" y="64350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11" name="楕円 510"/>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91440</xdr:rowOff>
    </xdr:to>
    <xdr:cxnSp macro="">
      <xdr:nvCxnSpPr>
        <xdr:cNvPr id="512" name="直線コネクタ 511"/>
        <xdr:cNvCxnSpPr/>
      </xdr:nvCxnSpPr>
      <xdr:spPr>
        <a:xfrm>
          <a:off x="13703300" y="638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13" name="n_1aveValue【一般廃棄物処理施設】&#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14" name="n_2aveValue【一般廃棄物処理施設】&#10;有形固定資産減価償却率"/>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15" name="n_3aveValue【一般廃棄物処理施設】&#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16"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33037</xdr:rowOff>
    </xdr:from>
    <xdr:ext cx="405111" cy="259045"/>
    <xdr:sp macro="" textlink="">
      <xdr:nvSpPr>
        <xdr:cNvPr id="517" name="n_1mainValue【一般廃棄物処理施設】&#10;有形固定資産減価償却率"/>
        <xdr:cNvSpPr txBox="1"/>
      </xdr:nvSpPr>
      <xdr:spPr>
        <a:xfrm>
          <a:off x="15266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18" name="n_2mainValue【一般廃棄物処理施設】&#10;有形固定資産減価償却率"/>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19" name="n_3main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53" name="フローチャート: 判断 552"/>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19738</xdr:rowOff>
    </xdr:from>
    <xdr:to>
      <xdr:col>116</xdr:col>
      <xdr:colOff>114300</xdr:colOff>
      <xdr:row>38</xdr:row>
      <xdr:rowOff>121338</xdr:rowOff>
    </xdr:to>
    <xdr:sp macro="" textlink="">
      <xdr:nvSpPr>
        <xdr:cNvPr id="559" name="楕円 558"/>
        <xdr:cNvSpPr/>
      </xdr:nvSpPr>
      <xdr:spPr>
        <a:xfrm>
          <a:off x="22110700" y="653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42615</xdr:rowOff>
    </xdr:from>
    <xdr:ext cx="534377" cy="259045"/>
    <xdr:sp macro="" textlink="">
      <xdr:nvSpPr>
        <xdr:cNvPr id="560" name="【一般廃棄物処理施設】&#10;一人当たり有形固定資産（償却資産）額該当値テキスト"/>
        <xdr:cNvSpPr txBox="1"/>
      </xdr:nvSpPr>
      <xdr:spPr>
        <a:xfrm>
          <a:off x="22199600" y="63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16386</xdr:rowOff>
    </xdr:from>
    <xdr:to>
      <xdr:col>112</xdr:col>
      <xdr:colOff>38100</xdr:colOff>
      <xdr:row>38</xdr:row>
      <xdr:rowOff>117986</xdr:rowOff>
    </xdr:to>
    <xdr:sp macro="" textlink="">
      <xdr:nvSpPr>
        <xdr:cNvPr id="561" name="楕円 560"/>
        <xdr:cNvSpPr/>
      </xdr:nvSpPr>
      <xdr:spPr>
        <a:xfrm>
          <a:off x="21272500" y="65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67186</xdr:rowOff>
    </xdr:from>
    <xdr:to>
      <xdr:col>116</xdr:col>
      <xdr:colOff>63500</xdr:colOff>
      <xdr:row>38</xdr:row>
      <xdr:rowOff>70538</xdr:rowOff>
    </xdr:to>
    <xdr:cxnSp macro="">
      <xdr:nvCxnSpPr>
        <xdr:cNvPr id="562" name="直線コネクタ 561"/>
        <xdr:cNvCxnSpPr/>
      </xdr:nvCxnSpPr>
      <xdr:spPr>
        <a:xfrm>
          <a:off x="21323300" y="6582286"/>
          <a:ext cx="8382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11029</xdr:rowOff>
    </xdr:from>
    <xdr:to>
      <xdr:col>107</xdr:col>
      <xdr:colOff>101600</xdr:colOff>
      <xdr:row>38</xdr:row>
      <xdr:rowOff>112629</xdr:rowOff>
    </xdr:to>
    <xdr:sp macro="" textlink="">
      <xdr:nvSpPr>
        <xdr:cNvPr id="563" name="楕円 562"/>
        <xdr:cNvSpPr/>
      </xdr:nvSpPr>
      <xdr:spPr>
        <a:xfrm>
          <a:off x="20383500" y="6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61829</xdr:rowOff>
    </xdr:from>
    <xdr:to>
      <xdr:col>111</xdr:col>
      <xdr:colOff>177800</xdr:colOff>
      <xdr:row>38</xdr:row>
      <xdr:rowOff>67186</xdr:rowOff>
    </xdr:to>
    <xdr:cxnSp macro="">
      <xdr:nvCxnSpPr>
        <xdr:cNvPr id="564" name="直線コネクタ 563"/>
        <xdr:cNvCxnSpPr/>
      </xdr:nvCxnSpPr>
      <xdr:spPr>
        <a:xfrm>
          <a:off x="20434300" y="6576929"/>
          <a:ext cx="8890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7295</xdr:rowOff>
    </xdr:from>
    <xdr:to>
      <xdr:col>102</xdr:col>
      <xdr:colOff>165100</xdr:colOff>
      <xdr:row>38</xdr:row>
      <xdr:rowOff>108895</xdr:rowOff>
    </xdr:to>
    <xdr:sp macro="" textlink="">
      <xdr:nvSpPr>
        <xdr:cNvPr id="565" name="楕円 564"/>
        <xdr:cNvSpPr/>
      </xdr:nvSpPr>
      <xdr:spPr>
        <a:xfrm>
          <a:off x="19494500" y="65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58095</xdr:rowOff>
    </xdr:from>
    <xdr:to>
      <xdr:col>107</xdr:col>
      <xdr:colOff>50800</xdr:colOff>
      <xdr:row>38</xdr:row>
      <xdr:rowOff>61829</xdr:rowOff>
    </xdr:to>
    <xdr:cxnSp macro="">
      <xdr:nvCxnSpPr>
        <xdr:cNvPr id="566" name="直線コネクタ 565"/>
        <xdr:cNvCxnSpPr/>
      </xdr:nvCxnSpPr>
      <xdr:spPr>
        <a:xfrm>
          <a:off x="19545300" y="657319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8" name="n_2aveValue【一般廃棄物処理施設】&#10;一人当たり有形固定資産（償却資産）額"/>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9" name="n_3aveValue【一般廃棄物処理施設】&#10;一人当たり有形固定資産（償却資産）額"/>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70" name="n_4aveValue【一般廃棄物処理施設】&#10;一人当たり有形固定資産（償却資産）額"/>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134512</xdr:rowOff>
    </xdr:from>
    <xdr:ext cx="534377" cy="259045"/>
    <xdr:sp macro="" textlink="">
      <xdr:nvSpPr>
        <xdr:cNvPr id="571" name="n_1mainValue【一般廃棄物処理施設】&#10;一人当たり有形固定資産（償却資産）額"/>
        <xdr:cNvSpPr txBox="1"/>
      </xdr:nvSpPr>
      <xdr:spPr>
        <a:xfrm>
          <a:off x="21043411" y="630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129156</xdr:rowOff>
    </xdr:from>
    <xdr:ext cx="534377" cy="259045"/>
    <xdr:sp macro="" textlink="">
      <xdr:nvSpPr>
        <xdr:cNvPr id="572" name="n_2mainValue【一般廃棄物処理施設】&#10;一人当たり有形固定資産（償却資産）額"/>
        <xdr:cNvSpPr txBox="1"/>
      </xdr:nvSpPr>
      <xdr:spPr>
        <a:xfrm>
          <a:off x="20167111" y="63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125422</xdr:rowOff>
    </xdr:from>
    <xdr:ext cx="534377" cy="259045"/>
    <xdr:sp macro="" textlink="">
      <xdr:nvSpPr>
        <xdr:cNvPr id="573" name="n_3mainValue【一般廃棄物処理施設】&#10;一人当たり有形固定資産（償却資産）額"/>
        <xdr:cNvSpPr txBox="1"/>
      </xdr:nvSpPr>
      <xdr:spPr>
        <a:xfrm>
          <a:off x="19278111" y="629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5" name="直線コネクタ 58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6" name="テキスト ボックス 58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7" name="直線コネクタ 58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8" name="テキスト ボックス 58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9" name="直線コネクタ 58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0" name="テキスト ボックス 58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1" name="直線コネクタ 59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2" name="テキスト ボックス 59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61</xdr:row>
      <xdr:rowOff>164592</xdr:rowOff>
    </xdr:to>
    <xdr:cxnSp macro="">
      <xdr:nvCxnSpPr>
        <xdr:cNvPr id="596" name="直線コネクタ 595"/>
        <xdr:cNvCxnSpPr/>
      </xdr:nvCxnSpPr>
      <xdr:spPr>
        <a:xfrm flipV="1">
          <a:off x="16318864" y="948690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168419</xdr:rowOff>
    </xdr:from>
    <xdr:ext cx="405111" cy="259045"/>
    <xdr:sp macro="" textlink="">
      <xdr:nvSpPr>
        <xdr:cNvPr id="597" name="【保健センター・保健所】&#10;有形固定資産減価償却率最小値テキスト"/>
        <xdr:cNvSpPr txBox="1"/>
      </xdr:nvSpPr>
      <xdr:spPr>
        <a:xfrm>
          <a:off x="16357600" y="1062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164592</xdr:rowOff>
    </xdr:from>
    <xdr:to>
      <xdr:col>86</xdr:col>
      <xdr:colOff>25400</xdr:colOff>
      <xdr:row>61</xdr:row>
      <xdr:rowOff>164592</xdr:rowOff>
    </xdr:to>
    <xdr:cxnSp macro="">
      <xdr:nvCxnSpPr>
        <xdr:cNvPr id="598" name="直線コネクタ 597"/>
        <xdr:cNvCxnSpPr/>
      </xdr:nvCxnSpPr>
      <xdr:spPr>
        <a:xfrm>
          <a:off x="16230600" y="1062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99" name="【保健センター・保健所】&#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00" name="直線コネクタ 599"/>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36085</xdr:rowOff>
    </xdr:from>
    <xdr:ext cx="405111" cy="259045"/>
    <xdr:sp macro="" textlink="">
      <xdr:nvSpPr>
        <xdr:cNvPr id="601" name="【保健センター・保健所】&#10;有形固定資産減価償却率平均値テキスト"/>
        <xdr:cNvSpPr txBox="1"/>
      </xdr:nvSpPr>
      <xdr:spPr>
        <a:xfrm>
          <a:off x="16357600" y="96372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13208</xdr:rowOff>
    </xdr:from>
    <xdr:to>
      <xdr:col>85</xdr:col>
      <xdr:colOff>177800</xdr:colOff>
      <xdr:row>57</xdr:row>
      <xdr:rowOff>114808</xdr:rowOff>
    </xdr:to>
    <xdr:sp macro="" textlink="">
      <xdr:nvSpPr>
        <xdr:cNvPr id="602" name="フローチャート: 判断 601"/>
        <xdr:cNvSpPr/>
      </xdr:nvSpPr>
      <xdr:spPr>
        <a:xfrm>
          <a:off x="16268700" y="978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22352</xdr:rowOff>
    </xdr:from>
    <xdr:to>
      <xdr:col>81</xdr:col>
      <xdr:colOff>101600</xdr:colOff>
      <xdr:row>57</xdr:row>
      <xdr:rowOff>123952</xdr:rowOff>
    </xdr:to>
    <xdr:sp macro="" textlink="">
      <xdr:nvSpPr>
        <xdr:cNvPr id="603" name="フローチャート: 判断 602"/>
        <xdr:cNvSpPr/>
      </xdr:nvSpPr>
      <xdr:spPr>
        <a:xfrm>
          <a:off x="15430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1778</xdr:rowOff>
    </xdr:from>
    <xdr:to>
      <xdr:col>76</xdr:col>
      <xdr:colOff>165100</xdr:colOff>
      <xdr:row>57</xdr:row>
      <xdr:rowOff>103378</xdr:rowOff>
    </xdr:to>
    <xdr:sp macro="" textlink="">
      <xdr:nvSpPr>
        <xdr:cNvPr id="604" name="フローチャート: 判断 603"/>
        <xdr:cNvSpPr/>
      </xdr:nvSpPr>
      <xdr:spPr>
        <a:xfrm>
          <a:off x="14541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120650</xdr:rowOff>
    </xdr:from>
    <xdr:to>
      <xdr:col>72</xdr:col>
      <xdr:colOff>38100</xdr:colOff>
      <xdr:row>57</xdr:row>
      <xdr:rowOff>50800</xdr:rowOff>
    </xdr:to>
    <xdr:sp macro="" textlink="">
      <xdr:nvSpPr>
        <xdr:cNvPr id="605" name="フローチャート: 判断 604"/>
        <xdr:cNvSpPr/>
      </xdr:nvSpPr>
      <xdr:spPr>
        <a:xfrm>
          <a:off x="13652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154940</xdr:rowOff>
    </xdr:from>
    <xdr:to>
      <xdr:col>67</xdr:col>
      <xdr:colOff>101600</xdr:colOff>
      <xdr:row>58</xdr:row>
      <xdr:rowOff>85090</xdr:rowOff>
    </xdr:to>
    <xdr:sp macro="" textlink="">
      <xdr:nvSpPr>
        <xdr:cNvPr id="606" name="フローチャート: 判断 605"/>
        <xdr:cNvSpPr/>
      </xdr:nvSpPr>
      <xdr:spPr>
        <a:xfrm>
          <a:off x="12763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113792</xdr:rowOff>
    </xdr:from>
    <xdr:to>
      <xdr:col>85</xdr:col>
      <xdr:colOff>177800</xdr:colOff>
      <xdr:row>62</xdr:row>
      <xdr:rowOff>43942</xdr:rowOff>
    </xdr:to>
    <xdr:sp macro="" textlink="">
      <xdr:nvSpPr>
        <xdr:cNvPr id="612" name="楕円 611"/>
        <xdr:cNvSpPr/>
      </xdr:nvSpPr>
      <xdr:spPr>
        <a:xfrm>
          <a:off x="162687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28719</xdr:rowOff>
    </xdr:from>
    <xdr:ext cx="405111" cy="259045"/>
    <xdr:sp macro="" textlink="">
      <xdr:nvSpPr>
        <xdr:cNvPr id="613" name="【保健センター・保健所】&#10;有形固定資産減価償却率該当値テキスト"/>
        <xdr:cNvSpPr txBox="1"/>
      </xdr:nvSpPr>
      <xdr:spPr>
        <a:xfrm>
          <a:off x="16357600" y="10487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134366</xdr:rowOff>
    </xdr:from>
    <xdr:to>
      <xdr:col>81</xdr:col>
      <xdr:colOff>101600</xdr:colOff>
      <xdr:row>62</xdr:row>
      <xdr:rowOff>64516</xdr:rowOff>
    </xdr:to>
    <xdr:sp macro="" textlink="">
      <xdr:nvSpPr>
        <xdr:cNvPr id="614" name="楕円 613"/>
        <xdr:cNvSpPr/>
      </xdr:nvSpPr>
      <xdr:spPr>
        <a:xfrm>
          <a:off x="15430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164592</xdr:rowOff>
    </xdr:from>
    <xdr:to>
      <xdr:col>85</xdr:col>
      <xdr:colOff>127000</xdr:colOff>
      <xdr:row>62</xdr:row>
      <xdr:rowOff>13716</xdr:rowOff>
    </xdr:to>
    <xdr:cxnSp macro="">
      <xdr:nvCxnSpPr>
        <xdr:cNvPr id="615" name="直線コネクタ 614"/>
        <xdr:cNvCxnSpPr/>
      </xdr:nvCxnSpPr>
      <xdr:spPr>
        <a:xfrm flipV="1">
          <a:off x="15481300" y="1062304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88646</xdr:rowOff>
    </xdr:from>
    <xdr:to>
      <xdr:col>76</xdr:col>
      <xdr:colOff>165100</xdr:colOff>
      <xdr:row>62</xdr:row>
      <xdr:rowOff>18796</xdr:rowOff>
    </xdr:to>
    <xdr:sp macro="" textlink="">
      <xdr:nvSpPr>
        <xdr:cNvPr id="616" name="楕円 615"/>
        <xdr:cNvSpPr/>
      </xdr:nvSpPr>
      <xdr:spPr>
        <a:xfrm>
          <a:off x="14541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139446</xdr:rowOff>
    </xdr:from>
    <xdr:to>
      <xdr:col>81</xdr:col>
      <xdr:colOff>50800</xdr:colOff>
      <xdr:row>62</xdr:row>
      <xdr:rowOff>13716</xdr:rowOff>
    </xdr:to>
    <xdr:cxnSp macro="">
      <xdr:nvCxnSpPr>
        <xdr:cNvPr id="617" name="直線コネクタ 616"/>
        <xdr:cNvCxnSpPr/>
      </xdr:nvCxnSpPr>
      <xdr:spPr>
        <a:xfrm>
          <a:off x="14592300" y="105978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38354</xdr:rowOff>
    </xdr:from>
    <xdr:to>
      <xdr:col>72</xdr:col>
      <xdr:colOff>38100</xdr:colOff>
      <xdr:row>61</xdr:row>
      <xdr:rowOff>139954</xdr:rowOff>
    </xdr:to>
    <xdr:sp macro="" textlink="">
      <xdr:nvSpPr>
        <xdr:cNvPr id="618" name="楕円 617"/>
        <xdr:cNvSpPr/>
      </xdr:nvSpPr>
      <xdr:spPr>
        <a:xfrm>
          <a:off x="13652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89154</xdr:rowOff>
    </xdr:from>
    <xdr:to>
      <xdr:col>76</xdr:col>
      <xdr:colOff>114300</xdr:colOff>
      <xdr:row>61</xdr:row>
      <xdr:rowOff>139446</xdr:rowOff>
    </xdr:to>
    <xdr:cxnSp macro="">
      <xdr:nvCxnSpPr>
        <xdr:cNvPr id="619" name="直線コネクタ 618"/>
        <xdr:cNvCxnSpPr/>
      </xdr:nvCxnSpPr>
      <xdr:spPr>
        <a:xfrm>
          <a:off x="13703300" y="10547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140479</xdr:rowOff>
    </xdr:from>
    <xdr:ext cx="405111" cy="259045"/>
    <xdr:sp macro="" textlink="">
      <xdr:nvSpPr>
        <xdr:cNvPr id="620" name="n_1aveValue【保健センター・保健所】&#10;有形固定資産減価償却率"/>
        <xdr:cNvSpPr txBox="1"/>
      </xdr:nvSpPr>
      <xdr:spPr>
        <a:xfrm>
          <a:off x="152660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119905</xdr:rowOff>
    </xdr:from>
    <xdr:ext cx="405111" cy="259045"/>
    <xdr:sp macro="" textlink="">
      <xdr:nvSpPr>
        <xdr:cNvPr id="621" name="n_2aveValue【保健センター・保健所】&#10;有形固定資産減価償却率"/>
        <xdr:cNvSpPr txBox="1"/>
      </xdr:nvSpPr>
      <xdr:spPr>
        <a:xfrm>
          <a:off x="14389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67327</xdr:rowOff>
    </xdr:from>
    <xdr:ext cx="405111" cy="259045"/>
    <xdr:sp macro="" textlink="">
      <xdr:nvSpPr>
        <xdr:cNvPr id="622" name="n_3aveValue【保健センター・保健所】&#10;有形固定資産減価償却率"/>
        <xdr:cNvSpPr txBox="1"/>
      </xdr:nvSpPr>
      <xdr:spPr>
        <a:xfrm>
          <a:off x="13500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101617</xdr:rowOff>
    </xdr:from>
    <xdr:ext cx="405111" cy="259045"/>
    <xdr:sp macro="" textlink="">
      <xdr:nvSpPr>
        <xdr:cNvPr id="623" name="n_4aveValue【保健センター・保健所】&#10;有形固定資産減価償却率"/>
        <xdr:cNvSpPr txBox="1"/>
      </xdr:nvSpPr>
      <xdr:spPr>
        <a:xfrm>
          <a:off x="12611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55643</xdr:rowOff>
    </xdr:from>
    <xdr:ext cx="405111" cy="259045"/>
    <xdr:sp macro="" textlink="">
      <xdr:nvSpPr>
        <xdr:cNvPr id="624" name="n_1mainValue【保健センター・保健所】&#10;有形固定資産減価償却率"/>
        <xdr:cNvSpPr txBox="1"/>
      </xdr:nvSpPr>
      <xdr:spPr>
        <a:xfrm>
          <a:off x="152660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9923</xdr:rowOff>
    </xdr:from>
    <xdr:ext cx="405111" cy="259045"/>
    <xdr:sp macro="" textlink="">
      <xdr:nvSpPr>
        <xdr:cNvPr id="625" name="n_2mainValue【保健センター・保健所】&#10;有形固定資産減価償却率"/>
        <xdr:cNvSpPr txBox="1"/>
      </xdr:nvSpPr>
      <xdr:spPr>
        <a:xfrm>
          <a:off x="14389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131081</xdr:rowOff>
    </xdr:from>
    <xdr:ext cx="405111" cy="259045"/>
    <xdr:sp macro="" textlink="">
      <xdr:nvSpPr>
        <xdr:cNvPr id="626" name="n_3mainValue【保健センター・保健所】&#10;有形固定資産減価償却率"/>
        <xdr:cNvSpPr txBox="1"/>
      </xdr:nvSpPr>
      <xdr:spPr>
        <a:xfrm>
          <a:off x="13500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7" name="直線コネクタ 6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8" name="テキスト ボックス 6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9" name="直線コネクタ 6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0" name="テキスト ボックス 6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1" name="直線コネクタ 6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2" name="テキスト ボックス 6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3" name="直線コネクタ 6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4" name="テキスト ボックス 6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5" name="直線コネクタ 6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6" name="テキスト ボックス 6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48" name="直線コネクタ 647"/>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49"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50" name="直線コネクタ 64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51"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2" name="直線コネクタ 651"/>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53"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4" name="フローチャート: 判断 653"/>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55" name="フローチャート: 判断 654"/>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56" name="フローチャート: 判断 655"/>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57" name="フローチャート: 判断 656"/>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58" name="フローチャート: 判断 657"/>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9" name="テキスト ボックス 6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0" name="テキスト ボックス 6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1" name="テキスト ボックス 6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2" name="テキスト ボックス 6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3" name="テキスト ボックス 6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64" name="楕円 663"/>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65"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66" name="楕円 665"/>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667" name="直線コネクタ 666"/>
        <xdr:cNvCxnSpPr/>
      </xdr:nvCxnSpPr>
      <xdr:spPr>
        <a:xfrm>
          <a:off x="21323300" y="1067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668" name="楕円 667"/>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45720</xdr:rowOff>
    </xdr:to>
    <xdr:cxnSp macro="">
      <xdr:nvCxnSpPr>
        <xdr:cNvPr id="669" name="直線コネクタ 668"/>
        <xdr:cNvCxnSpPr/>
      </xdr:nvCxnSpPr>
      <xdr:spPr>
        <a:xfrm>
          <a:off x="20434300" y="1065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70" name="楕円 669"/>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671" name="直線コネクタ 670"/>
        <xdr:cNvCxnSpPr/>
      </xdr:nvCxnSpPr>
      <xdr:spPr>
        <a:xfrm>
          <a:off x="19545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72"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73" name="n_2ave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74"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75"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676" name="n_1mainValue【保健センター・保健所】&#10;一人当たり面積"/>
        <xdr:cNvSpPr txBox="1"/>
      </xdr:nvSpPr>
      <xdr:spPr>
        <a:xfrm>
          <a:off x="21075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77"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78" name="n_3main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9" name="正方形/長方形 6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0" name="正方形/長方形 6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1" name="正方形/長方形 6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2" name="正方形/長方形 6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3" name="正方形/長方形 6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4" name="正方形/長方形 6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5" name="正方形/長方形 6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6" name="正方形/長方形 6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7" name="テキスト ボックス 6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8" name="直線コネクタ 6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9" name="テキスト ボックス 68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0" name="直線コネクタ 6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1" name="テキスト ボックス 6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2" name="直線コネクタ 6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3" name="テキスト ボックス 6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4" name="直線コネクタ 6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5" name="テキスト ボックス 6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6" name="直線コネクタ 6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7" name="テキスト ボックス 69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01" name="直線コネクタ 700"/>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2"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3" name="直線コネクタ 702"/>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04"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05" name="直線コネクタ 704"/>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06" name="【消防施設】&#10;有形固定資産減価償却率平均値テキスト"/>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07" name="フローチャート: 判断 706"/>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08" name="フローチャート: 判断 707"/>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09" name="フローチャート: 判断 708"/>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10" name="フローチャート: 判断 709"/>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11" name="フローチャート: 判断 710"/>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138176</xdr:rowOff>
    </xdr:from>
    <xdr:to>
      <xdr:col>85</xdr:col>
      <xdr:colOff>177800</xdr:colOff>
      <xdr:row>86</xdr:row>
      <xdr:rowOff>68326</xdr:rowOff>
    </xdr:to>
    <xdr:sp macro="" textlink="">
      <xdr:nvSpPr>
        <xdr:cNvPr id="717" name="楕円 716"/>
        <xdr:cNvSpPr/>
      </xdr:nvSpPr>
      <xdr:spPr>
        <a:xfrm>
          <a:off x="162687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53103</xdr:rowOff>
    </xdr:from>
    <xdr:ext cx="405111" cy="259045"/>
    <xdr:sp macro="" textlink="">
      <xdr:nvSpPr>
        <xdr:cNvPr id="718" name="【消防施設】&#10;有形固定資産減価償却率該当値テキスト"/>
        <xdr:cNvSpPr txBox="1"/>
      </xdr:nvSpPr>
      <xdr:spPr>
        <a:xfrm>
          <a:off x="16357600" y="1462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94742</xdr:rowOff>
    </xdr:from>
    <xdr:to>
      <xdr:col>81</xdr:col>
      <xdr:colOff>101600</xdr:colOff>
      <xdr:row>86</xdr:row>
      <xdr:rowOff>24892</xdr:rowOff>
    </xdr:to>
    <xdr:sp macro="" textlink="">
      <xdr:nvSpPr>
        <xdr:cNvPr id="719" name="楕円 718"/>
        <xdr:cNvSpPr/>
      </xdr:nvSpPr>
      <xdr:spPr>
        <a:xfrm>
          <a:off x="15430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145542</xdr:rowOff>
    </xdr:from>
    <xdr:to>
      <xdr:col>85</xdr:col>
      <xdr:colOff>127000</xdr:colOff>
      <xdr:row>86</xdr:row>
      <xdr:rowOff>17526</xdr:rowOff>
    </xdr:to>
    <xdr:cxnSp macro="">
      <xdr:nvCxnSpPr>
        <xdr:cNvPr id="720" name="直線コネクタ 719"/>
        <xdr:cNvCxnSpPr/>
      </xdr:nvCxnSpPr>
      <xdr:spPr>
        <a:xfrm>
          <a:off x="15481300" y="1471879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46737</xdr:rowOff>
    </xdr:from>
    <xdr:to>
      <xdr:col>76</xdr:col>
      <xdr:colOff>165100</xdr:colOff>
      <xdr:row>85</xdr:row>
      <xdr:rowOff>148337</xdr:rowOff>
    </xdr:to>
    <xdr:sp macro="" textlink="">
      <xdr:nvSpPr>
        <xdr:cNvPr id="721" name="楕円 720"/>
        <xdr:cNvSpPr/>
      </xdr:nvSpPr>
      <xdr:spPr>
        <a:xfrm>
          <a:off x="14541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97537</xdr:rowOff>
    </xdr:from>
    <xdr:to>
      <xdr:col>81</xdr:col>
      <xdr:colOff>50800</xdr:colOff>
      <xdr:row>85</xdr:row>
      <xdr:rowOff>145542</xdr:rowOff>
    </xdr:to>
    <xdr:cxnSp macro="">
      <xdr:nvCxnSpPr>
        <xdr:cNvPr id="722" name="直線コネクタ 721"/>
        <xdr:cNvCxnSpPr/>
      </xdr:nvCxnSpPr>
      <xdr:spPr>
        <a:xfrm>
          <a:off x="14592300" y="1467078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xdr:rowOff>
    </xdr:from>
    <xdr:to>
      <xdr:col>72</xdr:col>
      <xdr:colOff>38100</xdr:colOff>
      <xdr:row>85</xdr:row>
      <xdr:rowOff>104902</xdr:rowOff>
    </xdr:to>
    <xdr:sp macro="" textlink="">
      <xdr:nvSpPr>
        <xdr:cNvPr id="723" name="楕円 722"/>
        <xdr:cNvSpPr/>
      </xdr:nvSpPr>
      <xdr:spPr>
        <a:xfrm>
          <a:off x="1365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54102</xdr:rowOff>
    </xdr:from>
    <xdr:to>
      <xdr:col>76</xdr:col>
      <xdr:colOff>114300</xdr:colOff>
      <xdr:row>85</xdr:row>
      <xdr:rowOff>97537</xdr:rowOff>
    </xdr:to>
    <xdr:cxnSp macro="">
      <xdr:nvCxnSpPr>
        <xdr:cNvPr id="724" name="直線コネクタ 723"/>
        <xdr:cNvCxnSpPr/>
      </xdr:nvCxnSpPr>
      <xdr:spPr>
        <a:xfrm>
          <a:off x="13703300" y="1462735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25" name="n_1aveValue【消防施設】&#10;有形固定資産減価償却率"/>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26" name="n_2aveValue【消防施設】&#10;有形固定資産減価償却率"/>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27" name="n_3aveValue【消防施設】&#10;有形固定資産減価償却率"/>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29990</xdr:rowOff>
    </xdr:from>
    <xdr:ext cx="405111" cy="259045"/>
    <xdr:sp macro="" textlink="">
      <xdr:nvSpPr>
        <xdr:cNvPr id="728" name="n_4aveValue【消防施設】&#10;有形固定資産減価償却率"/>
        <xdr:cNvSpPr txBox="1"/>
      </xdr:nvSpPr>
      <xdr:spPr>
        <a:xfrm>
          <a:off x="12611744" y="14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16019</xdr:rowOff>
    </xdr:from>
    <xdr:ext cx="405111" cy="259045"/>
    <xdr:sp macro="" textlink="">
      <xdr:nvSpPr>
        <xdr:cNvPr id="729" name="n_1mainValue【消防施設】&#10;有形固定資産減価償却率"/>
        <xdr:cNvSpPr txBox="1"/>
      </xdr:nvSpPr>
      <xdr:spPr>
        <a:xfrm>
          <a:off x="15266044" y="147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139464</xdr:rowOff>
    </xdr:from>
    <xdr:ext cx="405111" cy="259045"/>
    <xdr:sp macro="" textlink="">
      <xdr:nvSpPr>
        <xdr:cNvPr id="730" name="n_2mainValue【消防施設】&#10;有形固定資産減価償却率"/>
        <xdr:cNvSpPr txBox="1"/>
      </xdr:nvSpPr>
      <xdr:spPr>
        <a:xfrm>
          <a:off x="14389744" y="1471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96029</xdr:rowOff>
    </xdr:from>
    <xdr:ext cx="405111" cy="259045"/>
    <xdr:sp macro="" textlink="">
      <xdr:nvSpPr>
        <xdr:cNvPr id="731" name="n_3mainValue【消防施設】&#10;有形固定資産減価償却率"/>
        <xdr:cNvSpPr txBox="1"/>
      </xdr:nvSpPr>
      <xdr:spPr>
        <a:xfrm>
          <a:off x="135007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2" name="直線コネクタ 7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3" name="テキスト ボックス 7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4" name="直線コネクタ 7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5" name="テキスト ボックス 7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6" name="直線コネクタ 7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7" name="テキスト ボックス 7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8" name="直線コネクタ 7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9" name="テキスト ボックス 7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0" name="直線コネクタ 7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1" name="テキスト ボックス 7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55" name="直線コネクタ 754"/>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7" name="直線コネクタ 75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8"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59" name="直線コネクタ 758"/>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60"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61" name="フローチャート: 判断 760"/>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2" name="フローチャート: 判断 761"/>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3" name="フローチャート: 判断 762"/>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64" name="フローチャート: 判断 763"/>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65" name="フローチャート: 判断 764"/>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71" name="楕円 770"/>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72" name="【消防施設】&#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73" name="楕円 772"/>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74" name="直線コネクタ 773"/>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75" name="楕円 774"/>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76" name="直線コネクタ 775"/>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77" name="楕円 776"/>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78" name="直線コネクタ 777"/>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79"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80"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81"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82"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83" name="n_1mainValue【消防施設】&#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84" name="n_2mainValue【消防施設】&#10;一人当たり面積"/>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85" name="n_3mainValue【消防施設】&#10;一人当たり面積"/>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11" name="直線コネクタ 810"/>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2"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3" name="直線コネクタ 812"/>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14"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15" name="直線コネクタ 814"/>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816"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17" name="フローチャート: 判断 816"/>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18" name="フローチャート: 判断 817"/>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19" name="フローチャート: 判断 818"/>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20" name="フローチャート: 判断 819"/>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21" name="フローチャート: 判断 820"/>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827" name="楕円 826"/>
        <xdr:cNvSpPr/>
      </xdr:nvSpPr>
      <xdr:spPr>
        <a:xfrm>
          <a:off x="16268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828" name="【庁舎】&#10;有形固定資産減価償却率該当値テキスト"/>
        <xdr:cNvSpPr txBox="1"/>
      </xdr:nvSpPr>
      <xdr:spPr>
        <a:xfrm>
          <a:off x="16357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829" name="楕円 828"/>
        <xdr:cNvSpPr/>
      </xdr:nvSpPr>
      <xdr:spPr>
        <a:xfrm>
          <a:off x="15430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101</xdr:row>
      <xdr:rowOff>100693</xdr:rowOff>
    </xdr:to>
    <xdr:cxnSp macro="">
      <xdr:nvCxnSpPr>
        <xdr:cNvPr id="830" name="直線コネクタ 829"/>
        <xdr:cNvCxnSpPr/>
      </xdr:nvCxnSpPr>
      <xdr:spPr>
        <a:xfrm>
          <a:off x="15481300" y="1738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831" name="楕円 830"/>
        <xdr:cNvSpPr/>
      </xdr:nvSpPr>
      <xdr:spPr>
        <a:xfrm>
          <a:off x="14541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35379</xdr:rowOff>
    </xdr:from>
    <xdr:to>
      <xdr:col>81</xdr:col>
      <xdr:colOff>50800</xdr:colOff>
      <xdr:row>101</xdr:row>
      <xdr:rowOff>68036</xdr:rowOff>
    </xdr:to>
    <xdr:cxnSp macro="">
      <xdr:nvCxnSpPr>
        <xdr:cNvPr id="832" name="直線コネクタ 831"/>
        <xdr:cNvCxnSpPr/>
      </xdr:nvCxnSpPr>
      <xdr:spPr>
        <a:xfrm>
          <a:off x="14592300" y="1735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833" name="楕円 832"/>
        <xdr:cNvSpPr/>
      </xdr:nvSpPr>
      <xdr:spPr>
        <a:xfrm>
          <a:off x="1365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834" name="直線コネクタ 833"/>
        <xdr:cNvCxnSpPr/>
      </xdr:nvCxnSpPr>
      <xdr:spPr>
        <a:xfrm>
          <a:off x="13703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83838</xdr:rowOff>
    </xdr:from>
    <xdr:ext cx="405111" cy="259045"/>
    <xdr:sp macro="" textlink="">
      <xdr:nvSpPr>
        <xdr:cNvPr id="835" name="n_1ave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16890</xdr:rowOff>
    </xdr:from>
    <xdr:ext cx="405111" cy="259045"/>
    <xdr:sp macro="" textlink="">
      <xdr:nvSpPr>
        <xdr:cNvPr id="836" name="n_2aveValue【庁舎】&#10;有形固定資産減価償却率"/>
        <xdr:cNvSpPr txBox="1"/>
      </xdr:nvSpPr>
      <xdr:spPr>
        <a:xfrm>
          <a:off x="14389744" y="178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147519</xdr:rowOff>
    </xdr:from>
    <xdr:ext cx="405111" cy="259045"/>
    <xdr:sp macro="" textlink="">
      <xdr:nvSpPr>
        <xdr:cNvPr id="837" name="n_3aveValue【庁舎】&#10;有形固定資産減価償却率"/>
        <xdr:cNvSpPr txBox="1"/>
      </xdr:nvSpPr>
      <xdr:spPr>
        <a:xfrm>
          <a:off x="13500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38" name="n_4aveValue【庁舎】&#10;有形固定資産減価償却率"/>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839" name="n_1mainValue【庁舎】&#10;有形固定資産減価償却率"/>
        <xdr:cNvSpPr txBox="1"/>
      </xdr:nvSpPr>
      <xdr:spPr>
        <a:xfrm>
          <a:off x="152660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840" name="n_2mainValue【庁舎】&#10;有形固定資産減価償却率"/>
        <xdr:cNvSpPr txBox="1"/>
      </xdr:nvSpPr>
      <xdr:spPr>
        <a:xfrm>
          <a:off x="14389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841" name="n_3mainValue【庁舎】&#10;有形固定資産減価償却率"/>
        <xdr:cNvSpPr txBox="1"/>
      </xdr:nvSpPr>
      <xdr:spPr>
        <a:xfrm>
          <a:off x="13500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2" name="直線コネクタ 8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3" name="テキスト ボックス 8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4" name="直線コネクタ 8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5" name="テキスト ボックス 8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6" name="直線コネクタ 8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7" name="テキスト ボックス 8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58" name="直線コネクタ 8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59" name="テキスト ボックス 8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63" name="直線コネクタ 862"/>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64"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65" name="直線コネクタ 864"/>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66"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67" name="直線コネクタ 866"/>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868"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69" name="フローチャート: 判断 868"/>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70" name="フローチャート: 判断 869"/>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71" name="フローチャート: 判断 870"/>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2" name="フローチャート: 判断 871"/>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873" name="フローチャート: 判断 872"/>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66548</xdr:rowOff>
    </xdr:from>
    <xdr:to>
      <xdr:col>116</xdr:col>
      <xdr:colOff>114300</xdr:colOff>
      <xdr:row>104</xdr:row>
      <xdr:rowOff>168148</xdr:rowOff>
    </xdr:to>
    <xdr:sp macro="" textlink="">
      <xdr:nvSpPr>
        <xdr:cNvPr id="879" name="楕円 878"/>
        <xdr:cNvSpPr/>
      </xdr:nvSpPr>
      <xdr:spPr>
        <a:xfrm>
          <a:off x="22110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89425</xdr:rowOff>
    </xdr:from>
    <xdr:ext cx="469744" cy="259045"/>
    <xdr:sp macro="" textlink="">
      <xdr:nvSpPr>
        <xdr:cNvPr id="880" name="【庁舎】&#10;一人当たり面積該当値テキスト"/>
        <xdr:cNvSpPr txBox="1"/>
      </xdr:nvSpPr>
      <xdr:spPr>
        <a:xfrm>
          <a:off x="22199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66548</xdr:rowOff>
    </xdr:from>
    <xdr:to>
      <xdr:col>112</xdr:col>
      <xdr:colOff>38100</xdr:colOff>
      <xdr:row>104</xdr:row>
      <xdr:rowOff>168148</xdr:rowOff>
    </xdr:to>
    <xdr:sp macro="" textlink="">
      <xdr:nvSpPr>
        <xdr:cNvPr id="881" name="楕円 880"/>
        <xdr:cNvSpPr/>
      </xdr:nvSpPr>
      <xdr:spPr>
        <a:xfrm>
          <a:off x="21272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117348</xdr:rowOff>
    </xdr:from>
    <xdr:to>
      <xdr:col>116</xdr:col>
      <xdr:colOff>63500</xdr:colOff>
      <xdr:row>104</xdr:row>
      <xdr:rowOff>117348</xdr:rowOff>
    </xdr:to>
    <xdr:cxnSp macro="">
      <xdr:nvCxnSpPr>
        <xdr:cNvPr id="882" name="直線コネクタ 881"/>
        <xdr:cNvCxnSpPr/>
      </xdr:nvCxnSpPr>
      <xdr:spPr>
        <a:xfrm>
          <a:off x="21323300" y="17948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61976</xdr:rowOff>
    </xdr:from>
    <xdr:to>
      <xdr:col>107</xdr:col>
      <xdr:colOff>101600</xdr:colOff>
      <xdr:row>104</xdr:row>
      <xdr:rowOff>163576</xdr:rowOff>
    </xdr:to>
    <xdr:sp macro="" textlink="">
      <xdr:nvSpPr>
        <xdr:cNvPr id="883" name="楕円 882"/>
        <xdr:cNvSpPr/>
      </xdr:nvSpPr>
      <xdr:spPr>
        <a:xfrm>
          <a:off x="20383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117348</xdr:rowOff>
    </xdr:to>
    <xdr:cxnSp macro="">
      <xdr:nvCxnSpPr>
        <xdr:cNvPr id="884" name="直線コネクタ 883"/>
        <xdr:cNvCxnSpPr/>
      </xdr:nvCxnSpPr>
      <xdr:spPr>
        <a:xfrm>
          <a:off x="20434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57404</xdr:rowOff>
    </xdr:from>
    <xdr:to>
      <xdr:col>102</xdr:col>
      <xdr:colOff>165100</xdr:colOff>
      <xdr:row>104</xdr:row>
      <xdr:rowOff>159004</xdr:rowOff>
    </xdr:to>
    <xdr:sp macro="" textlink="">
      <xdr:nvSpPr>
        <xdr:cNvPr id="885" name="楕円 884"/>
        <xdr:cNvSpPr/>
      </xdr:nvSpPr>
      <xdr:spPr>
        <a:xfrm>
          <a:off x="19494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108204</xdr:rowOff>
    </xdr:from>
    <xdr:to>
      <xdr:col>107</xdr:col>
      <xdr:colOff>50800</xdr:colOff>
      <xdr:row>104</xdr:row>
      <xdr:rowOff>112776</xdr:rowOff>
    </xdr:to>
    <xdr:cxnSp macro="">
      <xdr:nvCxnSpPr>
        <xdr:cNvPr id="886" name="直線コネクタ 885"/>
        <xdr:cNvCxnSpPr/>
      </xdr:nvCxnSpPr>
      <xdr:spPr>
        <a:xfrm>
          <a:off x="19545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19829</xdr:rowOff>
    </xdr:from>
    <xdr:ext cx="469744" cy="259045"/>
    <xdr:sp macro="" textlink="">
      <xdr:nvSpPr>
        <xdr:cNvPr id="887" name="n_1aveValue【庁舎】&#10;一人当たり面積"/>
        <xdr:cNvSpPr txBox="1"/>
      </xdr:nvSpPr>
      <xdr:spPr>
        <a:xfrm>
          <a:off x="21075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1540</xdr:rowOff>
    </xdr:from>
    <xdr:ext cx="469744" cy="259045"/>
    <xdr:sp macro="" textlink="">
      <xdr:nvSpPr>
        <xdr:cNvPr id="888" name="n_2aveValue【庁舎】&#10;一人当たり面積"/>
        <xdr:cNvSpPr txBox="1"/>
      </xdr:nvSpPr>
      <xdr:spPr>
        <a:xfrm>
          <a:off x="201994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6114</xdr:rowOff>
    </xdr:from>
    <xdr:ext cx="469744" cy="259045"/>
    <xdr:sp macro="" textlink="">
      <xdr:nvSpPr>
        <xdr:cNvPr id="889" name="n_3aveValue【庁舎】&#10;一人当たり面積"/>
        <xdr:cNvSpPr txBox="1"/>
      </xdr:nvSpPr>
      <xdr:spPr>
        <a:xfrm>
          <a:off x="193104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890" name="n_4aveValue【庁舎】&#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13225</xdr:rowOff>
    </xdr:from>
    <xdr:ext cx="469744" cy="259045"/>
    <xdr:sp macro="" textlink="">
      <xdr:nvSpPr>
        <xdr:cNvPr id="891" name="n_1mainValue【庁舎】&#10;一人当たり面積"/>
        <xdr:cNvSpPr txBox="1"/>
      </xdr:nvSpPr>
      <xdr:spPr>
        <a:xfrm>
          <a:off x="210757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892" name="n_2mainValue【庁舎】&#10;一人当たり面積"/>
        <xdr:cNvSpPr txBox="1"/>
      </xdr:nvSpPr>
      <xdr:spPr>
        <a:xfrm>
          <a:off x="20199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4081</xdr:rowOff>
    </xdr:from>
    <xdr:ext cx="469744" cy="259045"/>
    <xdr:sp macro="" textlink="">
      <xdr:nvSpPr>
        <xdr:cNvPr id="893" name="n_3mainValue【庁舎】&#10;一人当たり面積"/>
        <xdr:cNvSpPr txBox="1"/>
      </xdr:nvSpPr>
      <xdr:spPr>
        <a:xfrm>
          <a:off x="19310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類似団体内平均値、全国平均、東京都平均全てと比較して、有形固定資産減価償却率が高くなっている施設類型は、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については、再編個別計画に基づく、施設整備計画策定の取り組みを進める。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については、多数の防火水槽が耐用年数を経過していることから、特に高くなっていると考えられる。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については、大規模改修を行うことにより施設の長寿命化を図ったが、既存施設の除却を行わなかったことから、数値の低減が限定的になっていると考えられる。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法人の集積により法人市民税の税収が多いことなどから、類似団体平均より高い水準で推移しており、令和元年度は</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上回っている。令和元年度は、消費税率引上げや新型コロナウイルス感染症の影響による景気の下振れが懸念されたものの、個人市民税や固定資産税が堅調に増加したことなどにより、前年度を上回る一般財源を確保することができた。しかし、今後については、新型コロナウイルス感染症の影響による景気の下振れが予想され、生産年齢人口の減少の影響などによる減収を含め、安定した財源を確保していくことは厳しい状況を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107950</xdr:rowOff>
    </xdr:to>
    <xdr:cxnSp macro="">
      <xdr:nvCxnSpPr>
        <xdr:cNvPr id="69" name="直線コネクタ 68"/>
        <xdr:cNvCxnSpPr/>
      </xdr:nvCxnSpPr>
      <xdr:spPr>
        <a:xfrm>
          <a:off x="4114800" y="66096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107950</xdr:rowOff>
    </xdr:to>
    <xdr:cxnSp macro="">
      <xdr:nvCxnSpPr>
        <xdr:cNvPr id="72" name="直線コネクタ 71"/>
        <xdr:cNvCxnSpPr/>
      </xdr:nvCxnSpPr>
      <xdr:spPr>
        <a:xfrm flipV="1">
          <a:off x="3225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161572</xdr:rowOff>
    </xdr:to>
    <xdr:cxnSp macro="">
      <xdr:nvCxnSpPr>
        <xdr:cNvPr id="75" name="直線コネクタ 74"/>
        <xdr:cNvCxnSpPr/>
      </xdr:nvCxnSpPr>
      <xdr:spPr>
        <a:xfrm flipV="1">
          <a:off x="2336800" y="66230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161572</xdr:rowOff>
    </xdr:from>
    <xdr:to>
      <xdr:col>11</xdr:col>
      <xdr:colOff>31750</xdr:colOff>
      <xdr:row>39</xdr:row>
      <xdr:rowOff>30339</xdr:rowOff>
    </xdr:to>
    <xdr:cxnSp macro="">
      <xdr:nvCxnSpPr>
        <xdr:cNvPr id="78" name="直線コネクタ 77"/>
        <xdr:cNvCxnSpPr/>
      </xdr:nvCxnSpPr>
      <xdr:spPr>
        <a:xfrm flipV="1">
          <a:off x="1447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110772</xdr:rowOff>
    </xdr:from>
    <xdr:to>
      <xdr:col>11</xdr:col>
      <xdr:colOff>82550</xdr:colOff>
      <xdr:row>39</xdr:row>
      <xdr:rowOff>40922</xdr:rowOff>
    </xdr:to>
    <xdr:sp macro="" textlink="">
      <xdr:nvSpPr>
        <xdr:cNvPr id="94" name="楕円 93"/>
        <xdr:cNvSpPr/>
      </xdr:nvSpPr>
      <xdr:spPr>
        <a:xfrm>
          <a:off x="2286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51099</xdr:rowOff>
    </xdr:from>
    <xdr:ext cx="762000" cy="259045"/>
    <xdr:sp macro="" textlink="">
      <xdr:nvSpPr>
        <xdr:cNvPr id="95" name="テキスト ボックス 94"/>
        <xdr:cNvSpPr txBox="1"/>
      </xdr:nvSpPr>
      <xdr:spPr>
        <a:xfrm>
          <a:off x="1955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150989</xdr:rowOff>
    </xdr:from>
    <xdr:to>
      <xdr:col>7</xdr:col>
      <xdr:colOff>31750</xdr:colOff>
      <xdr:row>39</xdr:row>
      <xdr:rowOff>81139</xdr:rowOff>
    </xdr:to>
    <xdr:sp macro="" textlink="">
      <xdr:nvSpPr>
        <xdr:cNvPr id="96" name="楕円 95"/>
        <xdr:cNvSpPr/>
      </xdr:nvSpPr>
      <xdr:spPr>
        <a:xfrm>
          <a:off x="1397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91316</xdr:rowOff>
    </xdr:from>
    <xdr:ext cx="762000" cy="259045"/>
    <xdr:sp macro="" textlink="">
      <xdr:nvSpPr>
        <xdr:cNvPr id="97" name="テキスト ボックス 96"/>
        <xdr:cNvSpPr txBox="1"/>
      </xdr:nvSpPr>
      <xdr:spPr>
        <a:xfrm>
          <a:off x="1066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分子の経常経費充当一般財源等は、公債費、補助費等が減少したものの、扶助費、繰出金、人件費、維持補修費、物件費が増加したことにより前年度比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％の増となった。分母の経常一般財源等は、地方消費税交付金が減少したものの、市税、地方特例交付金が増加したことにより前年度比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％の増となった。分母の増加率が分子の増加率を上回ったことにより、経常収支比率は前年度比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117324</xdr:rowOff>
    </xdr:to>
    <xdr:cxnSp macro="">
      <xdr:nvCxnSpPr>
        <xdr:cNvPr id="134" name="直線コネクタ 133"/>
        <xdr:cNvCxnSpPr/>
      </xdr:nvCxnSpPr>
      <xdr:spPr>
        <a:xfrm flipV="1">
          <a:off x="4114800" y="103928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63396</xdr:rowOff>
    </xdr:from>
    <xdr:ext cx="762000" cy="259045"/>
    <xdr:sp macro="" textlink="">
      <xdr:nvSpPr>
        <xdr:cNvPr id="135" name="財政構造の弾力性平均値テキスト"/>
        <xdr:cNvSpPr txBox="1"/>
      </xdr:nvSpPr>
      <xdr:spPr>
        <a:xfrm>
          <a:off x="5041900" y="1069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162378</xdr:rowOff>
    </xdr:from>
    <xdr:to>
      <xdr:col>19</xdr:col>
      <xdr:colOff>133350</xdr:colOff>
      <xdr:row>60</xdr:row>
      <xdr:rowOff>117324</xdr:rowOff>
    </xdr:to>
    <xdr:cxnSp macro="">
      <xdr:nvCxnSpPr>
        <xdr:cNvPr id="137" name="直線コネクタ 136"/>
        <xdr:cNvCxnSpPr/>
      </xdr:nvCxnSpPr>
      <xdr:spPr>
        <a:xfrm>
          <a:off x="3225800" y="1027792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85772</xdr:rowOff>
    </xdr:from>
    <xdr:ext cx="736600" cy="259045"/>
    <xdr:sp macro="" textlink="">
      <xdr:nvSpPr>
        <xdr:cNvPr id="139" name="テキスト ボックス 138"/>
        <xdr:cNvSpPr txBox="1"/>
      </xdr:nvSpPr>
      <xdr:spPr>
        <a:xfrm>
          <a:off x="3733800" y="1071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161472</xdr:rowOff>
    </xdr:from>
    <xdr:to>
      <xdr:col>15</xdr:col>
      <xdr:colOff>82550</xdr:colOff>
      <xdr:row>59</xdr:row>
      <xdr:rowOff>162378</xdr:rowOff>
    </xdr:to>
    <xdr:cxnSp macro="">
      <xdr:nvCxnSpPr>
        <xdr:cNvPr id="140" name="直線コネクタ 139"/>
        <xdr:cNvCxnSpPr/>
      </xdr:nvCxnSpPr>
      <xdr:spPr>
        <a:xfrm>
          <a:off x="2336800" y="101055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42" name="テキスト ボックス 14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92528</xdr:rowOff>
    </xdr:from>
    <xdr:to>
      <xdr:col>11</xdr:col>
      <xdr:colOff>31750</xdr:colOff>
      <xdr:row>58</xdr:row>
      <xdr:rowOff>161472</xdr:rowOff>
    </xdr:to>
    <xdr:cxnSp macro="">
      <xdr:nvCxnSpPr>
        <xdr:cNvPr id="143" name="直線コネクタ 142"/>
        <xdr:cNvCxnSpPr/>
      </xdr:nvCxnSpPr>
      <xdr:spPr>
        <a:xfrm>
          <a:off x="1447800" y="100366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16829</xdr:rowOff>
    </xdr:from>
    <xdr:ext cx="762000" cy="259045"/>
    <xdr:sp macro="" textlink="">
      <xdr:nvSpPr>
        <xdr:cNvPr id="145" name="テキスト ボックス 144"/>
        <xdr:cNvSpPr txBox="1"/>
      </xdr:nvSpPr>
      <xdr:spPr>
        <a:xfrm>
          <a:off x="1955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163484</xdr:rowOff>
    </xdr:from>
    <xdr:ext cx="762000" cy="259045"/>
    <xdr:sp macro="" textlink="">
      <xdr:nvSpPr>
        <xdr:cNvPr id="147" name="テキスト ボックス 146"/>
        <xdr:cNvSpPr txBox="1"/>
      </xdr:nvSpPr>
      <xdr:spPr>
        <a:xfrm>
          <a:off x="1066800" y="1027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3" name="楕円 152"/>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4" name="財政構造の弾力性該当値テキスト"/>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66524</xdr:rowOff>
    </xdr:from>
    <xdr:to>
      <xdr:col>19</xdr:col>
      <xdr:colOff>184150</xdr:colOff>
      <xdr:row>60</xdr:row>
      <xdr:rowOff>168124</xdr:rowOff>
    </xdr:to>
    <xdr:sp macro="" textlink="">
      <xdr:nvSpPr>
        <xdr:cNvPr id="155" name="楕円 154"/>
        <xdr:cNvSpPr/>
      </xdr:nvSpPr>
      <xdr:spPr>
        <a:xfrm>
          <a:off x="4064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56" name="テキスト ボックス 155"/>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111578</xdr:rowOff>
    </xdr:from>
    <xdr:to>
      <xdr:col>15</xdr:col>
      <xdr:colOff>133350</xdr:colOff>
      <xdr:row>60</xdr:row>
      <xdr:rowOff>41728</xdr:rowOff>
    </xdr:to>
    <xdr:sp macro="" textlink="">
      <xdr:nvSpPr>
        <xdr:cNvPr id="157" name="楕円 156"/>
        <xdr:cNvSpPr/>
      </xdr:nvSpPr>
      <xdr:spPr>
        <a:xfrm>
          <a:off x="3175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51905</xdr:rowOff>
    </xdr:from>
    <xdr:ext cx="762000" cy="259045"/>
    <xdr:sp macro="" textlink="">
      <xdr:nvSpPr>
        <xdr:cNvPr id="158" name="テキスト ボックス 157"/>
        <xdr:cNvSpPr txBox="1"/>
      </xdr:nvSpPr>
      <xdr:spPr>
        <a:xfrm>
          <a:off x="2844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110672</xdr:rowOff>
    </xdr:from>
    <xdr:to>
      <xdr:col>11</xdr:col>
      <xdr:colOff>82550</xdr:colOff>
      <xdr:row>59</xdr:row>
      <xdr:rowOff>40822</xdr:rowOff>
    </xdr:to>
    <xdr:sp macro="" textlink="">
      <xdr:nvSpPr>
        <xdr:cNvPr id="159" name="楕円 158"/>
        <xdr:cNvSpPr/>
      </xdr:nvSpPr>
      <xdr:spPr>
        <a:xfrm>
          <a:off x="2286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50999</xdr:rowOff>
    </xdr:from>
    <xdr:ext cx="762000" cy="259045"/>
    <xdr:sp macro="" textlink="">
      <xdr:nvSpPr>
        <xdr:cNvPr id="160" name="テキスト ボックス 159"/>
        <xdr:cNvSpPr txBox="1"/>
      </xdr:nvSpPr>
      <xdr:spPr>
        <a:xfrm>
          <a:off x="1955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41728</xdr:rowOff>
    </xdr:from>
    <xdr:to>
      <xdr:col>7</xdr:col>
      <xdr:colOff>31750</xdr:colOff>
      <xdr:row>58</xdr:row>
      <xdr:rowOff>143328</xdr:rowOff>
    </xdr:to>
    <xdr:sp macro="" textlink="">
      <xdr:nvSpPr>
        <xdr:cNvPr id="161" name="楕円 160"/>
        <xdr:cNvSpPr/>
      </xdr:nvSpPr>
      <xdr:spPr>
        <a:xfrm>
          <a:off x="1397000" y="9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153505</xdr:rowOff>
    </xdr:from>
    <xdr:ext cx="762000" cy="259045"/>
    <xdr:sp macro="" textlink="">
      <xdr:nvSpPr>
        <xdr:cNvPr id="162" name="テキスト ボックス 161"/>
        <xdr:cNvSpPr txBox="1"/>
      </xdr:nvSpPr>
      <xdr:spPr>
        <a:xfrm>
          <a:off x="1066800" y="975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12,779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扶養手当や期末手当などが減額となった一方、退職手当や非常勤嘱託報酬、時間外勤務手当などが増額となったことにより、増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については、指定管理者制度の導入拡大など、業務の民間委託を進めてきたことによる委託料の増などにより増加傾向にある。今後も、委託契約の複数年化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34578</xdr:rowOff>
    </xdr:from>
    <xdr:to>
      <xdr:col>23</xdr:col>
      <xdr:colOff>133350</xdr:colOff>
      <xdr:row>84</xdr:row>
      <xdr:rowOff>59120</xdr:rowOff>
    </xdr:to>
    <xdr:cxnSp macro="">
      <xdr:nvCxnSpPr>
        <xdr:cNvPr id="199" name="直線コネクタ 198"/>
        <xdr:cNvCxnSpPr/>
      </xdr:nvCxnSpPr>
      <xdr:spPr>
        <a:xfrm>
          <a:off x="4114800" y="14436378"/>
          <a:ext cx="838200" cy="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17985</xdr:rowOff>
    </xdr:from>
    <xdr:to>
      <xdr:col>19</xdr:col>
      <xdr:colOff>133350</xdr:colOff>
      <xdr:row>84</xdr:row>
      <xdr:rowOff>34578</xdr:rowOff>
    </xdr:to>
    <xdr:cxnSp macro="">
      <xdr:nvCxnSpPr>
        <xdr:cNvPr id="202" name="直線コネクタ 201"/>
        <xdr:cNvCxnSpPr/>
      </xdr:nvCxnSpPr>
      <xdr:spPr>
        <a:xfrm>
          <a:off x="3225800" y="14419785"/>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169579</xdr:rowOff>
    </xdr:from>
    <xdr:to>
      <xdr:col>15</xdr:col>
      <xdr:colOff>82550</xdr:colOff>
      <xdr:row>84</xdr:row>
      <xdr:rowOff>17985</xdr:rowOff>
    </xdr:to>
    <xdr:cxnSp macro="">
      <xdr:nvCxnSpPr>
        <xdr:cNvPr id="205" name="直線コネクタ 204"/>
        <xdr:cNvCxnSpPr/>
      </xdr:nvCxnSpPr>
      <xdr:spPr>
        <a:xfrm>
          <a:off x="2336800" y="14399929"/>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169579</xdr:rowOff>
    </xdr:from>
    <xdr:to>
      <xdr:col>11</xdr:col>
      <xdr:colOff>31750</xdr:colOff>
      <xdr:row>84</xdr:row>
      <xdr:rowOff>28338</xdr:rowOff>
    </xdr:to>
    <xdr:cxnSp macro="">
      <xdr:nvCxnSpPr>
        <xdr:cNvPr id="208" name="直線コネクタ 207"/>
        <xdr:cNvCxnSpPr/>
      </xdr:nvCxnSpPr>
      <xdr:spPr>
        <a:xfrm flipV="1">
          <a:off x="1447800" y="14399929"/>
          <a:ext cx="889000" cy="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139047</xdr:rowOff>
    </xdr:from>
    <xdr:ext cx="762000" cy="259045"/>
    <xdr:sp macro="" textlink="">
      <xdr:nvSpPr>
        <xdr:cNvPr id="212" name="テキスト ボックス 211"/>
        <xdr:cNvSpPr txBox="1"/>
      </xdr:nvSpPr>
      <xdr:spPr>
        <a:xfrm>
          <a:off x="1066800" y="1402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8320</xdr:rowOff>
    </xdr:from>
    <xdr:to>
      <xdr:col>23</xdr:col>
      <xdr:colOff>184150</xdr:colOff>
      <xdr:row>84</xdr:row>
      <xdr:rowOff>109920</xdr:rowOff>
    </xdr:to>
    <xdr:sp macro="" textlink="">
      <xdr:nvSpPr>
        <xdr:cNvPr id="218" name="楕円 217"/>
        <xdr:cNvSpPr/>
      </xdr:nvSpPr>
      <xdr:spPr>
        <a:xfrm>
          <a:off x="4902200" y="144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151847</xdr:rowOff>
    </xdr:from>
    <xdr:ext cx="762000" cy="259045"/>
    <xdr:sp macro="" textlink="">
      <xdr:nvSpPr>
        <xdr:cNvPr id="219" name="人件費・物件費等の状況該当値テキスト"/>
        <xdr:cNvSpPr txBox="1"/>
      </xdr:nvSpPr>
      <xdr:spPr>
        <a:xfrm>
          <a:off x="5041900" y="143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155228</xdr:rowOff>
    </xdr:from>
    <xdr:to>
      <xdr:col>19</xdr:col>
      <xdr:colOff>184150</xdr:colOff>
      <xdr:row>84</xdr:row>
      <xdr:rowOff>85378</xdr:rowOff>
    </xdr:to>
    <xdr:sp macro="" textlink="">
      <xdr:nvSpPr>
        <xdr:cNvPr id="220" name="楕円 219"/>
        <xdr:cNvSpPr/>
      </xdr:nvSpPr>
      <xdr:spPr>
        <a:xfrm>
          <a:off x="4064000" y="143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70155</xdr:rowOff>
    </xdr:from>
    <xdr:ext cx="736600" cy="259045"/>
    <xdr:sp macro="" textlink="">
      <xdr:nvSpPr>
        <xdr:cNvPr id="221" name="テキスト ボックス 220"/>
        <xdr:cNvSpPr txBox="1"/>
      </xdr:nvSpPr>
      <xdr:spPr>
        <a:xfrm>
          <a:off x="3733800" y="14471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138635</xdr:rowOff>
    </xdr:from>
    <xdr:to>
      <xdr:col>15</xdr:col>
      <xdr:colOff>133350</xdr:colOff>
      <xdr:row>84</xdr:row>
      <xdr:rowOff>68785</xdr:rowOff>
    </xdr:to>
    <xdr:sp macro="" textlink="">
      <xdr:nvSpPr>
        <xdr:cNvPr id="222" name="楕円 221"/>
        <xdr:cNvSpPr/>
      </xdr:nvSpPr>
      <xdr:spPr>
        <a:xfrm>
          <a:off x="3175000" y="143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53562</xdr:rowOff>
    </xdr:from>
    <xdr:ext cx="762000" cy="259045"/>
    <xdr:sp macro="" textlink="">
      <xdr:nvSpPr>
        <xdr:cNvPr id="223" name="テキスト ボックス 222"/>
        <xdr:cNvSpPr txBox="1"/>
      </xdr:nvSpPr>
      <xdr:spPr>
        <a:xfrm>
          <a:off x="2844800" y="1445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118779</xdr:rowOff>
    </xdr:from>
    <xdr:to>
      <xdr:col>11</xdr:col>
      <xdr:colOff>82550</xdr:colOff>
      <xdr:row>84</xdr:row>
      <xdr:rowOff>48929</xdr:rowOff>
    </xdr:to>
    <xdr:sp macro="" textlink="">
      <xdr:nvSpPr>
        <xdr:cNvPr id="224" name="楕円 223"/>
        <xdr:cNvSpPr/>
      </xdr:nvSpPr>
      <xdr:spPr>
        <a:xfrm>
          <a:off x="2286000" y="143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59106</xdr:rowOff>
    </xdr:from>
    <xdr:ext cx="762000" cy="259045"/>
    <xdr:sp macro="" textlink="">
      <xdr:nvSpPr>
        <xdr:cNvPr id="225" name="テキスト ボックス 224"/>
        <xdr:cNvSpPr txBox="1"/>
      </xdr:nvSpPr>
      <xdr:spPr>
        <a:xfrm>
          <a:off x="1955800" y="1411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148988</xdr:rowOff>
    </xdr:from>
    <xdr:to>
      <xdr:col>7</xdr:col>
      <xdr:colOff>31750</xdr:colOff>
      <xdr:row>84</xdr:row>
      <xdr:rowOff>79138</xdr:rowOff>
    </xdr:to>
    <xdr:sp macro="" textlink="">
      <xdr:nvSpPr>
        <xdr:cNvPr id="226" name="楕円 225"/>
        <xdr:cNvSpPr/>
      </xdr:nvSpPr>
      <xdr:spPr>
        <a:xfrm>
          <a:off x="1397000" y="143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63915</xdr:rowOff>
    </xdr:from>
    <xdr:ext cx="762000" cy="259045"/>
    <xdr:sp macro="" textlink="">
      <xdr:nvSpPr>
        <xdr:cNvPr id="227" name="テキスト ボックス 226"/>
        <xdr:cNvSpPr txBox="1"/>
      </xdr:nvSpPr>
      <xdr:spPr>
        <a:xfrm>
          <a:off x="1066800" y="144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が給料表の引上げ改定を行ったのに対して立川市は引上げ改定を行っていないこと、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102659</xdr:rowOff>
    </xdr:to>
    <xdr:cxnSp macro="">
      <xdr:nvCxnSpPr>
        <xdr:cNvPr id="261" name="直線コネクタ 260"/>
        <xdr:cNvCxnSpPr/>
      </xdr:nvCxnSpPr>
      <xdr:spPr>
        <a:xfrm flipV="1">
          <a:off x="16179800" y="143435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64" name="直線コネクタ 263"/>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11641</xdr:rowOff>
    </xdr:to>
    <xdr:cxnSp macro="">
      <xdr:nvCxnSpPr>
        <xdr:cNvPr id="267" name="直線コネクタ 266"/>
        <xdr:cNvCxnSpPr/>
      </xdr:nvCxnSpPr>
      <xdr:spPr>
        <a:xfrm>
          <a:off x="14401800" y="1444413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82550</xdr:rowOff>
    </xdr:to>
    <xdr:cxnSp macro="">
      <xdr:nvCxnSpPr>
        <xdr:cNvPr id="270" name="直線コネクタ 269"/>
        <xdr:cNvCxnSpPr/>
      </xdr:nvCxnSpPr>
      <xdr:spPr>
        <a:xfrm flipV="1">
          <a:off x="13512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80" name="楕円 279"/>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81" name="給与水準   （国との比較）該当値テキスト"/>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4" name="楕円 283"/>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5" name="テキスト ボックス 284"/>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6" name="楕円 285"/>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7" name="テキスト ボックス 286"/>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8" name="楕円 287"/>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9" name="テキスト ボックス 288"/>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方式の導入、保育園の民営化など多様な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手法の導入により、適正な定員管理に取り組んできた。一方、新清掃工場建設、公共施設再編による資産活用への対応、新学校給食共同調理場建設など新たな行政需要による対応のため増員を図った。</a:t>
          </a:r>
        </a:p>
        <a:p>
          <a:r>
            <a:rPr kumimoji="1" lang="ja-JP" altLang="en-US" sz="1300">
              <a:latin typeface="ＭＳ Ｐゴシック" panose="020B0600070205080204" pitchFamily="50" charset="-128"/>
              <a:ea typeface="ＭＳ Ｐゴシック" panose="020B0600070205080204" pitchFamily="50" charset="-128"/>
            </a:rPr>
            <a:t>　今後は、「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87449</xdr:rowOff>
    </xdr:from>
    <xdr:to>
      <xdr:col>81</xdr:col>
      <xdr:colOff>44450</xdr:colOff>
      <xdr:row>60</xdr:row>
      <xdr:rowOff>94343</xdr:rowOff>
    </xdr:to>
    <xdr:cxnSp macro="">
      <xdr:nvCxnSpPr>
        <xdr:cNvPr id="326" name="直線コネクタ 325"/>
        <xdr:cNvCxnSpPr/>
      </xdr:nvCxnSpPr>
      <xdr:spPr>
        <a:xfrm>
          <a:off x="16179800" y="1037444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87449</xdr:rowOff>
    </xdr:to>
    <xdr:cxnSp macro="">
      <xdr:nvCxnSpPr>
        <xdr:cNvPr id="329" name="直線コネクタ 328"/>
        <xdr:cNvCxnSpPr/>
      </xdr:nvCxnSpPr>
      <xdr:spPr>
        <a:xfrm>
          <a:off x="15290800" y="1037100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101237</xdr:rowOff>
    </xdr:to>
    <xdr:cxnSp macro="">
      <xdr:nvCxnSpPr>
        <xdr:cNvPr id="332" name="直線コネクタ 331"/>
        <xdr:cNvCxnSpPr/>
      </xdr:nvCxnSpPr>
      <xdr:spPr>
        <a:xfrm flipV="1">
          <a:off x="14401800" y="1037100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101237</xdr:rowOff>
    </xdr:from>
    <xdr:to>
      <xdr:col>68</xdr:col>
      <xdr:colOff>152400</xdr:colOff>
      <xdr:row>60</xdr:row>
      <xdr:rowOff>108131</xdr:rowOff>
    </xdr:to>
    <xdr:cxnSp macro="">
      <xdr:nvCxnSpPr>
        <xdr:cNvPr id="335" name="直線コネクタ 334"/>
        <xdr:cNvCxnSpPr/>
      </xdr:nvCxnSpPr>
      <xdr:spPr>
        <a:xfrm flipV="1">
          <a:off x="13512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45" name="楕円 344"/>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46" name="定員管理の状況該当値テキスト"/>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36649</xdr:rowOff>
    </xdr:from>
    <xdr:to>
      <xdr:col>77</xdr:col>
      <xdr:colOff>95250</xdr:colOff>
      <xdr:row>60</xdr:row>
      <xdr:rowOff>138249</xdr:rowOff>
    </xdr:to>
    <xdr:sp macro="" textlink="">
      <xdr:nvSpPr>
        <xdr:cNvPr id="347" name="楕円 346"/>
        <xdr:cNvSpPr/>
      </xdr:nvSpPr>
      <xdr:spPr>
        <a:xfrm>
          <a:off x="16129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48" name="テキスト ボックス 347"/>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49" name="楕円 348"/>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50" name="テキスト ボックス 349"/>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51" name="楕円 350"/>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52" name="テキスト ボックス 351"/>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3" name="楕円 352"/>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54" name="テキスト ボックス 353"/>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令和元年度は単年度の比率は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ポイント減少、３ヵ年平均である本比率も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ポイント減少している。新たな市債の発行を当該年度の元利償還額以下に抑制してきたことにより、令和元年度も類似団体平均を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ポイント下回っているが、今後、老朽化が著しい公共施設を改修し、長寿命化を図っていく必要があるため、抑制ルールの維持に努める。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103112</xdr:rowOff>
    </xdr:to>
    <xdr:cxnSp macro="">
      <xdr:nvCxnSpPr>
        <xdr:cNvPr id="389" name="直線コネクタ 388"/>
        <xdr:cNvCxnSpPr/>
      </xdr:nvCxnSpPr>
      <xdr:spPr>
        <a:xfrm flipV="1">
          <a:off x="16179800" y="674370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103112</xdr:rowOff>
    </xdr:to>
    <xdr:cxnSp macro="">
      <xdr:nvCxnSpPr>
        <xdr:cNvPr id="392" name="直線コネクタ 391"/>
        <xdr:cNvCxnSpPr/>
      </xdr:nvCxnSpPr>
      <xdr:spPr>
        <a:xfrm>
          <a:off x="15290800" y="67551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68641</xdr:rowOff>
    </xdr:to>
    <xdr:cxnSp macro="">
      <xdr:nvCxnSpPr>
        <xdr:cNvPr id="395" name="直線コネクタ 394"/>
        <xdr:cNvCxnSpPr/>
      </xdr:nvCxnSpPr>
      <xdr:spPr>
        <a:xfrm>
          <a:off x="14401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11188</xdr:rowOff>
    </xdr:to>
    <xdr:cxnSp macro="">
      <xdr:nvCxnSpPr>
        <xdr:cNvPr id="398" name="直線コネクタ 397"/>
        <xdr:cNvCxnSpPr/>
      </xdr:nvCxnSpPr>
      <xdr:spPr>
        <a:xfrm>
          <a:off x="13512800" y="6697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8" name="楕円 407"/>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9"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10" name="楕円 409"/>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11" name="テキスト ボックス 410"/>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12" name="楕円 411"/>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3" name="テキスト ボックス 412"/>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4" name="楕円 413"/>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5" name="テキスト ボックス 414"/>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6" name="楕円 415"/>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7" name="テキスト ボックス 416"/>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市債発行抑制ルールの維持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59" name="フローチャート: 判断 458"/>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0" name="テキスト ボックス 459"/>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適正な定員管理による職員数の減少と、団塊の世代の定年退職者数が平成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年度のピークを過ぎ、退職手当が減となったことなどにより減少傾向が続いてきたが、令和元年度は退職手当の増などにより前年度比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153670</xdr:rowOff>
    </xdr:to>
    <xdr:cxnSp macro="">
      <xdr:nvCxnSpPr>
        <xdr:cNvPr id="66" name="直線コネクタ 65"/>
        <xdr:cNvCxnSpPr/>
      </xdr:nvCxnSpPr>
      <xdr:spPr>
        <a:xfrm>
          <a:off x="3987800" y="6146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146050</xdr:rowOff>
    </xdr:to>
    <xdr:cxnSp macro="">
      <xdr:nvCxnSpPr>
        <xdr:cNvPr id="69" name="直線コネクタ 68"/>
        <xdr:cNvCxnSpPr/>
      </xdr:nvCxnSpPr>
      <xdr:spPr>
        <a:xfrm>
          <a:off x="3098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123190</xdr:rowOff>
    </xdr:to>
    <xdr:cxnSp macro="">
      <xdr:nvCxnSpPr>
        <xdr:cNvPr id="72" name="直線コネクタ 71"/>
        <xdr:cNvCxnSpPr/>
      </xdr:nvCxnSpPr>
      <xdr:spPr>
        <a:xfrm flipV="1">
          <a:off x="2209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88900</xdr:rowOff>
    </xdr:to>
    <xdr:cxnSp macro="">
      <xdr:nvCxnSpPr>
        <xdr:cNvPr id="75" name="直線コネクタ 74"/>
        <xdr:cNvCxnSpPr/>
      </xdr:nvCxnSpPr>
      <xdr:spPr>
        <a:xfrm flipV="1">
          <a:off x="1320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増加傾向にあり、令和元年度は類似団体平均を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増加の要因は、効率的な施設管理を行うため、指定管理者制度の導入拡大など、業務の民間委託を進めてきたことである。</a:t>
          </a:r>
        </a:p>
        <a:p>
          <a:r>
            <a:rPr kumimoji="1" lang="ja-JP" altLang="en-US" sz="1300">
              <a:latin typeface="ＭＳ Ｐゴシック" panose="020B0600070205080204" pitchFamily="50" charset="-128"/>
              <a:ea typeface="ＭＳ Ｐゴシック" panose="020B0600070205080204" pitchFamily="50" charset="-128"/>
            </a:rPr>
            <a:t>　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12700</xdr:rowOff>
    </xdr:to>
    <xdr:cxnSp macro="">
      <xdr:nvCxnSpPr>
        <xdr:cNvPr id="125" name="直線コネクタ 124"/>
        <xdr:cNvCxnSpPr/>
      </xdr:nvCxnSpPr>
      <xdr:spPr>
        <a:xfrm>
          <a:off x="15671800" y="275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12700</xdr:rowOff>
    </xdr:to>
    <xdr:cxnSp macro="">
      <xdr:nvCxnSpPr>
        <xdr:cNvPr id="128" name="直線コネクタ 127"/>
        <xdr:cNvCxnSpPr/>
      </xdr:nvCxnSpPr>
      <xdr:spPr>
        <a:xfrm>
          <a:off x="14782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161290</xdr:rowOff>
    </xdr:to>
    <xdr:cxnSp macro="">
      <xdr:nvCxnSpPr>
        <xdr:cNvPr id="131" name="直線コネクタ 130"/>
        <xdr:cNvCxnSpPr/>
      </xdr:nvCxnSpPr>
      <xdr:spPr>
        <a:xfrm>
          <a:off x="13893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15</xdr:row>
      <xdr:rowOff>147574</xdr:rowOff>
    </xdr:to>
    <xdr:cxnSp macro="">
      <xdr:nvCxnSpPr>
        <xdr:cNvPr id="134" name="直線コネクタ 133"/>
        <xdr:cNvCxnSpPr/>
      </xdr:nvCxnSpPr>
      <xdr:spPr>
        <a:xfrm>
          <a:off x="13004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38" name="テキスト ボックス 137"/>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49" name="テキスト ボックス 148"/>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51" name="テキスト ボックス 150"/>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69342</xdr:rowOff>
    </xdr:from>
    <xdr:to>
      <xdr:col>65</xdr:col>
      <xdr:colOff>53975</xdr:colOff>
      <xdr:row>15</xdr:row>
      <xdr:rowOff>170942</xdr:rowOff>
    </xdr:to>
    <xdr:sp macro="" textlink="">
      <xdr:nvSpPr>
        <xdr:cNvPr id="152" name="楕円 151"/>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155719</xdr:rowOff>
    </xdr:from>
    <xdr:ext cx="762000" cy="259045"/>
    <xdr:sp macro="" textlink="">
      <xdr:nvSpPr>
        <xdr:cNvPr id="153" name="テキスト ボックス 152"/>
        <xdr:cNvSpPr txBox="1"/>
      </xdr:nvSpPr>
      <xdr:spPr>
        <a:xfrm>
          <a:off x="12623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増加傾向にあり、令和元年度は類似団体平均を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いる。社会保障関係経費が市の財政を圧迫しており、私立保育所に対する施設型給付費や児童扶養手当などの増により児童福祉費が増加し、社会福祉費も訓練等給付費施設入所通所費助成などの増により増加した。</a:t>
          </a:r>
        </a:p>
        <a:p>
          <a:r>
            <a:rPr kumimoji="1" lang="ja-JP" altLang="en-US" sz="1300">
              <a:latin typeface="ＭＳ Ｐゴシック" panose="020B0600070205080204" pitchFamily="50" charset="-128"/>
              <a:ea typeface="ＭＳ Ｐゴシック" panose="020B0600070205080204" pitchFamily="50" charset="-128"/>
            </a:rPr>
            <a:t>　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69850</xdr:rowOff>
    </xdr:from>
    <xdr:to>
      <xdr:col>24</xdr:col>
      <xdr:colOff>25400</xdr:colOff>
      <xdr:row>62</xdr:row>
      <xdr:rowOff>12700</xdr:rowOff>
    </xdr:to>
    <xdr:cxnSp macro="">
      <xdr:nvCxnSpPr>
        <xdr:cNvPr id="186" name="直線コネクタ 185"/>
        <xdr:cNvCxnSpPr/>
      </xdr:nvCxnSpPr>
      <xdr:spPr>
        <a:xfrm>
          <a:off x="3987800" y="10528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69850</xdr:rowOff>
    </xdr:from>
    <xdr:to>
      <xdr:col>19</xdr:col>
      <xdr:colOff>187325</xdr:colOff>
      <xdr:row>61</xdr:row>
      <xdr:rowOff>69850</xdr:rowOff>
    </xdr:to>
    <xdr:cxnSp macro="">
      <xdr:nvCxnSpPr>
        <xdr:cNvPr id="189" name="直線コネクタ 188"/>
        <xdr:cNvCxnSpPr/>
      </xdr:nvCxnSpPr>
      <xdr:spPr>
        <a:xfrm>
          <a:off x="3098800" y="1052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69850</xdr:rowOff>
    </xdr:to>
    <xdr:cxnSp macro="">
      <xdr:nvCxnSpPr>
        <xdr:cNvPr id="192" name="直線コネクタ 191"/>
        <xdr:cNvCxnSpPr/>
      </xdr:nvCxnSpPr>
      <xdr:spPr>
        <a:xfrm>
          <a:off x="2209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88900</xdr:rowOff>
    </xdr:to>
    <xdr:cxnSp macro="">
      <xdr:nvCxnSpPr>
        <xdr:cNvPr id="195" name="直線コネクタ 194"/>
        <xdr:cNvCxnSpPr/>
      </xdr:nvCxnSpPr>
      <xdr:spPr>
        <a:xfrm>
          <a:off x="1320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133350</xdr:rowOff>
    </xdr:from>
    <xdr:to>
      <xdr:col>24</xdr:col>
      <xdr:colOff>76200</xdr:colOff>
      <xdr:row>62</xdr:row>
      <xdr:rowOff>63500</xdr:rowOff>
    </xdr:to>
    <xdr:sp macro="" textlink="">
      <xdr:nvSpPr>
        <xdr:cNvPr id="205" name="楕円 204"/>
        <xdr:cNvSpPr/>
      </xdr:nvSpPr>
      <xdr:spPr>
        <a:xfrm>
          <a:off x="47752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41927</xdr:rowOff>
    </xdr:from>
    <xdr:ext cx="762000" cy="259045"/>
    <xdr:sp macro="" textlink="">
      <xdr:nvSpPr>
        <xdr:cNvPr id="206" name="扶助費該当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7" name="楕円 206"/>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8" name="テキスト ボックス 207"/>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1" name="楕円 210"/>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2" name="テキスト ボックス 211"/>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3" name="楕円 212"/>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4" name="テキスト ボックス 213"/>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ポイント上回った。繰出金については、国民健康保険事業への繰出金は減額となった一方、下水道事業、介護保険事業、後期高齢者医療事業への繰出金が増額となり、合計で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61685</xdr:rowOff>
    </xdr:to>
    <xdr:cxnSp macro="">
      <xdr:nvCxnSpPr>
        <xdr:cNvPr id="249" name="直線コネクタ 248"/>
        <xdr:cNvCxnSpPr/>
      </xdr:nvCxnSpPr>
      <xdr:spPr>
        <a:xfrm>
          <a:off x="15671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167822</xdr:rowOff>
    </xdr:to>
    <xdr:cxnSp macro="">
      <xdr:nvCxnSpPr>
        <xdr:cNvPr id="252" name="直線コネクタ 251"/>
        <xdr:cNvCxnSpPr/>
      </xdr:nvCxnSpPr>
      <xdr:spPr>
        <a:xfrm>
          <a:off x="14782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135165</xdr:rowOff>
    </xdr:to>
    <xdr:cxnSp macro="">
      <xdr:nvCxnSpPr>
        <xdr:cNvPr id="255" name="直線コネクタ 254"/>
        <xdr:cNvCxnSpPr/>
      </xdr:nvCxnSpPr>
      <xdr:spPr>
        <a:xfrm>
          <a:off x="13893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58" name="直線コネクタ 257"/>
        <xdr:cNvCxnSpPr/>
      </xdr:nvCxnSpPr>
      <xdr:spPr>
        <a:xfrm>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83655</xdr:rowOff>
    </xdr:from>
    <xdr:ext cx="762000" cy="259045"/>
    <xdr:sp macro="" textlink="">
      <xdr:nvSpPr>
        <xdr:cNvPr id="262" name="テキスト ボックス 261"/>
        <xdr:cNvSpPr txBox="1"/>
      </xdr:nvSpPr>
      <xdr:spPr>
        <a:xfrm>
          <a:off x="12623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0" name="楕円 269"/>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1" name="テキスト ボックス 270"/>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5" name="テキスト ボックス 274"/>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6" name="楕円 275"/>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7" name="テキスト ボックス 276"/>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緩やかな減少傾向にあり、類似団体平均を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66040</xdr:rowOff>
    </xdr:from>
    <xdr:to>
      <xdr:col>82</xdr:col>
      <xdr:colOff>107950</xdr:colOff>
      <xdr:row>36</xdr:row>
      <xdr:rowOff>96520</xdr:rowOff>
    </xdr:to>
    <xdr:cxnSp macro="">
      <xdr:nvCxnSpPr>
        <xdr:cNvPr id="309" name="直線コネクタ 308"/>
        <xdr:cNvCxnSpPr/>
      </xdr:nvCxnSpPr>
      <xdr:spPr>
        <a:xfrm flipV="1">
          <a:off x="15671800" y="6238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101617</xdr:rowOff>
    </xdr:from>
    <xdr:ext cx="762000" cy="259045"/>
    <xdr:sp macro="" textlink="">
      <xdr:nvSpPr>
        <xdr:cNvPr id="310" name="補助費等平均値テキスト"/>
        <xdr:cNvSpPr txBox="1"/>
      </xdr:nvSpPr>
      <xdr:spPr>
        <a:xfrm>
          <a:off x="16598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119380</xdr:rowOff>
    </xdr:to>
    <xdr:cxnSp macro="">
      <xdr:nvCxnSpPr>
        <xdr:cNvPr id="312" name="直線コネクタ 311"/>
        <xdr:cNvCxnSpPr/>
      </xdr:nvCxnSpPr>
      <xdr:spPr>
        <a:xfrm flipV="1">
          <a:off x="14782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119380</xdr:rowOff>
    </xdr:to>
    <xdr:cxnSp macro="">
      <xdr:nvCxnSpPr>
        <xdr:cNvPr id="315" name="直線コネクタ 314"/>
        <xdr:cNvCxnSpPr/>
      </xdr:nvCxnSpPr>
      <xdr:spPr>
        <a:xfrm>
          <a:off x="13893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170197</xdr:rowOff>
    </xdr:from>
    <xdr:ext cx="762000" cy="259045"/>
    <xdr:sp macro="" textlink="">
      <xdr:nvSpPr>
        <xdr:cNvPr id="317" name="テキスト ボックス 316"/>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127000</xdr:rowOff>
    </xdr:to>
    <xdr:cxnSp macro="">
      <xdr:nvCxnSpPr>
        <xdr:cNvPr id="318" name="直線コネクタ 317"/>
        <xdr:cNvCxnSpPr/>
      </xdr:nvCxnSpPr>
      <xdr:spPr>
        <a:xfrm flipV="1">
          <a:off x="13004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20" name="テキスト ボックス 319"/>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28" name="楕円 327"/>
        <xdr:cNvSpPr/>
      </xdr:nvSpPr>
      <xdr:spPr>
        <a:xfrm>
          <a:off x="16459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31767</xdr:rowOff>
    </xdr:from>
    <xdr:ext cx="762000" cy="259045"/>
    <xdr:sp macro="" textlink="">
      <xdr:nvSpPr>
        <xdr:cNvPr id="329" name="補助費等該当値テキスト"/>
        <xdr:cNvSpPr txBox="1"/>
      </xdr:nvSpPr>
      <xdr:spPr>
        <a:xfrm>
          <a:off x="16598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30" name="楕円 329"/>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157497</xdr:rowOff>
    </xdr:from>
    <xdr:ext cx="736600" cy="259045"/>
    <xdr:sp macro="" textlink="">
      <xdr:nvSpPr>
        <xdr:cNvPr id="331" name="テキスト ボックス 330"/>
        <xdr:cNvSpPr txBox="1"/>
      </xdr:nvSpPr>
      <xdr:spPr>
        <a:xfrm>
          <a:off x="15290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68580</xdr:rowOff>
    </xdr:from>
    <xdr:to>
      <xdr:col>74</xdr:col>
      <xdr:colOff>31750</xdr:colOff>
      <xdr:row>36</xdr:row>
      <xdr:rowOff>170180</xdr:rowOff>
    </xdr:to>
    <xdr:sp macro="" textlink="">
      <xdr:nvSpPr>
        <xdr:cNvPr id="332" name="楕円 331"/>
        <xdr:cNvSpPr/>
      </xdr:nvSpPr>
      <xdr:spPr>
        <a:xfrm>
          <a:off x="14732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8907</xdr:rowOff>
    </xdr:from>
    <xdr:ext cx="762000" cy="259045"/>
    <xdr:sp macro="" textlink="">
      <xdr:nvSpPr>
        <xdr:cNvPr id="333" name="テキスト ボックス 332"/>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5" name="テキスト ボックス 334"/>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7" name="テキスト ボックス 336"/>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ルール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70" name="直線コネクタ 369"/>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74</xdr:row>
      <xdr:rowOff>165100</xdr:rowOff>
    </xdr:to>
    <xdr:cxnSp macro="">
      <xdr:nvCxnSpPr>
        <xdr:cNvPr id="373" name="直線コネクタ 372"/>
        <xdr:cNvCxnSpPr/>
      </xdr:nvCxnSpPr>
      <xdr:spPr>
        <a:xfrm>
          <a:off x="3098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1270</xdr:rowOff>
    </xdr:to>
    <xdr:cxnSp macro="">
      <xdr:nvCxnSpPr>
        <xdr:cNvPr id="376" name="直線コネクタ 375"/>
        <xdr:cNvCxnSpPr/>
      </xdr:nvCxnSpPr>
      <xdr:spPr>
        <a:xfrm flipV="1">
          <a:off x="2209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1270</xdr:rowOff>
    </xdr:to>
    <xdr:cxnSp macro="">
      <xdr:nvCxnSpPr>
        <xdr:cNvPr id="379" name="直線コネクタ 378"/>
        <xdr:cNvCxnSpPr/>
      </xdr:nvCxnSpPr>
      <xdr:spPr>
        <a:xfrm>
          <a:off x="1320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9" name="楕円 388"/>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90" name="公債費該当値テキスト"/>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7" name="楕円 396"/>
        <xdr:cNvSpPr/>
      </xdr:nvSpPr>
      <xdr:spPr>
        <a:xfrm>
          <a:off x="1270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1287</xdr:rowOff>
    </xdr:from>
    <xdr:ext cx="762000" cy="259045"/>
    <xdr:sp macro="" textlink="">
      <xdr:nvSpPr>
        <xdr:cNvPr id="398" name="テキスト ボックス 397"/>
        <xdr:cNvSpPr txBox="1"/>
      </xdr:nvSpPr>
      <xdr:spPr>
        <a:xfrm>
          <a:off x="939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88900</xdr:rowOff>
    </xdr:to>
    <xdr:cxnSp macro="">
      <xdr:nvCxnSpPr>
        <xdr:cNvPr id="431" name="直線コネクタ 430"/>
        <xdr:cNvCxnSpPr/>
      </xdr:nvCxnSpPr>
      <xdr:spPr>
        <a:xfrm>
          <a:off x="15671800" y="13393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20320</xdr:rowOff>
    </xdr:to>
    <xdr:cxnSp macro="">
      <xdr:nvCxnSpPr>
        <xdr:cNvPr id="434" name="直線コネクタ 433"/>
        <xdr:cNvCxnSpPr/>
      </xdr:nvCxnSpPr>
      <xdr:spPr>
        <a:xfrm>
          <a:off x="14782800" y="13317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115570</xdr:rowOff>
    </xdr:to>
    <xdr:cxnSp macro="">
      <xdr:nvCxnSpPr>
        <xdr:cNvPr id="437" name="直線コネクタ 436"/>
        <xdr:cNvCxnSpPr/>
      </xdr:nvCxnSpPr>
      <xdr:spPr>
        <a:xfrm>
          <a:off x="13893800" y="13187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157480</xdr:rowOff>
    </xdr:from>
    <xdr:to>
      <xdr:col>69</xdr:col>
      <xdr:colOff>92075</xdr:colOff>
      <xdr:row>77</xdr:row>
      <xdr:rowOff>1270</xdr:rowOff>
    </xdr:to>
    <xdr:cxnSp macro="">
      <xdr:nvCxnSpPr>
        <xdr:cNvPr id="440" name="直線コネクタ 439"/>
        <xdr:cNvCxnSpPr/>
      </xdr:nvCxnSpPr>
      <xdr:spPr>
        <a:xfrm flipV="1">
          <a:off x="13004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0" name="楕円 449"/>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1"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2" name="楕円 451"/>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3" name="テキスト ボックス 452"/>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4" name="楕円 453"/>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5" name="テキスト ボックス 454"/>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56" name="楕円 455"/>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47007</xdr:rowOff>
    </xdr:from>
    <xdr:ext cx="762000" cy="259045"/>
    <xdr:sp macro="" textlink="">
      <xdr:nvSpPr>
        <xdr:cNvPr id="457" name="テキスト ボックス 456"/>
        <xdr:cNvSpPr txBox="1"/>
      </xdr:nvSpPr>
      <xdr:spPr>
        <a:xfrm>
          <a:off x="13512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8" name="楕円 457"/>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9" name="テキスト ボックス 458"/>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60005</xdr:rowOff>
    </xdr:from>
    <xdr:to>
      <xdr:col>29</xdr:col>
      <xdr:colOff>127000</xdr:colOff>
      <xdr:row>17</xdr:row>
      <xdr:rowOff>119441</xdr:rowOff>
    </xdr:to>
    <xdr:cxnSp macro="">
      <xdr:nvCxnSpPr>
        <xdr:cNvPr id="48" name="直線コネクタ 47"/>
        <xdr:cNvCxnSpPr/>
      </xdr:nvCxnSpPr>
      <xdr:spPr bwMode="auto">
        <a:xfrm flipV="1">
          <a:off x="5003800" y="3022280"/>
          <a:ext cx="6477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119441</xdr:rowOff>
    </xdr:from>
    <xdr:to>
      <xdr:col>26</xdr:col>
      <xdr:colOff>50800</xdr:colOff>
      <xdr:row>17</xdr:row>
      <xdr:rowOff>136769</xdr:rowOff>
    </xdr:to>
    <xdr:cxnSp macro="">
      <xdr:nvCxnSpPr>
        <xdr:cNvPr id="51" name="直線コネクタ 50"/>
        <xdr:cNvCxnSpPr/>
      </xdr:nvCxnSpPr>
      <xdr:spPr bwMode="auto">
        <a:xfrm flipV="1">
          <a:off x="4305300" y="3081716"/>
          <a:ext cx="6985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136769</xdr:rowOff>
    </xdr:from>
    <xdr:to>
      <xdr:col>22</xdr:col>
      <xdr:colOff>114300</xdr:colOff>
      <xdr:row>18</xdr:row>
      <xdr:rowOff>11130</xdr:rowOff>
    </xdr:to>
    <xdr:cxnSp macro="">
      <xdr:nvCxnSpPr>
        <xdr:cNvPr id="54" name="直線コネクタ 53"/>
        <xdr:cNvCxnSpPr/>
      </xdr:nvCxnSpPr>
      <xdr:spPr bwMode="auto">
        <a:xfrm flipV="1">
          <a:off x="3606800" y="3099044"/>
          <a:ext cx="698500" cy="4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96947</xdr:rowOff>
    </xdr:from>
    <xdr:to>
      <xdr:col>18</xdr:col>
      <xdr:colOff>177800</xdr:colOff>
      <xdr:row>18</xdr:row>
      <xdr:rowOff>11130</xdr:rowOff>
    </xdr:to>
    <xdr:cxnSp macro="">
      <xdr:nvCxnSpPr>
        <xdr:cNvPr id="57" name="直線コネクタ 56"/>
        <xdr:cNvCxnSpPr/>
      </xdr:nvCxnSpPr>
      <xdr:spPr bwMode="auto">
        <a:xfrm>
          <a:off x="2908300" y="3059222"/>
          <a:ext cx="698500" cy="8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9205</xdr:rowOff>
    </xdr:from>
    <xdr:to>
      <xdr:col>29</xdr:col>
      <xdr:colOff>177800</xdr:colOff>
      <xdr:row>17</xdr:row>
      <xdr:rowOff>110805</xdr:rowOff>
    </xdr:to>
    <xdr:sp macro="" textlink="">
      <xdr:nvSpPr>
        <xdr:cNvPr id="67" name="楕円 66"/>
        <xdr:cNvSpPr/>
      </xdr:nvSpPr>
      <xdr:spPr bwMode="auto">
        <a:xfrm>
          <a:off x="5600700" y="297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152732</xdr:rowOff>
    </xdr:from>
    <xdr:ext cx="762000" cy="259045"/>
    <xdr:sp macro="" textlink="">
      <xdr:nvSpPr>
        <xdr:cNvPr id="68" name="人口1人当たり決算額の推移該当値テキスト130"/>
        <xdr:cNvSpPr txBox="1"/>
      </xdr:nvSpPr>
      <xdr:spPr>
        <a:xfrm>
          <a:off x="5740400" y="294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68641</xdr:rowOff>
    </xdr:from>
    <xdr:to>
      <xdr:col>26</xdr:col>
      <xdr:colOff>101600</xdr:colOff>
      <xdr:row>17</xdr:row>
      <xdr:rowOff>170241</xdr:rowOff>
    </xdr:to>
    <xdr:sp macro="" textlink="">
      <xdr:nvSpPr>
        <xdr:cNvPr id="69" name="楕円 68"/>
        <xdr:cNvSpPr/>
      </xdr:nvSpPr>
      <xdr:spPr bwMode="auto">
        <a:xfrm>
          <a:off x="4953000" y="303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155018</xdr:rowOff>
    </xdr:from>
    <xdr:ext cx="736600" cy="259045"/>
    <xdr:sp macro="" textlink="">
      <xdr:nvSpPr>
        <xdr:cNvPr id="70" name="テキスト ボックス 69"/>
        <xdr:cNvSpPr txBox="1"/>
      </xdr:nvSpPr>
      <xdr:spPr>
        <a:xfrm>
          <a:off x="4622800" y="3117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85969</xdr:rowOff>
    </xdr:from>
    <xdr:to>
      <xdr:col>22</xdr:col>
      <xdr:colOff>165100</xdr:colOff>
      <xdr:row>18</xdr:row>
      <xdr:rowOff>16119</xdr:rowOff>
    </xdr:to>
    <xdr:sp macro="" textlink="">
      <xdr:nvSpPr>
        <xdr:cNvPr id="71" name="楕円 70"/>
        <xdr:cNvSpPr/>
      </xdr:nvSpPr>
      <xdr:spPr bwMode="auto">
        <a:xfrm>
          <a:off x="4254500" y="3048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896</xdr:rowOff>
    </xdr:from>
    <xdr:ext cx="762000" cy="259045"/>
    <xdr:sp macro="" textlink="">
      <xdr:nvSpPr>
        <xdr:cNvPr id="72" name="テキスト ボックス 71"/>
        <xdr:cNvSpPr txBox="1"/>
      </xdr:nvSpPr>
      <xdr:spPr>
        <a:xfrm>
          <a:off x="3924300" y="3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131780</xdr:rowOff>
    </xdr:from>
    <xdr:to>
      <xdr:col>19</xdr:col>
      <xdr:colOff>38100</xdr:colOff>
      <xdr:row>18</xdr:row>
      <xdr:rowOff>61930</xdr:rowOff>
    </xdr:to>
    <xdr:sp macro="" textlink="">
      <xdr:nvSpPr>
        <xdr:cNvPr id="73" name="楕円 72"/>
        <xdr:cNvSpPr/>
      </xdr:nvSpPr>
      <xdr:spPr bwMode="auto">
        <a:xfrm>
          <a:off x="3556000" y="30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46707</xdr:rowOff>
    </xdr:from>
    <xdr:ext cx="762000" cy="259045"/>
    <xdr:sp macro="" textlink="">
      <xdr:nvSpPr>
        <xdr:cNvPr id="74" name="テキスト ボックス 73"/>
        <xdr:cNvSpPr txBox="1"/>
      </xdr:nvSpPr>
      <xdr:spPr>
        <a:xfrm>
          <a:off x="3225800" y="31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46147</xdr:rowOff>
    </xdr:from>
    <xdr:to>
      <xdr:col>15</xdr:col>
      <xdr:colOff>101600</xdr:colOff>
      <xdr:row>17</xdr:row>
      <xdr:rowOff>147747</xdr:rowOff>
    </xdr:to>
    <xdr:sp macro="" textlink="">
      <xdr:nvSpPr>
        <xdr:cNvPr id="75" name="楕円 74"/>
        <xdr:cNvSpPr/>
      </xdr:nvSpPr>
      <xdr:spPr bwMode="auto">
        <a:xfrm>
          <a:off x="2857500" y="30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132524</xdr:rowOff>
    </xdr:from>
    <xdr:ext cx="762000" cy="259045"/>
    <xdr:sp macro="" textlink="">
      <xdr:nvSpPr>
        <xdr:cNvPr id="76" name="テキスト ボックス 75"/>
        <xdr:cNvSpPr txBox="1"/>
      </xdr:nvSpPr>
      <xdr:spPr>
        <a:xfrm>
          <a:off x="2527300" y="30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28207</xdr:rowOff>
    </xdr:from>
    <xdr:to>
      <xdr:col>29</xdr:col>
      <xdr:colOff>127000</xdr:colOff>
      <xdr:row>36</xdr:row>
      <xdr:rowOff>43866</xdr:rowOff>
    </xdr:to>
    <xdr:cxnSp macro="">
      <xdr:nvCxnSpPr>
        <xdr:cNvPr id="109" name="直線コネクタ 108"/>
        <xdr:cNvCxnSpPr/>
      </xdr:nvCxnSpPr>
      <xdr:spPr bwMode="auto">
        <a:xfrm>
          <a:off x="5003800" y="6981457"/>
          <a:ext cx="6477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15596</xdr:rowOff>
    </xdr:from>
    <xdr:to>
      <xdr:col>26</xdr:col>
      <xdr:colOff>50800</xdr:colOff>
      <xdr:row>36</xdr:row>
      <xdr:rowOff>28207</xdr:rowOff>
    </xdr:to>
    <xdr:cxnSp macro="">
      <xdr:nvCxnSpPr>
        <xdr:cNvPr id="112" name="直線コネクタ 111"/>
        <xdr:cNvCxnSpPr/>
      </xdr:nvCxnSpPr>
      <xdr:spPr bwMode="auto">
        <a:xfrm>
          <a:off x="4305300" y="6968846"/>
          <a:ext cx="6985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273762</xdr:rowOff>
    </xdr:from>
    <xdr:to>
      <xdr:col>22</xdr:col>
      <xdr:colOff>114300</xdr:colOff>
      <xdr:row>36</xdr:row>
      <xdr:rowOff>15596</xdr:rowOff>
    </xdr:to>
    <xdr:cxnSp macro="">
      <xdr:nvCxnSpPr>
        <xdr:cNvPr id="115" name="直線コネクタ 114"/>
        <xdr:cNvCxnSpPr/>
      </xdr:nvCxnSpPr>
      <xdr:spPr bwMode="auto">
        <a:xfrm>
          <a:off x="3606800" y="6884112"/>
          <a:ext cx="698500" cy="8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273762</xdr:rowOff>
    </xdr:from>
    <xdr:to>
      <xdr:col>18</xdr:col>
      <xdr:colOff>177800</xdr:colOff>
      <xdr:row>36</xdr:row>
      <xdr:rowOff>95834</xdr:rowOff>
    </xdr:to>
    <xdr:cxnSp macro="">
      <xdr:nvCxnSpPr>
        <xdr:cNvPr id="118" name="直線コネクタ 117"/>
        <xdr:cNvCxnSpPr/>
      </xdr:nvCxnSpPr>
      <xdr:spPr bwMode="auto">
        <a:xfrm flipV="1">
          <a:off x="2908300" y="6884112"/>
          <a:ext cx="698500" cy="164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335966</xdr:rowOff>
    </xdr:from>
    <xdr:to>
      <xdr:col>29</xdr:col>
      <xdr:colOff>177800</xdr:colOff>
      <xdr:row>36</xdr:row>
      <xdr:rowOff>94666</xdr:rowOff>
    </xdr:to>
    <xdr:sp macro="" textlink="">
      <xdr:nvSpPr>
        <xdr:cNvPr id="128" name="楕円 127"/>
        <xdr:cNvSpPr/>
      </xdr:nvSpPr>
      <xdr:spPr bwMode="auto">
        <a:xfrm>
          <a:off x="56007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308043</xdr:rowOff>
    </xdr:from>
    <xdr:ext cx="762000" cy="259045"/>
    <xdr:sp macro="" textlink="">
      <xdr:nvSpPr>
        <xdr:cNvPr id="129" name="人口1人当たり決算額の推移該当値テキスト445"/>
        <xdr:cNvSpPr txBox="1"/>
      </xdr:nvSpPr>
      <xdr:spPr>
        <a:xfrm>
          <a:off x="5740400" y="69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320307</xdr:rowOff>
    </xdr:from>
    <xdr:to>
      <xdr:col>26</xdr:col>
      <xdr:colOff>101600</xdr:colOff>
      <xdr:row>36</xdr:row>
      <xdr:rowOff>79007</xdr:rowOff>
    </xdr:to>
    <xdr:sp macro="" textlink="">
      <xdr:nvSpPr>
        <xdr:cNvPr id="130" name="楕円 129"/>
        <xdr:cNvSpPr/>
      </xdr:nvSpPr>
      <xdr:spPr bwMode="auto">
        <a:xfrm>
          <a:off x="4953000" y="693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63784</xdr:rowOff>
    </xdr:from>
    <xdr:ext cx="736600" cy="259045"/>
    <xdr:sp macro="" textlink="">
      <xdr:nvSpPr>
        <xdr:cNvPr id="131" name="テキスト ボックス 130"/>
        <xdr:cNvSpPr txBox="1"/>
      </xdr:nvSpPr>
      <xdr:spPr>
        <a:xfrm>
          <a:off x="4622800" y="70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307696</xdr:rowOff>
    </xdr:from>
    <xdr:to>
      <xdr:col>22</xdr:col>
      <xdr:colOff>165100</xdr:colOff>
      <xdr:row>36</xdr:row>
      <xdr:rowOff>66396</xdr:rowOff>
    </xdr:to>
    <xdr:sp macro="" textlink="">
      <xdr:nvSpPr>
        <xdr:cNvPr id="132" name="楕円 131"/>
        <xdr:cNvSpPr/>
      </xdr:nvSpPr>
      <xdr:spPr bwMode="auto">
        <a:xfrm>
          <a:off x="4254500" y="691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51173</xdr:rowOff>
    </xdr:from>
    <xdr:ext cx="762000" cy="259045"/>
    <xdr:sp macro="" textlink="">
      <xdr:nvSpPr>
        <xdr:cNvPr id="133" name="テキスト ボックス 132"/>
        <xdr:cNvSpPr txBox="1"/>
      </xdr:nvSpPr>
      <xdr:spPr>
        <a:xfrm>
          <a:off x="3924300" y="70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222962</xdr:rowOff>
    </xdr:from>
    <xdr:to>
      <xdr:col>19</xdr:col>
      <xdr:colOff>38100</xdr:colOff>
      <xdr:row>35</xdr:row>
      <xdr:rowOff>324562</xdr:rowOff>
    </xdr:to>
    <xdr:sp macro="" textlink="">
      <xdr:nvSpPr>
        <xdr:cNvPr id="134" name="楕円 133"/>
        <xdr:cNvSpPr/>
      </xdr:nvSpPr>
      <xdr:spPr bwMode="auto">
        <a:xfrm>
          <a:off x="35560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334739</xdr:rowOff>
    </xdr:from>
    <xdr:ext cx="762000" cy="259045"/>
    <xdr:sp macro="" textlink="">
      <xdr:nvSpPr>
        <xdr:cNvPr id="135" name="テキスト ボックス 134"/>
        <xdr:cNvSpPr txBox="1"/>
      </xdr:nvSpPr>
      <xdr:spPr>
        <a:xfrm>
          <a:off x="3225800" y="66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45034</xdr:rowOff>
    </xdr:from>
    <xdr:to>
      <xdr:col>15</xdr:col>
      <xdr:colOff>101600</xdr:colOff>
      <xdr:row>36</xdr:row>
      <xdr:rowOff>146634</xdr:rowOff>
    </xdr:to>
    <xdr:sp macro="" textlink="">
      <xdr:nvSpPr>
        <xdr:cNvPr id="136" name="楕円 135"/>
        <xdr:cNvSpPr/>
      </xdr:nvSpPr>
      <xdr:spPr bwMode="auto">
        <a:xfrm>
          <a:off x="2857500" y="699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131411</xdr:rowOff>
    </xdr:from>
    <xdr:ext cx="762000" cy="259045"/>
    <xdr:sp macro="" textlink="">
      <xdr:nvSpPr>
        <xdr:cNvPr id="137" name="テキスト ボックス 136"/>
        <xdr:cNvSpPr txBox="1"/>
      </xdr:nvSpPr>
      <xdr:spPr>
        <a:xfrm>
          <a:off x="2527300" y="70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124803</xdr:rowOff>
    </xdr:from>
    <xdr:to>
      <xdr:col>24</xdr:col>
      <xdr:colOff>63500</xdr:colOff>
      <xdr:row>35</xdr:row>
      <xdr:rowOff>153454</xdr:rowOff>
    </xdr:to>
    <xdr:cxnSp macro="">
      <xdr:nvCxnSpPr>
        <xdr:cNvPr id="61" name="直線コネクタ 60"/>
        <xdr:cNvCxnSpPr/>
      </xdr:nvCxnSpPr>
      <xdr:spPr>
        <a:xfrm flipV="1">
          <a:off x="3797300" y="6125553"/>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153454</xdr:rowOff>
    </xdr:from>
    <xdr:to>
      <xdr:col>19</xdr:col>
      <xdr:colOff>177800</xdr:colOff>
      <xdr:row>36</xdr:row>
      <xdr:rowOff>18961</xdr:rowOff>
    </xdr:to>
    <xdr:cxnSp macro="">
      <xdr:nvCxnSpPr>
        <xdr:cNvPr id="64" name="直線コネクタ 63"/>
        <xdr:cNvCxnSpPr/>
      </xdr:nvCxnSpPr>
      <xdr:spPr>
        <a:xfrm flipV="1">
          <a:off x="2908300" y="615420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17094</xdr:rowOff>
    </xdr:from>
    <xdr:to>
      <xdr:col>15</xdr:col>
      <xdr:colOff>50800</xdr:colOff>
      <xdr:row>36</xdr:row>
      <xdr:rowOff>18961</xdr:rowOff>
    </xdr:to>
    <xdr:cxnSp macro="">
      <xdr:nvCxnSpPr>
        <xdr:cNvPr id="67" name="直線コネクタ 66"/>
        <xdr:cNvCxnSpPr/>
      </xdr:nvCxnSpPr>
      <xdr:spPr>
        <a:xfrm>
          <a:off x="2019300" y="618929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119355</xdr:rowOff>
    </xdr:from>
    <xdr:to>
      <xdr:col>10</xdr:col>
      <xdr:colOff>114300</xdr:colOff>
      <xdr:row>36</xdr:row>
      <xdr:rowOff>17094</xdr:rowOff>
    </xdr:to>
    <xdr:cxnSp macro="">
      <xdr:nvCxnSpPr>
        <xdr:cNvPr id="70" name="直線コネクタ 69"/>
        <xdr:cNvCxnSpPr/>
      </xdr:nvCxnSpPr>
      <xdr:spPr>
        <a:xfrm>
          <a:off x="1130300" y="5948655"/>
          <a:ext cx="889000" cy="2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93768</xdr:rowOff>
    </xdr:from>
    <xdr:ext cx="534377" cy="259045"/>
    <xdr:sp macro="" textlink="">
      <xdr:nvSpPr>
        <xdr:cNvPr id="74" name="テキスト ボックス 73"/>
        <xdr:cNvSpPr txBox="1"/>
      </xdr:nvSpPr>
      <xdr:spPr>
        <a:xfrm>
          <a:off x="863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74003</xdr:rowOff>
    </xdr:from>
    <xdr:to>
      <xdr:col>24</xdr:col>
      <xdr:colOff>114300</xdr:colOff>
      <xdr:row>36</xdr:row>
      <xdr:rowOff>4153</xdr:rowOff>
    </xdr:to>
    <xdr:sp macro="" textlink="">
      <xdr:nvSpPr>
        <xdr:cNvPr id="80" name="楕円 79"/>
        <xdr:cNvSpPr/>
      </xdr:nvSpPr>
      <xdr:spPr>
        <a:xfrm>
          <a:off x="4584700" y="607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52430</xdr:rowOff>
    </xdr:from>
    <xdr:ext cx="534377" cy="259045"/>
    <xdr:sp macro="" textlink="">
      <xdr:nvSpPr>
        <xdr:cNvPr id="81" name="人件費該当値テキスト"/>
        <xdr:cNvSpPr txBox="1"/>
      </xdr:nvSpPr>
      <xdr:spPr>
        <a:xfrm>
          <a:off x="4686300" y="60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102654</xdr:rowOff>
    </xdr:from>
    <xdr:to>
      <xdr:col>20</xdr:col>
      <xdr:colOff>38100</xdr:colOff>
      <xdr:row>36</xdr:row>
      <xdr:rowOff>32804</xdr:rowOff>
    </xdr:to>
    <xdr:sp macro="" textlink="">
      <xdr:nvSpPr>
        <xdr:cNvPr id="82" name="楕円 81"/>
        <xdr:cNvSpPr/>
      </xdr:nvSpPr>
      <xdr:spPr>
        <a:xfrm>
          <a:off x="3746500" y="61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23931</xdr:rowOff>
    </xdr:from>
    <xdr:ext cx="534377" cy="259045"/>
    <xdr:sp macro="" textlink="">
      <xdr:nvSpPr>
        <xdr:cNvPr id="83" name="テキスト ボックス 82"/>
        <xdr:cNvSpPr txBox="1"/>
      </xdr:nvSpPr>
      <xdr:spPr>
        <a:xfrm>
          <a:off x="3530111" y="619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139611</xdr:rowOff>
    </xdr:from>
    <xdr:to>
      <xdr:col>15</xdr:col>
      <xdr:colOff>101600</xdr:colOff>
      <xdr:row>36</xdr:row>
      <xdr:rowOff>69761</xdr:rowOff>
    </xdr:to>
    <xdr:sp macro="" textlink="">
      <xdr:nvSpPr>
        <xdr:cNvPr id="84" name="楕円 83"/>
        <xdr:cNvSpPr/>
      </xdr:nvSpPr>
      <xdr:spPr>
        <a:xfrm>
          <a:off x="2857500" y="61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60888</xdr:rowOff>
    </xdr:from>
    <xdr:ext cx="534377" cy="259045"/>
    <xdr:sp macro="" textlink="">
      <xdr:nvSpPr>
        <xdr:cNvPr id="85" name="テキスト ボックス 84"/>
        <xdr:cNvSpPr txBox="1"/>
      </xdr:nvSpPr>
      <xdr:spPr>
        <a:xfrm>
          <a:off x="2641111" y="623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137744</xdr:rowOff>
    </xdr:from>
    <xdr:to>
      <xdr:col>10</xdr:col>
      <xdr:colOff>165100</xdr:colOff>
      <xdr:row>36</xdr:row>
      <xdr:rowOff>67894</xdr:rowOff>
    </xdr:to>
    <xdr:sp macro="" textlink="">
      <xdr:nvSpPr>
        <xdr:cNvPr id="86" name="楕円 85"/>
        <xdr:cNvSpPr/>
      </xdr:nvSpPr>
      <xdr:spPr>
        <a:xfrm>
          <a:off x="1968500" y="613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59021</xdr:rowOff>
    </xdr:from>
    <xdr:ext cx="534377" cy="259045"/>
    <xdr:sp macro="" textlink="">
      <xdr:nvSpPr>
        <xdr:cNvPr id="87" name="テキスト ボックス 86"/>
        <xdr:cNvSpPr txBox="1"/>
      </xdr:nvSpPr>
      <xdr:spPr>
        <a:xfrm>
          <a:off x="1752111" y="623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68555</xdr:rowOff>
    </xdr:from>
    <xdr:to>
      <xdr:col>6</xdr:col>
      <xdr:colOff>38100</xdr:colOff>
      <xdr:row>34</xdr:row>
      <xdr:rowOff>170155</xdr:rowOff>
    </xdr:to>
    <xdr:sp macro="" textlink="">
      <xdr:nvSpPr>
        <xdr:cNvPr id="88" name="楕円 87"/>
        <xdr:cNvSpPr/>
      </xdr:nvSpPr>
      <xdr:spPr>
        <a:xfrm>
          <a:off x="1079500" y="58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15232</xdr:rowOff>
    </xdr:from>
    <xdr:ext cx="534377" cy="259045"/>
    <xdr:sp macro="" textlink="">
      <xdr:nvSpPr>
        <xdr:cNvPr id="89" name="テキスト ボックス 88"/>
        <xdr:cNvSpPr txBox="1"/>
      </xdr:nvSpPr>
      <xdr:spPr>
        <a:xfrm>
          <a:off x="863111" y="56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62564</xdr:rowOff>
    </xdr:from>
    <xdr:to>
      <xdr:col>24</xdr:col>
      <xdr:colOff>63500</xdr:colOff>
      <xdr:row>55</xdr:row>
      <xdr:rowOff>83856</xdr:rowOff>
    </xdr:to>
    <xdr:cxnSp macro="">
      <xdr:nvCxnSpPr>
        <xdr:cNvPr id="121" name="直線コネクタ 120"/>
        <xdr:cNvCxnSpPr/>
      </xdr:nvCxnSpPr>
      <xdr:spPr>
        <a:xfrm flipV="1">
          <a:off x="3797300" y="9492314"/>
          <a:ext cx="838200" cy="2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83856</xdr:rowOff>
    </xdr:from>
    <xdr:to>
      <xdr:col>19</xdr:col>
      <xdr:colOff>177800</xdr:colOff>
      <xdr:row>55</xdr:row>
      <xdr:rowOff>109100</xdr:rowOff>
    </xdr:to>
    <xdr:cxnSp macro="">
      <xdr:nvCxnSpPr>
        <xdr:cNvPr id="124" name="直線コネクタ 123"/>
        <xdr:cNvCxnSpPr/>
      </xdr:nvCxnSpPr>
      <xdr:spPr>
        <a:xfrm flipV="1">
          <a:off x="2908300" y="9513606"/>
          <a:ext cx="889000" cy="2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109100</xdr:rowOff>
    </xdr:from>
    <xdr:to>
      <xdr:col>15</xdr:col>
      <xdr:colOff>50800</xdr:colOff>
      <xdr:row>55</xdr:row>
      <xdr:rowOff>120938</xdr:rowOff>
    </xdr:to>
    <xdr:cxnSp macro="">
      <xdr:nvCxnSpPr>
        <xdr:cNvPr id="127" name="直線コネクタ 126"/>
        <xdr:cNvCxnSpPr/>
      </xdr:nvCxnSpPr>
      <xdr:spPr>
        <a:xfrm flipV="1">
          <a:off x="2019300" y="9538850"/>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108252</xdr:rowOff>
    </xdr:from>
    <xdr:to>
      <xdr:col>10</xdr:col>
      <xdr:colOff>114300</xdr:colOff>
      <xdr:row>55</xdr:row>
      <xdr:rowOff>120938</xdr:rowOff>
    </xdr:to>
    <xdr:cxnSp macro="">
      <xdr:nvCxnSpPr>
        <xdr:cNvPr id="130" name="直線コネクタ 129"/>
        <xdr:cNvCxnSpPr/>
      </xdr:nvCxnSpPr>
      <xdr:spPr>
        <a:xfrm>
          <a:off x="1130300" y="9538002"/>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131629</xdr:rowOff>
    </xdr:from>
    <xdr:ext cx="534377" cy="259045"/>
    <xdr:sp macro="" textlink="">
      <xdr:nvSpPr>
        <xdr:cNvPr id="134" name="テキスト ボックス 133"/>
        <xdr:cNvSpPr txBox="1"/>
      </xdr:nvSpPr>
      <xdr:spPr>
        <a:xfrm>
          <a:off x="863111" y="9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11764</xdr:rowOff>
    </xdr:from>
    <xdr:to>
      <xdr:col>24</xdr:col>
      <xdr:colOff>114300</xdr:colOff>
      <xdr:row>55</xdr:row>
      <xdr:rowOff>113364</xdr:rowOff>
    </xdr:to>
    <xdr:sp macro="" textlink="">
      <xdr:nvSpPr>
        <xdr:cNvPr id="140" name="楕円 139"/>
        <xdr:cNvSpPr/>
      </xdr:nvSpPr>
      <xdr:spPr>
        <a:xfrm>
          <a:off x="4584700" y="944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34641</xdr:rowOff>
    </xdr:from>
    <xdr:ext cx="534377" cy="259045"/>
    <xdr:sp macro="" textlink="">
      <xdr:nvSpPr>
        <xdr:cNvPr id="141" name="物件費該当値テキスト"/>
        <xdr:cNvSpPr txBox="1"/>
      </xdr:nvSpPr>
      <xdr:spPr>
        <a:xfrm>
          <a:off x="4686300" y="929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33056</xdr:rowOff>
    </xdr:from>
    <xdr:to>
      <xdr:col>20</xdr:col>
      <xdr:colOff>38100</xdr:colOff>
      <xdr:row>55</xdr:row>
      <xdr:rowOff>134656</xdr:rowOff>
    </xdr:to>
    <xdr:sp macro="" textlink="">
      <xdr:nvSpPr>
        <xdr:cNvPr id="142" name="楕円 141"/>
        <xdr:cNvSpPr/>
      </xdr:nvSpPr>
      <xdr:spPr>
        <a:xfrm>
          <a:off x="3746500" y="94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151183</xdr:rowOff>
    </xdr:from>
    <xdr:ext cx="534377" cy="259045"/>
    <xdr:sp macro="" textlink="">
      <xdr:nvSpPr>
        <xdr:cNvPr id="143" name="テキスト ボックス 142"/>
        <xdr:cNvSpPr txBox="1"/>
      </xdr:nvSpPr>
      <xdr:spPr>
        <a:xfrm>
          <a:off x="3530111" y="92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58300</xdr:rowOff>
    </xdr:from>
    <xdr:to>
      <xdr:col>15</xdr:col>
      <xdr:colOff>101600</xdr:colOff>
      <xdr:row>55</xdr:row>
      <xdr:rowOff>159900</xdr:rowOff>
    </xdr:to>
    <xdr:sp macro="" textlink="">
      <xdr:nvSpPr>
        <xdr:cNvPr id="144" name="楕円 143"/>
        <xdr:cNvSpPr/>
      </xdr:nvSpPr>
      <xdr:spPr>
        <a:xfrm>
          <a:off x="28575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4977</xdr:rowOff>
    </xdr:from>
    <xdr:ext cx="534377" cy="259045"/>
    <xdr:sp macro="" textlink="">
      <xdr:nvSpPr>
        <xdr:cNvPr id="145" name="テキスト ボックス 144"/>
        <xdr:cNvSpPr txBox="1"/>
      </xdr:nvSpPr>
      <xdr:spPr>
        <a:xfrm>
          <a:off x="2641111" y="926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70138</xdr:rowOff>
    </xdr:from>
    <xdr:to>
      <xdr:col>10</xdr:col>
      <xdr:colOff>165100</xdr:colOff>
      <xdr:row>56</xdr:row>
      <xdr:rowOff>288</xdr:rowOff>
    </xdr:to>
    <xdr:sp macro="" textlink="">
      <xdr:nvSpPr>
        <xdr:cNvPr id="146" name="楕円 145"/>
        <xdr:cNvSpPr/>
      </xdr:nvSpPr>
      <xdr:spPr>
        <a:xfrm>
          <a:off x="1968500" y="94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162865</xdr:rowOff>
    </xdr:from>
    <xdr:ext cx="534377" cy="259045"/>
    <xdr:sp macro="" textlink="">
      <xdr:nvSpPr>
        <xdr:cNvPr id="147" name="テキスト ボックス 146"/>
        <xdr:cNvSpPr txBox="1"/>
      </xdr:nvSpPr>
      <xdr:spPr>
        <a:xfrm>
          <a:off x="1752111" y="959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57452</xdr:rowOff>
    </xdr:from>
    <xdr:to>
      <xdr:col>6</xdr:col>
      <xdr:colOff>38100</xdr:colOff>
      <xdr:row>55</xdr:row>
      <xdr:rowOff>159052</xdr:rowOff>
    </xdr:to>
    <xdr:sp macro="" textlink="">
      <xdr:nvSpPr>
        <xdr:cNvPr id="148" name="楕円 147"/>
        <xdr:cNvSpPr/>
      </xdr:nvSpPr>
      <xdr:spPr>
        <a:xfrm>
          <a:off x="1079500" y="94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4129</xdr:rowOff>
    </xdr:from>
    <xdr:ext cx="534377" cy="259045"/>
    <xdr:sp macro="" textlink="">
      <xdr:nvSpPr>
        <xdr:cNvPr id="149" name="テキスト ボックス 148"/>
        <xdr:cNvSpPr txBox="1"/>
      </xdr:nvSpPr>
      <xdr:spPr>
        <a:xfrm>
          <a:off x="863111" y="92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70358</xdr:rowOff>
    </xdr:from>
    <xdr:to>
      <xdr:col>24</xdr:col>
      <xdr:colOff>63500</xdr:colOff>
      <xdr:row>76</xdr:row>
      <xdr:rowOff>120867</xdr:rowOff>
    </xdr:to>
    <xdr:cxnSp macro="">
      <xdr:nvCxnSpPr>
        <xdr:cNvPr id="180" name="直線コネクタ 179"/>
        <xdr:cNvCxnSpPr/>
      </xdr:nvCxnSpPr>
      <xdr:spPr>
        <a:xfrm flipV="1">
          <a:off x="3797300" y="13100558"/>
          <a:ext cx="838200" cy="5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114990</xdr:rowOff>
    </xdr:from>
    <xdr:to>
      <xdr:col>19</xdr:col>
      <xdr:colOff>177800</xdr:colOff>
      <xdr:row>76</xdr:row>
      <xdr:rowOff>120867</xdr:rowOff>
    </xdr:to>
    <xdr:cxnSp macro="">
      <xdr:nvCxnSpPr>
        <xdr:cNvPr id="183" name="直線コネクタ 182"/>
        <xdr:cNvCxnSpPr/>
      </xdr:nvCxnSpPr>
      <xdr:spPr>
        <a:xfrm>
          <a:off x="2908300" y="13145190"/>
          <a:ext cx="889000" cy="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114990</xdr:rowOff>
    </xdr:from>
    <xdr:to>
      <xdr:col>15</xdr:col>
      <xdr:colOff>50800</xdr:colOff>
      <xdr:row>77</xdr:row>
      <xdr:rowOff>10922</xdr:rowOff>
    </xdr:to>
    <xdr:cxnSp macro="">
      <xdr:nvCxnSpPr>
        <xdr:cNvPr id="186" name="直線コネクタ 185"/>
        <xdr:cNvCxnSpPr/>
      </xdr:nvCxnSpPr>
      <xdr:spPr>
        <a:xfrm flipV="1">
          <a:off x="2019300" y="13145190"/>
          <a:ext cx="889000" cy="6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10922</xdr:rowOff>
    </xdr:from>
    <xdr:to>
      <xdr:col>10</xdr:col>
      <xdr:colOff>114300</xdr:colOff>
      <xdr:row>77</xdr:row>
      <xdr:rowOff>48151</xdr:rowOff>
    </xdr:to>
    <xdr:cxnSp macro="">
      <xdr:nvCxnSpPr>
        <xdr:cNvPr id="189" name="直線コネクタ 188"/>
        <xdr:cNvCxnSpPr/>
      </xdr:nvCxnSpPr>
      <xdr:spPr>
        <a:xfrm flipV="1">
          <a:off x="1130300" y="13212572"/>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93671</xdr:rowOff>
    </xdr:from>
    <xdr:ext cx="469744" cy="259045"/>
    <xdr:sp macro="" textlink="">
      <xdr:nvSpPr>
        <xdr:cNvPr id="193" name="テキスト ボックス 192"/>
        <xdr:cNvSpPr txBox="1"/>
      </xdr:nvSpPr>
      <xdr:spPr>
        <a:xfrm>
          <a:off x="895428" y="1329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19558</xdr:rowOff>
    </xdr:from>
    <xdr:to>
      <xdr:col>24</xdr:col>
      <xdr:colOff>114300</xdr:colOff>
      <xdr:row>76</xdr:row>
      <xdr:rowOff>121158</xdr:rowOff>
    </xdr:to>
    <xdr:sp macro="" textlink="">
      <xdr:nvSpPr>
        <xdr:cNvPr id="199" name="楕円 198"/>
        <xdr:cNvSpPr/>
      </xdr:nvSpPr>
      <xdr:spPr>
        <a:xfrm>
          <a:off x="4584700" y="130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469744" cy="259045"/>
    <xdr:sp macro="" textlink="">
      <xdr:nvSpPr>
        <xdr:cNvPr id="200" name="維持補修費該当値テキスト"/>
        <xdr:cNvSpPr txBox="1"/>
      </xdr:nvSpPr>
      <xdr:spPr>
        <a:xfrm>
          <a:off x="4686300" y="1290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70067</xdr:rowOff>
    </xdr:from>
    <xdr:to>
      <xdr:col>20</xdr:col>
      <xdr:colOff>38100</xdr:colOff>
      <xdr:row>77</xdr:row>
      <xdr:rowOff>217</xdr:rowOff>
    </xdr:to>
    <xdr:sp macro="" textlink="">
      <xdr:nvSpPr>
        <xdr:cNvPr id="201" name="楕円 200"/>
        <xdr:cNvSpPr/>
      </xdr:nvSpPr>
      <xdr:spPr>
        <a:xfrm>
          <a:off x="3746500" y="131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16745</xdr:rowOff>
    </xdr:from>
    <xdr:ext cx="469744" cy="259045"/>
    <xdr:sp macro="" textlink="">
      <xdr:nvSpPr>
        <xdr:cNvPr id="202" name="テキスト ボックス 201"/>
        <xdr:cNvSpPr txBox="1"/>
      </xdr:nvSpPr>
      <xdr:spPr>
        <a:xfrm>
          <a:off x="3562428" y="1287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64190</xdr:rowOff>
    </xdr:from>
    <xdr:to>
      <xdr:col>15</xdr:col>
      <xdr:colOff>101600</xdr:colOff>
      <xdr:row>76</xdr:row>
      <xdr:rowOff>165790</xdr:rowOff>
    </xdr:to>
    <xdr:sp macro="" textlink="">
      <xdr:nvSpPr>
        <xdr:cNvPr id="203" name="楕円 202"/>
        <xdr:cNvSpPr/>
      </xdr:nvSpPr>
      <xdr:spPr>
        <a:xfrm>
          <a:off x="2857500" y="130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10866</xdr:rowOff>
    </xdr:from>
    <xdr:ext cx="469744" cy="259045"/>
    <xdr:sp macro="" textlink="">
      <xdr:nvSpPr>
        <xdr:cNvPr id="204" name="テキスト ボックス 203"/>
        <xdr:cNvSpPr txBox="1"/>
      </xdr:nvSpPr>
      <xdr:spPr>
        <a:xfrm>
          <a:off x="2673428" y="1286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131572</xdr:rowOff>
    </xdr:from>
    <xdr:to>
      <xdr:col>10</xdr:col>
      <xdr:colOff>165100</xdr:colOff>
      <xdr:row>77</xdr:row>
      <xdr:rowOff>61722</xdr:rowOff>
    </xdr:to>
    <xdr:sp macro="" textlink="">
      <xdr:nvSpPr>
        <xdr:cNvPr id="205" name="楕円 204"/>
        <xdr:cNvSpPr/>
      </xdr:nvSpPr>
      <xdr:spPr>
        <a:xfrm>
          <a:off x="1968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78249</xdr:rowOff>
    </xdr:from>
    <xdr:ext cx="469744" cy="259045"/>
    <xdr:sp macro="" textlink="">
      <xdr:nvSpPr>
        <xdr:cNvPr id="206" name="テキスト ボックス 205"/>
        <xdr:cNvSpPr txBox="1"/>
      </xdr:nvSpPr>
      <xdr:spPr>
        <a:xfrm>
          <a:off x="1784428" y="129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168801</xdr:rowOff>
    </xdr:from>
    <xdr:to>
      <xdr:col>6</xdr:col>
      <xdr:colOff>38100</xdr:colOff>
      <xdr:row>77</xdr:row>
      <xdr:rowOff>98951</xdr:rowOff>
    </xdr:to>
    <xdr:sp macro="" textlink="">
      <xdr:nvSpPr>
        <xdr:cNvPr id="207" name="楕円 206"/>
        <xdr:cNvSpPr/>
      </xdr:nvSpPr>
      <xdr:spPr>
        <a:xfrm>
          <a:off x="1079500" y="131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115478</xdr:rowOff>
    </xdr:from>
    <xdr:ext cx="469744" cy="259045"/>
    <xdr:sp macro="" textlink="">
      <xdr:nvSpPr>
        <xdr:cNvPr id="208" name="テキスト ボックス 207"/>
        <xdr:cNvSpPr txBox="1"/>
      </xdr:nvSpPr>
      <xdr:spPr>
        <a:xfrm>
          <a:off x="895428" y="129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116697</xdr:rowOff>
    </xdr:from>
    <xdr:to>
      <xdr:col>24</xdr:col>
      <xdr:colOff>63500</xdr:colOff>
      <xdr:row>93</xdr:row>
      <xdr:rowOff>22414</xdr:rowOff>
    </xdr:to>
    <xdr:cxnSp macro="">
      <xdr:nvCxnSpPr>
        <xdr:cNvPr id="242" name="直線コネクタ 241"/>
        <xdr:cNvCxnSpPr/>
      </xdr:nvCxnSpPr>
      <xdr:spPr>
        <a:xfrm flipV="1">
          <a:off x="3797300" y="15890097"/>
          <a:ext cx="838200" cy="7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22414</xdr:rowOff>
    </xdr:from>
    <xdr:to>
      <xdr:col>19</xdr:col>
      <xdr:colOff>177800</xdr:colOff>
      <xdr:row>93</xdr:row>
      <xdr:rowOff>37945</xdr:rowOff>
    </xdr:to>
    <xdr:cxnSp macro="">
      <xdr:nvCxnSpPr>
        <xdr:cNvPr id="245" name="直線コネクタ 244"/>
        <xdr:cNvCxnSpPr/>
      </xdr:nvCxnSpPr>
      <xdr:spPr>
        <a:xfrm flipV="1">
          <a:off x="2908300" y="15967264"/>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37945</xdr:rowOff>
    </xdr:from>
    <xdr:to>
      <xdr:col>15</xdr:col>
      <xdr:colOff>50800</xdr:colOff>
      <xdr:row>93</xdr:row>
      <xdr:rowOff>109796</xdr:rowOff>
    </xdr:to>
    <xdr:cxnSp macro="">
      <xdr:nvCxnSpPr>
        <xdr:cNvPr id="248" name="直線コネクタ 247"/>
        <xdr:cNvCxnSpPr/>
      </xdr:nvCxnSpPr>
      <xdr:spPr>
        <a:xfrm flipV="1">
          <a:off x="2019300" y="15982795"/>
          <a:ext cx="889000" cy="7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109796</xdr:rowOff>
    </xdr:from>
    <xdr:to>
      <xdr:col>10</xdr:col>
      <xdr:colOff>114300</xdr:colOff>
      <xdr:row>93</xdr:row>
      <xdr:rowOff>152902</xdr:rowOff>
    </xdr:to>
    <xdr:cxnSp macro="">
      <xdr:nvCxnSpPr>
        <xdr:cNvPr id="251" name="直線コネクタ 250"/>
        <xdr:cNvCxnSpPr/>
      </xdr:nvCxnSpPr>
      <xdr:spPr>
        <a:xfrm flipV="1">
          <a:off x="1130300" y="16054646"/>
          <a:ext cx="8890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138408</xdr:rowOff>
    </xdr:from>
    <xdr:ext cx="534377" cy="259045"/>
    <xdr:sp macro="" textlink="">
      <xdr:nvSpPr>
        <xdr:cNvPr id="255" name="テキスト ボックス 254"/>
        <xdr:cNvSpPr txBox="1"/>
      </xdr:nvSpPr>
      <xdr:spPr>
        <a:xfrm>
          <a:off x="863111" y="165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65897</xdr:rowOff>
    </xdr:from>
    <xdr:to>
      <xdr:col>24</xdr:col>
      <xdr:colOff>114300</xdr:colOff>
      <xdr:row>92</xdr:row>
      <xdr:rowOff>167497</xdr:rowOff>
    </xdr:to>
    <xdr:sp macro="" textlink="">
      <xdr:nvSpPr>
        <xdr:cNvPr id="261" name="楕円 260"/>
        <xdr:cNvSpPr/>
      </xdr:nvSpPr>
      <xdr:spPr>
        <a:xfrm>
          <a:off x="4584700" y="158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88774</xdr:rowOff>
    </xdr:from>
    <xdr:ext cx="599010" cy="259045"/>
    <xdr:sp macro="" textlink="">
      <xdr:nvSpPr>
        <xdr:cNvPr id="262" name="扶助費該当値テキスト"/>
        <xdr:cNvSpPr txBox="1"/>
      </xdr:nvSpPr>
      <xdr:spPr>
        <a:xfrm>
          <a:off x="4686300" y="156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143064</xdr:rowOff>
    </xdr:from>
    <xdr:to>
      <xdr:col>20</xdr:col>
      <xdr:colOff>38100</xdr:colOff>
      <xdr:row>93</xdr:row>
      <xdr:rowOff>73214</xdr:rowOff>
    </xdr:to>
    <xdr:sp macro="" textlink="">
      <xdr:nvSpPr>
        <xdr:cNvPr id="263" name="楕円 262"/>
        <xdr:cNvSpPr/>
      </xdr:nvSpPr>
      <xdr:spPr>
        <a:xfrm>
          <a:off x="3746500" y="159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89741</xdr:rowOff>
    </xdr:from>
    <xdr:ext cx="599010" cy="259045"/>
    <xdr:sp macro="" textlink="">
      <xdr:nvSpPr>
        <xdr:cNvPr id="264" name="テキスト ボックス 263"/>
        <xdr:cNvSpPr txBox="1"/>
      </xdr:nvSpPr>
      <xdr:spPr>
        <a:xfrm>
          <a:off x="3497795" y="1569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158595</xdr:rowOff>
    </xdr:from>
    <xdr:to>
      <xdr:col>15</xdr:col>
      <xdr:colOff>101600</xdr:colOff>
      <xdr:row>93</xdr:row>
      <xdr:rowOff>88745</xdr:rowOff>
    </xdr:to>
    <xdr:sp macro="" textlink="">
      <xdr:nvSpPr>
        <xdr:cNvPr id="265" name="楕円 264"/>
        <xdr:cNvSpPr/>
      </xdr:nvSpPr>
      <xdr:spPr>
        <a:xfrm>
          <a:off x="2857500" y="159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105272</xdr:rowOff>
    </xdr:from>
    <xdr:ext cx="599010" cy="259045"/>
    <xdr:sp macro="" textlink="">
      <xdr:nvSpPr>
        <xdr:cNvPr id="266" name="テキスト ボックス 265"/>
        <xdr:cNvSpPr txBox="1"/>
      </xdr:nvSpPr>
      <xdr:spPr>
        <a:xfrm>
          <a:off x="2608795" y="1570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58996</xdr:rowOff>
    </xdr:from>
    <xdr:to>
      <xdr:col>10</xdr:col>
      <xdr:colOff>165100</xdr:colOff>
      <xdr:row>93</xdr:row>
      <xdr:rowOff>160596</xdr:rowOff>
    </xdr:to>
    <xdr:sp macro="" textlink="">
      <xdr:nvSpPr>
        <xdr:cNvPr id="267" name="楕円 266"/>
        <xdr:cNvSpPr/>
      </xdr:nvSpPr>
      <xdr:spPr>
        <a:xfrm>
          <a:off x="1968500" y="160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5673</xdr:rowOff>
    </xdr:from>
    <xdr:ext cx="599010" cy="259045"/>
    <xdr:sp macro="" textlink="">
      <xdr:nvSpPr>
        <xdr:cNvPr id="268" name="テキスト ボックス 267"/>
        <xdr:cNvSpPr txBox="1"/>
      </xdr:nvSpPr>
      <xdr:spPr>
        <a:xfrm>
          <a:off x="1719795" y="1577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102102</xdr:rowOff>
    </xdr:from>
    <xdr:to>
      <xdr:col>6</xdr:col>
      <xdr:colOff>38100</xdr:colOff>
      <xdr:row>94</xdr:row>
      <xdr:rowOff>32252</xdr:rowOff>
    </xdr:to>
    <xdr:sp macro="" textlink="">
      <xdr:nvSpPr>
        <xdr:cNvPr id="269" name="楕円 268"/>
        <xdr:cNvSpPr/>
      </xdr:nvSpPr>
      <xdr:spPr>
        <a:xfrm>
          <a:off x="1079500" y="160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48779</xdr:rowOff>
    </xdr:from>
    <xdr:ext cx="599010" cy="259045"/>
    <xdr:sp macro="" textlink="">
      <xdr:nvSpPr>
        <xdr:cNvPr id="270" name="テキスト ボックス 269"/>
        <xdr:cNvSpPr txBox="1"/>
      </xdr:nvSpPr>
      <xdr:spPr>
        <a:xfrm>
          <a:off x="830795" y="158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73368</xdr:rowOff>
    </xdr:from>
    <xdr:to>
      <xdr:col>55</xdr:col>
      <xdr:colOff>0</xdr:colOff>
      <xdr:row>34</xdr:row>
      <xdr:rowOff>88341</xdr:rowOff>
    </xdr:to>
    <xdr:cxnSp macro="">
      <xdr:nvCxnSpPr>
        <xdr:cNvPr id="300" name="直線コネクタ 299"/>
        <xdr:cNvCxnSpPr/>
      </xdr:nvCxnSpPr>
      <xdr:spPr>
        <a:xfrm flipV="1">
          <a:off x="9639300" y="5902668"/>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68148</xdr:rowOff>
    </xdr:from>
    <xdr:to>
      <xdr:col>50</xdr:col>
      <xdr:colOff>114300</xdr:colOff>
      <xdr:row>34</xdr:row>
      <xdr:rowOff>88341</xdr:rowOff>
    </xdr:to>
    <xdr:cxnSp macro="">
      <xdr:nvCxnSpPr>
        <xdr:cNvPr id="303" name="直線コネクタ 302"/>
        <xdr:cNvCxnSpPr/>
      </xdr:nvCxnSpPr>
      <xdr:spPr>
        <a:xfrm>
          <a:off x="8750300" y="589744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44488</xdr:rowOff>
    </xdr:from>
    <xdr:to>
      <xdr:col>45</xdr:col>
      <xdr:colOff>177800</xdr:colOff>
      <xdr:row>34</xdr:row>
      <xdr:rowOff>68148</xdr:rowOff>
    </xdr:to>
    <xdr:cxnSp macro="">
      <xdr:nvCxnSpPr>
        <xdr:cNvPr id="306" name="直線コネクタ 305"/>
        <xdr:cNvCxnSpPr/>
      </xdr:nvCxnSpPr>
      <xdr:spPr>
        <a:xfrm>
          <a:off x="7861300" y="5873788"/>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166980</xdr:rowOff>
    </xdr:from>
    <xdr:to>
      <xdr:col>41</xdr:col>
      <xdr:colOff>50800</xdr:colOff>
      <xdr:row>34</xdr:row>
      <xdr:rowOff>44488</xdr:rowOff>
    </xdr:to>
    <xdr:cxnSp macro="">
      <xdr:nvCxnSpPr>
        <xdr:cNvPr id="309" name="直線コネクタ 308"/>
        <xdr:cNvCxnSpPr/>
      </xdr:nvCxnSpPr>
      <xdr:spPr>
        <a:xfrm>
          <a:off x="6972300" y="5824830"/>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22568</xdr:rowOff>
    </xdr:from>
    <xdr:to>
      <xdr:col>55</xdr:col>
      <xdr:colOff>50800</xdr:colOff>
      <xdr:row>34</xdr:row>
      <xdr:rowOff>124168</xdr:rowOff>
    </xdr:to>
    <xdr:sp macro="" textlink="">
      <xdr:nvSpPr>
        <xdr:cNvPr id="319" name="楕円 318"/>
        <xdr:cNvSpPr/>
      </xdr:nvSpPr>
      <xdr:spPr>
        <a:xfrm>
          <a:off x="10426700" y="585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45445</xdr:rowOff>
    </xdr:from>
    <xdr:ext cx="534377" cy="259045"/>
    <xdr:sp macro="" textlink="">
      <xdr:nvSpPr>
        <xdr:cNvPr id="320" name="補助費等該当値テキスト"/>
        <xdr:cNvSpPr txBox="1"/>
      </xdr:nvSpPr>
      <xdr:spPr>
        <a:xfrm>
          <a:off x="10528300" y="57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37541</xdr:rowOff>
    </xdr:from>
    <xdr:to>
      <xdr:col>50</xdr:col>
      <xdr:colOff>165100</xdr:colOff>
      <xdr:row>34</xdr:row>
      <xdr:rowOff>139141</xdr:rowOff>
    </xdr:to>
    <xdr:sp macro="" textlink="">
      <xdr:nvSpPr>
        <xdr:cNvPr id="321" name="楕円 320"/>
        <xdr:cNvSpPr/>
      </xdr:nvSpPr>
      <xdr:spPr>
        <a:xfrm>
          <a:off x="9588500" y="586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155668</xdr:rowOff>
    </xdr:from>
    <xdr:ext cx="534377" cy="259045"/>
    <xdr:sp macro="" textlink="">
      <xdr:nvSpPr>
        <xdr:cNvPr id="322" name="テキスト ボックス 321"/>
        <xdr:cNvSpPr txBox="1"/>
      </xdr:nvSpPr>
      <xdr:spPr>
        <a:xfrm>
          <a:off x="9372111" y="56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17348</xdr:rowOff>
    </xdr:from>
    <xdr:to>
      <xdr:col>46</xdr:col>
      <xdr:colOff>38100</xdr:colOff>
      <xdr:row>34</xdr:row>
      <xdr:rowOff>118948</xdr:rowOff>
    </xdr:to>
    <xdr:sp macro="" textlink="">
      <xdr:nvSpPr>
        <xdr:cNvPr id="323" name="楕円 322"/>
        <xdr:cNvSpPr/>
      </xdr:nvSpPr>
      <xdr:spPr>
        <a:xfrm>
          <a:off x="8699500" y="58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135475</xdr:rowOff>
    </xdr:from>
    <xdr:ext cx="534377" cy="259045"/>
    <xdr:sp macro="" textlink="">
      <xdr:nvSpPr>
        <xdr:cNvPr id="324" name="テキスト ボックス 323"/>
        <xdr:cNvSpPr txBox="1"/>
      </xdr:nvSpPr>
      <xdr:spPr>
        <a:xfrm>
          <a:off x="8483111" y="56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165138</xdr:rowOff>
    </xdr:from>
    <xdr:to>
      <xdr:col>41</xdr:col>
      <xdr:colOff>101600</xdr:colOff>
      <xdr:row>34</xdr:row>
      <xdr:rowOff>95288</xdr:rowOff>
    </xdr:to>
    <xdr:sp macro="" textlink="">
      <xdr:nvSpPr>
        <xdr:cNvPr id="325" name="楕円 324"/>
        <xdr:cNvSpPr/>
      </xdr:nvSpPr>
      <xdr:spPr>
        <a:xfrm>
          <a:off x="7810500" y="58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111815</xdr:rowOff>
    </xdr:from>
    <xdr:ext cx="534377" cy="259045"/>
    <xdr:sp macro="" textlink="">
      <xdr:nvSpPr>
        <xdr:cNvPr id="326" name="テキスト ボックス 325"/>
        <xdr:cNvSpPr txBox="1"/>
      </xdr:nvSpPr>
      <xdr:spPr>
        <a:xfrm>
          <a:off x="7594111" y="559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116180</xdr:rowOff>
    </xdr:from>
    <xdr:to>
      <xdr:col>36</xdr:col>
      <xdr:colOff>165100</xdr:colOff>
      <xdr:row>34</xdr:row>
      <xdr:rowOff>46330</xdr:rowOff>
    </xdr:to>
    <xdr:sp macro="" textlink="">
      <xdr:nvSpPr>
        <xdr:cNvPr id="327" name="楕円 326"/>
        <xdr:cNvSpPr/>
      </xdr:nvSpPr>
      <xdr:spPr>
        <a:xfrm>
          <a:off x="6921500" y="5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62857</xdr:rowOff>
    </xdr:from>
    <xdr:ext cx="534377" cy="259045"/>
    <xdr:sp macro="" textlink="">
      <xdr:nvSpPr>
        <xdr:cNvPr id="328" name="テキスト ボックス 327"/>
        <xdr:cNvSpPr txBox="1"/>
      </xdr:nvSpPr>
      <xdr:spPr>
        <a:xfrm>
          <a:off x="6705111" y="55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107924</xdr:rowOff>
    </xdr:from>
    <xdr:to>
      <xdr:col>55</xdr:col>
      <xdr:colOff>0</xdr:colOff>
      <xdr:row>57</xdr:row>
      <xdr:rowOff>170866</xdr:rowOff>
    </xdr:to>
    <xdr:cxnSp macro="">
      <xdr:nvCxnSpPr>
        <xdr:cNvPr id="358" name="直線コネクタ 357"/>
        <xdr:cNvCxnSpPr/>
      </xdr:nvCxnSpPr>
      <xdr:spPr>
        <a:xfrm flipV="1">
          <a:off x="9639300" y="9880574"/>
          <a:ext cx="838200" cy="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170866</xdr:rowOff>
    </xdr:from>
    <xdr:to>
      <xdr:col>50</xdr:col>
      <xdr:colOff>114300</xdr:colOff>
      <xdr:row>58</xdr:row>
      <xdr:rowOff>93523</xdr:rowOff>
    </xdr:to>
    <xdr:cxnSp macro="">
      <xdr:nvCxnSpPr>
        <xdr:cNvPr id="361" name="直線コネクタ 360"/>
        <xdr:cNvCxnSpPr/>
      </xdr:nvCxnSpPr>
      <xdr:spPr>
        <a:xfrm flipV="1">
          <a:off x="8750300" y="9943516"/>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63" name="テキスト ボックス 362"/>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76664</xdr:rowOff>
    </xdr:from>
    <xdr:to>
      <xdr:col>45</xdr:col>
      <xdr:colOff>177800</xdr:colOff>
      <xdr:row>58</xdr:row>
      <xdr:rowOff>93523</xdr:rowOff>
    </xdr:to>
    <xdr:cxnSp macro="">
      <xdr:nvCxnSpPr>
        <xdr:cNvPr id="364" name="直線コネクタ 363"/>
        <xdr:cNvCxnSpPr/>
      </xdr:nvCxnSpPr>
      <xdr:spPr>
        <a:xfrm>
          <a:off x="7861300" y="9677864"/>
          <a:ext cx="889000" cy="35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15913</xdr:rowOff>
    </xdr:from>
    <xdr:to>
      <xdr:col>41</xdr:col>
      <xdr:colOff>50800</xdr:colOff>
      <xdr:row>56</xdr:row>
      <xdr:rowOff>76664</xdr:rowOff>
    </xdr:to>
    <xdr:cxnSp macro="">
      <xdr:nvCxnSpPr>
        <xdr:cNvPr id="367" name="直線コネクタ 366"/>
        <xdr:cNvCxnSpPr/>
      </xdr:nvCxnSpPr>
      <xdr:spPr>
        <a:xfrm>
          <a:off x="6972300" y="9617113"/>
          <a:ext cx="88900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152443</xdr:rowOff>
    </xdr:from>
    <xdr:ext cx="534377" cy="259045"/>
    <xdr:sp macro="" textlink="">
      <xdr:nvSpPr>
        <xdr:cNvPr id="371" name="テキスト ボックス 370"/>
        <xdr:cNvSpPr txBox="1"/>
      </xdr:nvSpPr>
      <xdr:spPr>
        <a:xfrm>
          <a:off x="6705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57124</xdr:rowOff>
    </xdr:from>
    <xdr:to>
      <xdr:col>55</xdr:col>
      <xdr:colOff>50800</xdr:colOff>
      <xdr:row>57</xdr:row>
      <xdr:rowOff>158724</xdr:rowOff>
    </xdr:to>
    <xdr:sp macro="" textlink="">
      <xdr:nvSpPr>
        <xdr:cNvPr id="377" name="楕円 376"/>
        <xdr:cNvSpPr/>
      </xdr:nvSpPr>
      <xdr:spPr>
        <a:xfrm>
          <a:off x="10426700" y="9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35551</xdr:rowOff>
    </xdr:from>
    <xdr:ext cx="534377" cy="259045"/>
    <xdr:sp macro="" textlink="">
      <xdr:nvSpPr>
        <xdr:cNvPr id="378" name="普通建設事業費該当値テキスト"/>
        <xdr:cNvSpPr txBox="1"/>
      </xdr:nvSpPr>
      <xdr:spPr>
        <a:xfrm>
          <a:off x="10528300"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120066</xdr:rowOff>
    </xdr:from>
    <xdr:to>
      <xdr:col>50</xdr:col>
      <xdr:colOff>165100</xdr:colOff>
      <xdr:row>58</xdr:row>
      <xdr:rowOff>50216</xdr:rowOff>
    </xdr:to>
    <xdr:sp macro="" textlink="">
      <xdr:nvSpPr>
        <xdr:cNvPr id="379" name="楕円 378"/>
        <xdr:cNvSpPr/>
      </xdr:nvSpPr>
      <xdr:spPr>
        <a:xfrm>
          <a:off x="9588500" y="98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41343</xdr:rowOff>
    </xdr:from>
    <xdr:ext cx="534377" cy="259045"/>
    <xdr:sp macro="" textlink="">
      <xdr:nvSpPr>
        <xdr:cNvPr id="380" name="テキスト ボックス 379"/>
        <xdr:cNvSpPr txBox="1"/>
      </xdr:nvSpPr>
      <xdr:spPr>
        <a:xfrm>
          <a:off x="9372111" y="99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42723</xdr:rowOff>
    </xdr:from>
    <xdr:to>
      <xdr:col>46</xdr:col>
      <xdr:colOff>38100</xdr:colOff>
      <xdr:row>58</xdr:row>
      <xdr:rowOff>144323</xdr:rowOff>
    </xdr:to>
    <xdr:sp macro="" textlink="">
      <xdr:nvSpPr>
        <xdr:cNvPr id="381" name="楕円 380"/>
        <xdr:cNvSpPr/>
      </xdr:nvSpPr>
      <xdr:spPr>
        <a:xfrm>
          <a:off x="86995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135450</xdr:rowOff>
    </xdr:from>
    <xdr:ext cx="534377" cy="259045"/>
    <xdr:sp macro="" textlink="">
      <xdr:nvSpPr>
        <xdr:cNvPr id="382" name="テキスト ボックス 381"/>
        <xdr:cNvSpPr txBox="1"/>
      </xdr:nvSpPr>
      <xdr:spPr>
        <a:xfrm>
          <a:off x="8483111" y="100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25864</xdr:rowOff>
    </xdr:from>
    <xdr:to>
      <xdr:col>41</xdr:col>
      <xdr:colOff>101600</xdr:colOff>
      <xdr:row>56</xdr:row>
      <xdr:rowOff>127464</xdr:rowOff>
    </xdr:to>
    <xdr:sp macro="" textlink="">
      <xdr:nvSpPr>
        <xdr:cNvPr id="383" name="楕円 382"/>
        <xdr:cNvSpPr/>
      </xdr:nvSpPr>
      <xdr:spPr>
        <a:xfrm>
          <a:off x="7810500" y="96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143991</xdr:rowOff>
    </xdr:from>
    <xdr:ext cx="534377" cy="259045"/>
    <xdr:sp macro="" textlink="">
      <xdr:nvSpPr>
        <xdr:cNvPr id="384" name="テキスト ボックス 383"/>
        <xdr:cNvSpPr txBox="1"/>
      </xdr:nvSpPr>
      <xdr:spPr>
        <a:xfrm>
          <a:off x="7594111" y="940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136563</xdr:rowOff>
    </xdr:from>
    <xdr:to>
      <xdr:col>36</xdr:col>
      <xdr:colOff>165100</xdr:colOff>
      <xdr:row>56</xdr:row>
      <xdr:rowOff>66713</xdr:rowOff>
    </xdr:to>
    <xdr:sp macro="" textlink="">
      <xdr:nvSpPr>
        <xdr:cNvPr id="385" name="楕円 384"/>
        <xdr:cNvSpPr/>
      </xdr:nvSpPr>
      <xdr:spPr>
        <a:xfrm>
          <a:off x="6921500" y="95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83240</xdr:rowOff>
    </xdr:from>
    <xdr:ext cx="534377" cy="259045"/>
    <xdr:sp macro="" textlink="">
      <xdr:nvSpPr>
        <xdr:cNvPr id="386" name="テキスト ボックス 385"/>
        <xdr:cNvSpPr txBox="1"/>
      </xdr:nvSpPr>
      <xdr:spPr>
        <a:xfrm>
          <a:off x="6705111" y="93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135356</xdr:rowOff>
    </xdr:from>
    <xdr:to>
      <xdr:col>55</xdr:col>
      <xdr:colOff>0</xdr:colOff>
      <xdr:row>78</xdr:row>
      <xdr:rowOff>49037</xdr:rowOff>
    </xdr:to>
    <xdr:cxnSp macro="">
      <xdr:nvCxnSpPr>
        <xdr:cNvPr id="413" name="直線コネクタ 412"/>
        <xdr:cNvCxnSpPr/>
      </xdr:nvCxnSpPr>
      <xdr:spPr>
        <a:xfrm flipV="1">
          <a:off x="9639300" y="13165556"/>
          <a:ext cx="838200" cy="25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48397</xdr:rowOff>
    </xdr:from>
    <xdr:to>
      <xdr:col>50</xdr:col>
      <xdr:colOff>114300</xdr:colOff>
      <xdr:row>78</xdr:row>
      <xdr:rowOff>49037</xdr:rowOff>
    </xdr:to>
    <xdr:cxnSp macro="">
      <xdr:nvCxnSpPr>
        <xdr:cNvPr id="416" name="直線コネクタ 415"/>
        <xdr:cNvCxnSpPr/>
      </xdr:nvCxnSpPr>
      <xdr:spPr>
        <a:xfrm>
          <a:off x="8750300" y="134214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24577</xdr:rowOff>
    </xdr:from>
    <xdr:to>
      <xdr:col>45</xdr:col>
      <xdr:colOff>177800</xdr:colOff>
      <xdr:row>78</xdr:row>
      <xdr:rowOff>48397</xdr:rowOff>
    </xdr:to>
    <xdr:cxnSp macro="">
      <xdr:nvCxnSpPr>
        <xdr:cNvPr id="419" name="直線コネクタ 418"/>
        <xdr:cNvCxnSpPr/>
      </xdr:nvCxnSpPr>
      <xdr:spPr>
        <a:xfrm>
          <a:off x="7861300" y="1339767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24577</xdr:rowOff>
    </xdr:from>
    <xdr:to>
      <xdr:col>41</xdr:col>
      <xdr:colOff>50800</xdr:colOff>
      <xdr:row>78</xdr:row>
      <xdr:rowOff>28280</xdr:rowOff>
    </xdr:to>
    <xdr:cxnSp macro="">
      <xdr:nvCxnSpPr>
        <xdr:cNvPr id="422" name="直線コネクタ 421"/>
        <xdr:cNvCxnSpPr/>
      </xdr:nvCxnSpPr>
      <xdr:spPr>
        <a:xfrm flipV="1">
          <a:off x="6972300" y="13397677"/>
          <a:ext cx="8890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26" name="テキスト ボックス 425"/>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84556</xdr:rowOff>
    </xdr:from>
    <xdr:to>
      <xdr:col>55</xdr:col>
      <xdr:colOff>50800</xdr:colOff>
      <xdr:row>77</xdr:row>
      <xdr:rowOff>14706</xdr:rowOff>
    </xdr:to>
    <xdr:sp macro="" textlink="">
      <xdr:nvSpPr>
        <xdr:cNvPr id="432" name="楕円 431"/>
        <xdr:cNvSpPr/>
      </xdr:nvSpPr>
      <xdr:spPr>
        <a:xfrm>
          <a:off x="104267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62983</xdr:rowOff>
    </xdr:from>
    <xdr:ext cx="469744" cy="259045"/>
    <xdr:sp macro="" textlink="">
      <xdr:nvSpPr>
        <xdr:cNvPr id="433" name="普通建設事業費 （ うち新規整備　）該当値テキスト"/>
        <xdr:cNvSpPr txBox="1"/>
      </xdr:nvSpPr>
      <xdr:spPr>
        <a:xfrm>
          <a:off x="10528300" y="1309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169687</xdr:rowOff>
    </xdr:from>
    <xdr:to>
      <xdr:col>50</xdr:col>
      <xdr:colOff>165100</xdr:colOff>
      <xdr:row>78</xdr:row>
      <xdr:rowOff>99837</xdr:rowOff>
    </xdr:to>
    <xdr:sp macro="" textlink="">
      <xdr:nvSpPr>
        <xdr:cNvPr id="434" name="楕円 433"/>
        <xdr:cNvSpPr/>
      </xdr:nvSpPr>
      <xdr:spPr>
        <a:xfrm>
          <a:off x="9588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90964</xdr:rowOff>
    </xdr:from>
    <xdr:ext cx="469744" cy="259045"/>
    <xdr:sp macro="" textlink="">
      <xdr:nvSpPr>
        <xdr:cNvPr id="435" name="テキスト ボックス 434"/>
        <xdr:cNvSpPr txBox="1"/>
      </xdr:nvSpPr>
      <xdr:spPr>
        <a:xfrm>
          <a:off x="9404428" y="134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169047</xdr:rowOff>
    </xdr:from>
    <xdr:to>
      <xdr:col>46</xdr:col>
      <xdr:colOff>38100</xdr:colOff>
      <xdr:row>78</xdr:row>
      <xdr:rowOff>99197</xdr:rowOff>
    </xdr:to>
    <xdr:sp macro="" textlink="">
      <xdr:nvSpPr>
        <xdr:cNvPr id="436" name="楕円 435"/>
        <xdr:cNvSpPr/>
      </xdr:nvSpPr>
      <xdr:spPr>
        <a:xfrm>
          <a:off x="86995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90324</xdr:rowOff>
    </xdr:from>
    <xdr:ext cx="469744" cy="259045"/>
    <xdr:sp macro="" textlink="">
      <xdr:nvSpPr>
        <xdr:cNvPr id="437" name="テキスト ボックス 436"/>
        <xdr:cNvSpPr txBox="1"/>
      </xdr:nvSpPr>
      <xdr:spPr>
        <a:xfrm>
          <a:off x="8515428" y="13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145227</xdr:rowOff>
    </xdr:from>
    <xdr:to>
      <xdr:col>41</xdr:col>
      <xdr:colOff>101600</xdr:colOff>
      <xdr:row>78</xdr:row>
      <xdr:rowOff>75377</xdr:rowOff>
    </xdr:to>
    <xdr:sp macro="" textlink="">
      <xdr:nvSpPr>
        <xdr:cNvPr id="438" name="楕円 437"/>
        <xdr:cNvSpPr/>
      </xdr:nvSpPr>
      <xdr:spPr>
        <a:xfrm>
          <a:off x="7810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66504</xdr:rowOff>
    </xdr:from>
    <xdr:ext cx="469744" cy="259045"/>
    <xdr:sp macro="" textlink="">
      <xdr:nvSpPr>
        <xdr:cNvPr id="439" name="テキスト ボックス 438"/>
        <xdr:cNvSpPr txBox="1"/>
      </xdr:nvSpPr>
      <xdr:spPr>
        <a:xfrm>
          <a:off x="7626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148930</xdr:rowOff>
    </xdr:from>
    <xdr:to>
      <xdr:col>36</xdr:col>
      <xdr:colOff>165100</xdr:colOff>
      <xdr:row>78</xdr:row>
      <xdr:rowOff>79080</xdr:rowOff>
    </xdr:to>
    <xdr:sp macro="" textlink="">
      <xdr:nvSpPr>
        <xdr:cNvPr id="440" name="楕円 439"/>
        <xdr:cNvSpPr/>
      </xdr:nvSpPr>
      <xdr:spPr>
        <a:xfrm>
          <a:off x="6921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70207</xdr:rowOff>
    </xdr:from>
    <xdr:ext cx="469744" cy="259045"/>
    <xdr:sp macro="" textlink="">
      <xdr:nvSpPr>
        <xdr:cNvPr id="441" name="テキスト ボックス 440"/>
        <xdr:cNvSpPr txBox="1"/>
      </xdr:nvSpPr>
      <xdr:spPr>
        <a:xfrm>
          <a:off x="6737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50592</xdr:rowOff>
    </xdr:from>
    <xdr:to>
      <xdr:col>55</xdr:col>
      <xdr:colOff>0</xdr:colOff>
      <xdr:row>95</xdr:row>
      <xdr:rowOff>131356</xdr:rowOff>
    </xdr:to>
    <xdr:cxnSp macro="">
      <xdr:nvCxnSpPr>
        <xdr:cNvPr id="468" name="直線コネクタ 467"/>
        <xdr:cNvCxnSpPr/>
      </xdr:nvCxnSpPr>
      <xdr:spPr>
        <a:xfrm>
          <a:off x="9639300" y="16338342"/>
          <a:ext cx="8382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50592</xdr:rowOff>
    </xdr:from>
    <xdr:to>
      <xdr:col>50</xdr:col>
      <xdr:colOff>114300</xdr:colOff>
      <xdr:row>96</xdr:row>
      <xdr:rowOff>45631</xdr:rowOff>
    </xdr:to>
    <xdr:cxnSp macro="">
      <xdr:nvCxnSpPr>
        <xdr:cNvPr id="471" name="直線コネクタ 470"/>
        <xdr:cNvCxnSpPr/>
      </xdr:nvCxnSpPr>
      <xdr:spPr>
        <a:xfrm flipV="1">
          <a:off x="8750300" y="16338342"/>
          <a:ext cx="8890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141438</xdr:rowOff>
    </xdr:from>
    <xdr:to>
      <xdr:col>45</xdr:col>
      <xdr:colOff>177800</xdr:colOff>
      <xdr:row>96</xdr:row>
      <xdr:rowOff>45631</xdr:rowOff>
    </xdr:to>
    <xdr:cxnSp macro="">
      <xdr:nvCxnSpPr>
        <xdr:cNvPr id="474" name="直線コネクタ 473"/>
        <xdr:cNvCxnSpPr/>
      </xdr:nvCxnSpPr>
      <xdr:spPr>
        <a:xfrm>
          <a:off x="7861300" y="16429188"/>
          <a:ext cx="889000" cy="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101547</xdr:rowOff>
    </xdr:from>
    <xdr:to>
      <xdr:col>41</xdr:col>
      <xdr:colOff>50800</xdr:colOff>
      <xdr:row>95</xdr:row>
      <xdr:rowOff>141438</xdr:rowOff>
    </xdr:to>
    <xdr:cxnSp macro="">
      <xdr:nvCxnSpPr>
        <xdr:cNvPr id="477" name="直線コネクタ 476"/>
        <xdr:cNvCxnSpPr/>
      </xdr:nvCxnSpPr>
      <xdr:spPr>
        <a:xfrm>
          <a:off x="6972300" y="16389297"/>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9" name="テキスト ボックス 478"/>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139405</xdr:rowOff>
    </xdr:from>
    <xdr:ext cx="534377" cy="259045"/>
    <xdr:sp macro="" textlink="">
      <xdr:nvSpPr>
        <xdr:cNvPr id="481" name="テキスト ボックス 480"/>
        <xdr:cNvSpPr txBox="1"/>
      </xdr:nvSpPr>
      <xdr:spPr>
        <a:xfrm>
          <a:off x="6705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80556</xdr:rowOff>
    </xdr:from>
    <xdr:to>
      <xdr:col>55</xdr:col>
      <xdr:colOff>50800</xdr:colOff>
      <xdr:row>96</xdr:row>
      <xdr:rowOff>10706</xdr:rowOff>
    </xdr:to>
    <xdr:sp macro="" textlink="">
      <xdr:nvSpPr>
        <xdr:cNvPr id="487" name="楕円 486"/>
        <xdr:cNvSpPr/>
      </xdr:nvSpPr>
      <xdr:spPr>
        <a:xfrm>
          <a:off x="10426700" y="163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103433</xdr:rowOff>
    </xdr:from>
    <xdr:ext cx="534377" cy="259045"/>
    <xdr:sp macro="" textlink="">
      <xdr:nvSpPr>
        <xdr:cNvPr id="488" name="普通建設事業費 （ うち更新整備　）該当値テキスト"/>
        <xdr:cNvSpPr txBox="1"/>
      </xdr:nvSpPr>
      <xdr:spPr>
        <a:xfrm>
          <a:off x="10528300" y="162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171242</xdr:rowOff>
    </xdr:from>
    <xdr:to>
      <xdr:col>50</xdr:col>
      <xdr:colOff>165100</xdr:colOff>
      <xdr:row>95</xdr:row>
      <xdr:rowOff>101392</xdr:rowOff>
    </xdr:to>
    <xdr:sp macro="" textlink="">
      <xdr:nvSpPr>
        <xdr:cNvPr id="489" name="楕円 488"/>
        <xdr:cNvSpPr/>
      </xdr:nvSpPr>
      <xdr:spPr>
        <a:xfrm>
          <a:off x="9588500" y="162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117919</xdr:rowOff>
    </xdr:from>
    <xdr:ext cx="534377" cy="259045"/>
    <xdr:sp macro="" textlink="">
      <xdr:nvSpPr>
        <xdr:cNvPr id="490" name="テキスト ボックス 489"/>
        <xdr:cNvSpPr txBox="1"/>
      </xdr:nvSpPr>
      <xdr:spPr>
        <a:xfrm>
          <a:off x="9372111" y="1606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166281</xdr:rowOff>
    </xdr:from>
    <xdr:to>
      <xdr:col>46</xdr:col>
      <xdr:colOff>38100</xdr:colOff>
      <xdr:row>96</xdr:row>
      <xdr:rowOff>96431</xdr:rowOff>
    </xdr:to>
    <xdr:sp macro="" textlink="">
      <xdr:nvSpPr>
        <xdr:cNvPr id="491" name="楕円 490"/>
        <xdr:cNvSpPr/>
      </xdr:nvSpPr>
      <xdr:spPr>
        <a:xfrm>
          <a:off x="8699500" y="164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87558</xdr:rowOff>
    </xdr:from>
    <xdr:ext cx="534377" cy="259045"/>
    <xdr:sp macro="" textlink="">
      <xdr:nvSpPr>
        <xdr:cNvPr id="492" name="テキスト ボックス 491"/>
        <xdr:cNvSpPr txBox="1"/>
      </xdr:nvSpPr>
      <xdr:spPr>
        <a:xfrm>
          <a:off x="8483111" y="165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90638</xdr:rowOff>
    </xdr:from>
    <xdr:to>
      <xdr:col>41</xdr:col>
      <xdr:colOff>101600</xdr:colOff>
      <xdr:row>96</xdr:row>
      <xdr:rowOff>20788</xdr:rowOff>
    </xdr:to>
    <xdr:sp macro="" textlink="">
      <xdr:nvSpPr>
        <xdr:cNvPr id="493" name="楕円 492"/>
        <xdr:cNvSpPr/>
      </xdr:nvSpPr>
      <xdr:spPr>
        <a:xfrm>
          <a:off x="7810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37315</xdr:rowOff>
    </xdr:from>
    <xdr:ext cx="534377" cy="259045"/>
    <xdr:sp macro="" textlink="">
      <xdr:nvSpPr>
        <xdr:cNvPr id="494" name="テキスト ボックス 493"/>
        <xdr:cNvSpPr txBox="1"/>
      </xdr:nvSpPr>
      <xdr:spPr>
        <a:xfrm>
          <a:off x="7594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50747</xdr:rowOff>
    </xdr:from>
    <xdr:to>
      <xdr:col>36</xdr:col>
      <xdr:colOff>165100</xdr:colOff>
      <xdr:row>95</xdr:row>
      <xdr:rowOff>152347</xdr:rowOff>
    </xdr:to>
    <xdr:sp macro="" textlink="">
      <xdr:nvSpPr>
        <xdr:cNvPr id="495" name="楕円 494"/>
        <xdr:cNvSpPr/>
      </xdr:nvSpPr>
      <xdr:spPr>
        <a:xfrm>
          <a:off x="6921500" y="163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168874</xdr:rowOff>
    </xdr:from>
    <xdr:ext cx="534377" cy="259045"/>
    <xdr:sp macro="" textlink="">
      <xdr:nvSpPr>
        <xdr:cNvPr id="496" name="テキスト ボックス 495"/>
        <xdr:cNvSpPr txBox="1"/>
      </xdr:nvSpPr>
      <xdr:spPr>
        <a:xfrm>
          <a:off x="6705111" y="1611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84672</xdr:rowOff>
    </xdr:from>
    <xdr:to>
      <xdr:col>85</xdr:col>
      <xdr:colOff>127000</xdr:colOff>
      <xdr:row>39</xdr:row>
      <xdr:rowOff>98878</xdr:rowOff>
    </xdr:to>
    <xdr:cxnSp macro="">
      <xdr:nvCxnSpPr>
        <xdr:cNvPr id="527" name="直線コネクタ 526"/>
        <xdr:cNvCxnSpPr/>
      </xdr:nvCxnSpPr>
      <xdr:spPr>
        <a:xfrm flipV="1">
          <a:off x="15481300" y="6771222"/>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33872</xdr:rowOff>
    </xdr:from>
    <xdr:to>
      <xdr:col>85</xdr:col>
      <xdr:colOff>177800</xdr:colOff>
      <xdr:row>39</xdr:row>
      <xdr:rowOff>135472</xdr:rowOff>
    </xdr:to>
    <xdr:sp macro="" textlink="">
      <xdr:nvSpPr>
        <xdr:cNvPr id="546" name="楕円 545"/>
        <xdr:cNvSpPr/>
      </xdr:nvSpPr>
      <xdr:spPr>
        <a:xfrm>
          <a:off x="16268700" y="67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313932" cy="259045"/>
    <xdr:sp macro="" textlink="">
      <xdr:nvSpPr>
        <xdr:cNvPr id="547" name="災害復旧事業費該当値テキスト"/>
        <xdr:cNvSpPr txBox="1"/>
      </xdr:nvSpPr>
      <xdr:spPr>
        <a:xfrm>
          <a:off x="16370300" y="666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92219</xdr:rowOff>
    </xdr:from>
    <xdr:to>
      <xdr:col>85</xdr:col>
      <xdr:colOff>127000</xdr:colOff>
      <xdr:row>78</xdr:row>
      <xdr:rowOff>139677</xdr:rowOff>
    </xdr:to>
    <xdr:cxnSp macro="">
      <xdr:nvCxnSpPr>
        <xdr:cNvPr id="632" name="直線コネクタ 631"/>
        <xdr:cNvCxnSpPr/>
      </xdr:nvCxnSpPr>
      <xdr:spPr>
        <a:xfrm>
          <a:off x="15481300" y="13465319"/>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92219</xdr:rowOff>
    </xdr:from>
    <xdr:to>
      <xdr:col>81</xdr:col>
      <xdr:colOff>50800</xdr:colOff>
      <xdr:row>78</xdr:row>
      <xdr:rowOff>94917</xdr:rowOff>
    </xdr:to>
    <xdr:cxnSp macro="">
      <xdr:nvCxnSpPr>
        <xdr:cNvPr id="635" name="直線コネクタ 634"/>
        <xdr:cNvCxnSpPr/>
      </xdr:nvCxnSpPr>
      <xdr:spPr>
        <a:xfrm flipV="1">
          <a:off x="14592300" y="1346531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7" name="テキスト ボックス 636"/>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85156</xdr:rowOff>
    </xdr:from>
    <xdr:to>
      <xdr:col>76</xdr:col>
      <xdr:colOff>114300</xdr:colOff>
      <xdr:row>78</xdr:row>
      <xdr:rowOff>94917</xdr:rowOff>
    </xdr:to>
    <xdr:cxnSp macro="">
      <xdr:nvCxnSpPr>
        <xdr:cNvPr id="638" name="直線コネクタ 637"/>
        <xdr:cNvCxnSpPr/>
      </xdr:nvCxnSpPr>
      <xdr:spPr>
        <a:xfrm>
          <a:off x="13703300" y="13458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40" name="テキスト ボックス 639"/>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85156</xdr:rowOff>
    </xdr:from>
    <xdr:to>
      <xdr:col>71</xdr:col>
      <xdr:colOff>177800</xdr:colOff>
      <xdr:row>78</xdr:row>
      <xdr:rowOff>112863</xdr:rowOff>
    </xdr:to>
    <xdr:cxnSp macro="">
      <xdr:nvCxnSpPr>
        <xdr:cNvPr id="641" name="直線コネクタ 640"/>
        <xdr:cNvCxnSpPr/>
      </xdr:nvCxnSpPr>
      <xdr:spPr>
        <a:xfrm flipV="1">
          <a:off x="12814300" y="13458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43" name="テキスト ボックス 642"/>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4" name="フローチャート: 判断 643"/>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116639</xdr:rowOff>
    </xdr:from>
    <xdr:ext cx="534377" cy="259045"/>
    <xdr:sp macro="" textlink="">
      <xdr:nvSpPr>
        <xdr:cNvPr id="645" name="テキスト ボックス 644"/>
        <xdr:cNvSpPr txBox="1"/>
      </xdr:nvSpPr>
      <xdr:spPr>
        <a:xfrm>
          <a:off x="12547111" y="12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88877</xdr:rowOff>
    </xdr:from>
    <xdr:to>
      <xdr:col>85</xdr:col>
      <xdr:colOff>177800</xdr:colOff>
      <xdr:row>79</xdr:row>
      <xdr:rowOff>19027</xdr:rowOff>
    </xdr:to>
    <xdr:sp macro="" textlink="">
      <xdr:nvSpPr>
        <xdr:cNvPr id="651" name="楕円 650"/>
        <xdr:cNvSpPr/>
      </xdr:nvSpPr>
      <xdr:spPr>
        <a:xfrm>
          <a:off x="16268700" y="1346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3804</xdr:rowOff>
    </xdr:from>
    <xdr:ext cx="534377" cy="259045"/>
    <xdr:sp macro="" textlink="">
      <xdr:nvSpPr>
        <xdr:cNvPr id="652" name="公債費該当値テキスト"/>
        <xdr:cNvSpPr txBox="1"/>
      </xdr:nvSpPr>
      <xdr:spPr>
        <a:xfrm>
          <a:off x="16370300" y="133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41419</xdr:rowOff>
    </xdr:from>
    <xdr:to>
      <xdr:col>81</xdr:col>
      <xdr:colOff>101600</xdr:colOff>
      <xdr:row>78</xdr:row>
      <xdr:rowOff>143019</xdr:rowOff>
    </xdr:to>
    <xdr:sp macro="" textlink="">
      <xdr:nvSpPr>
        <xdr:cNvPr id="653" name="楕円 652"/>
        <xdr:cNvSpPr/>
      </xdr:nvSpPr>
      <xdr:spPr>
        <a:xfrm>
          <a:off x="15430500" y="134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134146</xdr:rowOff>
    </xdr:from>
    <xdr:ext cx="534377" cy="259045"/>
    <xdr:sp macro="" textlink="">
      <xdr:nvSpPr>
        <xdr:cNvPr id="654" name="テキスト ボックス 653"/>
        <xdr:cNvSpPr txBox="1"/>
      </xdr:nvSpPr>
      <xdr:spPr>
        <a:xfrm>
          <a:off x="15214111" y="135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44117</xdr:rowOff>
    </xdr:from>
    <xdr:to>
      <xdr:col>76</xdr:col>
      <xdr:colOff>165100</xdr:colOff>
      <xdr:row>78</xdr:row>
      <xdr:rowOff>145717</xdr:rowOff>
    </xdr:to>
    <xdr:sp macro="" textlink="">
      <xdr:nvSpPr>
        <xdr:cNvPr id="655" name="楕円 654"/>
        <xdr:cNvSpPr/>
      </xdr:nvSpPr>
      <xdr:spPr>
        <a:xfrm>
          <a:off x="14541500" y="134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136844</xdr:rowOff>
    </xdr:from>
    <xdr:ext cx="534377" cy="259045"/>
    <xdr:sp macro="" textlink="">
      <xdr:nvSpPr>
        <xdr:cNvPr id="656" name="テキスト ボックス 655"/>
        <xdr:cNvSpPr txBox="1"/>
      </xdr:nvSpPr>
      <xdr:spPr>
        <a:xfrm>
          <a:off x="14325111" y="135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34356</xdr:rowOff>
    </xdr:from>
    <xdr:to>
      <xdr:col>72</xdr:col>
      <xdr:colOff>38100</xdr:colOff>
      <xdr:row>78</xdr:row>
      <xdr:rowOff>135956</xdr:rowOff>
    </xdr:to>
    <xdr:sp macro="" textlink="">
      <xdr:nvSpPr>
        <xdr:cNvPr id="657" name="楕円 656"/>
        <xdr:cNvSpPr/>
      </xdr:nvSpPr>
      <xdr:spPr>
        <a:xfrm>
          <a:off x="13652500" y="134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127083</xdr:rowOff>
    </xdr:from>
    <xdr:ext cx="534377" cy="259045"/>
    <xdr:sp macro="" textlink="">
      <xdr:nvSpPr>
        <xdr:cNvPr id="658" name="テキスト ボックス 657"/>
        <xdr:cNvSpPr txBox="1"/>
      </xdr:nvSpPr>
      <xdr:spPr>
        <a:xfrm>
          <a:off x="13436111" y="13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62063</xdr:rowOff>
    </xdr:from>
    <xdr:to>
      <xdr:col>67</xdr:col>
      <xdr:colOff>101600</xdr:colOff>
      <xdr:row>78</xdr:row>
      <xdr:rowOff>163663</xdr:rowOff>
    </xdr:to>
    <xdr:sp macro="" textlink="">
      <xdr:nvSpPr>
        <xdr:cNvPr id="659" name="楕円 658"/>
        <xdr:cNvSpPr/>
      </xdr:nvSpPr>
      <xdr:spPr>
        <a:xfrm>
          <a:off x="12763500" y="13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154790</xdr:rowOff>
    </xdr:from>
    <xdr:ext cx="534377" cy="259045"/>
    <xdr:sp macro="" textlink="">
      <xdr:nvSpPr>
        <xdr:cNvPr id="660" name="テキスト ボックス 659"/>
        <xdr:cNvSpPr txBox="1"/>
      </xdr:nvSpPr>
      <xdr:spPr>
        <a:xfrm>
          <a:off x="12547111" y="1352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103079</xdr:rowOff>
    </xdr:from>
    <xdr:to>
      <xdr:col>85</xdr:col>
      <xdr:colOff>127000</xdr:colOff>
      <xdr:row>95</xdr:row>
      <xdr:rowOff>63850</xdr:rowOff>
    </xdr:to>
    <xdr:cxnSp macro="">
      <xdr:nvCxnSpPr>
        <xdr:cNvPr id="687" name="直線コネクタ 686"/>
        <xdr:cNvCxnSpPr/>
      </xdr:nvCxnSpPr>
      <xdr:spPr>
        <a:xfrm>
          <a:off x="15481300" y="16219379"/>
          <a:ext cx="838200" cy="13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103079</xdr:rowOff>
    </xdr:from>
    <xdr:to>
      <xdr:col>81</xdr:col>
      <xdr:colOff>50800</xdr:colOff>
      <xdr:row>95</xdr:row>
      <xdr:rowOff>62570</xdr:rowOff>
    </xdr:to>
    <xdr:cxnSp macro="">
      <xdr:nvCxnSpPr>
        <xdr:cNvPr id="690" name="直線コネクタ 689"/>
        <xdr:cNvCxnSpPr/>
      </xdr:nvCxnSpPr>
      <xdr:spPr>
        <a:xfrm flipV="1">
          <a:off x="14592300" y="16219379"/>
          <a:ext cx="889000" cy="1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62570</xdr:rowOff>
    </xdr:from>
    <xdr:to>
      <xdr:col>76</xdr:col>
      <xdr:colOff>114300</xdr:colOff>
      <xdr:row>95</xdr:row>
      <xdr:rowOff>71303</xdr:rowOff>
    </xdr:to>
    <xdr:cxnSp macro="">
      <xdr:nvCxnSpPr>
        <xdr:cNvPr id="693" name="直線コネクタ 692"/>
        <xdr:cNvCxnSpPr/>
      </xdr:nvCxnSpPr>
      <xdr:spPr>
        <a:xfrm flipV="1">
          <a:off x="13703300" y="1635032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5" name="テキスト ボックス 694"/>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77064</xdr:rowOff>
    </xdr:from>
    <xdr:to>
      <xdr:col>71</xdr:col>
      <xdr:colOff>177800</xdr:colOff>
      <xdr:row>95</xdr:row>
      <xdr:rowOff>71303</xdr:rowOff>
    </xdr:to>
    <xdr:cxnSp macro="">
      <xdr:nvCxnSpPr>
        <xdr:cNvPr id="696" name="直線コネクタ 695"/>
        <xdr:cNvCxnSpPr/>
      </xdr:nvCxnSpPr>
      <xdr:spPr>
        <a:xfrm>
          <a:off x="12814300" y="16193364"/>
          <a:ext cx="889000" cy="1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8" name="テキスト ボックス 697"/>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699" name="フローチャート: 判断 698"/>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5056</xdr:rowOff>
    </xdr:from>
    <xdr:ext cx="534377" cy="259045"/>
    <xdr:sp macro="" textlink="">
      <xdr:nvSpPr>
        <xdr:cNvPr id="700" name="テキスト ボックス 699"/>
        <xdr:cNvSpPr txBox="1"/>
      </xdr:nvSpPr>
      <xdr:spPr>
        <a:xfrm>
          <a:off x="12547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13050</xdr:rowOff>
    </xdr:from>
    <xdr:to>
      <xdr:col>85</xdr:col>
      <xdr:colOff>177800</xdr:colOff>
      <xdr:row>95</xdr:row>
      <xdr:rowOff>114650</xdr:rowOff>
    </xdr:to>
    <xdr:sp macro="" textlink="">
      <xdr:nvSpPr>
        <xdr:cNvPr id="706" name="楕円 705"/>
        <xdr:cNvSpPr/>
      </xdr:nvSpPr>
      <xdr:spPr>
        <a:xfrm>
          <a:off x="16268700" y="163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35927</xdr:rowOff>
    </xdr:from>
    <xdr:ext cx="534377" cy="259045"/>
    <xdr:sp macro="" textlink="">
      <xdr:nvSpPr>
        <xdr:cNvPr id="707" name="積立金該当値テキスト"/>
        <xdr:cNvSpPr txBox="1"/>
      </xdr:nvSpPr>
      <xdr:spPr>
        <a:xfrm>
          <a:off x="16370300"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52279</xdr:rowOff>
    </xdr:from>
    <xdr:to>
      <xdr:col>81</xdr:col>
      <xdr:colOff>101600</xdr:colOff>
      <xdr:row>94</xdr:row>
      <xdr:rowOff>153879</xdr:rowOff>
    </xdr:to>
    <xdr:sp macro="" textlink="">
      <xdr:nvSpPr>
        <xdr:cNvPr id="708" name="楕円 707"/>
        <xdr:cNvSpPr/>
      </xdr:nvSpPr>
      <xdr:spPr>
        <a:xfrm>
          <a:off x="15430500" y="161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170406</xdr:rowOff>
    </xdr:from>
    <xdr:ext cx="534377" cy="259045"/>
    <xdr:sp macro="" textlink="">
      <xdr:nvSpPr>
        <xdr:cNvPr id="709" name="テキスト ボックス 708"/>
        <xdr:cNvSpPr txBox="1"/>
      </xdr:nvSpPr>
      <xdr:spPr>
        <a:xfrm>
          <a:off x="15214111" y="159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11770</xdr:rowOff>
    </xdr:from>
    <xdr:to>
      <xdr:col>76</xdr:col>
      <xdr:colOff>165100</xdr:colOff>
      <xdr:row>95</xdr:row>
      <xdr:rowOff>113370</xdr:rowOff>
    </xdr:to>
    <xdr:sp macro="" textlink="">
      <xdr:nvSpPr>
        <xdr:cNvPr id="710" name="楕円 709"/>
        <xdr:cNvSpPr/>
      </xdr:nvSpPr>
      <xdr:spPr>
        <a:xfrm>
          <a:off x="14541500" y="162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129897</xdr:rowOff>
    </xdr:from>
    <xdr:ext cx="534377" cy="259045"/>
    <xdr:sp macro="" textlink="">
      <xdr:nvSpPr>
        <xdr:cNvPr id="711" name="テキスト ボックス 710"/>
        <xdr:cNvSpPr txBox="1"/>
      </xdr:nvSpPr>
      <xdr:spPr>
        <a:xfrm>
          <a:off x="14325111" y="160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20503</xdr:rowOff>
    </xdr:from>
    <xdr:to>
      <xdr:col>72</xdr:col>
      <xdr:colOff>38100</xdr:colOff>
      <xdr:row>95</xdr:row>
      <xdr:rowOff>122103</xdr:rowOff>
    </xdr:to>
    <xdr:sp macro="" textlink="">
      <xdr:nvSpPr>
        <xdr:cNvPr id="712" name="楕円 711"/>
        <xdr:cNvSpPr/>
      </xdr:nvSpPr>
      <xdr:spPr>
        <a:xfrm>
          <a:off x="136525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138630</xdr:rowOff>
    </xdr:from>
    <xdr:ext cx="534377" cy="259045"/>
    <xdr:sp macro="" textlink="">
      <xdr:nvSpPr>
        <xdr:cNvPr id="713" name="テキスト ボックス 712"/>
        <xdr:cNvSpPr txBox="1"/>
      </xdr:nvSpPr>
      <xdr:spPr>
        <a:xfrm>
          <a:off x="13436111" y="160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26264</xdr:rowOff>
    </xdr:from>
    <xdr:to>
      <xdr:col>67</xdr:col>
      <xdr:colOff>101600</xdr:colOff>
      <xdr:row>94</xdr:row>
      <xdr:rowOff>127864</xdr:rowOff>
    </xdr:to>
    <xdr:sp macro="" textlink="">
      <xdr:nvSpPr>
        <xdr:cNvPr id="714" name="楕円 713"/>
        <xdr:cNvSpPr/>
      </xdr:nvSpPr>
      <xdr:spPr>
        <a:xfrm>
          <a:off x="12763500" y="161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144391</xdr:rowOff>
    </xdr:from>
    <xdr:ext cx="534377" cy="259045"/>
    <xdr:sp macro="" textlink="">
      <xdr:nvSpPr>
        <xdr:cNvPr id="715" name="テキスト ボックス 714"/>
        <xdr:cNvSpPr txBox="1"/>
      </xdr:nvSpPr>
      <xdr:spPr>
        <a:xfrm>
          <a:off x="12547111" y="159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7" name="テキスト ボックス 756"/>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12827</xdr:rowOff>
    </xdr:from>
    <xdr:to>
      <xdr:col>116</xdr:col>
      <xdr:colOff>63500</xdr:colOff>
      <xdr:row>58</xdr:row>
      <xdr:rowOff>12884</xdr:rowOff>
    </xdr:to>
    <xdr:cxnSp macro="">
      <xdr:nvCxnSpPr>
        <xdr:cNvPr id="797" name="直線コネクタ 796"/>
        <xdr:cNvCxnSpPr/>
      </xdr:nvCxnSpPr>
      <xdr:spPr>
        <a:xfrm flipV="1">
          <a:off x="21323300" y="9956927"/>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12656</xdr:rowOff>
    </xdr:from>
    <xdr:to>
      <xdr:col>111</xdr:col>
      <xdr:colOff>177800</xdr:colOff>
      <xdr:row>58</xdr:row>
      <xdr:rowOff>12884</xdr:rowOff>
    </xdr:to>
    <xdr:cxnSp macro="">
      <xdr:nvCxnSpPr>
        <xdr:cNvPr id="800" name="直線コネクタ 799"/>
        <xdr:cNvCxnSpPr/>
      </xdr:nvCxnSpPr>
      <xdr:spPr>
        <a:xfrm>
          <a:off x="20434300" y="99567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5683</xdr:rowOff>
    </xdr:from>
    <xdr:to>
      <xdr:col>107</xdr:col>
      <xdr:colOff>50800</xdr:colOff>
      <xdr:row>58</xdr:row>
      <xdr:rowOff>12656</xdr:rowOff>
    </xdr:to>
    <xdr:cxnSp macro="">
      <xdr:nvCxnSpPr>
        <xdr:cNvPr id="803" name="直線コネクタ 802"/>
        <xdr:cNvCxnSpPr/>
      </xdr:nvCxnSpPr>
      <xdr:spPr>
        <a:xfrm>
          <a:off x="19545300" y="9949783"/>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5683</xdr:rowOff>
    </xdr:from>
    <xdr:to>
      <xdr:col>102</xdr:col>
      <xdr:colOff>114300</xdr:colOff>
      <xdr:row>58</xdr:row>
      <xdr:rowOff>13513</xdr:rowOff>
    </xdr:to>
    <xdr:cxnSp macro="">
      <xdr:nvCxnSpPr>
        <xdr:cNvPr id="806" name="直線コネクタ 805"/>
        <xdr:cNvCxnSpPr/>
      </xdr:nvCxnSpPr>
      <xdr:spPr>
        <a:xfrm flipV="1">
          <a:off x="18656300" y="9949783"/>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09" name="フローチャート: 判断 808"/>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0" name="テキスト ボックス 809"/>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133477</xdr:rowOff>
    </xdr:from>
    <xdr:to>
      <xdr:col>116</xdr:col>
      <xdr:colOff>114300</xdr:colOff>
      <xdr:row>58</xdr:row>
      <xdr:rowOff>63627</xdr:rowOff>
    </xdr:to>
    <xdr:sp macro="" textlink="">
      <xdr:nvSpPr>
        <xdr:cNvPr id="816" name="楕円 815"/>
        <xdr:cNvSpPr/>
      </xdr:nvSpPr>
      <xdr:spPr>
        <a:xfrm>
          <a:off x="221107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48404</xdr:rowOff>
    </xdr:from>
    <xdr:ext cx="378565" cy="259045"/>
    <xdr:sp macro="" textlink="">
      <xdr:nvSpPr>
        <xdr:cNvPr id="817" name="貸付金該当値テキスト"/>
        <xdr:cNvSpPr txBox="1"/>
      </xdr:nvSpPr>
      <xdr:spPr>
        <a:xfrm>
          <a:off x="22212300" y="9821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133534</xdr:rowOff>
    </xdr:from>
    <xdr:to>
      <xdr:col>112</xdr:col>
      <xdr:colOff>38100</xdr:colOff>
      <xdr:row>58</xdr:row>
      <xdr:rowOff>63684</xdr:rowOff>
    </xdr:to>
    <xdr:sp macro="" textlink="">
      <xdr:nvSpPr>
        <xdr:cNvPr id="818" name="楕円 817"/>
        <xdr:cNvSpPr/>
      </xdr:nvSpPr>
      <xdr:spPr>
        <a:xfrm>
          <a:off x="21272500" y="99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54811</xdr:rowOff>
    </xdr:from>
    <xdr:ext cx="378565" cy="259045"/>
    <xdr:sp macro="" textlink="">
      <xdr:nvSpPr>
        <xdr:cNvPr id="819" name="テキスト ボックス 818"/>
        <xdr:cNvSpPr txBox="1"/>
      </xdr:nvSpPr>
      <xdr:spPr>
        <a:xfrm>
          <a:off x="21134017" y="999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133306</xdr:rowOff>
    </xdr:from>
    <xdr:to>
      <xdr:col>107</xdr:col>
      <xdr:colOff>101600</xdr:colOff>
      <xdr:row>58</xdr:row>
      <xdr:rowOff>63456</xdr:rowOff>
    </xdr:to>
    <xdr:sp macro="" textlink="">
      <xdr:nvSpPr>
        <xdr:cNvPr id="820" name="楕円 819"/>
        <xdr:cNvSpPr/>
      </xdr:nvSpPr>
      <xdr:spPr>
        <a:xfrm>
          <a:off x="20383500" y="99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54583</xdr:rowOff>
    </xdr:from>
    <xdr:ext cx="378565" cy="259045"/>
    <xdr:sp macro="" textlink="">
      <xdr:nvSpPr>
        <xdr:cNvPr id="821" name="テキスト ボックス 820"/>
        <xdr:cNvSpPr txBox="1"/>
      </xdr:nvSpPr>
      <xdr:spPr>
        <a:xfrm>
          <a:off x="20245017" y="9998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126333</xdr:rowOff>
    </xdr:from>
    <xdr:to>
      <xdr:col>102</xdr:col>
      <xdr:colOff>165100</xdr:colOff>
      <xdr:row>58</xdr:row>
      <xdr:rowOff>56483</xdr:rowOff>
    </xdr:to>
    <xdr:sp macro="" textlink="">
      <xdr:nvSpPr>
        <xdr:cNvPr id="822" name="楕円 821"/>
        <xdr:cNvSpPr/>
      </xdr:nvSpPr>
      <xdr:spPr>
        <a:xfrm>
          <a:off x="19494500" y="98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47610</xdr:rowOff>
    </xdr:from>
    <xdr:ext cx="378565" cy="259045"/>
    <xdr:sp macro="" textlink="">
      <xdr:nvSpPr>
        <xdr:cNvPr id="823" name="テキスト ボックス 822"/>
        <xdr:cNvSpPr txBox="1"/>
      </xdr:nvSpPr>
      <xdr:spPr>
        <a:xfrm>
          <a:off x="19356017" y="999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134163</xdr:rowOff>
    </xdr:from>
    <xdr:to>
      <xdr:col>98</xdr:col>
      <xdr:colOff>38100</xdr:colOff>
      <xdr:row>58</xdr:row>
      <xdr:rowOff>64313</xdr:rowOff>
    </xdr:to>
    <xdr:sp macro="" textlink="">
      <xdr:nvSpPr>
        <xdr:cNvPr id="824" name="楕円 823"/>
        <xdr:cNvSpPr/>
      </xdr:nvSpPr>
      <xdr:spPr>
        <a:xfrm>
          <a:off x="18605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55440</xdr:rowOff>
    </xdr:from>
    <xdr:ext cx="378565" cy="259045"/>
    <xdr:sp macro="" textlink="">
      <xdr:nvSpPr>
        <xdr:cNvPr id="825" name="テキスト ボックス 824"/>
        <xdr:cNvSpPr txBox="1"/>
      </xdr:nvSpPr>
      <xdr:spPr>
        <a:xfrm>
          <a:off x="18467017" y="999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58135</xdr:rowOff>
    </xdr:from>
    <xdr:to>
      <xdr:col>116</xdr:col>
      <xdr:colOff>63500</xdr:colOff>
      <xdr:row>73</xdr:row>
      <xdr:rowOff>91785</xdr:rowOff>
    </xdr:to>
    <xdr:cxnSp macro="">
      <xdr:nvCxnSpPr>
        <xdr:cNvPr id="853" name="直線コネクタ 852"/>
        <xdr:cNvCxnSpPr/>
      </xdr:nvCxnSpPr>
      <xdr:spPr>
        <a:xfrm flipV="1">
          <a:off x="21323300" y="12573985"/>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91785</xdr:rowOff>
    </xdr:from>
    <xdr:to>
      <xdr:col>111</xdr:col>
      <xdr:colOff>177800</xdr:colOff>
      <xdr:row>73</xdr:row>
      <xdr:rowOff>146878</xdr:rowOff>
    </xdr:to>
    <xdr:cxnSp macro="">
      <xdr:nvCxnSpPr>
        <xdr:cNvPr id="856" name="直線コネクタ 855"/>
        <xdr:cNvCxnSpPr/>
      </xdr:nvCxnSpPr>
      <xdr:spPr>
        <a:xfrm flipV="1">
          <a:off x="20434300" y="12607635"/>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65725</xdr:rowOff>
    </xdr:from>
    <xdr:to>
      <xdr:col>107</xdr:col>
      <xdr:colOff>50800</xdr:colOff>
      <xdr:row>73</xdr:row>
      <xdr:rowOff>146878</xdr:rowOff>
    </xdr:to>
    <xdr:cxnSp macro="">
      <xdr:nvCxnSpPr>
        <xdr:cNvPr id="859" name="直線コネクタ 858"/>
        <xdr:cNvCxnSpPr/>
      </xdr:nvCxnSpPr>
      <xdr:spPr>
        <a:xfrm>
          <a:off x="19545300" y="1258157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65725</xdr:rowOff>
    </xdr:from>
    <xdr:to>
      <xdr:col>102</xdr:col>
      <xdr:colOff>114300</xdr:colOff>
      <xdr:row>73</xdr:row>
      <xdr:rowOff>93020</xdr:rowOff>
    </xdr:to>
    <xdr:cxnSp macro="">
      <xdr:nvCxnSpPr>
        <xdr:cNvPr id="862" name="直線コネクタ 861"/>
        <xdr:cNvCxnSpPr/>
      </xdr:nvCxnSpPr>
      <xdr:spPr>
        <a:xfrm flipV="1">
          <a:off x="18656300" y="12581575"/>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5" name="フローチャート: 判断 864"/>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6" name="テキスト ボックス 865"/>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7335</xdr:rowOff>
    </xdr:from>
    <xdr:to>
      <xdr:col>116</xdr:col>
      <xdr:colOff>114300</xdr:colOff>
      <xdr:row>73</xdr:row>
      <xdr:rowOff>108935</xdr:rowOff>
    </xdr:to>
    <xdr:sp macro="" textlink="">
      <xdr:nvSpPr>
        <xdr:cNvPr id="872" name="楕円 871"/>
        <xdr:cNvSpPr/>
      </xdr:nvSpPr>
      <xdr:spPr>
        <a:xfrm>
          <a:off x="221107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30212</xdr:rowOff>
    </xdr:from>
    <xdr:ext cx="534377" cy="259045"/>
    <xdr:sp macro="" textlink="">
      <xdr:nvSpPr>
        <xdr:cNvPr id="873" name="繰出金該当値テキスト"/>
        <xdr:cNvSpPr txBox="1"/>
      </xdr:nvSpPr>
      <xdr:spPr>
        <a:xfrm>
          <a:off x="22212300" y="123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40985</xdr:rowOff>
    </xdr:from>
    <xdr:to>
      <xdr:col>112</xdr:col>
      <xdr:colOff>38100</xdr:colOff>
      <xdr:row>73</xdr:row>
      <xdr:rowOff>142585</xdr:rowOff>
    </xdr:to>
    <xdr:sp macro="" textlink="">
      <xdr:nvSpPr>
        <xdr:cNvPr id="874" name="楕円 873"/>
        <xdr:cNvSpPr/>
      </xdr:nvSpPr>
      <xdr:spPr>
        <a:xfrm>
          <a:off x="21272500" y="125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159112</xdr:rowOff>
    </xdr:from>
    <xdr:ext cx="534377" cy="259045"/>
    <xdr:sp macro="" textlink="">
      <xdr:nvSpPr>
        <xdr:cNvPr id="875" name="テキスト ボックス 874"/>
        <xdr:cNvSpPr txBox="1"/>
      </xdr:nvSpPr>
      <xdr:spPr>
        <a:xfrm>
          <a:off x="21056111" y="1233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96078</xdr:rowOff>
    </xdr:from>
    <xdr:to>
      <xdr:col>107</xdr:col>
      <xdr:colOff>101600</xdr:colOff>
      <xdr:row>74</xdr:row>
      <xdr:rowOff>26228</xdr:rowOff>
    </xdr:to>
    <xdr:sp macro="" textlink="">
      <xdr:nvSpPr>
        <xdr:cNvPr id="876" name="楕円 875"/>
        <xdr:cNvSpPr/>
      </xdr:nvSpPr>
      <xdr:spPr>
        <a:xfrm>
          <a:off x="20383500" y="1261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42755</xdr:rowOff>
    </xdr:from>
    <xdr:ext cx="534377" cy="259045"/>
    <xdr:sp macro="" textlink="">
      <xdr:nvSpPr>
        <xdr:cNvPr id="877" name="テキスト ボックス 876"/>
        <xdr:cNvSpPr txBox="1"/>
      </xdr:nvSpPr>
      <xdr:spPr>
        <a:xfrm>
          <a:off x="20167111" y="1238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14925</xdr:rowOff>
    </xdr:from>
    <xdr:to>
      <xdr:col>102</xdr:col>
      <xdr:colOff>165100</xdr:colOff>
      <xdr:row>73</xdr:row>
      <xdr:rowOff>116525</xdr:rowOff>
    </xdr:to>
    <xdr:sp macro="" textlink="">
      <xdr:nvSpPr>
        <xdr:cNvPr id="878" name="楕円 877"/>
        <xdr:cNvSpPr/>
      </xdr:nvSpPr>
      <xdr:spPr>
        <a:xfrm>
          <a:off x="194945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133052</xdr:rowOff>
    </xdr:from>
    <xdr:ext cx="534377" cy="259045"/>
    <xdr:sp macro="" textlink="">
      <xdr:nvSpPr>
        <xdr:cNvPr id="879" name="テキスト ボックス 878"/>
        <xdr:cNvSpPr txBox="1"/>
      </xdr:nvSpPr>
      <xdr:spPr>
        <a:xfrm>
          <a:off x="19278111" y="1230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42220</xdr:rowOff>
    </xdr:from>
    <xdr:to>
      <xdr:col>98</xdr:col>
      <xdr:colOff>38100</xdr:colOff>
      <xdr:row>73</xdr:row>
      <xdr:rowOff>143820</xdr:rowOff>
    </xdr:to>
    <xdr:sp macro="" textlink="">
      <xdr:nvSpPr>
        <xdr:cNvPr id="880" name="楕円 879"/>
        <xdr:cNvSpPr/>
      </xdr:nvSpPr>
      <xdr:spPr>
        <a:xfrm>
          <a:off x="18605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160347</xdr:rowOff>
    </xdr:from>
    <xdr:ext cx="534377" cy="259045"/>
    <xdr:sp macro="" textlink="">
      <xdr:nvSpPr>
        <xdr:cNvPr id="881" name="テキスト ボックス 880"/>
        <xdr:cNvSpPr txBox="1"/>
      </xdr:nvSpPr>
      <xdr:spPr>
        <a:xfrm>
          <a:off x="18389111" y="123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計画的な定員管理等により人件費が年々減少している反面、コストの３割以上を占める扶助費の増高が続いている。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184,090
179,492
24.36
80,667,857
75,637,291
4,317,234
41,166,136
23,523,599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151130</xdr:rowOff>
    </xdr:from>
    <xdr:to>
      <xdr:col>24</xdr:col>
      <xdr:colOff>63500</xdr:colOff>
      <xdr:row>32</xdr:row>
      <xdr:rowOff>41910</xdr:rowOff>
    </xdr:to>
    <xdr:cxnSp macro="">
      <xdr:nvCxnSpPr>
        <xdr:cNvPr id="61" name="直線コネクタ 60"/>
        <xdr:cNvCxnSpPr/>
      </xdr:nvCxnSpPr>
      <xdr:spPr>
        <a:xfrm flipV="1">
          <a:off x="3797300" y="5466080"/>
          <a:ext cx="8382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160020</xdr:rowOff>
    </xdr:from>
    <xdr:to>
      <xdr:col>19</xdr:col>
      <xdr:colOff>177800</xdr:colOff>
      <xdr:row>32</xdr:row>
      <xdr:rowOff>41910</xdr:rowOff>
    </xdr:to>
    <xdr:cxnSp macro="">
      <xdr:nvCxnSpPr>
        <xdr:cNvPr id="64" name="直線コネクタ 63"/>
        <xdr:cNvCxnSpPr/>
      </xdr:nvCxnSpPr>
      <xdr:spPr>
        <a:xfrm>
          <a:off x="2908300" y="54749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118110</xdr:rowOff>
    </xdr:from>
    <xdr:to>
      <xdr:col>15</xdr:col>
      <xdr:colOff>50800</xdr:colOff>
      <xdr:row>31</xdr:row>
      <xdr:rowOff>160020</xdr:rowOff>
    </xdr:to>
    <xdr:cxnSp macro="">
      <xdr:nvCxnSpPr>
        <xdr:cNvPr id="67" name="直線コネクタ 66"/>
        <xdr:cNvCxnSpPr/>
      </xdr:nvCxnSpPr>
      <xdr:spPr>
        <a:xfrm>
          <a:off x="2019300" y="54330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156210</xdr:rowOff>
    </xdr:from>
    <xdr:to>
      <xdr:col>10</xdr:col>
      <xdr:colOff>114300</xdr:colOff>
      <xdr:row>31</xdr:row>
      <xdr:rowOff>118110</xdr:rowOff>
    </xdr:to>
    <xdr:cxnSp macro="">
      <xdr:nvCxnSpPr>
        <xdr:cNvPr id="70" name="直線コネクタ 69"/>
        <xdr:cNvCxnSpPr/>
      </xdr:nvCxnSpPr>
      <xdr:spPr>
        <a:xfrm>
          <a:off x="1130300" y="51282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140987</xdr:rowOff>
    </xdr:from>
    <xdr:ext cx="469744" cy="259045"/>
    <xdr:sp macro="" textlink="">
      <xdr:nvSpPr>
        <xdr:cNvPr id="74" name="テキスト ボックス 73"/>
        <xdr:cNvSpPr txBox="1"/>
      </xdr:nvSpPr>
      <xdr:spPr>
        <a:xfrm>
          <a:off x="895428"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100330</xdr:rowOff>
    </xdr:from>
    <xdr:to>
      <xdr:col>24</xdr:col>
      <xdr:colOff>114300</xdr:colOff>
      <xdr:row>32</xdr:row>
      <xdr:rowOff>30480</xdr:rowOff>
    </xdr:to>
    <xdr:sp macro="" textlink="">
      <xdr:nvSpPr>
        <xdr:cNvPr id="80" name="楕円 79"/>
        <xdr:cNvSpPr/>
      </xdr:nvSpPr>
      <xdr:spPr>
        <a:xfrm>
          <a:off x="45847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123207</xdr:rowOff>
    </xdr:from>
    <xdr:ext cx="469744" cy="259045"/>
    <xdr:sp macro="" textlink="">
      <xdr:nvSpPr>
        <xdr:cNvPr id="81" name="議会費該当値テキスト"/>
        <xdr:cNvSpPr txBox="1"/>
      </xdr:nvSpPr>
      <xdr:spPr>
        <a:xfrm>
          <a:off x="4686300"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162560</xdr:rowOff>
    </xdr:from>
    <xdr:to>
      <xdr:col>20</xdr:col>
      <xdr:colOff>38100</xdr:colOff>
      <xdr:row>32</xdr:row>
      <xdr:rowOff>92710</xdr:rowOff>
    </xdr:to>
    <xdr:sp macro="" textlink="">
      <xdr:nvSpPr>
        <xdr:cNvPr id="82" name="楕円 81"/>
        <xdr:cNvSpPr/>
      </xdr:nvSpPr>
      <xdr:spPr>
        <a:xfrm>
          <a:off x="3746500" y="547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109237</xdr:rowOff>
    </xdr:from>
    <xdr:ext cx="469744" cy="259045"/>
    <xdr:sp macro="" textlink="">
      <xdr:nvSpPr>
        <xdr:cNvPr id="83" name="テキスト ボックス 82"/>
        <xdr:cNvSpPr txBox="1"/>
      </xdr:nvSpPr>
      <xdr:spPr>
        <a:xfrm>
          <a:off x="3562428" y="52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109220</xdr:rowOff>
    </xdr:from>
    <xdr:to>
      <xdr:col>15</xdr:col>
      <xdr:colOff>101600</xdr:colOff>
      <xdr:row>32</xdr:row>
      <xdr:rowOff>39370</xdr:rowOff>
    </xdr:to>
    <xdr:sp macro="" textlink="">
      <xdr:nvSpPr>
        <xdr:cNvPr id="84" name="楕円 83"/>
        <xdr:cNvSpPr/>
      </xdr:nvSpPr>
      <xdr:spPr>
        <a:xfrm>
          <a:off x="2857500" y="54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55897</xdr:rowOff>
    </xdr:from>
    <xdr:ext cx="469744" cy="259045"/>
    <xdr:sp macro="" textlink="">
      <xdr:nvSpPr>
        <xdr:cNvPr id="85" name="テキスト ボックス 84"/>
        <xdr:cNvSpPr txBox="1"/>
      </xdr:nvSpPr>
      <xdr:spPr>
        <a:xfrm>
          <a:off x="2673428"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67310</xdr:rowOff>
    </xdr:from>
    <xdr:to>
      <xdr:col>10</xdr:col>
      <xdr:colOff>165100</xdr:colOff>
      <xdr:row>31</xdr:row>
      <xdr:rowOff>168910</xdr:rowOff>
    </xdr:to>
    <xdr:sp macro="" textlink="">
      <xdr:nvSpPr>
        <xdr:cNvPr id="86" name="楕円 85"/>
        <xdr:cNvSpPr/>
      </xdr:nvSpPr>
      <xdr:spPr>
        <a:xfrm>
          <a:off x="1968500" y="53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13987</xdr:rowOff>
    </xdr:from>
    <xdr:ext cx="469744" cy="259045"/>
    <xdr:sp macro="" textlink="">
      <xdr:nvSpPr>
        <xdr:cNvPr id="87" name="テキスト ボックス 86"/>
        <xdr:cNvSpPr txBox="1"/>
      </xdr:nvSpPr>
      <xdr:spPr>
        <a:xfrm>
          <a:off x="1784428"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105410</xdr:rowOff>
    </xdr:from>
    <xdr:to>
      <xdr:col>6</xdr:col>
      <xdr:colOff>38100</xdr:colOff>
      <xdr:row>30</xdr:row>
      <xdr:rowOff>35560</xdr:rowOff>
    </xdr:to>
    <xdr:sp macro="" textlink="">
      <xdr:nvSpPr>
        <xdr:cNvPr id="88" name="楕円 87"/>
        <xdr:cNvSpPr/>
      </xdr:nvSpPr>
      <xdr:spPr>
        <a:xfrm>
          <a:off x="1079500" y="50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52087</xdr:rowOff>
    </xdr:from>
    <xdr:ext cx="469744" cy="259045"/>
    <xdr:sp macro="" textlink="">
      <xdr:nvSpPr>
        <xdr:cNvPr id="89" name="テキスト ボックス 88"/>
        <xdr:cNvSpPr txBox="1"/>
      </xdr:nvSpPr>
      <xdr:spPr>
        <a:xfrm>
          <a:off x="895428" y="48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44557</xdr:rowOff>
    </xdr:from>
    <xdr:to>
      <xdr:col>24</xdr:col>
      <xdr:colOff>63500</xdr:colOff>
      <xdr:row>55</xdr:row>
      <xdr:rowOff>73749</xdr:rowOff>
    </xdr:to>
    <xdr:cxnSp macro="">
      <xdr:nvCxnSpPr>
        <xdr:cNvPr id="117" name="直線コネクタ 116"/>
        <xdr:cNvCxnSpPr/>
      </xdr:nvCxnSpPr>
      <xdr:spPr>
        <a:xfrm flipV="1">
          <a:off x="3797300" y="9474307"/>
          <a:ext cx="8382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73749</xdr:rowOff>
    </xdr:from>
    <xdr:to>
      <xdr:col>19</xdr:col>
      <xdr:colOff>177800</xdr:colOff>
      <xdr:row>56</xdr:row>
      <xdr:rowOff>16736</xdr:rowOff>
    </xdr:to>
    <xdr:cxnSp macro="">
      <xdr:nvCxnSpPr>
        <xdr:cNvPr id="120" name="直線コネクタ 119"/>
        <xdr:cNvCxnSpPr/>
      </xdr:nvCxnSpPr>
      <xdr:spPr>
        <a:xfrm flipV="1">
          <a:off x="2908300" y="9503499"/>
          <a:ext cx="889000" cy="11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130876</xdr:rowOff>
    </xdr:from>
    <xdr:to>
      <xdr:col>15</xdr:col>
      <xdr:colOff>50800</xdr:colOff>
      <xdr:row>56</xdr:row>
      <xdr:rowOff>16736</xdr:rowOff>
    </xdr:to>
    <xdr:cxnSp macro="">
      <xdr:nvCxnSpPr>
        <xdr:cNvPr id="123" name="直線コネクタ 122"/>
        <xdr:cNvCxnSpPr/>
      </xdr:nvCxnSpPr>
      <xdr:spPr>
        <a:xfrm>
          <a:off x="2019300" y="9560626"/>
          <a:ext cx="889000" cy="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136179</xdr:rowOff>
    </xdr:from>
    <xdr:to>
      <xdr:col>10</xdr:col>
      <xdr:colOff>114300</xdr:colOff>
      <xdr:row>55</xdr:row>
      <xdr:rowOff>130876</xdr:rowOff>
    </xdr:to>
    <xdr:cxnSp macro="">
      <xdr:nvCxnSpPr>
        <xdr:cNvPr id="126" name="直線コネクタ 125"/>
        <xdr:cNvCxnSpPr/>
      </xdr:nvCxnSpPr>
      <xdr:spPr>
        <a:xfrm>
          <a:off x="1130300" y="9394479"/>
          <a:ext cx="889000" cy="16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126717</xdr:rowOff>
    </xdr:from>
    <xdr:ext cx="534377" cy="259045"/>
    <xdr:sp macro="" textlink="">
      <xdr:nvSpPr>
        <xdr:cNvPr id="130" name="テキスト ボックス 129"/>
        <xdr:cNvSpPr txBox="1"/>
      </xdr:nvSpPr>
      <xdr:spPr>
        <a:xfrm>
          <a:off x="863111" y="955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165207</xdr:rowOff>
    </xdr:from>
    <xdr:to>
      <xdr:col>24</xdr:col>
      <xdr:colOff>114300</xdr:colOff>
      <xdr:row>55</xdr:row>
      <xdr:rowOff>95357</xdr:rowOff>
    </xdr:to>
    <xdr:sp macro="" textlink="">
      <xdr:nvSpPr>
        <xdr:cNvPr id="136" name="楕円 135"/>
        <xdr:cNvSpPr/>
      </xdr:nvSpPr>
      <xdr:spPr>
        <a:xfrm>
          <a:off x="4584700" y="94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16634</xdr:rowOff>
    </xdr:from>
    <xdr:ext cx="534377" cy="259045"/>
    <xdr:sp macro="" textlink="">
      <xdr:nvSpPr>
        <xdr:cNvPr id="137" name="総務費該当値テキスト"/>
        <xdr:cNvSpPr txBox="1"/>
      </xdr:nvSpPr>
      <xdr:spPr>
        <a:xfrm>
          <a:off x="4686300" y="92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22949</xdr:rowOff>
    </xdr:from>
    <xdr:to>
      <xdr:col>20</xdr:col>
      <xdr:colOff>38100</xdr:colOff>
      <xdr:row>55</xdr:row>
      <xdr:rowOff>124549</xdr:rowOff>
    </xdr:to>
    <xdr:sp macro="" textlink="">
      <xdr:nvSpPr>
        <xdr:cNvPr id="138" name="楕円 137"/>
        <xdr:cNvSpPr/>
      </xdr:nvSpPr>
      <xdr:spPr>
        <a:xfrm>
          <a:off x="3746500" y="94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141076</xdr:rowOff>
    </xdr:from>
    <xdr:ext cx="534377" cy="259045"/>
    <xdr:sp macro="" textlink="">
      <xdr:nvSpPr>
        <xdr:cNvPr id="139" name="テキスト ボックス 138"/>
        <xdr:cNvSpPr txBox="1"/>
      </xdr:nvSpPr>
      <xdr:spPr>
        <a:xfrm>
          <a:off x="3530111" y="922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137386</xdr:rowOff>
    </xdr:from>
    <xdr:to>
      <xdr:col>15</xdr:col>
      <xdr:colOff>101600</xdr:colOff>
      <xdr:row>56</xdr:row>
      <xdr:rowOff>67536</xdr:rowOff>
    </xdr:to>
    <xdr:sp macro="" textlink="">
      <xdr:nvSpPr>
        <xdr:cNvPr id="140" name="楕円 139"/>
        <xdr:cNvSpPr/>
      </xdr:nvSpPr>
      <xdr:spPr>
        <a:xfrm>
          <a:off x="2857500" y="9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58663</xdr:rowOff>
    </xdr:from>
    <xdr:ext cx="534377" cy="259045"/>
    <xdr:sp macro="" textlink="">
      <xdr:nvSpPr>
        <xdr:cNvPr id="141" name="テキスト ボックス 140"/>
        <xdr:cNvSpPr txBox="1"/>
      </xdr:nvSpPr>
      <xdr:spPr>
        <a:xfrm>
          <a:off x="2641111" y="96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80076</xdr:rowOff>
    </xdr:from>
    <xdr:to>
      <xdr:col>10</xdr:col>
      <xdr:colOff>165100</xdr:colOff>
      <xdr:row>56</xdr:row>
      <xdr:rowOff>10226</xdr:rowOff>
    </xdr:to>
    <xdr:sp macro="" textlink="">
      <xdr:nvSpPr>
        <xdr:cNvPr id="142" name="楕円 141"/>
        <xdr:cNvSpPr/>
      </xdr:nvSpPr>
      <xdr:spPr>
        <a:xfrm>
          <a:off x="1968500" y="95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26753</xdr:rowOff>
    </xdr:from>
    <xdr:ext cx="534377" cy="259045"/>
    <xdr:sp macro="" textlink="">
      <xdr:nvSpPr>
        <xdr:cNvPr id="143" name="テキスト ボックス 142"/>
        <xdr:cNvSpPr txBox="1"/>
      </xdr:nvSpPr>
      <xdr:spPr>
        <a:xfrm>
          <a:off x="1752111" y="928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85379</xdr:rowOff>
    </xdr:from>
    <xdr:to>
      <xdr:col>6</xdr:col>
      <xdr:colOff>38100</xdr:colOff>
      <xdr:row>55</xdr:row>
      <xdr:rowOff>15529</xdr:rowOff>
    </xdr:to>
    <xdr:sp macro="" textlink="">
      <xdr:nvSpPr>
        <xdr:cNvPr id="144" name="楕円 143"/>
        <xdr:cNvSpPr/>
      </xdr:nvSpPr>
      <xdr:spPr>
        <a:xfrm>
          <a:off x="1079500" y="934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32056</xdr:rowOff>
    </xdr:from>
    <xdr:ext cx="534377" cy="259045"/>
    <xdr:sp macro="" textlink="">
      <xdr:nvSpPr>
        <xdr:cNvPr id="145" name="テキスト ボックス 144"/>
        <xdr:cNvSpPr txBox="1"/>
      </xdr:nvSpPr>
      <xdr:spPr>
        <a:xfrm>
          <a:off x="863111" y="91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113944</xdr:rowOff>
    </xdr:from>
    <xdr:to>
      <xdr:col>24</xdr:col>
      <xdr:colOff>63500</xdr:colOff>
      <xdr:row>73</xdr:row>
      <xdr:rowOff>9284</xdr:rowOff>
    </xdr:to>
    <xdr:cxnSp macro="">
      <xdr:nvCxnSpPr>
        <xdr:cNvPr id="175" name="直線コネクタ 174"/>
        <xdr:cNvCxnSpPr/>
      </xdr:nvCxnSpPr>
      <xdr:spPr>
        <a:xfrm flipV="1">
          <a:off x="3797300" y="12458344"/>
          <a:ext cx="8382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171247</xdr:rowOff>
    </xdr:from>
    <xdr:to>
      <xdr:col>19</xdr:col>
      <xdr:colOff>177800</xdr:colOff>
      <xdr:row>73</xdr:row>
      <xdr:rowOff>9284</xdr:rowOff>
    </xdr:to>
    <xdr:cxnSp macro="">
      <xdr:nvCxnSpPr>
        <xdr:cNvPr id="178" name="直線コネクタ 177"/>
        <xdr:cNvCxnSpPr/>
      </xdr:nvCxnSpPr>
      <xdr:spPr>
        <a:xfrm>
          <a:off x="2908300" y="12515647"/>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171247</xdr:rowOff>
    </xdr:from>
    <xdr:to>
      <xdr:col>15</xdr:col>
      <xdr:colOff>50800</xdr:colOff>
      <xdr:row>73</xdr:row>
      <xdr:rowOff>26606</xdr:rowOff>
    </xdr:to>
    <xdr:cxnSp macro="">
      <xdr:nvCxnSpPr>
        <xdr:cNvPr id="181" name="直線コネクタ 180"/>
        <xdr:cNvCxnSpPr/>
      </xdr:nvCxnSpPr>
      <xdr:spPr>
        <a:xfrm flipV="1">
          <a:off x="2019300" y="12515647"/>
          <a:ext cx="889000" cy="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26606</xdr:rowOff>
    </xdr:from>
    <xdr:to>
      <xdr:col>10</xdr:col>
      <xdr:colOff>114300</xdr:colOff>
      <xdr:row>73</xdr:row>
      <xdr:rowOff>73711</xdr:rowOff>
    </xdr:to>
    <xdr:cxnSp macro="">
      <xdr:nvCxnSpPr>
        <xdr:cNvPr id="184" name="直線コネクタ 183"/>
        <xdr:cNvCxnSpPr/>
      </xdr:nvCxnSpPr>
      <xdr:spPr>
        <a:xfrm flipV="1">
          <a:off x="1130300" y="12542456"/>
          <a:ext cx="889000" cy="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94809</xdr:rowOff>
    </xdr:from>
    <xdr:ext cx="599010" cy="259045"/>
    <xdr:sp macro="" textlink="">
      <xdr:nvSpPr>
        <xdr:cNvPr id="188" name="テキスト ボックス 187"/>
        <xdr:cNvSpPr txBox="1"/>
      </xdr:nvSpPr>
      <xdr:spPr>
        <a:xfrm>
          <a:off x="830795" y="131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63144</xdr:rowOff>
    </xdr:from>
    <xdr:to>
      <xdr:col>24</xdr:col>
      <xdr:colOff>114300</xdr:colOff>
      <xdr:row>72</xdr:row>
      <xdr:rowOff>164744</xdr:rowOff>
    </xdr:to>
    <xdr:sp macro="" textlink="">
      <xdr:nvSpPr>
        <xdr:cNvPr id="194" name="楕円 193"/>
        <xdr:cNvSpPr/>
      </xdr:nvSpPr>
      <xdr:spPr>
        <a:xfrm>
          <a:off x="4584700" y="124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86021</xdr:rowOff>
    </xdr:from>
    <xdr:ext cx="599010" cy="259045"/>
    <xdr:sp macro="" textlink="">
      <xdr:nvSpPr>
        <xdr:cNvPr id="195" name="民生費該当値テキスト"/>
        <xdr:cNvSpPr txBox="1"/>
      </xdr:nvSpPr>
      <xdr:spPr>
        <a:xfrm>
          <a:off x="4686300" y="1225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129934</xdr:rowOff>
    </xdr:from>
    <xdr:to>
      <xdr:col>20</xdr:col>
      <xdr:colOff>38100</xdr:colOff>
      <xdr:row>73</xdr:row>
      <xdr:rowOff>60084</xdr:rowOff>
    </xdr:to>
    <xdr:sp macro="" textlink="">
      <xdr:nvSpPr>
        <xdr:cNvPr id="196" name="楕円 195"/>
        <xdr:cNvSpPr/>
      </xdr:nvSpPr>
      <xdr:spPr>
        <a:xfrm>
          <a:off x="3746500" y="12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76611</xdr:rowOff>
    </xdr:from>
    <xdr:ext cx="599010" cy="259045"/>
    <xdr:sp macro="" textlink="">
      <xdr:nvSpPr>
        <xdr:cNvPr id="197" name="テキスト ボックス 196"/>
        <xdr:cNvSpPr txBox="1"/>
      </xdr:nvSpPr>
      <xdr:spPr>
        <a:xfrm>
          <a:off x="3497795" y="122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120447</xdr:rowOff>
    </xdr:from>
    <xdr:to>
      <xdr:col>15</xdr:col>
      <xdr:colOff>101600</xdr:colOff>
      <xdr:row>73</xdr:row>
      <xdr:rowOff>50597</xdr:rowOff>
    </xdr:to>
    <xdr:sp macro="" textlink="">
      <xdr:nvSpPr>
        <xdr:cNvPr id="198" name="楕円 197"/>
        <xdr:cNvSpPr/>
      </xdr:nvSpPr>
      <xdr:spPr>
        <a:xfrm>
          <a:off x="2857500" y="124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67124</xdr:rowOff>
    </xdr:from>
    <xdr:ext cx="599010" cy="259045"/>
    <xdr:sp macro="" textlink="">
      <xdr:nvSpPr>
        <xdr:cNvPr id="199" name="テキスト ボックス 198"/>
        <xdr:cNvSpPr txBox="1"/>
      </xdr:nvSpPr>
      <xdr:spPr>
        <a:xfrm>
          <a:off x="2608795" y="122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147256</xdr:rowOff>
    </xdr:from>
    <xdr:to>
      <xdr:col>10</xdr:col>
      <xdr:colOff>165100</xdr:colOff>
      <xdr:row>73</xdr:row>
      <xdr:rowOff>77406</xdr:rowOff>
    </xdr:to>
    <xdr:sp macro="" textlink="">
      <xdr:nvSpPr>
        <xdr:cNvPr id="200" name="楕円 199"/>
        <xdr:cNvSpPr/>
      </xdr:nvSpPr>
      <xdr:spPr>
        <a:xfrm>
          <a:off x="1968500" y="12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93933</xdr:rowOff>
    </xdr:from>
    <xdr:ext cx="599010" cy="259045"/>
    <xdr:sp macro="" textlink="">
      <xdr:nvSpPr>
        <xdr:cNvPr id="201" name="テキスト ボックス 200"/>
        <xdr:cNvSpPr txBox="1"/>
      </xdr:nvSpPr>
      <xdr:spPr>
        <a:xfrm>
          <a:off x="1719795" y="1226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22911</xdr:rowOff>
    </xdr:from>
    <xdr:to>
      <xdr:col>6</xdr:col>
      <xdr:colOff>38100</xdr:colOff>
      <xdr:row>73</xdr:row>
      <xdr:rowOff>124511</xdr:rowOff>
    </xdr:to>
    <xdr:sp macro="" textlink="">
      <xdr:nvSpPr>
        <xdr:cNvPr id="202" name="楕円 201"/>
        <xdr:cNvSpPr/>
      </xdr:nvSpPr>
      <xdr:spPr>
        <a:xfrm>
          <a:off x="1079500" y="125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141038</xdr:rowOff>
    </xdr:from>
    <xdr:ext cx="599010" cy="259045"/>
    <xdr:sp macro="" textlink="">
      <xdr:nvSpPr>
        <xdr:cNvPr id="203" name="テキスト ボックス 202"/>
        <xdr:cNvSpPr txBox="1"/>
      </xdr:nvSpPr>
      <xdr:spPr>
        <a:xfrm>
          <a:off x="830795" y="1231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1436</xdr:rowOff>
    </xdr:from>
    <xdr:to>
      <xdr:col>24</xdr:col>
      <xdr:colOff>63500</xdr:colOff>
      <xdr:row>95</xdr:row>
      <xdr:rowOff>6122</xdr:rowOff>
    </xdr:to>
    <xdr:cxnSp macro="">
      <xdr:nvCxnSpPr>
        <xdr:cNvPr id="233" name="直線コネクタ 232"/>
        <xdr:cNvCxnSpPr/>
      </xdr:nvCxnSpPr>
      <xdr:spPr>
        <a:xfrm>
          <a:off x="3797300" y="16289186"/>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1436</xdr:rowOff>
    </xdr:from>
    <xdr:to>
      <xdr:col>19</xdr:col>
      <xdr:colOff>177800</xdr:colOff>
      <xdr:row>95</xdr:row>
      <xdr:rowOff>27457</xdr:rowOff>
    </xdr:to>
    <xdr:cxnSp macro="">
      <xdr:nvCxnSpPr>
        <xdr:cNvPr id="236" name="直線コネクタ 235"/>
        <xdr:cNvCxnSpPr/>
      </xdr:nvCxnSpPr>
      <xdr:spPr>
        <a:xfrm flipV="1">
          <a:off x="2908300" y="16289186"/>
          <a:ext cx="889000" cy="2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38" name="テキスト ボックス 237"/>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12560</xdr:rowOff>
    </xdr:from>
    <xdr:to>
      <xdr:col>15</xdr:col>
      <xdr:colOff>50800</xdr:colOff>
      <xdr:row>95</xdr:row>
      <xdr:rowOff>27457</xdr:rowOff>
    </xdr:to>
    <xdr:cxnSp macro="">
      <xdr:nvCxnSpPr>
        <xdr:cNvPr id="239" name="直線コネクタ 238"/>
        <xdr:cNvCxnSpPr/>
      </xdr:nvCxnSpPr>
      <xdr:spPr>
        <a:xfrm>
          <a:off x="2019300" y="16300310"/>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1" name="テキスト ボックス 240"/>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117184</xdr:rowOff>
    </xdr:from>
    <xdr:to>
      <xdr:col>10</xdr:col>
      <xdr:colOff>114300</xdr:colOff>
      <xdr:row>95</xdr:row>
      <xdr:rowOff>12560</xdr:rowOff>
    </xdr:to>
    <xdr:cxnSp macro="">
      <xdr:nvCxnSpPr>
        <xdr:cNvPr id="242" name="直線コネクタ 241"/>
        <xdr:cNvCxnSpPr/>
      </xdr:nvCxnSpPr>
      <xdr:spPr>
        <a:xfrm>
          <a:off x="1130300" y="16233484"/>
          <a:ext cx="889000" cy="6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63250</xdr:rowOff>
    </xdr:from>
    <xdr:ext cx="534377" cy="259045"/>
    <xdr:sp macro="" textlink="">
      <xdr:nvSpPr>
        <xdr:cNvPr id="246" name="テキスト ボックス 245"/>
        <xdr:cNvSpPr txBox="1"/>
      </xdr:nvSpPr>
      <xdr:spPr>
        <a:xfrm>
          <a:off x="863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126772</xdr:rowOff>
    </xdr:from>
    <xdr:to>
      <xdr:col>24</xdr:col>
      <xdr:colOff>114300</xdr:colOff>
      <xdr:row>95</xdr:row>
      <xdr:rowOff>56922</xdr:rowOff>
    </xdr:to>
    <xdr:sp macro="" textlink="">
      <xdr:nvSpPr>
        <xdr:cNvPr id="252" name="楕円 251"/>
        <xdr:cNvSpPr/>
      </xdr:nvSpPr>
      <xdr:spPr>
        <a:xfrm>
          <a:off x="4584700" y="162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105199</xdr:rowOff>
    </xdr:from>
    <xdr:ext cx="534377" cy="259045"/>
    <xdr:sp macro="" textlink="">
      <xdr:nvSpPr>
        <xdr:cNvPr id="253" name="衛生費該当値テキスト"/>
        <xdr:cNvSpPr txBox="1"/>
      </xdr:nvSpPr>
      <xdr:spPr>
        <a:xfrm>
          <a:off x="4686300" y="1622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122086</xdr:rowOff>
    </xdr:from>
    <xdr:to>
      <xdr:col>20</xdr:col>
      <xdr:colOff>38100</xdr:colOff>
      <xdr:row>95</xdr:row>
      <xdr:rowOff>52236</xdr:rowOff>
    </xdr:to>
    <xdr:sp macro="" textlink="">
      <xdr:nvSpPr>
        <xdr:cNvPr id="254" name="楕円 253"/>
        <xdr:cNvSpPr/>
      </xdr:nvSpPr>
      <xdr:spPr>
        <a:xfrm>
          <a:off x="37465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43363</xdr:rowOff>
    </xdr:from>
    <xdr:ext cx="534377" cy="259045"/>
    <xdr:sp macro="" textlink="">
      <xdr:nvSpPr>
        <xdr:cNvPr id="255" name="テキスト ボックス 254"/>
        <xdr:cNvSpPr txBox="1"/>
      </xdr:nvSpPr>
      <xdr:spPr>
        <a:xfrm>
          <a:off x="3530111" y="163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148107</xdr:rowOff>
    </xdr:from>
    <xdr:to>
      <xdr:col>15</xdr:col>
      <xdr:colOff>101600</xdr:colOff>
      <xdr:row>95</xdr:row>
      <xdr:rowOff>78257</xdr:rowOff>
    </xdr:to>
    <xdr:sp macro="" textlink="">
      <xdr:nvSpPr>
        <xdr:cNvPr id="256" name="楕円 255"/>
        <xdr:cNvSpPr/>
      </xdr:nvSpPr>
      <xdr:spPr>
        <a:xfrm>
          <a:off x="2857500" y="162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69384</xdr:rowOff>
    </xdr:from>
    <xdr:ext cx="534377" cy="259045"/>
    <xdr:sp macro="" textlink="">
      <xdr:nvSpPr>
        <xdr:cNvPr id="257" name="テキスト ボックス 256"/>
        <xdr:cNvSpPr txBox="1"/>
      </xdr:nvSpPr>
      <xdr:spPr>
        <a:xfrm>
          <a:off x="2641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133210</xdr:rowOff>
    </xdr:from>
    <xdr:to>
      <xdr:col>10</xdr:col>
      <xdr:colOff>165100</xdr:colOff>
      <xdr:row>95</xdr:row>
      <xdr:rowOff>63360</xdr:rowOff>
    </xdr:to>
    <xdr:sp macro="" textlink="">
      <xdr:nvSpPr>
        <xdr:cNvPr id="258" name="楕円 257"/>
        <xdr:cNvSpPr/>
      </xdr:nvSpPr>
      <xdr:spPr>
        <a:xfrm>
          <a:off x="1968500" y="1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54487</xdr:rowOff>
    </xdr:from>
    <xdr:ext cx="534377" cy="259045"/>
    <xdr:sp macro="" textlink="">
      <xdr:nvSpPr>
        <xdr:cNvPr id="259" name="テキスト ボックス 258"/>
        <xdr:cNvSpPr txBox="1"/>
      </xdr:nvSpPr>
      <xdr:spPr>
        <a:xfrm>
          <a:off x="1752111" y="1634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66384</xdr:rowOff>
    </xdr:from>
    <xdr:to>
      <xdr:col>6</xdr:col>
      <xdr:colOff>38100</xdr:colOff>
      <xdr:row>94</xdr:row>
      <xdr:rowOff>167984</xdr:rowOff>
    </xdr:to>
    <xdr:sp macro="" textlink="">
      <xdr:nvSpPr>
        <xdr:cNvPr id="260" name="楕円 259"/>
        <xdr:cNvSpPr/>
      </xdr:nvSpPr>
      <xdr:spPr>
        <a:xfrm>
          <a:off x="1079500" y="16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13061</xdr:rowOff>
    </xdr:from>
    <xdr:ext cx="534377" cy="259045"/>
    <xdr:sp macro="" textlink="">
      <xdr:nvSpPr>
        <xdr:cNvPr id="261" name="テキスト ボックス 260"/>
        <xdr:cNvSpPr txBox="1"/>
      </xdr:nvSpPr>
      <xdr:spPr>
        <a:xfrm>
          <a:off x="863111" y="159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96038</xdr:rowOff>
    </xdr:from>
    <xdr:to>
      <xdr:col>55</xdr:col>
      <xdr:colOff>0</xdr:colOff>
      <xdr:row>34</xdr:row>
      <xdr:rowOff>107696</xdr:rowOff>
    </xdr:to>
    <xdr:cxnSp macro="">
      <xdr:nvCxnSpPr>
        <xdr:cNvPr id="288" name="直線コネクタ 287"/>
        <xdr:cNvCxnSpPr/>
      </xdr:nvCxnSpPr>
      <xdr:spPr>
        <a:xfrm flipV="1">
          <a:off x="9639300" y="5925338"/>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107696</xdr:rowOff>
    </xdr:from>
    <xdr:to>
      <xdr:col>50</xdr:col>
      <xdr:colOff>114300</xdr:colOff>
      <xdr:row>34</xdr:row>
      <xdr:rowOff>129184</xdr:rowOff>
    </xdr:to>
    <xdr:cxnSp macro="">
      <xdr:nvCxnSpPr>
        <xdr:cNvPr id="291" name="直線コネクタ 290"/>
        <xdr:cNvCxnSpPr/>
      </xdr:nvCxnSpPr>
      <xdr:spPr>
        <a:xfrm flipV="1">
          <a:off x="8750300" y="5936996"/>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3" name="テキスト ボックス 292"/>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129184</xdr:rowOff>
    </xdr:from>
    <xdr:to>
      <xdr:col>45</xdr:col>
      <xdr:colOff>177800</xdr:colOff>
      <xdr:row>34</xdr:row>
      <xdr:rowOff>141072</xdr:rowOff>
    </xdr:to>
    <xdr:cxnSp macro="">
      <xdr:nvCxnSpPr>
        <xdr:cNvPr id="294" name="直線コネクタ 293"/>
        <xdr:cNvCxnSpPr/>
      </xdr:nvCxnSpPr>
      <xdr:spPr>
        <a:xfrm flipV="1">
          <a:off x="7861300" y="595848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136728</xdr:rowOff>
    </xdr:from>
    <xdr:to>
      <xdr:col>41</xdr:col>
      <xdr:colOff>50800</xdr:colOff>
      <xdr:row>34</xdr:row>
      <xdr:rowOff>141072</xdr:rowOff>
    </xdr:to>
    <xdr:cxnSp macro="">
      <xdr:nvCxnSpPr>
        <xdr:cNvPr id="297" name="直線コネクタ 296"/>
        <xdr:cNvCxnSpPr/>
      </xdr:nvCxnSpPr>
      <xdr:spPr>
        <a:xfrm>
          <a:off x="6972300" y="596602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01" name="テキスト ボックス 300"/>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45238</xdr:rowOff>
    </xdr:from>
    <xdr:to>
      <xdr:col>55</xdr:col>
      <xdr:colOff>50800</xdr:colOff>
      <xdr:row>34</xdr:row>
      <xdr:rowOff>146838</xdr:rowOff>
    </xdr:to>
    <xdr:sp macro="" textlink="">
      <xdr:nvSpPr>
        <xdr:cNvPr id="307" name="楕円 306"/>
        <xdr:cNvSpPr/>
      </xdr:nvSpPr>
      <xdr:spPr>
        <a:xfrm>
          <a:off x="10426700" y="58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68115</xdr:rowOff>
    </xdr:from>
    <xdr:ext cx="469744" cy="259045"/>
    <xdr:sp macro="" textlink="">
      <xdr:nvSpPr>
        <xdr:cNvPr id="308" name="労働費該当値テキスト"/>
        <xdr:cNvSpPr txBox="1"/>
      </xdr:nvSpPr>
      <xdr:spPr>
        <a:xfrm>
          <a:off x="10528300" y="572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56896</xdr:rowOff>
    </xdr:from>
    <xdr:to>
      <xdr:col>50</xdr:col>
      <xdr:colOff>165100</xdr:colOff>
      <xdr:row>34</xdr:row>
      <xdr:rowOff>158496</xdr:rowOff>
    </xdr:to>
    <xdr:sp macro="" textlink="">
      <xdr:nvSpPr>
        <xdr:cNvPr id="309" name="楕円 308"/>
        <xdr:cNvSpPr/>
      </xdr:nvSpPr>
      <xdr:spPr>
        <a:xfrm>
          <a:off x="9588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3573</xdr:rowOff>
    </xdr:from>
    <xdr:ext cx="469744" cy="259045"/>
    <xdr:sp macro="" textlink="">
      <xdr:nvSpPr>
        <xdr:cNvPr id="310" name="テキスト ボックス 309"/>
        <xdr:cNvSpPr txBox="1"/>
      </xdr:nvSpPr>
      <xdr:spPr>
        <a:xfrm>
          <a:off x="9404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78384</xdr:rowOff>
    </xdr:from>
    <xdr:to>
      <xdr:col>46</xdr:col>
      <xdr:colOff>38100</xdr:colOff>
      <xdr:row>35</xdr:row>
      <xdr:rowOff>8534</xdr:rowOff>
    </xdr:to>
    <xdr:sp macro="" textlink="">
      <xdr:nvSpPr>
        <xdr:cNvPr id="311" name="楕円 310"/>
        <xdr:cNvSpPr/>
      </xdr:nvSpPr>
      <xdr:spPr>
        <a:xfrm>
          <a:off x="8699500" y="59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25061</xdr:rowOff>
    </xdr:from>
    <xdr:ext cx="469744" cy="259045"/>
    <xdr:sp macro="" textlink="">
      <xdr:nvSpPr>
        <xdr:cNvPr id="312" name="テキスト ボックス 311"/>
        <xdr:cNvSpPr txBox="1"/>
      </xdr:nvSpPr>
      <xdr:spPr>
        <a:xfrm>
          <a:off x="8515428" y="56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90272</xdr:rowOff>
    </xdr:from>
    <xdr:to>
      <xdr:col>41</xdr:col>
      <xdr:colOff>101600</xdr:colOff>
      <xdr:row>35</xdr:row>
      <xdr:rowOff>20422</xdr:rowOff>
    </xdr:to>
    <xdr:sp macro="" textlink="">
      <xdr:nvSpPr>
        <xdr:cNvPr id="313" name="楕円 312"/>
        <xdr:cNvSpPr/>
      </xdr:nvSpPr>
      <xdr:spPr>
        <a:xfrm>
          <a:off x="7810500" y="5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36949</xdr:rowOff>
    </xdr:from>
    <xdr:ext cx="469744" cy="259045"/>
    <xdr:sp macro="" textlink="">
      <xdr:nvSpPr>
        <xdr:cNvPr id="314" name="テキスト ボックス 313"/>
        <xdr:cNvSpPr txBox="1"/>
      </xdr:nvSpPr>
      <xdr:spPr>
        <a:xfrm>
          <a:off x="7626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85928</xdr:rowOff>
    </xdr:from>
    <xdr:to>
      <xdr:col>36</xdr:col>
      <xdr:colOff>165100</xdr:colOff>
      <xdr:row>35</xdr:row>
      <xdr:rowOff>16078</xdr:rowOff>
    </xdr:to>
    <xdr:sp macro="" textlink="">
      <xdr:nvSpPr>
        <xdr:cNvPr id="315" name="楕円 314"/>
        <xdr:cNvSpPr/>
      </xdr:nvSpPr>
      <xdr:spPr>
        <a:xfrm>
          <a:off x="6921500" y="59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32605</xdr:rowOff>
    </xdr:from>
    <xdr:ext cx="469744" cy="259045"/>
    <xdr:sp macro="" textlink="">
      <xdr:nvSpPr>
        <xdr:cNvPr id="316" name="テキスト ボックス 315"/>
        <xdr:cNvSpPr txBox="1"/>
      </xdr:nvSpPr>
      <xdr:spPr>
        <a:xfrm>
          <a:off x="6737428" y="56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134289</xdr:rowOff>
    </xdr:from>
    <xdr:to>
      <xdr:col>55</xdr:col>
      <xdr:colOff>0</xdr:colOff>
      <xdr:row>58</xdr:row>
      <xdr:rowOff>170256</xdr:rowOff>
    </xdr:to>
    <xdr:cxnSp macro="">
      <xdr:nvCxnSpPr>
        <xdr:cNvPr id="345" name="直線コネクタ 344"/>
        <xdr:cNvCxnSpPr/>
      </xdr:nvCxnSpPr>
      <xdr:spPr>
        <a:xfrm flipV="1">
          <a:off x="9639300" y="10078389"/>
          <a:ext cx="8382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170256</xdr:rowOff>
    </xdr:from>
    <xdr:to>
      <xdr:col>50</xdr:col>
      <xdr:colOff>114300</xdr:colOff>
      <xdr:row>58</xdr:row>
      <xdr:rowOff>170256</xdr:rowOff>
    </xdr:to>
    <xdr:cxnSp macro="">
      <xdr:nvCxnSpPr>
        <xdr:cNvPr id="348" name="直線コネクタ 347"/>
        <xdr:cNvCxnSpPr/>
      </xdr:nvCxnSpPr>
      <xdr:spPr>
        <a:xfrm>
          <a:off x="8750300" y="1011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98857</xdr:rowOff>
    </xdr:from>
    <xdr:to>
      <xdr:col>45</xdr:col>
      <xdr:colOff>177800</xdr:colOff>
      <xdr:row>58</xdr:row>
      <xdr:rowOff>170256</xdr:rowOff>
    </xdr:to>
    <xdr:cxnSp macro="">
      <xdr:nvCxnSpPr>
        <xdr:cNvPr id="351" name="直線コネクタ 350"/>
        <xdr:cNvCxnSpPr/>
      </xdr:nvCxnSpPr>
      <xdr:spPr>
        <a:xfrm>
          <a:off x="7861300" y="10042957"/>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98857</xdr:rowOff>
    </xdr:from>
    <xdr:to>
      <xdr:col>41</xdr:col>
      <xdr:colOff>50800</xdr:colOff>
      <xdr:row>58</xdr:row>
      <xdr:rowOff>156311</xdr:rowOff>
    </xdr:to>
    <xdr:cxnSp macro="">
      <xdr:nvCxnSpPr>
        <xdr:cNvPr id="354" name="直線コネクタ 353"/>
        <xdr:cNvCxnSpPr/>
      </xdr:nvCxnSpPr>
      <xdr:spPr>
        <a:xfrm flipV="1">
          <a:off x="6972300" y="10042957"/>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83489</xdr:rowOff>
    </xdr:from>
    <xdr:to>
      <xdr:col>55</xdr:col>
      <xdr:colOff>50800</xdr:colOff>
      <xdr:row>59</xdr:row>
      <xdr:rowOff>13639</xdr:rowOff>
    </xdr:to>
    <xdr:sp macro="" textlink="">
      <xdr:nvSpPr>
        <xdr:cNvPr id="364" name="楕円 363"/>
        <xdr:cNvSpPr/>
      </xdr:nvSpPr>
      <xdr:spPr>
        <a:xfrm>
          <a:off x="104267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169866</xdr:rowOff>
    </xdr:from>
    <xdr:ext cx="469744" cy="259045"/>
    <xdr:sp macro="" textlink="">
      <xdr:nvSpPr>
        <xdr:cNvPr id="365" name="農林水産業費該当値テキスト"/>
        <xdr:cNvSpPr txBox="1"/>
      </xdr:nvSpPr>
      <xdr:spPr>
        <a:xfrm>
          <a:off x="10528300" y="994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119456</xdr:rowOff>
    </xdr:from>
    <xdr:to>
      <xdr:col>50</xdr:col>
      <xdr:colOff>165100</xdr:colOff>
      <xdr:row>59</xdr:row>
      <xdr:rowOff>49606</xdr:rowOff>
    </xdr:to>
    <xdr:sp macro="" textlink="">
      <xdr:nvSpPr>
        <xdr:cNvPr id="366" name="楕円 365"/>
        <xdr:cNvSpPr/>
      </xdr:nvSpPr>
      <xdr:spPr>
        <a:xfrm>
          <a:off x="9588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40733</xdr:rowOff>
    </xdr:from>
    <xdr:ext cx="378565" cy="259045"/>
    <xdr:sp macro="" textlink="">
      <xdr:nvSpPr>
        <xdr:cNvPr id="367" name="テキスト ボックス 366"/>
        <xdr:cNvSpPr txBox="1"/>
      </xdr:nvSpPr>
      <xdr:spPr>
        <a:xfrm>
          <a:off x="9450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119456</xdr:rowOff>
    </xdr:from>
    <xdr:to>
      <xdr:col>46</xdr:col>
      <xdr:colOff>38100</xdr:colOff>
      <xdr:row>59</xdr:row>
      <xdr:rowOff>49606</xdr:rowOff>
    </xdr:to>
    <xdr:sp macro="" textlink="">
      <xdr:nvSpPr>
        <xdr:cNvPr id="368" name="楕円 367"/>
        <xdr:cNvSpPr/>
      </xdr:nvSpPr>
      <xdr:spPr>
        <a:xfrm>
          <a:off x="8699500" y="1006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40733</xdr:rowOff>
    </xdr:from>
    <xdr:ext cx="378565" cy="259045"/>
    <xdr:sp macro="" textlink="">
      <xdr:nvSpPr>
        <xdr:cNvPr id="369" name="テキスト ボックス 368"/>
        <xdr:cNvSpPr txBox="1"/>
      </xdr:nvSpPr>
      <xdr:spPr>
        <a:xfrm>
          <a:off x="8561017" y="1015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48057</xdr:rowOff>
    </xdr:from>
    <xdr:to>
      <xdr:col>41</xdr:col>
      <xdr:colOff>101600</xdr:colOff>
      <xdr:row>58</xdr:row>
      <xdr:rowOff>149657</xdr:rowOff>
    </xdr:to>
    <xdr:sp macro="" textlink="">
      <xdr:nvSpPr>
        <xdr:cNvPr id="370" name="楕円 369"/>
        <xdr:cNvSpPr/>
      </xdr:nvSpPr>
      <xdr:spPr>
        <a:xfrm>
          <a:off x="78105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140784</xdr:rowOff>
    </xdr:from>
    <xdr:ext cx="469744" cy="259045"/>
    <xdr:sp macro="" textlink="">
      <xdr:nvSpPr>
        <xdr:cNvPr id="371" name="テキスト ボックス 370"/>
        <xdr:cNvSpPr txBox="1"/>
      </xdr:nvSpPr>
      <xdr:spPr>
        <a:xfrm>
          <a:off x="7626428" y="1008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105511</xdr:rowOff>
    </xdr:from>
    <xdr:to>
      <xdr:col>36</xdr:col>
      <xdr:colOff>165100</xdr:colOff>
      <xdr:row>59</xdr:row>
      <xdr:rowOff>35661</xdr:rowOff>
    </xdr:to>
    <xdr:sp macro="" textlink="">
      <xdr:nvSpPr>
        <xdr:cNvPr id="372" name="楕円 371"/>
        <xdr:cNvSpPr/>
      </xdr:nvSpPr>
      <xdr:spPr>
        <a:xfrm>
          <a:off x="6921500" y="100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26788</xdr:rowOff>
    </xdr:from>
    <xdr:ext cx="378565" cy="259045"/>
    <xdr:sp macro="" textlink="">
      <xdr:nvSpPr>
        <xdr:cNvPr id="373" name="テキスト ボックス 372"/>
        <xdr:cNvSpPr txBox="1"/>
      </xdr:nvSpPr>
      <xdr:spPr>
        <a:xfrm>
          <a:off x="6783017" y="1014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124155</xdr:rowOff>
    </xdr:from>
    <xdr:to>
      <xdr:col>55</xdr:col>
      <xdr:colOff>0</xdr:colOff>
      <xdr:row>78</xdr:row>
      <xdr:rowOff>138709</xdr:rowOff>
    </xdr:to>
    <xdr:cxnSp macro="">
      <xdr:nvCxnSpPr>
        <xdr:cNvPr id="402" name="直線コネクタ 401"/>
        <xdr:cNvCxnSpPr/>
      </xdr:nvCxnSpPr>
      <xdr:spPr>
        <a:xfrm>
          <a:off x="9639300" y="13497255"/>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124155</xdr:rowOff>
    </xdr:from>
    <xdr:to>
      <xdr:col>50</xdr:col>
      <xdr:colOff>114300</xdr:colOff>
      <xdr:row>78</xdr:row>
      <xdr:rowOff>125222</xdr:rowOff>
    </xdr:to>
    <xdr:cxnSp macro="">
      <xdr:nvCxnSpPr>
        <xdr:cNvPr id="405" name="直線コネクタ 404"/>
        <xdr:cNvCxnSpPr/>
      </xdr:nvCxnSpPr>
      <xdr:spPr>
        <a:xfrm flipV="1">
          <a:off x="8750300" y="1349725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125222</xdr:rowOff>
    </xdr:from>
    <xdr:to>
      <xdr:col>45</xdr:col>
      <xdr:colOff>177800</xdr:colOff>
      <xdr:row>78</xdr:row>
      <xdr:rowOff>139509</xdr:rowOff>
    </xdr:to>
    <xdr:cxnSp macro="">
      <xdr:nvCxnSpPr>
        <xdr:cNvPr id="408" name="直線コネクタ 407"/>
        <xdr:cNvCxnSpPr/>
      </xdr:nvCxnSpPr>
      <xdr:spPr>
        <a:xfrm flipV="1">
          <a:off x="7861300" y="1349832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114288</xdr:rowOff>
    </xdr:from>
    <xdr:to>
      <xdr:col>41</xdr:col>
      <xdr:colOff>50800</xdr:colOff>
      <xdr:row>78</xdr:row>
      <xdr:rowOff>139509</xdr:rowOff>
    </xdr:to>
    <xdr:cxnSp macro="">
      <xdr:nvCxnSpPr>
        <xdr:cNvPr id="411" name="直線コネクタ 410"/>
        <xdr:cNvCxnSpPr/>
      </xdr:nvCxnSpPr>
      <xdr:spPr>
        <a:xfrm>
          <a:off x="6972300" y="13487388"/>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87909</xdr:rowOff>
    </xdr:from>
    <xdr:to>
      <xdr:col>55</xdr:col>
      <xdr:colOff>50800</xdr:colOff>
      <xdr:row>79</xdr:row>
      <xdr:rowOff>18059</xdr:rowOff>
    </xdr:to>
    <xdr:sp macro="" textlink="">
      <xdr:nvSpPr>
        <xdr:cNvPr id="421" name="楕円 420"/>
        <xdr:cNvSpPr/>
      </xdr:nvSpPr>
      <xdr:spPr>
        <a:xfrm>
          <a:off x="10426700" y="134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2836</xdr:rowOff>
    </xdr:from>
    <xdr:ext cx="469744" cy="259045"/>
    <xdr:sp macro="" textlink="">
      <xdr:nvSpPr>
        <xdr:cNvPr id="422" name="商工費該当値テキスト"/>
        <xdr:cNvSpPr txBox="1"/>
      </xdr:nvSpPr>
      <xdr:spPr>
        <a:xfrm>
          <a:off x="10528300" y="133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73355</xdr:rowOff>
    </xdr:from>
    <xdr:to>
      <xdr:col>50</xdr:col>
      <xdr:colOff>165100</xdr:colOff>
      <xdr:row>79</xdr:row>
      <xdr:rowOff>3505</xdr:rowOff>
    </xdr:to>
    <xdr:sp macro="" textlink="">
      <xdr:nvSpPr>
        <xdr:cNvPr id="423" name="楕円 422"/>
        <xdr:cNvSpPr/>
      </xdr:nvSpPr>
      <xdr:spPr>
        <a:xfrm>
          <a:off x="9588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166082</xdr:rowOff>
    </xdr:from>
    <xdr:ext cx="469744" cy="259045"/>
    <xdr:sp macro="" textlink="">
      <xdr:nvSpPr>
        <xdr:cNvPr id="424" name="テキスト ボックス 423"/>
        <xdr:cNvSpPr txBox="1"/>
      </xdr:nvSpPr>
      <xdr:spPr>
        <a:xfrm>
          <a:off x="9404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74422</xdr:rowOff>
    </xdr:from>
    <xdr:to>
      <xdr:col>46</xdr:col>
      <xdr:colOff>38100</xdr:colOff>
      <xdr:row>79</xdr:row>
      <xdr:rowOff>4572</xdr:rowOff>
    </xdr:to>
    <xdr:sp macro="" textlink="">
      <xdr:nvSpPr>
        <xdr:cNvPr id="425" name="楕円 424"/>
        <xdr:cNvSpPr/>
      </xdr:nvSpPr>
      <xdr:spPr>
        <a:xfrm>
          <a:off x="86995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167149</xdr:rowOff>
    </xdr:from>
    <xdr:ext cx="469744" cy="259045"/>
    <xdr:sp macro="" textlink="">
      <xdr:nvSpPr>
        <xdr:cNvPr id="426" name="テキスト ボックス 425"/>
        <xdr:cNvSpPr txBox="1"/>
      </xdr:nvSpPr>
      <xdr:spPr>
        <a:xfrm>
          <a:off x="8515428" y="1354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88709</xdr:rowOff>
    </xdr:from>
    <xdr:to>
      <xdr:col>41</xdr:col>
      <xdr:colOff>101600</xdr:colOff>
      <xdr:row>79</xdr:row>
      <xdr:rowOff>18859</xdr:rowOff>
    </xdr:to>
    <xdr:sp macro="" textlink="">
      <xdr:nvSpPr>
        <xdr:cNvPr id="427" name="楕円 426"/>
        <xdr:cNvSpPr/>
      </xdr:nvSpPr>
      <xdr:spPr>
        <a:xfrm>
          <a:off x="78105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9986</xdr:rowOff>
    </xdr:from>
    <xdr:ext cx="469744" cy="259045"/>
    <xdr:sp macro="" textlink="">
      <xdr:nvSpPr>
        <xdr:cNvPr id="428" name="テキスト ボックス 427"/>
        <xdr:cNvSpPr txBox="1"/>
      </xdr:nvSpPr>
      <xdr:spPr>
        <a:xfrm>
          <a:off x="7626428" y="1355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63488</xdr:rowOff>
    </xdr:from>
    <xdr:to>
      <xdr:col>36</xdr:col>
      <xdr:colOff>165100</xdr:colOff>
      <xdr:row>78</xdr:row>
      <xdr:rowOff>165088</xdr:rowOff>
    </xdr:to>
    <xdr:sp macro="" textlink="">
      <xdr:nvSpPr>
        <xdr:cNvPr id="429" name="楕円 428"/>
        <xdr:cNvSpPr/>
      </xdr:nvSpPr>
      <xdr:spPr>
        <a:xfrm>
          <a:off x="6921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156215</xdr:rowOff>
    </xdr:from>
    <xdr:ext cx="469744" cy="259045"/>
    <xdr:sp macro="" textlink="">
      <xdr:nvSpPr>
        <xdr:cNvPr id="430" name="テキスト ボックス 429"/>
        <xdr:cNvSpPr txBox="1"/>
      </xdr:nvSpPr>
      <xdr:spPr>
        <a:xfrm>
          <a:off x="6737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152143</xdr:rowOff>
    </xdr:from>
    <xdr:to>
      <xdr:col>55</xdr:col>
      <xdr:colOff>0</xdr:colOff>
      <xdr:row>96</xdr:row>
      <xdr:rowOff>20861</xdr:rowOff>
    </xdr:to>
    <xdr:cxnSp macro="">
      <xdr:nvCxnSpPr>
        <xdr:cNvPr id="462" name="直線コネクタ 461"/>
        <xdr:cNvCxnSpPr/>
      </xdr:nvCxnSpPr>
      <xdr:spPr>
        <a:xfrm>
          <a:off x="9639300" y="16439893"/>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132156</xdr:rowOff>
    </xdr:from>
    <xdr:to>
      <xdr:col>50</xdr:col>
      <xdr:colOff>114300</xdr:colOff>
      <xdr:row>95</xdr:row>
      <xdr:rowOff>152143</xdr:rowOff>
    </xdr:to>
    <xdr:cxnSp macro="">
      <xdr:nvCxnSpPr>
        <xdr:cNvPr id="465" name="直線コネクタ 464"/>
        <xdr:cNvCxnSpPr/>
      </xdr:nvCxnSpPr>
      <xdr:spPr>
        <a:xfrm>
          <a:off x="8750300" y="16419906"/>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164421</xdr:rowOff>
    </xdr:from>
    <xdr:to>
      <xdr:col>45</xdr:col>
      <xdr:colOff>177800</xdr:colOff>
      <xdr:row>95</xdr:row>
      <xdr:rowOff>132156</xdr:rowOff>
    </xdr:to>
    <xdr:cxnSp macro="">
      <xdr:nvCxnSpPr>
        <xdr:cNvPr id="468" name="直線コネクタ 467"/>
        <xdr:cNvCxnSpPr/>
      </xdr:nvCxnSpPr>
      <xdr:spPr>
        <a:xfrm>
          <a:off x="7861300" y="16109271"/>
          <a:ext cx="889000" cy="3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28600</xdr:rowOff>
    </xdr:from>
    <xdr:to>
      <xdr:col>41</xdr:col>
      <xdr:colOff>50800</xdr:colOff>
      <xdr:row>93</xdr:row>
      <xdr:rowOff>164421</xdr:rowOff>
    </xdr:to>
    <xdr:cxnSp macro="">
      <xdr:nvCxnSpPr>
        <xdr:cNvPr id="471" name="直線コネクタ 470"/>
        <xdr:cNvCxnSpPr/>
      </xdr:nvCxnSpPr>
      <xdr:spPr>
        <a:xfrm>
          <a:off x="6972300" y="15973450"/>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85059</xdr:rowOff>
    </xdr:from>
    <xdr:ext cx="534377" cy="259045"/>
    <xdr:sp macro="" textlink="">
      <xdr:nvSpPr>
        <xdr:cNvPr id="475" name="テキスト ボックス 474"/>
        <xdr:cNvSpPr txBox="1"/>
      </xdr:nvSpPr>
      <xdr:spPr>
        <a:xfrm>
          <a:off x="6705111" y="162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141511</xdr:rowOff>
    </xdr:from>
    <xdr:to>
      <xdr:col>55</xdr:col>
      <xdr:colOff>50800</xdr:colOff>
      <xdr:row>96</xdr:row>
      <xdr:rowOff>71661</xdr:rowOff>
    </xdr:to>
    <xdr:sp macro="" textlink="">
      <xdr:nvSpPr>
        <xdr:cNvPr id="481" name="楕円 480"/>
        <xdr:cNvSpPr/>
      </xdr:nvSpPr>
      <xdr:spPr>
        <a:xfrm>
          <a:off x="10426700" y="164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119938</xdr:rowOff>
    </xdr:from>
    <xdr:ext cx="534377" cy="259045"/>
    <xdr:sp macro="" textlink="">
      <xdr:nvSpPr>
        <xdr:cNvPr id="482" name="土木費該当値テキスト"/>
        <xdr:cNvSpPr txBox="1"/>
      </xdr:nvSpPr>
      <xdr:spPr>
        <a:xfrm>
          <a:off x="10528300" y="164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101343</xdr:rowOff>
    </xdr:from>
    <xdr:to>
      <xdr:col>50</xdr:col>
      <xdr:colOff>165100</xdr:colOff>
      <xdr:row>96</xdr:row>
      <xdr:rowOff>31493</xdr:rowOff>
    </xdr:to>
    <xdr:sp macro="" textlink="">
      <xdr:nvSpPr>
        <xdr:cNvPr id="483" name="楕円 482"/>
        <xdr:cNvSpPr/>
      </xdr:nvSpPr>
      <xdr:spPr>
        <a:xfrm>
          <a:off x="9588500" y="1638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22620</xdr:rowOff>
    </xdr:from>
    <xdr:ext cx="534377" cy="259045"/>
    <xdr:sp macro="" textlink="">
      <xdr:nvSpPr>
        <xdr:cNvPr id="484" name="テキスト ボックス 483"/>
        <xdr:cNvSpPr txBox="1"/>
      </xdr:nvSpPr>
      <xdr:spPr>
        <a:xfrm>
          <a:off x="9372111" y="1648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81356</xdr:rowOff>
    </xdr:from>
    <xdr:to>
      <xdr:col>46</xdr:col>
      <xdr:colOff>38100</xdr:colOff>
      <xdr:row>96</xdr:row>
      <xdr:rowOff>11506</xdr:rowOff>
    </xdr:to>
    <xdr:sp macro="" textlink="">
      <xdr:nvSpPr>
        <xdr:cNvPr id="485" name="楕円 484"/>
        <xdr:cNvSpPr/>
      </xdr:nvSpPr>
      <xdr:spPr>
        <a:xfrm>
          <a:off x="8699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2633</xdr:rowOff>
    </xdr:from>
    <xdr:ext cx="534377" cy="259045"/>
    <xdr:sp macro="" textlink="">
      <xdr:nvSpPr>
        <xdr:cNvPr id="486" name="テキスト ボックス 485"/>
        <xdr:cNvSpPr txBox="1"/>
      </xdr:nvSpPr>
      <xdr:spPr>
        <a:xfrm>
          <a:off x="8483111" y="1646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113621</xdr:rowOff>
    </xdr:from>
    <xdr:to>
      <xdr:col>41</xdr:col>
      <xdr:colOff>101600</xdr:colOff>
      <xdr:row>94</xdr:row>
      <xdr:rowOff>43771</xdr:rowOff>
    </xdr:to>
    <xdr:sp macro="" textlink="">
      <xdr:nvSpPr>
        <xdr:cNvPr id="487" name="楕円 486"/>
        <xdr:cNvSpPr/>
      </xdr:nvSpPr>
      <xdr:spPr>
        <a:xfrm>
          <a:off x="7810500" y="160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60298</xdr:rowOff>
    </xdr:from>
    <xdr:ext cx="534377" cy="259045"/>
    <xdr:sp macro="" textlink="">
      <xdr:nvSpPr>
        <xdr:cNvPr id="488" name="テキスト ボックス 487"/>
        <xdr:cNvSpPr txBox="1"/>
      </xdr:nvSpPr>
      <xdr:spPr>
        <a:xfrm>
          <a:off x="7594111" y="158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149250</xdr:rowOff>
    </xdr:from>
    <xdr:to>
      <xdr:col>36</xdr:col>
      <xdr:colOff>165100</xdr:colOff>
      <xdr:row>93</xdr:row>
      <xdr:rowOff>79400</xdr:rowOff>
    </xdr:to>
    <xdr:sp macro="" textlink="">
      <xdr:nvSpPr>
        <xdr:cNvPr id="489" name="楕円 488"/>
        <xdr:cNvSpPr/>
      </xdr:nvSpPr>
      <xdr:spPr>
        <a:xfrm>
          <a:off x="6921500" y="159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95927</xdr:rowOff>
    </xdr:from>
    <xdr:ext cx="534377" cy="259045"/>
    <xdr:sp macro="" textlink="">
      <xdr:nvSpPr>
        <xdr:cNvPr id="490" name="テキスト ボックス 489"/>
        <xdr:cNvSpPr txBox="1"/>
      </xdr:nvSpPr>
      <xdr:spPr>
        <a:xfrm>
          <a:off x="6705111" y="1569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81153</xdr:rowOff>
    </xdr:from>
    <xdr:to>
      <xdr:col>85</xdr:col>
      <xdr:colOff>127000</xdr:colOff>
      <xdr:row>37</xdr:row>
      <xdr:rowOff>101346</xdr:rowOff>
    </xdr:to>
    <xdr:cxnSp macro="">
      <xdr:nvCxnSpPr>
        <xdr:cNvPr id="520" name="直線コネクタ 519"/>
        <xdr:cNvCxnSpPr/>
      </xdr:nvCxnSpPr>
      <xdr:spPr>
        <a:xfrm flipV="1">
          <a:off x="15481300" y="6424803"/>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55753</xdr:rowOff>
    </xdr:from>
    <xdr:to>
      <xdr:col>81</xdr:col>
      <xdr:colOff>50800</xdr:colOff>
      <xdr:row>37</xdr:row>
      <xdr:rowOff>101346</xdr:rowOff>
    </xdr:to>
    <xdr:cxnSp macro="">
      <xdr:nvCxnSpPr>
        <xdr:cNvPr id="523" name="直線コネクタ 522"/>
        <xdr:cNvCxnSpPr/>
      </xdr:nvCxnSpPr>
      <xdr:spPr>
        <a:xfrm>
          <a:off x="14592300" y="6399403"/>
          <a:ext cx="889000" cy="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3175</xdr:rowOff>
    </xdr:from>
    <xdr:to>
      <xdr:col>76</xdr:col>
      <xdr:colOff>114300</xdr:colOff>
      <xdr:row>37</xdr:row>
      <xdr:rowOff>55753</xdr:rowOff>
    </xdr:to>
    <xdr:cxnSp macro="">
      <xdr:nvCxnSpPr>
        <xdr:cNvPr id="526" name="直線コネクタ 525"/>
        <xdr:cNvCxnSpPr/>
      </xdr:nvCxnSpPr>
      <xdr:spPr>
        <a:xfrm>
          <a:off x="13703300" y="6175375"/>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110109</xdr:rowOff>
    </xdr:from>
    <xdr:to>
      <xdr:col>71</xdr:col>
      <xdr:colOff>177800</xdr:colOff>
      <xdr:row>36</xdr:row>
      <xdr:rowOff>3175</xdr:rowOff>
    </xdr:to>
    <xdr:cxnSp macro="">
      <xdr:nvCxnSpPr>
        <xdr:cNvPr id="529" name="直線コネクタ 528"/>
        <xdr:cNvCxnSpPr/>
      </xdr:nvCxnSpPr>
      <xdr:spPr>
        <a:xfrm>
          <a:off x="12814300" y="5767959"/>
          <a:ext cx="889000" cy="4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168165</xdr:rowOff>
    </xdr:from>
    <xdr:ext cx="534377" cy="259045"/>
    <xdr:sp macro="" textlink="">
      <xdr:nvSpPr>
        <xdr:cNvPr id="533" name="テキスト ボックス 532"/>
        <xdr:cNvSpPr txBox="1"/>
      </xdr:nvSpPr>
      <xdr:spPr>
        <a:xfrm>
          <a:off x="12547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30353</xdr:rowOff>
    </xdr:from>
    <xdr:to>
      <xdr:col>85</xdr:col>
      <xdr:colOff>177800</xdr:colOff>
      <xdr:row>37</xdr:row>
      <xdr:rowOff>131953</xdr:rowOff>
    </xdr:to>
    <xdr:sp macro="" textlink="">
      <xdr:nvSpPr>
        <xdr:cNvPr id="539" name="楕円 538"/>
        <xdr:cNvSpPr/>
      </xdr:nvSpPr>
      <xdr:spPr>
        <a:xfrm>
          <a:off x="1626870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8780</xdr:rowOff>
    </xdr:from>
    <xdr:ext cx="534377" cy="259045"/>
    <xdr:sp macro="" textlink="">
      <xdr:nvSpPr>
        <xdr:cNvPr id="540" name="消防費該当値テキスト"/>
        <xdr:cNvSpPr txBox="1"/>
      </xdr:nvSpPr>
      <xdr:spPr>
        <a:xfrm>
          <a:off x="16370300" y="63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50546</xdr:rowOff>
    </xdr:from>
    <xdr:to>
      <xdr:col>81</xdr:col>
      <xdr:colOff>101600</xdr:colOff>
      <xdr:row>37</xdr:row>
      <xdr:rowOff>152146</xdr:rowOff>
    </xdr:to>
    <xdr:sp macro="" textlink="">
      <xdr:nvSpPr>
        <xdr:cNvPr id="541" name="楕円 540"/>
        <xdr:cNvSpPr/>
      </xdr:nvSpPr>
      <xdr:spPr>
        <a:xfrm>
          <a:off x="15430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143273</xdr:rowOff>
    </xdr:from>
    <xdr:ext cx="534377" cy="259045"/>
    <xdr:sp macro="" textlink="">
      <xdr:nvSpPr>
        <xdr:cNvPr id="542" name="テキスト ボックス 541"/>
        <xdr:cNvSpPr txBox="1"/>
      </xdr:nvSpPr>
      <xdr:spPr>
        <a:xfrm>
          <a:off x="15214111" y="64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4953</xdr:rowOff>
    </xdr:from>
    <xdr:to>
      <xdr:col>76</xdr:col>
      <xdr:colOff>165100</xdr:colOff>
      <xdr:row>37</xdr:row>
      <xdr:rowOff>106553</xdr:rowOff>
    </xdr:to>
    <xdr:sp macro="" textlink="">
      <xdr:nvSpPr>
        <xdr:cNvPr id="543" name="楕円 542"/>
        <xdr:cNvSpPr/>
      </xdr:nvSpPr>
      <xdr:spPr>
        <a:xfrm>
          <a:off x="14541500" y="63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97680</xdr:rowOff>
    </xdr:from>
    <xdr:ext cx="534377" cy="259045"/>
    <xdr:sp macro="" textlink="">
      <xdr:nvSpPr>
        <xdr:cNvPr id="544" name="テキスト ボックス 543"/>
        <xdr:cNvSpPr txBox="1"/>
      </xdr:nvSpPr>
      <xdr:spPr>
        <a:xfrm>
          <a:off x="14325111" y="64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123825</xdr:rowOff>
    </xdr:from>
    <xdr:to>
      <xdr:col>72</xdr:col>
      <xdr:colOff>38100</xdr:colOff>
      <xdr:row>36</xdr:row>
      <xdr:rowOff>53975</xdr:rowOff>
    </xdr:to>
    <xdr:sp macro="" textlink="">
      <xdr:nvSpPr>
        <xdr:cNvPr id="545" name="楕円 544"/>
        <xdr:cNvSpPr/>
      </xdr:nvSpPr>
      <xdr:spPr>
        <a:xfrm>
          <a:off x="136525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70502</xdr:rowOff>
    </xdr:from>
    <xdr:ext cx="534377" cy="259045"/>
    <xdr:sp macro="" textlink="">
      <xdr:nvSpPr>
        <xdr:cNvPr id="546" name="テキスト ボックス 545"/>
        <xdr:cNvSpPr txBox="1"/>
      </xdr:nvSpPr>
      <xdr:spPr>
        <a:xfrm>
          <a:off x="13436111" y="58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59309</xdr:rowOff>
    </xdr:from>
    <xdr:to>
      <xdr:col>67</xdr:col>
      <xdr:colOff>101600</xdr:colOff>
      <xdr:row>33</xdr:row>
      <xdr:rowOff>160909</xdr:rowOff>
    </xdr:to>
    <xdr:sp macro="" textlink="">
      <xdr:nvSpPr>
        <xdr:cNvPr id="547" name="楕円 546"/>
        <xdr:cNvSpPr/>
      </xdr:nvSpPr>
      <xdr:spPr>
        <a:xfrm>
          <a:off x="12763500" y="57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5986</xdr:rowOff>
    </xdr:from>
    <xdr:ext cx="534377" cy="259045"/>
    <xdr:sp macro="" textlink="">
      <xdr:nvSpPr>
        <xdr:cNvPr id="548" name="テキスト ボックス 547"/>
        <xdr:cNvSpPr txBox="1"/>
      </xdr:nvSpPr>
      <xdr:spPr>
        <a:xfrm>
          <a:off x="12547111" y="54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133871</xdr:rowOff>
    </xdr:from>
    <xdr:to>
      <xdr:col>85</xdr:col>
      <xdr:colOff>127000</xdr:colOff>
      <xdr:row>54</xdr:row>
      <xdr:rowOff>52284</xdr:rowOff>
    </xdr:to>
    <xdr:cxnSp macro="">
      <xdr:nvCxnSpPr>
        <xdr:cNvPr id="576" name="直線コネクタ 575"/>
        <xdr:cNvCxnSpPr/>
      </xdr:nvCxnSpPr>
      <xdr:spPr>
        <a:xfrm flipV="1">
          <a:off x="15481300" y="9220721"/>
          <a:ext cx="838200" cy="8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7" name="教育費平均値テキスト"/>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52284</xdr:rowOff>
    </xdr:from>
    <xdr:to>
      <xdr:col>81</xdr:col>
      <xdr:colOff>50800</xdr:colOff>
      <xdr:row>55</xdr:row>
      <xdr:rowOff>63096</xdr:rowOff>
    </xdr:to>
    <xdr:cxnSp macro="">
      <xdr:nvCxnSpPr>
        <xdr:cNvPr id="579" name="直線コネクタ 578"/>
        <xdr:cNvCxnSpPr/>
      </xdr:nvCxnSpPr>
      <xdr:spPr>
        <a:xfrm flipV="1">
          <a:off x="14592300" y="9310584"/>
          <a:ext cx="889000" cy="1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10930</xdr:rowOff>
    </xdr:from>
    <xdr:to>
      <xdr:col>76</xdr:col>
      <xdr:colOff>114300</xdr:colOff>
      <xdr:row>55</xdr:row>
      <xdr:rowOff>63096</xdr:rowOff>
    </xdr:to>
    <xdr:cxnSp macro="">
      <xdr:nvCxnSpPr>
        <xdr:cNvPr id="582" name="直線コネクタ 581"/>
        <xdr:cNvCxnSpPr/>
      </xdr:nvCxnSpPr>
      <xdr:spPr>
        <a:xfrm>
          <a:off x="13703300" y="9440680"/>
          <a:ext cx="889000" cy="5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4" name="テキスト ボックス 583"/>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10930</xdr:rowOff>
    </xdr:from>
    <xdr:to>
      <xdr:col>71</xdr:col>
      <xdr:colOff>177800</xdr:colOff>
      <xdr:row>55</xdr:row>
      <xdr:rowOff>50935</xdr:rowOff>
    </xdr:to>
    <xdr:cxnSp macro="">
      <xdr:nvCxnSpPr>
        <xdr:cNvPr id="585" name="直線コネクタ 584"/>
        <xdr:cNvCxnSpPr/>
      </xdr:nvCxnSpPr>
      <xdr:spPr>
        <a:xfrm flipV="1">
          <a:off x="12814300" y="9440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7" name="テキスト ボックス 586"/>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9148</xdr:rowOff>
    </xdr:from>
    <xdr:ext cx="534377" cy="259045"/>
    <xdr:sp macro="" textlink="">
      <xdr:nvSpPr>
        <xdr:cNvPr id="589" name="テキスト ボックス 588"/>
        <xdr:cNvSpPr txBox="1"/>
      </xdr:nvSpPr>
      <xdr:spPr>
        <a:xfrm>
          <a:off x="12547111"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83071</xdr:rowOff>
    </xdr:from>
    <xdr:to>
      <xdr:col>85</xdr:col>
      <xdr:colOff>177800</xdr:colOff>
      <xdr:row>54</xdr:row>
      <xdr:rowOff>13221</xdr:rowOff>
    </xdr:to>
    <xdr:sp macro="" textlink="">
      <xdr:nvSpPr>
        <xdr:cNvPr id="595" name="楕円 594"/>
        <xdr:cNvSpPr/>
      </xdr:nvSpPr>
      <xdr:spPr>
        <a:xfrm>
          <a:off x="16268700" y="91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105948</xdr:rowOff>
    </xdr:from>
    <xdr:ext cx="534377" cy="259045"/>
    <xdr:sp macro="" textlink="">
      <xdr:nvSpPr>
        <xdr:cNvPr id="596" name="教育費該当値テキスト"/>
        <xdr:cNvSpPr txBox="1"/>
      </xdr:nvSpPr>
      <xdr:spPr>
        <a:xfrm>
          <a:off x="16370300" y="902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1484</xdr:rowOff>
    </xdr:from>
    <xdr:to>
      <xdr:col>81</xdr:col>
      <xdr:colOff>101600</xdr:colOff>
      <xdr:row>54</xdr:row>
      <xdr:rowOff>103084</xdr:rowOff>
    </xdr:to>
    <xdr:sp macro="" textlink="">
      <xdr:nvSpPr>
        <xdr:cNvPr id="597" name="楕円 596"/>
        <xdr:cNvSpPr/>
      </xdr:nvSpPr>
      <xdr:spPr>
        <a:xfrm>
          <a:off x="15430500" y="925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119611</xdr:rowOff>
    </xdr:from>
    <xdr:ext cx="534377" cy="259045"/>
    <xdr:sp macro="" textlink="">
      <xdr:nvSpPr>
        <xdr:cNvPr id="598" name="テキスト ボックス 597"/>
        <xdr:cNvSpPr txBox="1"/>
      </xdr:nvSpPr>
      <xdr:spPr>
        <a:xfrm>
          <a:off x="15214111" y="9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12296</xdr:rowOff>
    </xdr:from>
    <xdr:to>
      <xdr:col>76</xdr:col>
      <xdr:colOff>165100</xdr:colOff>
      <xdr:row>55</xdr:row>
      <xdr:rowOff>113896</xdr:rowOff>
    </xdr:to>
    <xdr:sp macro="" textlink="">
      <xdr:nvSpPr>
        <xdr:cNvPr id="599" name="楕円 598"/>
        <xdr:cNvSpPr/>
      </xdr:nvSpPr>
      <xdr:spPr>
        <a:xfrm>
          <a:off x="14541500" y="94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130423</xdr:rowOff>
    </xdr:from>
    <xdr:ext cx="534377" cy="259045"/>
    <xdr:sp macro="" textlink="">
      <xdr:nvSpPr>
        <xdr:cNvPr id="600" name="テキスト ボックス 599"/>
        <xdr:cNvSpPr txBox="1"/>
      </xdr:nvSpPr>
      <xdr:spPr>
        <a:xfrm>
          <a:off x="14325111" y="9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131580</xdr:rowOff>
    </xdr:from>
    <xdr:to>
      <xdr:col>72</xdr:col>
      <xdr:colOff>38100</xdr:colOff>
      <xdr:row>55</xdr:row>
      <xdr:rowOff>61730</xdr:rowOff>
    </xdr:to>
    <xdr:sp macro="" textlink="">
      <xdr:nvSpPr>
        <xdr:cNvPr id="601" name="楕円 600"/>
        <xdr:cNvSpPr/>
      </xdr:nvSpPr>
      <xdr:spPr>
        <a:xfrm>
          <a:off x="13652500" y="93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78257</xdr:rowOff>
    </xdr:from>
    <xdr:ext cx="534377" cy="259045"/>
    <xdr:sp macro="" textlink="">
      <xdr:nvSpPr>
        <xdr:cNvPr id="602" name="テキスト ボックス 601"/>
        <xdr:cNvSpPr txBox="1"/>
      </xdr:nvSpPr>
      <xdr:spPr>
        <a:xfrm>
          <a:off x="13436111" y="91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xdr:rowOff>
    </xdr:from>
    <xdr:to>
      <xdr:col>67</xdr:col>
      <xdr:colOff>101600</xdr:colOff>
      <xdr:row>55</xdr:row>
      <xdr:rowOff>101735</xdr:rowOff>
    </xdr:to>
    <xdr:sp macro="" textlink="">
      <xdr:nvSpPr>
        <xdr:cNvPr id="603" name="楕円 602"/>
        <xdr:cNvSpPr/>
      </xdr:nvSpPr>
      <xdr:spPr>
        <a:xfrm>
          <a:off x="12763500" y="9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118262</xdr:rowOff>
    </xdr:from>
    <xdr:ext cx="534377" cy="259045"/>
    <xdr:sp macro="" textlink="">
      <xdr:nvSpPr>
        <xdr:cNvPr id="604" name="テキスト ボックス 603"/>
        <xdr:cNvSpPr txBox="1"/>
      </xdr:nvSpPr>
      <xdr:spPr>
        <a:xfrm>
          <a:off x="12547111" y="920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84672</xdr:rowOff>
    </xdr:from>
    <xdr:to>
      <xdr:col>85</xdr:col>
      <xdr:colOff>127000</xdr:colOff>
      <xdr:row>79</xdr:row>
      <xdr:rowOff>98879</xdr:rowOff>
    </xdr:to>
    <xdr:cxnSp macro="">
      <xdr:nvCxnSpPr>
        <xdr:cNvPr id="635" name="直線コネクタ 634"/>
        <xdr:cNvCxnSpPr/>
      </xdr:nvCxnSpPr>
      <xdr:spPr>
        <a:xfrm flipV="1">
          <a:off x="15481300" y="13629222"/>
          <a:ext cx="8382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33872</xdr:rowOff>
    </xdr:from>
    <xdr:to>
      <xdr:col>85</xdr:col>
      <xdr:colOff>177800</xdr:colOff>
      <xdr:row>79</xdr:row>
      <xdr:rowOff>135472</xdr:rowOff>
    </xdr:to>
    <xdr:sp macro="" textlink="">
      <xdr:nvSpPr>
        <xdr:cNvPr id="654" name="楕円 653"/>
        <xdr:cNvSpPr/>
      </xdr:nvSpPr>
      <xdr:spPr>
        <a:xfrm>
          <a:off x="16268700" y="13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154358</xdr:rowOff>
    </xdr:from>
    <xdr:ext cx="313932" cy="259045"/>
    <xdr:sp macro="" textlink="">
      <xdr:nvSpPr>
        <xdr:cNvPr id="655" name="災害復旧費該当値テキスト"/>
        <xdr:cNvSpPr txBox="1"/>
      </xdr:nvSpPr>
      <xdr:spPr>
        <a:xfrm>
          <a:off x="16370300" y="13527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92219</xdr:rowOff>
    </xdr:from>
    <xdr:to>
      <xdr:col>85</xdr:col>
      <xdr:colOff>127000</xdr:colOff>
      <xdr:row>98</xdr:row>
      <xdr:rowOff>139677</xdr:rowOff>
    </xdr:to>
    <xdr:cxnSp macro="">
      <xdr:nvCxnSpPr>
        <xdr:cNvPr id="691" name="直線コネクタ 690"/>
        <xdr:cNvCxnSpPr/>
      </xdr:nvCxnSpPr>
      <xdr:spPr>
        <a:xfrm>
          <a:off x="15481300" y="16894319"/>
          <a:ext cx="8382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92219</xdr:rowOff>
    </xdr:from>
    <xdr:to>
      <xdr:col>81</xdr:col>
      <xdr:colOff>50800</xdr:colOff>
      <xdr:row>98</xdr:row>
      <xdr:rowOff>94917</xdr:rowOff>
    </xdr:to>
    <xdr:cxnSp macro="">
      <xdr:nvCxnSpPr>
        <xdr:cNvPr id="694" name="直線コネクタ 693"/>
        <xdr:cNvCxnSpPr/>
      </xdr:nvCxnSpPr>
      <xdr:spPr>
        <a:xfrm flipV="1">
          <a:off x="14592300" y="1689431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85156</xdr:rowOff>
    </xdr:from>
    <xdr:to>
      <xdr:col>76</xdr:col>
      <xdr:colOff>114300</xdr:colOff>
      <xdr:row>98</xdr:row>
      <xdr:rowOff>94917</xdr:rowOff>
    </xdr:to>
    <xdr:cxnSp macro="">
      <xdr:nvCxnSpPr>
        <xdr:cNvPr id="697" name="直線コネクタ 696"/>
        <xdr:cNvCxnSpPr/>
      </xdr:nvCxnSpPr>
      <xdr:spPr>
        <a:xfrm>
          <a:off x="13703300" y="16887256"/>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85156</xdr:rowOff>
    </xdr:from>
    <xdr:to>
      <xdr:col>71</xdr:col>
      <xdr:colOff>177800</xdr:colOff>
      <xdr:row>98</xdr:row>
      <xdr:rowOff>112863</xdr:rowOff>
    </xdr:to>
    <xdr:cxnSp macro="">
      <xdr:nvCxnSpPr>
        <xdr:cNvPr id="700" name="直線コネクタ 699"/>
        <xdr:cNvCxnSpPr/>
      </xdr:nvCxnSpPr>
      <xdr:spPr>
        <a:xfrm flipV="1">
          <a:off x="12814300" y="1688725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116639</xdr:rowOff>
    </xdr:from>
    <xdr:ext cx="534377" cy="259045"/>
    <xdr:sp macro="" textlink="">
      <xdr:nvSpPr>
        <xdr:cNvPr id="704" name="テキスト ボックス 703"/>
        <xdr:cNvSpPr txBox="1"/>
      </xdr:nvSpPr>
      <xdr:spPr>
        <a:xfrm>
          <a:off x="12547111" y="164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88877</xdr:rowOff>
    </xdr:from>
    <xdr:to>
      <xdr:col>85</xdr:col>
      <xdr:colOff>177800</xdr:colOff>
      <xdr:row>99</xdr:row>
      <xdr:rowOff>19027</xdr:rowOff>
    </xdr:to>
    <xdr:sp macro="" textlink="">
      <xdr:nvSpPr>
        <xdr:cNvPr id="710" name="楕円 709"/>
        <xdr:cNvSpPr/>
      </xdr:nvSpPr>
      <xdr:spPr>
        <a:xfrm>
          <a:off x="16268700" y="168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3804</xdr:rowOff>
    </xdr:from>
    <xdr:ext cx="534377" cy="259045"/>
    <xdr:sp macro="" textlink="">
      <xdr:nvSpPr>
        <xdr:cNvPr id="711" name="公債費該当値テキスト"/>
        <xdr:cNvSpPr txBox="1"/>
      </xdr:nvSpPr>
      <xdr:spPr>
        <a:xfrm>
          <a:off x="16370300" y="168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41419</xdr:rowOff>
    </xdr:from>
    <xdr:to>
      <xdr:col>81</xdr:col>
      <xdr:colOff>101600</xdr:colOff>
      <xdr:row>98</xdr:row>
      <xdr:rowOff>143019</xdr:rowOff>
    </xdr:to>
    <xdr:sp macro="" textlink="">
      <xdr:nvSpPr>
        <xdr:cNvPr id="712" name="楕円 711"/>
        <xdr:cNvSpPr/>
      </xdr:nvSpPr>
      <xdr:spPr>
        <a:xfrm>
          <a:off x="15430500" y="1684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134146</xdr:rowOff>
    </xdr:from>
    <xdr:ext cx="534377" cy="259045"/>
    <xdr:sp macro="" textlink="">
      <xdr:nvSpPr>
        <xdr:cNvPr id="713" name="テキスト ボックス 712"/>
        <xdr:cNvSpPr txBox="1"/>
      </xdr:nvSpPr>
      <xdr:spPr>
        <a:xfrm>
          <a:off x="15214111" y="169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44117</xdr:rowOff>
    </xdr:from>
    <xdr:to>
      <xdr:col>76</xdr:col>
      <xdr:colOff>165100</xdr:colOff>
      <xdr:row>98</xdr:row>
      <xdr:rowOff>145717</xdr:rowOff>
    </xdr:to>
    <xdr:sp macro="" textlink="">
      <xdr:nvSpPr>
        <xdr:cNvPr id="714" name="楕円 713"/>
        <xdr:cNvSpPr/>
      </xdr:nvSpPr>
      <xdr:spPr>
        <a:xfrm>
          <a:off x="14541500" y="168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136844</xdr:rowOff>
    </xdr:from>
    <xdr:ext cx="534377" cy="259045"/>
    <xdr:sp macro="" textlink="">
      <xdr:nvSpPr>
        <xdr:cNvPr id="715" name="テキスト ボックス 714"/>
        <xdr:cNvSpPr txBox="1"/>
      </xdr:nvSpPr>
      <xdr:spPr>
        <a:xfrm>
          <a:off x="14325111" y="169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34356</xdr:rowOff>
    </xdr:from>
    <xdr:to>
      <xdr:col>72</xdr:col>
      <xdr:colOff>38100</xdr:colOff>
      <xdr:row>98</xdr:row>
      <xdr:rowOff>135956</xdr:rowOff>
    </xdr:to>
    <xdr:sp macro="" textlink="">
      <xdr:nvSpPr>
        <xdr:cNvPr id="716" name="楕円 715"/>
        <xdr:cNvSpPr/>
      </xdr:nvSpPr>
      <xdr:spPr>
        <a:xfrm>
          <a:off x="13652500" y="1683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127083</xdr:rowOff>
    </xdr:from>
    <xdr:ext cx="534377" cy="259045"/>
    <xdr:sp macro="" textlink="">
      <xdr:nvSpPr>
        <xdr:cNvPr id="717" name="テキスト ボックス 716"/>
        <xdr:cNvSpPr txBox="1"/>
      </xdr:nvSpPr>
      <xdr:spPr>
        <a:xfrm>
          <a:off x="13436111" y="1692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62063</xdr:rowOff>
    </xdr:from>
    <xdr:to>
      <xdr:col>67</xdr:col>
      <xdr:colOff>101600</xdr:colOff>
      <xdr:row>98</xdr:row>
      <xdr:rowOff>163663</xdr:rowOff>
    </xdr:to>
    <xdr:sp macro="" textlink="">
      <xdr:nvSpPr>
        <xdr:cNvPr id="718" name="楕円 717"/>
        <xdr:cNvSpPr/>
      </xdr:nvSpPr>
      <xdr:spPr>
        <a:xfrm>
          <a:off x="12763500" y="168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154790</xdr:rowOff>
    </xdr:from>
    <xdr:ext cx="534377" cy="259045"/>
    <xdr:sp macro="" textlink="">
      <xdr:nvSpPr>
        <xdr:cNvPr id="719" name="テキスト ボックス 718"/>
        <xdr:cNvSpPr txBox="1"/>
      </xdr:nvSpPr>
      <xdr:spPr>
        <a:xfrm>
          <a:off x="12547111" y="1695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コストの約半分を占める民生費は、訓練等給付費施設入所通所費助成や児童扶養手当、施設型給付費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私立保育所分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、介護保険事業会計への繰出金などの増額により前年度比</a:t>
          </a:r>
          <a:r>
            <a:rPr kumimoji="1" lang="en-US" altLang="ja-JP" sz="1300">
              <a:latin typeface="ＭＳ Ｐゴシック" panose="020B0600070205080204" pitchFamily="50" charset="-128"/>
              <a:ea typeface="ＭＳ Ｐゴシック" panose="020B0600070205080204" pitchFamily="50" charset="-128"/>
            </a:rPr>
            <a:t>5,259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教育費は、若葉台小学校新校舎建設工事や南砂小学校大規模改修工事、中学校便所改修工事、第七小学校大規模改修工事、第一中学校各所改修工事などの増額により前年度比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3,931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総務費は、公共施設整備基金積立金や５８街区合築施設整備工事費等負担金、プレミアム付商品券事業費補助金などの増額により前年度比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1,277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年度決算で目標の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実質収支は前年度に引き続き黒字となり、単年度収支は５億８千万円、実質単年度収支は５億８千万円の黒字となった。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全ての会計が黒字となった。介護保険事業や後期高齢者医療事業では実質収支が減少したが、一般会計、国民健康保険事業、駐車場事業、競輪事業、下水道事業では実質収支が増加し、連結実質赤字比率の対象となる実質収支の合計は前年度比</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特に一般会計では、歳入については、前年度に比べ法人市民税が減少したものの、固定資産税の増収などにより地方税が増加したこと、国庫支出金と都支出金が、施設型給付費（保育）や障害者自立支援給付費などの増により、それぞれ増となったことのほか、地方特例交付金、地方債が増となったことなどにより、歳入全体では前年度比</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億円の増となった。一方、歳出については、公債費が減となったものの、幼児教育・保育の無償化の影響などにより扶助費が増となったことなどにより、歳出全体では前年度比</a:t>
          </a:r>
          <a:r>
            <a:rPr kumimoji="1" lang="en-US" altLang="ja-JP" sz="1400">
              <a:latin typeface="ＭＳ ゴシック" pitchFamily="49" charset="-128"/>
              <a:ea typeface="ＭＳ ゴシック" pitchFamily="49" charset="-128"/>
            </a:rPr>
            <a:t>14.8</a:t>
          </a:r>
          <a:r>
            <a:rPr kumimoji="1" lang="ja-JP" altLang="en-US" sz="1400">
              <a:latin typeface="ＭＳ ゴシック" pitchFamily="49" charset="-128"/>
              <a:ea typeface="ＭＳ ゴシック" pitchFamily="49" charset="-128"/>
            </a:rPr>
            <a:t>億円の増となった。また、前年度にあった第四小学校屋上防水及び外壁改修などの大型の繰越事業費が令和元年度ではなかったことから、翌年度へ繰り越すべき財源は</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億円の減となった。以上の理由から、実質収支額は</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9" t="s">
        <v>
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6"/>
      <c r="DK1" s="186"/>
      <c r="DL1" s="186"/>
      <c r="DM1" s="186"/>
      <c r="DN1" s="186"/>
      <c r="DO1" s="186"/>
    </row>
    <row r="2" spans="1:119" ht="24" thickBot="1" x14ac:dyDescent="0.25">
      <c r="A2" s="185"/>
      <c r="B2" s="188" t="s">
        <v>
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40" t="s">
        <v>
81</v>
      </c>
      <c r="C3" s="441"/>
      <c r="D3" s="441"/>
      <c r="E3" s="442"/>
      <c r="F3" s="442"/>
      <c r="G3" s="442"/>
      <c r="H3" s="442"/>
      <c r="I3" s="442"/>
      <c r="J3" s="442"/>
      <c r="K3" s="442"/>
      <c r="L3" s="442" t="s">
        <v>
82</v>
      </c>
      <c r="M3" s="442"/>
      <c r="N3" s="442"/>
      <c r="O3" s="442"/>
      <c r="P3" s="442"/>
      <c r="Q3" s="442"/>
      <c r="R3" s="449"/>
      <c r="S3" s="449"/>
      <c r="T3" s="449"/>
      <c r="U3" s="449"/>
      <c r="V3" s="450"/>
      <c r="W3" s="424" t="s">
        <v>
83</v>
      </c>
      <c r="X3" s="425"/>
      <c r="Y3" s="425"/>
      <c r="Z3" s="425"/>
      <c r="AA3" s="425"/>
      <c r="AB3" s="441"/>
      <c r="AC3" s="449" t="s">
        <v>
84</v>
      </c>
      <c r="AD3" s="425"/>
      <c r="AE3" s="425"/>
      <c r="AF3" s="425"/>
      <c r="AG3" s="425"/>
      <c r="AH3" s="425"/>
      <c r="AI3" s="425"/>
      <c r="AJ3" s="425"/>
      <c r="AK3" s="425"/>
      <c r="AL3" s="426"/>
      <c r="AM3" s="424" t="s">
        <v>
85</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86</v>
      </c>
      <c r="BO3" s="425"/>
      <c r="BP3" s="425"/>
      <c r="BQ3" s="425"/>
      <c r="BR3" s="425"/>
      <c r="BS3" s="425"/>
      <c r="BT3" s="425"/>
      <c r="BU3" s="426"/>
      <c r="BV3" s="424" t="s">
        <v>
87</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88</v>
      </c>
      <c r="CU3" s="425"/>
      <c r="CV3" s="425"/>
      <c r="CW3" s="425"/>
      <c r="CX3" s="425"/>
      <c r="CY3" s="425"/>
      <c r="CZ3" s="425"/>
      <c r="DA3" s="426"/>
      <c r="DB3" s="424" t="s">
        <v>
89</v>
      </c>
      <c r="DC3" s="425"/>
      <c r="DD3" s="425"/>
      <c r="DE3" s="425"/>
      <c r="DF3" s="425"/>
      <c r="DG3" s="425"/>
      <c r="DH3" s="425"/>
      <c r="DI3" s="426"/>
      <c r="DJ3" s="185"/>
      <c r="DK3" s="185"/>
      <c r="DL3" s="185"/>
      <c r="DM3" s="185"/>
      <c r="DN3" s="185"/>
      <c r="DO3" s="185"/>
    </row>
    <row r="4" spans="1:119" ht="18.75" customHeight="1" x14ac:dyDescent="0.2">
      <c r="A4" s="186"/>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90</v>
      </c>
      <c r="AZ4" s="428"/>
      <c r="BA4" s="428"/>
      <c r="BB4" s="428"/>
      <c r="BC4" s="428"/>
      <c r="BD4" s="428"/>
      <c r="BE4" s="428"/>
      <c r="BF4" s="428"/>
      <c r="BG4" s="428"/>
      <c r="BH4" s="428"/>
      <c r="BI4" s="428"/>
      <c r="BJ4" s="428"/>
      <c r="BK4" s="428"/>
      <c r="BL4" s="428"/>
      <c r="BM4" s="429"/>
      <c r="BN4" s="430">
        <v>
80667857</v>
      </c>
      <c r="BO4" s="431"/>
      <c r="BP4" s="431"/>
      <c r="BQ4" s="431"/>
      <c r="BR4" s="431"/>
      <c r="BS4" s="431"/>
      <c r="BT4" s="431"/>
      <c r="BU4" s="432"/>
      <c r="BV4" s="430">
        <v>
78902639</v>
      </c>
      <c r="BW4" s="431"/>
      <c r="BX4" s="431"/>
      <c r="BY4" s="431"/>
      <c r="BZ4" s="431"/>
      <c r="CA4" s="431"/>
      <c r="CB4" s="431"/>
      <c r="CC4" s="432"/>
      <c r="CD4" s="433" t="s">
        <v>
91</v>
      </c>
      <c r="CE4" s="434"/>
      <c r="CF4" s="434"/>
      <c r="CG4" s="434"/>
      <c r="CH4" s="434"/>
      <c r="CI4" s="434"/>
      <c r="CJ4" s="434"/>
      <c r="CK4" s="434"/>
      <c r="CL4" s="434"/>
      <c r="CM4" s="434"/>
      <c r="CN4" s="434"/>
      <c r="CO4" s="434"/>
      <c r="CP4" s="434"/>
      <c r="CQ4" s="434"/>
      <c r="CR4" s="434"/>
      <c r="CS4" s="435"/>
      <c r="CT4" s="436">
        <v>
10.5</v>
      </c>
      <c r="CU4" s="437"/>
      <c r="CV4" s="437"/>
      <c r="CW4" s="437"/>
      <c r="CX4" s="437"/>
      <c r="CY4" s="437"/>
      <c r="CZ4" s="437"/>
      <c r="DA4" s="438"/>
      <c r="DB4" s="436">
        <v>
9.1999999999999993</v>
      </c>
      <c r="DC4" s="437"/>
      <c r="DD4" s="437"/>
      <c r="DE4" s="437"/>
      <c r="DF4" s="437"/>
      <c r="DG4" s="437"/>
      <c r="DH4" s="437"/>
      <c r="DI4" s="438"/>
      <c r="DJ4" s="185"/>
      <c r="DK4" s="185"/>
      <c r="DL4" s="185"/>
      <c r="DM4" s="185"/>
      <c r="DN4" s="185"/>
      <c r="DO4" s="185"/>
    </row>
    <row r="5" spans="1:119" ht="18.75" customHeight="1" x14ac:dyDescent="0.2">
      <c r="A5" s="186"/>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92</v>
      </c>
      <c r="AN5" s="497"/>
      <c r="AO5" s="497"/>
      <c r="AP5" s="497"/>
      <c r="AQ5" s="497"/>
      <c r="AR5" s="497"/>
      <c r="AS5" s="497"/>
      <c r="AT5" s="498"/>
      <c r="AU5" s="499" t="s">
        <v>
93</v>
      </c>
      <c r="AV5" s="500"/>
      <c r="AW5" s="500"/>
      <c r="AX5" s="500"/>
      <c r="AY5" s="501" t="s">
        <v>
94</v>
      </c>
      <c r="AZ5" s="502"/>
      <c r="BA5" s="502"/>
      <c r="BB5" s="502"/>
      <c r="BC5" s="502"/>
      <c r="BD5" s="502"/>
      <c r="BE5" s="502"/>
      <c r="BF5" s="502"/>
      <c r="BG5" s="502"/>
      <c r="BH5" s="502"/>
      <c r="BI5" s="502"/>
      <c r="BJ5" s="502"/>
      <c r="BK5" s="502"/>
      <c r="BL5" s="502"/>
      <c r="BM5" s="503"/>
      <c r="BN5" s="467">
        <v>
75637291</v>
      </c>
      <c r="BO5" s="468"/>
      <c r="BP5" s="468"/>
      <c r="BQ5" s="468"/>
      <c r="BR5" s="468"/>
      <c r="BS5" s="468"/>
      <c r="BT5" s="468"/>
      <c r="BU5" s="469"/>
      <c r="BV5" s="467">
        <v>
74153681</v>
      </c>
      <c r="BW5" s="468"/>
      <c r="BX5" s="468"/>
      <c r="BY5" s="468"/>
      <c r="BZ5" s="468"/>
      <c r="CA5" s="468"/>
      <c r="CB5" s="468"/>
      <c r="CC5" s="469"/>
      <c r="CD5" s="470" t="s">
        <v>
95</v>
      </c>
      <c r="CE5" s="471"/>
      <c r="CF5" s="471"/>
      <c r="CG5" s="471"/>
      <c r="CH5" s="471"/>
      <c r="CI5" s="471"/>
      <c r="CJ5" s="471"/>
      <c r="CK5" s="471"/>
      <c r="CL5" s="471"/>
      <c r="CM5" s="471"/>
      <c r="CN5" s="471"/>
      <c r="CO5" s="471"/>
      <c r="CP5" s="471"/>
      <c r="CQ5" s="471"/>
      <c r="CR5" s="471"/>
      <c r="CS5" s="472"/>
      <c r="CT5" s="464">
        <v>
91</v>
      </c>
      <c r="CU5" s="465"/>
      <c r="CV5" s="465"/>
      <c r="CW5" s="465"/>
      <c r="CX5" s="465"/>
      <c r="CY5" s="465"/>
      <c r="CZ5" s="465"/>
      <c r="DA5" s="466"/>
      <c r="DB5" s="464">
        <v>
91.1</v>
      </c>
      <c r="DC5" s="465"/>
      <c r="DD5" s="465"/>
      <c r="DE5" s="465"/>
      <c r="DF5" s="465"/>
      <c r="DG5" s="465"/>
      <c r="DH5" s="465"/>
      <c r="DI5" s="466"/>
      <c r="DJ5" s="185"/>
      <c r="DK5" s="185"/>
      <c r="DL5" s="185"/>
      <c r="DM5" s="185"/>
      <c r="DN5" s="185"/>
      <c r="DO5" s="185"/>
    </row>
    <row r="6" spans="1:119" ht="18.75" customHeight="1" x14ac:dyDescent="0.2">
      <c r="A6" s="186"/>
      <c r="B6" s="473" t="s">
        <v>
96</v>
      </c>
      <c r="C6" s="474"/>
      <c r="D6" s="474"/>
      <c r="E6" s="475"/>
      <c r="F6" s="475"/>
      <c r="G6" s="475"/>
      <c r="H6" s="475"/>
      <c r="I6" s="475"/>
      <c r="J6" s="475"/>
      <c r="K6" s="475"/>
      <c r="L6" s="475" t="s">
        <v>
97</v>
      </c>
      <c r="M6" s="475"/>
      <c r="N6" s="475"/>
      <c r="O6" s="475"/>
      <c r="P6" s="475"/>
      <c r="Q6" s="475"/>
      <c r="R6" s="479"/>
      <c r="S6" s="479"/>
      <c r="T6" s="479"/>
      <c r="U6" s="479"/>
      <c r="V6" s="480"/>
      <c r="W6" s="483" t="s">
        <v>
98</v>
      </c>
      <c r="X6" s="484"/>
      <c r="Y6" s="484"/>
      <c r="Z6" s="484"/>
      <c r="AA6" s="484"/>
      <c r="AB6" s="474"/>
      <c r="AC6" s="487" t="s">
        <v>
99</v>
      </c>
      <c r="AD6" s="488"/>
      <c r="AE6" s="488"/>
      <c r="AF6" s="488"/>
      <c r="AG6" s="488"/>
      <c r="AH6" s="488"/>
      <c r="AI6" s="488"/>
      <c r="AJ6" s="488"/>
      <c r="AK6" s="488"/>
      <c r="AL6" s="489"/>
      <c r="AM6" s="496" t="s">
        <v>
100</v>
      </c>
      <c r="AN6" s="497"/>
      <c r="AO6" s="497"/>
      <c r="AP6" s="497"/>
      <c r="AQ6" s="497"/>
      <c r="AR6" s="497"/>
      <c r="AS6" s="497"/>
      <c r="AT6" s="498"/>
      <c r="AU6" s="499" t="s">
        <v>
101</v>
      </c>
      <c r="AV6" s="500"/>
      <c r="AW6" s="500"/>
      <c r="AX6" s="500"/>
      <c r="AY6" s="501" t="s">
        <v>
102</v>
      </c>
      <c r="AZ6" s="502"/>
      <c r="BA6" s="502"/>
      <c r="BB6" s="502"/>
      <c r="BC6" s="502"/>
      <c r="BD6" s="502"/>
      <c r="BE6" s="502"/>
      <c r="BF6" s="502"/>
      <c r="BG6" s="502"/>
      <c r="BH6" s="502"/>
      <c r="BI6" s="502"/>
      <c r="BJ6" s="502"/>
      <c r="BK6" s="502"/>
      <c r="BL6" s="502"/>
      <c r="BM6" s="503"/>
      <c r="BN6" s="467">
        <v>
5030566</v>
      </c>
      <c r="BO6" s="468"/>
      <c r="BP6" s="468"/>
      <c r="BQ6" s="468"/>
      <c r="BR6" s="468"/>
      <c r="BS6" s="468"/>
      <c r="BT6" s="468"/>
      <c r="BU6" s="469"/>
      <c r="BV6" s="467">
        <v>
4748958</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91</v>
      </c>
      <c r="CU6" s="505"/>
      <c r="CV6" s="505"/>
      <c r="CW6" s="505"/>
      <c r="CX6" s="505"/>
      <c r="CY6" s="505"/>
      <c r="CZ6" s="505"/>
      <c r="DA6" s="506"/>
      <c r="DB6" s="504">
        <v>
91.1</v>
      </c>
      <c r="DC6" s="505"/>
      <c r="DD6" s="505"/>
      <c r="DE6" s="505"/>
      <c r="DF6" s="505"/>
      <c r="DG6" s="505"/>
      <c r="DH6" s="505"/>
      <c r="DI6" s="506"/>
      <c r="DJ6" s="185"/>
      <c r="DK6" s="185"/>
      <c r="DL6" s="185"/>
      <c r="DM6" s="185"/>
      <c r="DN6" s="185"/>
      <c r="DO6" s="185"/>
    </row>
    <row r="7" spans="1:119" ht="18.75" customHeight="1" x14ac:dyDescent="0.2">
      <c r="A7" s="186"/>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713332</v>
      </c>
      <c r="BO7" s="468"/>
      <c r="BP7" s="468"/>
      <c r="BQ7" s="468"/>
      <c r="BR7" s="468"/>
      <c r="BS7" s="468"/>
      <c r="BT7" s="468"/>
      <c r="BU7" s="469"/>
      <c r="BV7" s="467">
        <v>
1007299</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41166136</v>
      </c>
      <c r="CU7" s="468"/>
      <c r="CV7" s="468"/>
      <c r="CW7" s="468"/>
      <c r="CX7" s="468"/>
      <c r="CY7" s="468"/>
      <c r="CZ7" s="468"/>
      <c r="DA7" s="469"/>
      <c r="DB7" s="467">
        <v>
40716024</v>
      </c>
      <c r="DC7" s="468"/>
      <c r="DD7" s="468"/>
      <c r="DE7" s="468"/>
      <c r="DF7" s="468"/>
      <c r="DG7" s="468"/>
      <c r="DH7" s="468"/>
      <c r="DI7" s="469"/>
      <c r="DJ7" s="185"/>
      <c r="DK7" s="185"/>
      <c r="DL7" s="185"/>
      <c r="DM7" s="185"/>
      <c r="DN7" s="185"/>
      <c r="DO7" s="185"/>
    </row>
    <row r="8" spans="1:119" ht="18.75" customHeight="1" thickBot="1" x14ac:dyDescent="0.25">
      <c r="A8" s="186"/>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109</v>
      </c>
      <c r="AV8" s="500"/>
      <c r="AW8" s="500"/>
      <c r="AX8" s="500"/>
      <c r="AY8" s="501" t="s">
        <v>
110</v>
      </c>
      <c r="AZ8" s="502"/>
      <c r="BA8" s="502"/>
      <c r="BB8" s="502"/>
      <c r="BC8" s="502"/>
      <c r="BD8" s="502"/>
      <c r="BE8" s="502"/>
      <c r="BF8" s="502"/>
      <c r="BG8" s="502"/>
      <c r="BH8" s="502"/>
      <c r="BI8" s="502"/>
      <c r="BJ8" s="502"/>
      <c r="BK8" s="502"/>
      <c r="BL8" s="502"/>
      <c r="BM8" s="503"/>
      <c r="BN8" s="467">
        <v>
4317234</v>
      </c>
      <c r="BO8" s="468"/>
      <c r="BP8" s="468"/>
      <c r="BQ8" s="468"/>
      <c r="BR8" s="468"/>
      <c r="BS8" s="468"/>
      <c r="BT8" s="468"/>
      <c r="BU8" s="469"/>
      <c r="BV8" s="467">
        <v>
3741659</v>
      </c>
      <c r="BW8" s="468"/>
      <c r="BX8" s="468"/>
      <c r="BY8" s="468"/>
      <c r="BZ8" s="468"/>
      <c r="CA8" s="468"/>
      <c r="CB8" s="468"/>
      <c r="CC8" s="469"/>
      <c r="CD8" s="470" t="s">
        <v>
111</v>
      </c>
      <c r="CE8" s="471"/>
      <c r="CF8" s="471"/>
      <c r="CG8" s="471"/>
      <c r="CH8" s="471"/>
      <c r="CI8" s="471"/>
      <c r="CJ8" s="471"/>
      <c r="CK8" s="471"/>
      <c r="CL8" s="471"/>
      <c r="CM8" s="471"/>
      <c r="CN8" s="471"/>
      <c r="CO8" s="471"/>
      <c r="CP8" s="471"/>
      <c r="CQ8" s="471"/>
      <c r="CR8" s="471"/>
      <c r="CS8" s="472"/>
      <c r="CT8" s="507">
        <v>
1.17</v>
      </c>
      <c r="CU8" s="508"/>
      <c r="CV8" s="508"/>
      <c r="CW8" s="508"/>
      <c r="CX8" s="508"/>
      <c r="CY8" s="508"/>
      <c r="CZ8" s="508"/>
      <c r="DA8" s="509"/>
      <c r="DB8" s="507">
        <v>
1.18</v>
      </c>
      <c r="DC8" s="508"/>
      <c r="DD8" s="508"/>
      <c r="DE8" s="508"/>
      <c r="DF8" s="508"/>
      <c r="DG8" s="508"/>
      <c r="DH8" s="508"/>
      <c r="DI8" s="509"/>
      <c r="DJ8" s="185"/>
      <c r="DK8" s="185"/>
      <c r="DL8" s="185"/>
      <c r="DM8" s="185"/>
      <c r="DN8" s="185"/>
      <c r="DO8" s="185"/>
    </row>
    <row r="9" spans="1:119" ht="18.75" customHeight="1" thickBot="1" x14ac:dyDescent="0.25">
      <c r="A9" s="186"/>
      <c r="B9" s="461" t="s">
        <v>
112</v>
      </c>
      <c r="C9" s="462"/>
      <c r="D9" s="462"/>
      <c r="E9" s="462"/>
      <c r="F9" s="462"/>
      <c r="G9" s="462"/>
      <c r="H9" s="462"/>
      <c r="I9" s="462"/>
      <c r="J9" s="462"/>
      <c r="K9" s="510"/>
      <c r="L9" s="511" t="s">
        <v>
113</v>
      </c>
      <c r="M9" s="512"/>
      <c r="N9" s="512"/>
      <c r="O9" s="512"/>
      <c r="P9" s="512"/>
      <c r="Q9" s="513"/>
      <c r="R9" s="514">
        <v>
176295</v>
      </c>
      <c r="S9" s="515"/>
      <c r="T9" s="515"/>
      <c r="U9" s="515"/>
      <c r="V9" s="516"/>
      <c r="W9" s="424" t="s">
        <v>
114</v>
      </c>
      <c r="X9" s="425"/>
      <c r="Y9" s="425"/>
      <c r="Z9" s="425"/>
      <c r="AA9" s="425"/>
      <c r="AB9" s="425"/>
      <c r="AC9" s="425"/>
      <c r="AD9" s="425"/>
      <c r="AE9" s="425"/>
      <c r="AF9" s="425"/>
      <c r="AG9" s="425"/>
      <c r="AH9" s="425"/>
      <c r="AI9" s="425"/>
      <c r="AJ9" s="425"/>
      <c r="AK9" s="425"/>
      <c r="AL9" s="426"/>
      <c r="AM9" s="496" t="s">
        <v>
115</v>
      </c>
      <c r="AN9" s="497"/>
      <c r="AO9" s="497"/>
      <c r="AP9" s="497"/>
      <c r="AQ9" s="497"/>
      <c r="AR9" s="497"/>
      <c r="AS9" s="497"/>
      <c r="AT9" s="498"/>
      <c r="AU9" s="499" t="s">
        <v>
109</v>
      </c>
      <c r="AV9" s="500"/>
      <c r="AW9" s="500"/>
      <c r="AX9" s="500"/>
      <c r="AY9" s="501" t="s">
        <v>
116</v>
      </c>
      <c r="AZ9" s="502"/>
      <c r="BA9" s="502"/>
      <c r="BB9" s="502"/>
      <c r="BC9" s="502"/>
      <c r="BD9" s="502"/>
      <c r="BE9" s="502"/>
      <c r="BF9" s="502"/>
      <c r="BG9" s="502"/>
      <c r="BH9" s="502"/>
      <c r="BI9" s="502"/>
      <c r="BJ9" s="502"/>
      <c r="BK9" s="502"/>
      <c r="BL9" s="502"/>
      <c r="BM9" s="503"/>
      <c r="BN9" s="467">
        <v>
575575</v>
      </c>
      <c r="BO9" s="468"/>
      <c r="BP9" s="468"/>
      <c r="BQ9" s="468"/>
      <c r="BR9" s="468"/>
      <c r="BS9" s="468"/>
      <c r="BT9" s="468"/>
      <c r="BU9" s="469"/>
      <c r="BV9" s="467">
        <v>
-171585</v>
      </c>
      <c r="BW9" s="468"/>
      <c r="BX9" s="468"/>
      <c r="BY9" s="468"/>
      <c r="BZ9" s="468"/>
      <c r="CA9" s="468"/>
      <c r="CB9" s="468"/>
      <c r="CC9" s="469"/>
      <c r="CD9" s="470" t="s">
        <v>
117</v>
      </c>
      <c r="CE9" s="471"/>
      <c r="CF9" s="471"/>
      <c r="CG9" s="471"/>
      <c r="CH9" s="471"/>
      <c r="CI9" s="471"/>
      <c r="CJ9" s="471"/>
      <c r="CK9" s="471"/>
      <c r="CL9" s="471"/>
      <c r="CM9" s="471"/>
      <c r="CN9" s="471"/>
      <c r="CO9" s="471"/>
      <c r="CP9" s="471"/>
      <c r="CQ9" s="471"/>
      <c r="CR9" s="471"/>
      <c r="CS9" s="472"/>
      <c r="CT9" s="464">
        <v>
7.1</v>
      </c>
      <c r="CU9" s="465"/>
      <c r="CV9" s="465"/>
      <c r="CW9" s="465"/>
      <c r="CX9" s="465"/>
      <c r="CY9" s="465"/>
      <c r="CZ9" s="465"/>
      <c r="DA9" s="466"/>
      <c r="DB9" s="464">
        <v>
7.9</v>
      </c>
      <c r="DC9" s="465"/>
      <c r="DD9" s="465"/>
      <c r="DE9" s="465"/>
      <c r="DF9" s="465"/>
      <c r="DG9" s="465"/>
      <c r="DH9" s="465"/>
      <c r="DI9" s="466"/>
      <c r="DJ9" s="185"/>
      <c r="DK9" s="185"/>
      <c r="DL9" s="185"/>
      <c r="DM9" s="185"/>
      <c r="DN9" s="185"/>
      <c r="DO9" s="185"/>
    </row>
    <row r="10" spans="1:119" ht="18.75" customHeight="1" thickBot="1" x14ac:dyDescent="0.25">
      <c r="A10" s="186"/>
      <c r="B10" s="461"/>
      <c r="C10" s="462"/>
      <c r="D10" s="462"/>
      <c r="E10" s="462"/>
      <c r="F10" s="462"/>
      <c r="G10" s="462"/>
      <c r="H10" s="462"/>
      <c r="I10" s="462"/>
      <c r="J10" s="462"/>
      <c r="K10" s="510"/>
      <c r="L10" s="517" t="s">
        <v>
118</v>
      </c>
      <c r="M10" s="497"/>
      <c r="N10" s="497"/>
      <c r="O10" s="497"/>
      <c r="P10" s="497"/>
      <c r="Q10" s="498"/>
      <c r="R10" s="518">
        <v>
179668</v>
      </c>
      <c r="S10" s="519"/>
      <c r="T10" s="519"/>
      <c r="U10" s="519"/>
      <c r="V10" s="520"/>
      <c r="W10" s="455"/>
      <c r="X10" s="456"/>
      <c r="Y10" s="456"/>
      <c r="Z10" s="456"/>
      <c r="AA10" s="456"/>
      <c r="AB10" s="456"/>
      <c r="AC10" s="456"/>
      <c r="AD10" s="456"/>
      <c r="AE10" s="456"/>
      <c r="AF10" s="456"/>
      <c r="AG10" s="456"/>
      <c r="AH10" s="456"/>
      <c r="AI10" s="456"/>
      <c r="AJ10" s="456"/>
      <c r="AK10" s="456"/>
      <c r="AL10" s="459"/>
      <c r="AM10" s="496" t="s">
        <v>
119</v>
      </c>
      <c r="AN10" s="497"/>
      <c r="AO10" s="497"/>
      <c r="AP10" s="497"/>
      <c r="AQ10" s="497"/>
      <c r="AR10" s="497"/>
      <c r="AS10" s="497"/>
      <c r="AT10" s="498"/>
      <c r="AU10" s="499" t="s">
        <v>
120</v>
      </c>
      <c r="AV10" s="500"/>
      <c r="AW10" s="500"/>
      <c r="AX10" s="500"/>
      <c r="AY10" s="501" t="s">
        <v>
121</v>
      </c>
      <c r="AZ10" s="502"/>
      <c r="BA10" s="502"/>
      <c r="BB10" s="502"/>
      <c r="BC10" s="502"/>
      <c r="BD10" s="502"/>
      <c r="BE10" s="502"/>
      <c r="BF10" s="502"/>
      <c r="BG10" s="502"/>
      <c r="BH10" s="502"/>
      <c r="BI10" s="502"/>
      <c r="BJ10" s="502"/>
      <c r="BK10" s="502"/>
      <c r="BL10" s="502"/>
      <c r="BM10" s="503"/>
      <c r="BN10" s="467">
        <v>
3454</v>
      </c>
      <c r="BO10" s="468"/>
      <c r="BP10" s="468"/>
      <c r="BQ10" s="468"/>
      <c r="BR10" s="468"/>
      <c r="BS10" s="468"/>
      <c r="BT10" s="468"/>
      <c r="BU10" s="469"/>
      <c r="BV10" s="467">
        <v>
2411175</v>
      </c>
      <c r="BW10" s="468"/>
      <c r="BX10" s="468"/>
      <c r="BY10" s="468"/>
      <c r="BZ10" s="468"/>
      <c r="CA10" s="468"/>
      <c r="CB10" s="468"/>
      <c r="CC10" s="469"/>
      <c r="CD10" s="190" t="s">
        <v>
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1"/>
      <c r="C11" s="462"/>
      <c r="D11" s="462"/>
      <c r="E11" s="462"/>
      <c r="F11" s="462"/>
      <c r="G11" s="462"/>
      <c r="H11" s="462"/>
      <c r="I11" s="462"/>
      <c r="J11" s="462"/>
      <c r="K11" s="510"/>
      <c r="L11" s="521" t="s">
        <v>
123</v>
      </c>
      <c r="M11" s="522"/>
      <c r="N11" s="522"/>
      <c r="O11" s="522"/>
      <c r="P11" s="522"/>
      <c r="Q11" s="523"/>
      <c r="R11" s="524" t="s">
        <v>
124</v>
      </c>
      <c r="S11" s="525"/>
      <c r="T11" s="525"/>
      <c r="U11" s="525"/>
      <c r="V11" s="526"/>
      <c r="W11" s="455"/>
      <c r="X11" s="456"/>
      <c r="Y11" s="456"/>
      <c r="Z11" s="456"/>
      <c r="AA11" s="456"/>
      <c r="AB11" s="456"/>
      <c r="AC11" s="456"/>
      <c r="AD11" s="456"/>
      <c r="AE11" s="456"/>
      <c r="AF11" s="456"/>
      <c r="AG11" s="456"/>
      <c r="AH11" s="456"/>
      <c r="AI11" s="456"/>
      <c r="AJ11" s="456"/>
      <c r="AK11" s="456"/>
      <c r="AL11" s="459"/>
      <c r="AM11" s="496" t="s">
        <v>
125</v>
      </c>
      <c r="AN11" s="497"/>
      <c r="AO11" s="497"/>
      <c r="AP11" s="497"/>
      <c r="AQ11" s="497"/>
      <c r="AR11" s="497"/>
      <c r="AS11" s="497"/>
      <c r="AT11" s="498"/>
      <c r="AU11" s="499" t="s">
        <v>
109</v>
      </c>
      <c r="AV11" s="500"/>
      <c r="AW11" s="500"/>
      <c r="AX11" s="500"/>
      <c r="AY11" s="501" t="s">
        <v>
126</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127</v>
      </c>
      <c r="CE11" s="471"/>
      <c r="CF11" s="471"/>
      <c r="CG11" s="471"/>
      <c r="CH11" s="471"/>
      <c r="CI11" s="471"/>
      <c r="CJ11" s="471"/>
      <c r="CK11" s="471"/>
      <c r="CL11" s="471"/>
      <c r="CM11" s="471"/>
      <c r="CN11" s="471"/>
      <c r="CO11" s="471"/>
      <c r="CP11" s="471"/>
      <c r="CQ11" s="471"/>
      <c r="CR11" s="471"/>
      <c r="CS11" s="472"/>
      <c r="CT11" s="507" t="s">
        <v>
128</v>
      </c>
      <c r="CU11" s="508"/>
      <c r="CV11" s="508"/>
      <c r="CW11" s="508"/>
      <c r="CX11" s="508"/>
      <c r="CY11" s="508"/>
      <c r="CZ11" s="508"/>
      <c r="DA11" s="509"/>
      <c r="DB11" s="507" t="s">
        <v>
128</v>
      </c>
      <c r="DC11" s="508"/>
      <c r="DD11" s="508"/>
      <c r="DE11" s="508"/>
      <c r="DF11" s="508"/>
      <c r="DG11" s="508"/>
      <c r="DH11" s="508"/>
      <c r="DI11" s="509"/>
      <c r="DJ11" s="185"/>
      <c r="DK11" s="185"/>
      <c r="DL11" s="185"/>
      <c r="DM11" s="185"/>
      <c r="DN11" s="185"/>
      <c r="DO11" s="185"/>
    </row>
    <row r="12" spans="1:119" ht="18.75" customHeight="1" x14ac:dyDescent="0.2">
      <c r="A12" s="186"/>
      <c r="B12" s="527" t="s">
        <v>
129</v>
      </c>
      <c r="C12" s="528"/>
      <c r="D12" s="528"/>
      <c r="E12" s="528"/>
      <c r="F12" s="528"/>
      <c r="G12" s="528"/>
      <c r="H12" s="528"/>
      <c r="I12" s="528"/>
      <c r="J12" s="528"/>
      <c r="K12" s="529"/>
      <c r="L12" s="536" t="s">
        <v>
130</v>
      </c>
      <c r="M12" s="537"/>
      <c r="N12" s="537"/>
      <c r="O12" s="537"/>
      <c r="P12" s="537"/>
      <c r="Q12" s="538"/>
      <c r="R12" s="539">
        <v>
184090</v>
      </c>
      <c r="S12" s="540"/>
      <c r="T12" s="540"/>
      <c r="U12" s="540"/>
      <c r="V12" s="541"/>
      <c r="W12" s="542" t="s">
        <v>
1</v>
      </c>
      <c r="X12" s="500"/>
      <c r="Y12" s="500"/>
      <c r="Z12" s="500"/>
      <c r="AA12" s="500"/>
      <c r="AB12" s="543"/>
      <c r="AC12" s="544" t="s">
        <v>
131</v>
      </c>
      <c r="AD12" s="545"/>
      <c r="AE12" s="545"/>
      <c r="AF12" s="545"/>
      <c r="AG12" s="546"/>
      <c r="AH12" s="544" t="s">
        <v>
132</v>
      </c>
      <c r="AI12" s="545"/>
      <c r="AJ12" s="545"/>
      <c r="AK12" s="545"/>
      <c r="AL12" s="547"/>
      <c r="AM12" s="496" t="s">
        <v>
133</v>
      </c>
      <c r="AN12" s="497"/>
      <c r="AO12" s="497"/>
      <c r="AP12" s="497"/>
      <c r="AQ12" s="497"/>
      <c r="AR12" s="497"/>
      <c r="AS12" s="497"/>
      <c r="AT12" s="498"/>
      <c r="AU12" s="499" t="s">
        <v>
109</v>
      </c>
      <c r="AV12" s="500"/>
      <c r="AW12" s="500"/>
      <c r="AX12" s="500"/>
      <c r="AY12" s="501" t="s">
        <v>
134</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0</v>
      </c>
      <c r="BW12" s="468"/>
      <c r="BX12" s="468"/>
      <c r="BY12" s="468"/>
      <c r="BZ12" s="468"/>
      <c r="CA12" s="468"/>
      <c r="CB12" s="468"/>
      <c r="CC12" s="469"/>
      <c r="CD12" s="470" t="s">
        <v>
135</v>
      </c>
      <c r="CE12" s="471"/>
      <c r="CF12" s="471"/>
      <c r="CG12" s="471"/>
      <c r="CH12" s="471"/>
      <c r="CI12" s="471"/>
      <c r="CJ12" s="471"/>
      <c r="CK12" s="471"/>
      <c r="CL12" s="471"/>
      <c r="CM12" s="471"/>
      <c r="CN12" s="471"/>
      <c r="CO12" s="471"/>
      <c r="CP12" s="471"/>
      <c r="CQ12" s="471"/>
      <c r="CR12" s="471"/>
      <c r="CS12" s="472"/>
      <c r="CT12" s="507" t="s">
        <v>
136</v>
      </c>
      <c r="CU12" s="508"/>
      <c r="CV12" s="508"/>
      <c r="CW12" s="508"/>
      <c r="CX12" s="508"/>
      <c r="CY12" s="508"/>
      <c r="CZ12" s="508"/>
      <c r="DA12" s="509"/>
      <c r="DB12" s="507" t="s">
        <v>
137</v>
      </c>
      <c r="DC12" s="508"/>
      <c r="DD12" s="508"/>
      <c r="DE12" s="508"/>
      <c r="DF12" s="508"/>
      <c r="DG12" s="508"/>
      <c r="DH12" s="508"/>
      <c r="DI12" s="509"/>
      <c r="DJ12" s="185"/>
      <c r="DK12" s="185"/>
      <c r="DL12" s="185"/>
      <c r="DM12" s="185"/>
      <c r="DN12" s="185"/>
      <c r="DO12" s="185"/>
    </row>
    <row r="13" spans="1:119" ht="18.75" customHeight="1" x14ac:dyDescent="0.2">
      <c r="A13" s="186"/>
      <c r="B13" s="530"/>
      <c r="C13" s="531"/>
      <c r="D13" s="531"/>
      <c r="E13" s="531"/>
      <c r="F13" s="531"/>
      <c r="G13" s="531"/>
      <c r="H13" s="531"/>
      <c r="I13" s="531"/>
      <c r="J13" s="531"/>
      <c r="K13" s="532"/>
      <c r="L13" s="196"/>
      <c r="M13" s="558" t="s">
        <v>
138</v>
      </c>
      <c r="N13" s="559"/>
      <c r="O13" s="559"/>
      <c r="P13" s="559"/>
      <c r="Q13" s="560"/>
      <c r="R13" s="551">
        <v>
179492</v>
      </c>
      <c r="S13" s="552"/>
      <c r="T13" s="552"/>
      <c r="U13" s="552"/>
      <c r="V13" s="553"/>
      <c r="W13" s="483" t="s">
        <v>
139</v>
      </c>
      <c r="X13" s="484"/>
      <c r="Y13" s="484"/>
      <c r="Z13" s="484"/>
      <c r="AA13" s="484"/>
      <c r="AB13" s="474"/>
      <c r="AC13" s="518">
        <v>
673</v>
      </c>
      <c r="AD13" s="519"/>
      <c r="AE13" s="519"/>
      <c r="AF13" s="519"/>
      <c r="AG13" s="561"/>
      <c r="AH13" s="518">
        <v>
672</v>
      </c>
      <c r="AI13" s="519"/>
      <c r="AJ13" s="519"/>
      <c r="AK13" s="519"/>
      <c r="AL13" s="520"/>
      <c r="AM13" s="496" t="s">
        <v>
140</v>
      </c>
      <c r="AN13" s="497"/>
      <c r="AO13" s="497"/>
      <c r="AP13" s="497"/>
      <c r="AQ13" s="497"/>
      <c r="AR13" s="497"/>
      <c r="AS13" s="497"/>
      <c r="AT13" s="498"/>
      <c r="AU13" s="499" t="s">
        <v>
101</v>
      </c>
      <c r="AV13" s="500"/>
      <c r="AW13" s="500"/>
      <c r="AX13" s="500"/>
      <c r="AY13" s="501" t="s">
        <v>
141</v>
      </c>
      <c r="AZ13" s="502"/>
      <c r="BA13" s="502"/>
      <c r="BB13" s="502"/>
      <c r="BC13" s="502"/>
      <c r="BD13" s="502"/>
      <c r="BE13" s="502"/>
      <c r="BF13" s="502"/>
      <c r="BG13" s="502"/>
      <c r="BH13" s="502"/>
      <c r="BI13" s="502"/>
      <c r="BJ13" s="502"/>
      <c r="BK13" s="502"/>
      <c r="BL13" s="502"/>
      <c r="BM13" s="503"/>
      <c r="BN13" s="467">
        <v>
579029</v>
      </c>
      <c r="BO13" s="468"/>
      <c r="BP13" s="468"/>
      <c r="BQ13" s="468"/>
      <c r="BR13" s="468"/>
      <c r="BS13" s="468"/>
      <c r="BT13" s="468"/>
      <c r="BU13" s="469"/>
      <c r="BV13" s="467">
        <v>
2239590</v>
      </c>
      <c r="BW13" s="468"/>
      <c r="BX13" s="468"/>
      <c r="BY13" s="468"/>
      <c r="BZ13" s="468"/>
      <c r="CA13" s="468"/>
      <c r="CB13" s="468"/>
      <c r="CC13" s="469"/>
      <c r="CD13" s="470" t="s">
        <v>
142</v>
      </c>
      <c r="CE13" s="471"/>
      <c r="CF13" s="471"/>
      <c r="CG13" s="471"/>
      <c r="CH13" s="471"/>
      <c r="CI13" s="471"/>
      <c r="CJ13" s="471"/>
      <c r="CK13" s="471"/>
      <c r="CL13" s="471"/>
      <c r="CM13" s="471"/>
      <c r="CN13" s="471"/>
      <c r="CO13" s="471"/>
      <c r="CP13" s="471"/>
      <c r="CQ13" s="471"/>
      <c r="CR13" s="471"/>
      <c r="CS13" s="472"/>
      <c r="CT13" s="464">
        <v>
2.4</v>
      </c>
      <c r="CU13" s="465"/>
      <c r="CV13" s="465"/>
      <c r="CW13" s="465"/>
      <c r="CX13" s="465"/>
      <c r="CY13" s="465"/>
      <c r="CZ13" s="465"/>
      <c r="DA13" s="466"/>
      <c r="DB13" s="464">
        <v>
2.8</v>
      </c>
      <c r="DC13" s="465"/>
      <c r="DD13" s="465"/>
      <c r="DE13" s="465"/>
      <c r="DF13" s="465"/>
      <c r="DG13" s="465"/>
      <c r="DH13" s="465"/>
      <c r="DI13" s="466"/>
      <c r="DJ13" s="185"/>
      <c r="DK13" s="185"/>
      <c r="DL13" s="185"/>
      <c r="DM13" s="185"/>
      <c r="DN13" s="185"/>
      <c r="DO13" s="185"/>
    </row>
    <row r="14" spans="1:119" ht="18.75" customHeight="1" thickBot="1" x14ac:dyDescent="0.25">
      <c r="A14" s="186"/>
      <c r="B14" s="530"/>
      <c r="C14" s="531"/>
      <c r="D14" s="531"/>
      <c r="E14" s="531"/>
      <c r="F14" s="531"/>
      <c r="G14" s="531"/>
      <c r="H14" s="531"/>
      <c r="I14" s="531"/>
      <c r="J14" s="531"/>
      <c r="K14" s="532"/>
      <c r="L14" s="548" t="s">
        <v>
143</v>
      </c>
      <c r="M14" s="549"/>
      <c r="N14" s="549"/>
      <c r="O14" s="549"/>
      <c r="P14" s="549"/>
      <c r="Q14" s="550"/>
      <c r="R14" s="551">
        <v>
183822</v>
      </c>
      <c r="S14" s="552"/>
      <c r="T14" s="552"/>
      <c r="U14" s="552"/>
      <c r="V14" s="553"/>
      <c r="W14" s="457"/>
      <c r="X14" s="458"/>
      <c r="Y14" s="458"/>
      <c r="Z14" s="458"/>
      <c r="AA14" s="458"/>
      <c r="AB14" s="447"/>
      <c r="AC14" s="554">
        <v>
1</v>
      </c>
      <c r="AD14" s="555"/>
      <c r="AE14" s="555"/>
      <c r="AF14" s="555"/>
      <c r="AG14" s="556"/>
      <c r="AH14" s="554">
        <v>
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144</v>
      </c>
      <c r="CE14" s="563"/>
      <c r="CF14" s="563"/>
      <c r="CG14" s="563"/>
      <c r="CH14" s="563"/>
      <c r="CI14" s="563"/>
      <c r="CJ14" s="563"/>
      <c r="CK14" s="563"/>
      <c r="CL14" s="563"/>
      <c r="CM14" s="563"/>
      <c r="CN14" s="563"/>
      <c r="CO14" s="563"/>
      <c r="CP14" s="563"/>
      <c r="CQ14" s="563"/>
      <c r="CR14" s="563"/>
      <c r="CS14" s="564"/>
      <c r="CT14" s="565" t="s">
        <v>
136</v>
      </c>
      <c r="CU14" s="566"/>
      <c r="CV14" s="566"/>
      <c r="CW14" s="566"/>
      <c r="CX14" s="566"/>
      <c r="CY14" s="566"/>
      <c r="CZ14" s="566"/>
      <c r="DA14" s="567"/>
      <c r="DB14" s="565" t="s">
        <v>
128</v>
      </c>
      <c r="DC14" s="566"/>
      <c r="DD14" s="566"/>
      <c r="DE14" s="566"/>
      <c r="DF14" s="566"/>
      <c r="DG14" s="566"/>
      <c r="DH14" s="566"/>
      <c r="DI14" s="567"/>
      <c r="DJ14" s="185"/>
      <c r="DK14" s="185"/>
      <c r="DL14" s="185"/>
      <c r="DM14" s="185"/>
      <c r="DN14" s="185"/>
      <c r="DO14" s="185"/>
    </row>
    <row r="15" spans="1:119" ht="18.75" customHeight="1" x14ac:dyDescent="0.2">
      <c r="A15" s="186"/>
      <c r="B15" s="530"/>
      <c r="C15" s="531"/>
      <c r="D15" s="531"/>
      <c r="E15" s="531"/>
      <c r="F15" s="531"/>
      <c r="G15" s="531"/>
      <c r="H15" s="531"/>
      <c r="I15" s="531"/>
      <c r="J15" s="531"/>
      <c r="K15" s="532"/>
      <c r="L15" s="196"/>
      <c r="M15" s="558" t="s">
        <v>
138</v>
      </c>
      <c r="N15" s="559"/>
      <c r="O15" s="559"/>
      <c r="P15" s="559"/>
      <c r="Q15" s="560"/>
      <c r="R15" s="551">
        <v>
179448</v>
      </c>
      <c r="S15" s="552"/>
      <c r="T15" s="552"/>
      <c r="U15" s="552"/>
      <c r="V15" s="553"/>
      <c r="W15" s="483" t="s">
        <v>
145</v>
      </c>
      <c r="X15" s="484"/>
      <c r="Y15" s="484"/>
      <c r="Z15" s="484"/>
      <c r="AA15" s="484"/>
      <c r="AB15" s="474"/>
      <c r="AC15" s="518">
        <v>
12981</v>
      </c>
      <c r="AD15" s="519"/>
      <c r="AE15" s="519"/>
      <c r="AF15" s="519"/>
      <c r="AG15" s="561"/>
      <c r="AH15" s="518">
        <v>
13083</v>
      </c>
      <c r="AI15" s="519"/>
      <c r="AJ15" s="519"/>
      <c r="AK15" s="519"/>
      <c r="AL15" s="520"/>
      <c r="AM15" s="496"/>
      <c r="AN15" s="497"/>
      <c r="AO15" s="497"/>
      <c r="AP15" s="497"/>
      <c r="AQ15" s="497"/>
      <c r="AR15" s="497"/>
      <c r="AS15" s="497"/>
      <c r="AT15" s="498"/>
      <c r="AU15" s="499"/>
      <c r="AV15" s="500"/>
      <c r="AW15" s="500"/>
      <c r="AX15" s="500"/>
      <c r="AY15" s="427" t="s">
        <v>
146</v>
      </c>
      <c r="AZ15" s="428"/>
      <c r="BA15" s="428"/>
      <c r="BB15" s="428"/>
      <c r="BC15" s="428"/>
      <c r="BD15" s="428"/>
      <c r="BE15" s="428"/>
      <c r="BF15" s="428"/>
      <c r="BG15" s="428"/>
      <c r="BH15" s="428"/>
      <c r="BI15" s="428"/>
      <c r="BJ15" s="428"/>
      <c r="BK15" s="428"/>
      <c r="BL15" s="428"/>
      <c r="BM15" s="429"/>
      <c r="BN15" s="430">
        <v>
31668694</v>
      </c>
      <c r="BO15" s="431"/>
      <c r="BP15" s="431"/>
      <c r="BQ15" s="431"/>
      <c r="BR15" s="431"/>
      <c r="BS15" s="431"/>
      <c r="BT15" s="431"/>
      <c r="BU15" s="432"/>
      <c r="BV15" s="430">
        <v>
31361730</v>
      </c>
      <c r="BW15" s="431"/>
      <c r="BX15" s="431"/>
      <c r="BY15" s="431"/>
      <c r="BZ15" s="431"/>
      <c r="CA15" s="431"/>
      <c r="CB15" s="431"/>
      <c r="CC15" s="432"/>
      <c r="CD15" s="568" t="s">
        <v>
147</v>
      </c>
      <c r="CE15" s="569"/>
      <c r="CF15" s="569"/>
      <c r="CG15" s="569"/>
      <c r="CH15" s="569"/>
      <c r="CI15" s="569"/>
      <c r="CJ15" s="569"/>
      <c r="CK15" s="569"/>
      <c r="CL15" s="569"/>
      <c r="CM15" s="569"/>
      <c r="CN15" s="569"/>
      <c r="CO15" s="569"/>
      <c r="CP15" s="569"/>
      <c r="CQ15" s="569"/>
      <c r="CR15" s="569"/>
      <c r="CS15" s="57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30"/>
      <c r="C16" s="531"/>
      <c r="D16" s="531"/>
      <c r="E16" s="531"/>
      <c r="F16" s="531"/>
      <c r="G16" s="531"/>
      <c r="H16" s="531"/>
      <c r="I16" s="531"/>
      <c r="J16" s="531"/>
      <c r="K16" s="532"/>
      <c r="L16" s="548" t="s">
        <v>
148</v>
      </c>
      <c r="M16" s="579"/>
      <c r="N16" s="579"/>
      <c r="O16" s="579"/>
      <c r="P16" s="579"/>
      <c r="Q16" s="580"/>
      <c r="R16" s="571" t="s">
        <v>
149</v>
      </c>
      <c r="S16" s="572"/>
      <c r="T16" s="572"/>
      <c r="U16" s="572"/>
      <c r="V16" s="573"/>
      <c r="W16" s="457"/>
      <c r="X16" s="458"/>
      <c r="Y16" s="458"/>
      <c r="Z16" s="458"/>
      <c r="AA16" s="458"/>
      <c r="AB16" s="447"/>
      <c r="AC16" s="554">
        <v>
18.899999999999999</v>
      </c>
      <c r="AD16" s="555"/>
      <c r="AE16" s="555"/>
      <c r="AF16" s="555"/>
      <c r="AG16" s="556"/>
      <c r="AH16" s="554">
        <v>
18.7</v>
      </c>
      <c r="AI16" s="555"/>
      <c r="AJ16" s="555"/>
      <c r="AK16" s="555"/>
      <c r="AL16" s="557"/>
      <c r="AM16" s="496"/>
      <c r="AN16" s="497"/>
      <c r="AO16" s="497"/>
      <c r="AP16" s="497"/>
      <c r="AQ16" s="497"/>
      <c r="AR16" s="497"/>
      <c r="AS16" s="497"/>
      <c r="AT16" s="498"/>
      <c r="AU16" s="499"/>
      <c r="AV16" s="500"/>
      <c r="AW16" s="500"/>
      <c r="AX16" s="500"/>
      <c r="AY16" s="501" t="s">
        <v>
150</v>
      </c>
      <c r="AZ16" s="502"/>
      <c r="BA16" s="502"/>
      <c r="BB16" s="502"/>
      <c r="BC16" s="502"/>
      <c r="BD16" s="502"/>
      <c r="BE16" s="502"/>
      <c r="BF16" s="502"/>
      <c r="BG16" s="502"/>
      <c r="BH16" s="502"/>
      <c r="BI16" s="502"/>
      <c r="BJ16" s="502"/>
      <c r="BK16" s="502"/>
      <c r="BL16" s="502"/>
      <c r="BM16" s="503"/>
      <c r="BN16" s="467">
        <v>
27356118</v>
      </c>
      <c r="BO16" s="468"/>
      <c r="BP16" s="468"/>
      <c r="BQ16" s="468"/>
      <c r="BR16" s="468"/>
      <c r="BS16" s="468"/>
      <c r="BT16" s="468"/>
      <c r="BU16" s="469"/>
      <c r="BV16" s="467">
        <v>
27124585</v>
      </c>
      <c r="BW16" s="468"/>
      <c r="BX16" s="468"/>
      <c r="BY16" s="468"/>
      <c r="BZ16" s="468"/>
      <c r="CA16" s="468"/>
      <c r="CB16" s="468"/>
      <c r="CC16" s="469"/>
      <c r="CD16" s="200"/>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5"/>
      <c r="DK16" s="185"/>
      <c r="DL16" s="185"/>
      <c r="DM16" s="185"/>
      <c r="DN16" s="185"/>
      <c r="DO16" s="185"/>
    </row>
    <row r="17" spans="1:119" ht="18.75" customHeight="1" thickBot="1" x14ac:dyDescent="0.25">
      <c r="A17" s="186"/>
      <c r="B17" s="533"/>
      <c r="C17" s="534"/>
      <c r="D17" s="534"/>
      <c r="E17" s="534"/>
      <c r="F17" s="534"/>
      <c r="G17" s="534"/>
      <c r="H17" s="534"/>
      <c r="I17" s="534"/>
      <c r="J17" s="534"/>
      <c r="K17" s="535"/>
      <c r="L17" s="201"/>
      <c r="M17" s="574" t="s">
        <v>
151</v>
      </c>
      <c r="N17" s="575"/>
      <c r="O17" s="575"/>
      <c r="P17" s="575"/>
      <c r="Q17" s="576"/>
      <c r="R17" s="571" t="s">
        <v>
152</v>
      </c>
      <c r="S17" s="572"/>
      <c r="T17" s="572"/>
      <c r="U17" s="572"/>
      <c r="V17" s="573"/>
      <c r="W17" s="483" t="s">
        <v>
153</v>
      </c>
      <c r="X17" s="484"/>
      <c r="Y17" s="484"/>
      <c r="Z17" s="484"/>
      <c r="AA17" s="484"/>
      <c r="AB17" s="474"/>
      <c r="AC17" s="518">
        <v>
55127</v>
      </c>
      <c r="AD17" s="519"/>
      <c r="AE17" s="519"/>
      <c r="AF17" s="519"/>
      <c r="AG17" s="561"/>
      <c r="AH17" s="518">
        <v>
56040</v>
      </c>
      <c r="AI17" s="519"/>
      <c r="AJ17" s="519"/>
      <c r="AK17" s="519"/>
      <c r="AL17" s="520"/>
      <c r="AM17" s="496"/>
      <c r="AN17" s="497"/>
      <c r="AO17" s="497"/>
      <c r="AP17" s="497"/>
      <c r="AQ17" s="497"/>
      <c r="AR17" s="497"/>
      <c r="AS17" s="497"/>
      <c r="AT17" s="498"/>
      <c r="AU17" s="499"/>
      <c r="AV17" s="500"/>
      <c r="AW17" s="500"/>
      <c r="AX17" s="500"/>
      <c r="AY17" s="501" t="s">
        <v>
154</v>
      </c>
      <c r="AZ17" s="502"/>
      <c r="BA17" s="502"/>
      <c r="BB17" s="502"/>
      <c r="BC17" s="502"/>
      <c r="BD17" s="502"/>
      <c r="BE17" s="502"/>
      <c r="BF17" s="502"/>
      <c r="BG17" s="502"/>
      <c r="BH17" s="502"/>
      <c r="BI17" s="502"/>
      <c r="BJ17" s="502"/>
      <c r="BK17" s="502"/>
      <c r="BL17" s="502"/>
      <c r="BM17" s="503"/>
      <c r="BN17" s="467">
        <v>
41166136</v>
      </c>
      <c r="BO17" s="468"/>
      <c r="BP17" s="468"/>
      <c r="BQ17" s="468"/>
      <c r="BR17" s="468"/>
      <c r="BS17" s="468"/>
      <c r="BT17" s="468"/>
      <c r="BU17" s="469"/>
      <c r="BV17" s="467">
        <v>
40716024</v>
      </c>
      <c r="BW17" s="468"/>
      <c r="BX17" s="468"/>
      <c r="BY17" s="468"/>
      <c r="BZ17" s="468"/>
      <c r="CA17" s="468"/>
      <c r="CB17" s="468"/>
      <c r="CC17" s="469"/>
      <c r="CD17" s="200"/>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5"/>
      <c r="DK17" s="185"/>
      <c r="DL17" s="185"/>
      <c r="DM17" s="185"/>
      <c r="DN17" s="185"/>
      <c r="DO17" s="185"/>
    </row>
    <row r="18" spans="1:119" ht="18.75" customHeight="1" thickBot="1" x14ac:dyDescent="0.25">
      <c r="A18" s="186"/>
      <c r="B18" s="581" t="s">
        <v>
155</v>
      </c>
      <c r="C18" s="510"/>
      <c r="D18" s="510"/>
      <c r="E18" s="582"/>
      <c r="F18" s="582"/>
      <c r="G18" s="582"/>
      <c r="H18" s="582"/>
      <c r="I18" s="582"/>
      <c r="J18" s="582"/>
      <c r="K18" s="582"/>
      <c r="L18" s="583">
        <v>
24.36</v>
      </c>
      <c r="M18" s="583"/>
      <c r="N18" s="583"/>
      <c r="O18" s="583"/>
      <c r="P18" s="583"/>
      <c r="Q18" s="583"/>
      <c r="R18" s="584"/>
      <c r="S18" s="584"/>
      <c r="T18" s="584"/>
      <c r="U18" s="584"/>
      <c r="V18" s="585"/>
      <c r="W18" s="485"/>
      <c r="X18" s="486"/>
      <c r="Y18" s="486"/>
      <c r="Z18" s="486"/>
      <c r="AA18" s="486"/>
      <c r="AB18" s="477"/>
      <c r="AC18" s="586">
        <v>
80.099999999999994</v>
      </c>
      <c r="AD18" s="587"/>
      <c r="AE18" s="587"/>
      <c r="AF18" s="587"/>
      <c r="AG18" s="588"/>
      <c r="AH18" s="586">
        <v>
80.3</v>
      </c>
      <c r="AI18" s="587"/>
      <c r="AJ18" s="587"/>
      <c r="AK18" s="587"/>
      <c r="AL18" s="589"/>
      <c r="AM18" s="496"/>
      <c r="AN18" s="497"/>
      <c r="AO18" s="497"/>
      <c r="AP18" s="497"/>
      <c r="AQ18" s="497"/>
      <c r="AR18" s="497"/>
      <c r="AS18" s="497"/>
      <c r="AT18" s="498"/>
      <c r="AU18" s="499"/>
      <c r="AV18" s="500"/>
      <c r="AW18" s="500"/>
      <c r="AX18" s="500"/>
      <c r="AY18" s="501" t="s">
        <v>
156</v>
      </c>
      <c r="AZ18" s="502"/>
      <c r="BA18" s="502"/>
      <c r="BB18" s="502"/>
      <c r="BC18" s="502"/>
      <c r="BD18" s="502"/>
      <c r="BE18" s="502"/>
      <c r="BF18" s="502"/>
      <c r="BG18" s="502"/>
      <c r="BH18" s="502"/>
      <c r="BI18" s="502"/>
      <c r="BJ18" s="502"/>
      <c r="BK18" s="502"/>
      <c r="BL18" s="502"/>
      <c r="BM18" s="503"/>
      <c r="BN18" s="467">
        <v>
38776692</v>
      </c>
      <c r="BO18" s="468"/>
      <c r="BP18" s="468"/>
      <c r="BQ18" s="468"/>
      <c r="BR18" s="468"/>
      <c r="BS18" s="468"/>
      <c r="BT18" s="468"/>
      <c r="BU18" s="469"/>
      <c r="BV18" s="467">
        <v>
38463450</v>
      </c>
      <c r="BW18" s="468"/>
      <c r="BX18" s="468"/>
      <c r="BY18" s="468"/>
      <c r="BZ18" s="468"/>
      <c r="CA18" s="468"/>
      <c r="CB18" s="468"/>
      <c r="CC18" s="469"/>
      <c r="CD18" s="200"/>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5"/>
      <c r="DK18" s="185"/>
      <c r="DL18" s="185"/>
      <c r="DM18" s="185"/>
      <c r="DN18" s="185"/>
      <c r="DO18" s="185"/>
    </row>
    <row r="19" spans="1:119" ht="18.75" customHeight="1" thickBot="1" x14ac:dyDescent="0.25">
      <c r="A19" s="186"/>
      <c r="B19" s="581" t="s">
        <v>
157</v>
      </c>
      <c r="C19" s="510"/>
      <c r="D19" s="510"/>
      <c r="E19" s="582"/>
      <c r="F19" s="582"/>
      <c r="G19" s="582"/>
      <c r="H19" s="582"/>
      <c r="I19" s="582"/>
      <c r="J19" s="582"/>
      <c r="K19" s="582"/>
      <c r="L19" s="590">
        <v>
7237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158</v>
      </c>
      <c r="AZ19" s="502"/>
      <c r="BA19" s="502"/>
      <c r="BB19" s="502"/>
      <c r="BC19" s="502"/>
      <c r="BD19" s="502"/>
      <c r="BE19" s="502"/>
      <c r="BF19" s="502"/>
      <c r="BG19" s="502"/>
      <c r="BH19" s="502"/>
      <c r="BI19" s="502"/>
      <c r="BJ19" s="502"/>
      <c r="BK19" s="502"/>
      <c r="BL19" s="502"/>
      <c r="BM19" s="503"/>
      <c r="BN19" s="467">
        <v>
51078243</v>
      </c>
      <c r="BO19" s="468"/>
      <c r="BP19" s="468"/>
      <c r="BQ19" s="468"/>
      <c r="BR19" s="468"/>
      <c r="BS19" s="468"/>
      <c r="BT19" s="468"/>
      <c r="BU19" s="469"/>
      <c r="BV19" s="467">
        <v>
50578894</v>
      </c>
      <c r="BW19" s="468"/>
      <c r="BX19" s="468"/>
      <c r="BY19" s="468"/>
      <c r="BZ19" s="468"/>
      <c r="CA19" s="468"/>
      <c r="CB19" s="468"/>
      <c r="CC19" s="469"/>
      <c r="CD19" s="200"/>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5"/>
      <c r="DK19" s="185"/>
      <c r="DL19" s="185"/>
      <c r="DM19" s="185"/>
      <c r="DN19" s="185"/>
      <c r="DO19" s="185"/>
    </row>
    <row r="20" spans="1:119" ht="18.75" customHeight="1" thickBot="1" x14ac:dyDescent="0.25">
      <c r="A20" s="186"/>
      <c r="B20" s="581" t="s">
        <v>
159</v>
      </c>
      <c r="C20" s="510"/>
      <c r="D20" s="510"/>
      <c r="E20" s="582"/>
      <c r="F20" s="582"/>
      <c r="G20" s="582"/>
      <c r="H20" s="582"/>
      <c r="I20" s="582"/>
      <c r="J20" s="582"/>
      <c r="K20" s="582"/>
      <c r="L20" s="590">
        <v>
83285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0"/>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5"/>
      <c r="DK20" s="185"/>
      <c r="DL20" s="185"/>
      <c r="DM20" s="185"/>
      <c r="DN20" s="185"/>
      <c r="DO20" s="185"/>
    </row>
    <row r="21" spans="1:119" ht="18.75" customHeight="1" x14ac:dyDescent="0.2">
      <c r="A21" s="186"/>
      <c r="B21" s="601" t="s">
        <v>
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0"/>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5"/>
      <c r="DK21" s="185"/>
      <c r="DL21" s="185"/>
      <c r="DM21" s="185"/>
      <c r="DN21" s="185"/>
      <c r="DO21" s="185"/>
    </row>
    <row r="22" spans="1:119" ht="18.75" customHeight="1" thickBot="1" x14ac:dyDescent="0.25">
      <c r="A22" s="186"/>
      <c r="B22" s="604" t="s">
        <v>
161</v>
      </c>
      <c r="C22" s="605"/>
      <c r="D22" s="606"/>
      <c r="E22" s="479" t="s">
        <v>
1</v>
      </c>
      <c r="F22" s="484"/>
      <c r="G22" s="484"/>
      <c r="H22" s="484"/>
      <c r="I22" s="484"/>
      <c r="J22" s="484"/>
      <c r="K22" s="474"/>
      <c r="L22" s="479" t="s">
        <v>
162</v>
      </c>
      <c r="M22" s="484"/>
      <c r="N22" s="484"/>
      <c r="O22" s="484"/>
      <c r="P22" s="474"/>
      <c r="Q22" s="613" t="s">
        <v>
163</v>
      </c>
      <c r="R22" s="614"/>
      <c r="S22" s="614"/>
      <c r="T22" s="614"/>
      <c r="U22" s="614"/>
      <c r="V22" s="615"/>
      <c r="W22" s="619" t="s">
        <v>
164</v>
      </c>
      <c r="X22" s="605"/>
      <c r="Y22" s="606"/>
      <c r="Z22" s="479" t="s">
        <v>
1</v>
      </c>
      <c r="AA22" s="484"/>
      <c r="AB22" s="484"/>
      <c r="AC22" s="484"/>
      <c r="AD22" s="484"/>
      <c r="AE22" s="484"/>
      <c r="AF22" s="484"/>
      <c r="AG22" s="474"/>
      <c r="AH22" s="632" t="s">
        <v>
165</v>
      </c>
      <c r="AI22" s="484"/>
      <c r="AJ22" s="484"/>
      <c r="AK22" s="484"/>
      <c r="AL22" s="474"/>
      <c r="AM22" s="632" t="s">
        <v>
166</v>
      </c>
      <c r="AN22" s="633"/>
      <c r="AO22" s="633"/>
      <c r="AP22" s="633"/>
      <c r="AQ22" s="633"/>
      <c r="AR22" s="634"/>
      <c r="AS22" s="613" t="s">
        <v>
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0"/>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5"/>
      <c r="DK22" s="185"/>
      <c r="DL22" s="185"/>
      <c r="DM22" s="185"/>
      <c r="DN22" s="185"/>
      <c r="DO22" s="185"/>
    </row>
    <row r="23" spans="1:119" ht="18.75" customHeight="1" x14ac:dyDescent="0.2">
      <c r="A23" s="186"/>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167</v>
      </c>
      <c r="AZ23" s="428"/>
      <c r="BA23" s="428"/>
      <c r="BB23" s="428"/>
      <c r="BC23" s="428"/>
      <c r="BD23" s="428"/>
      <c r="BE23" s="428"/>
      <c r="BF23" s="428"/>
      <c r="BG23" s="428"/>
      <c r="BH23" s="428"/>
      <c r="BI23" s="428"/>
      <c r="BJ23" s="428"/>
      <c r="BK23" s="428"/>
      <c r="BL23" s="428"/>
      <c r="BM23" s="429"/>
      <c r="BN23" s="467">
        <v>
23523599</v>
      </c>
      <c r="BO23" s="468"/>
      <c r="BP23" s="468"/>
      <c r="BQ23" s="468"/>
      <c r="BR23" s="468"/>
      <c r="BS23" s="468"/>
      <c r="BT23" s="468"/>
      <c r="BU23" s="469"/>
      <c r="BV23" s="467">
        <v>
24708165</v>
      </c>
      <c r="BW23" s="468"/>
      <c r="BX23" s="468"/>
      <c r="BY23" s="468"/>
      <c r="BZ23" s="468"/>
      <c r="CA23" s="468"/>
      <c r="CB23" s="468"/>
      <c r="CC23" s="469"/>
      <c r="CD23" s="200"/>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5"/>
      <c r="DK23" s="185"/>
      <c r="DL23" s="185"/>
      <c r="DM23" s="185"/>
      <c r="DN23" s="185"/>
      <c r="DO23" s="185"/>
    </row>
    <row r="24" spans="1:119" ht="18.75" customHeight="1" thickBot="1" x14ac:dyDescent="0.25">
      <c r="A24" s="186"/>
      <c r="B24" s="607"/>
      <c r="C24" s="608"/>
      <c r="D24" s="609"/>
      <c r="E24" s="517" t="s">
        <v>
168</v>
      </c>
      <c r="F24" s="497"/>
      <c r="G24" s="497"/>
      <c r="H24" s="497"/>
      <c r="I24" s="497"/>
      <c r="J24" s="497"/>
      <c r="K24" s="498"/>
      <c r="L24" s="518">
        <v>
1</v>
      </c>
      <c r="M24" s="519"/>
      <c r="N24" s="519"/>
      <c r="O24" s="519"/>
      <c r="P24" s="561"/>
      <c r="Q24" s="518">
        <v>
10410</v>
      </c>
      <c r="R24" s="519"/>
      <c r="S24" s="519"/>
      <c r="T24" s="519"/>
      <c r="U24" s="519"/>
      <c r="V24" s="561"/>
      <c r="W24" s="620"/>
      <c r="X24" s="608"/>
      <c r="Y24" s="609"/>
      <c r="Z24" s="517" t="s">
        <v>
169</v>
      </c>
      <c r="AA24" s="497"/>
      <c r="AB24" s="497"/>
      <c r="AC24" s="497"/>
      <c r="AD24" s="497"/>
      <c r="AE24" s="497"/>
      <c r="AF24" s="497"/>
      <c r="AG24" s="498"/>
      <c r="AH24" s="518">
        <v>
972</v>
      </c>
      <c r="AI24" s="519"/>
      <c r="AJ24" s="519"/>
      <c r="AK24" s="519"/>
      <c r="AL24" s="561"/>
      <c r="AM24" s="518">
        <v>
3073464</v>
      </c>
      <c r="AN24" s="519"/>
      <c r="AO24" s="519"/>
      <c r="AP24" s="519"/>
      <c r="AQ24" s="519"/>
      <c r="AR24" s="561"/>
      <c r="AS24" s="518">
        <v>
3162</v>
      </c>
      <c r="AT24" s="519"/>
      <c r="AU24" s="519"/>
      <c r="AV24" s="519"/>
      <c r="AW24" s="519"/>
      <c r="AX24" s="520"/>
      <c r="AY24" s="640" t="s">
        <v>
170</v>
      </c>
      <c r="AZ24" s="641"/>
      <c r="BA24" s="641"/>
      <c r="BB24" s="641"/>
      <c r="BC24" s="641"/>
      <c r="BD24" s="641"/>
      <c r="BE24" s="641"/>
      <c r="BF24" s="641"/>
      <c r="BG24" s="641"/>
      <c r="BH24" s="641"/>
      <c r="BI24" s="641"/>
      <c r="BJ24" s="641"/>
      <c r="BK24" s="641"/>
      <c r="BL24" s="641"/>
      <c r="BM24" s="642"/>
      <c r="BN24" s="467">
        <v>
8590009</v>
      </c>
      <c r="BO24" s="468"/>
      <c r="BP24" s="468"/>
      <c r="BQ24" s="468"/>
      <c r="BR24" s="468"/>
      <c r="BS24" s="468"/>
      <c r="BT24" s="468"/>
      <c r="BU24" s="469"/>
      <c r="BV24" s="467">
        <v>
10358085</v>
      </c>
      <c r="BW24" s="468"/>
      <c r="BX24" s="468"/>
      <c r="BY24" s="468"/>
      <c r="BZ24" s="468"/>
      <c r="CA24" s="468"/>
      <c r="CB24" s="468"/>
      <c r="CC24" s="469"/>
      <c r="CD24" s="200"/>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5"/>
      <c r="DK24" s="185"/>
      <c r="DL24" s="185"/>
      <c r="DM24" s="185"/>
      <c r="DN24" s="185"/>
      <c r="DO24" s="185"/>
    </row>
    <row r="25" spans="1:119" s="185" customFormat="1" ht="18.75" customHeight="1" x14ac:dyDescent="0.2">
      <c r="A25" s="186"/>
      <c r="B25" s="607"/>
      <c r="C25" s="608"/>
      <c r="D25" s="609"/>
      <c r="E25" s="517" t="s">
        <v>
171</v>
      </c>
      <c r="F25" s="497"/>
      <c r="G25" s="497"/>
      <c r="H25" s="497"/>
      <c r="I25" s="497"/>
      <c r="J25" s="497"/>
      <c r="K25" s="498"/>
      <c r="L25" s="518">
        <v>
2</v>
      </c>
      <c r="M25" s="519"/>
      <c r="N25" s="519"/>
      <c r="O25" s="519"/>
      <c r="P25" s="561"/>
      <c r="Q25" s="518">
        <v>
9010</v>
      </c>
      <c r="R25" s="519"/>
      <c r="S25" s="519"/>
      <c r="T25" s="519"/>
      <c r="U25" s="519"/>
      <c r="V25" s="561"/>
      <c r="W25" s="620"/>
      <c r="X25" s="608"/>
      <c r="Y25" s="609"/>
      <c r="Z25" s="517" t="s">
        <v>
172</v>
      </c>
      <c r="AA25" s="497"/>
      <c r="AB25" s="497"/>
      <c r="AC25" s="497"/>
      <c r="AD25" s="497"/>
      <c r="AE25" s="497"/>
      <c r="AF25" s="497"/>
      <c r="AG25" s="498"/>
      <c r="AH25" s="518" t="s">
        <v>
173</v>
      </c>
      <c r="AI25" s="519"/>
      <c r="AJ25" s="519"/>
      <c r="AK25" s="519"/>
      <c r="AL25" s="561"/>
      <c r="AM25" s="518" t="s">
        <v>
173</v>
      </c>
      <c r="AN25" s="519"/>
      <c r="AO25" s="519"/>
      <c r="AP25" s="519"/>
      <c r="AQ25" s="519"/>
      <c r="AR25" s="561"/>
      <c r="AS25" s="518" t="s">
        <v>
173</v>
      </c>
      <c r="AT25" s="519"/>
      <c r="AU25" s="519"/>
      <c r="AV25" s="519"/>
      <c r="AW25" s="519"/>
      <c r="AX25" s="520"/>
      <c r="AY25" s="427" t="s">
        <v>
174</v>
      </c>
      <c r="AZ25" s="428"/>
      <c r="BA25" s="428"/>
      <c r="BB25" s="428"/>
      <c r="BC25" s="428"/>
      <c r="BD25" s="428"/>
      <c r="BE25" s="428"/>
      <c r="BF25" s="428"/>
      <c r="BG25" s="428"/>
      <c r="BH25" s="428"/>
      <c r="BI25" s="428"/>
      <c r="BJ25" s="428"/>
      <c r="BK25" s="428"/>
      <c r="BL25" s="428"/>
      <c r="BM25" s="429"/>
      <c r="BN25" s="430">
        <v>
34366439</v>
      </c>
      <c r="BO25" s="431"/>
      <c r="BP25" s="431"/>
      <c r="BQ25" s="431"/>
      <c r="BR25" s="431"/>
      <c r="BS25" s="431"/>
      <c r="BT25" s="431"/>
      <c r="BU25" s="432"/>
      <c r="BV25" s="430">
        <v>
8828861</v>
      </c>
      <c r="BW25" s="431"/>
      <c r="BX25" s="431"/>
      <c r="BY25" s="431"/>
      <c r="BZ25" s="431"/>
      <c r="CA25" s="431"/>
      <c r="CB25" s="431"/>
      <c r="CC25" s="432"/>
      <c r="CD25" s="200"/>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5" customFormat="1" ht="18.75" customHeight="1" x14ac:dyDescent="0.2">
      <c r="A26" s="186"/>
      <c r="B26" s="607"/>
      <c r="C26" s="608"/>
      <c r="D26" s="609"/>
      <c r="E26" s="517" t="s">
        <v>
175</v>
      </c>
      <c r="F26" s="497"/>
      <c r="G26" s="497"/>
      <c r="H26" s="497"/>
      <c r="I26" s="497"/>
      <c r="J26" s="497"/>
      <c r="K26" s="498"/>
      <c r="L26" s="518">
        <v>
1</v>
      </c>
      <c r="M26" s="519"/>
      <c r="N26" s="519"/>
      <c r="O26" s="519"/>
      <c r="P26" s="561"/>
      <c r="Q26" s="518">
        <v>
7990</v>
      </c>
      <c r="R26" s="519"/>
      <c r="S26" s="519"/>
      <c r="T26" s="519"/>
      <c r="U26" s="519"/>
      <c r="V26" s="561"/>
      <c r="W26" s="620"/>
      <c r="X26" s="608"/>
      <c r="Y26" s="609"/>
      <c r="Z26" s="517" t="s">
        <v>
176</v>
      </c>
      <c r="AA26" s="630"/>
      <c r="AB26" s="630"/>
      <c r="AC26" s="630"/>
      <c r="AD26" s="630"/>
      <c r="AE26" s="630"/>
      <c r="AF26" s="630"/>
      <c r="AG26" s="631"/>
      <c r="AH26" s="518">
        <v>
83</v>
      </c>
      <c r="AI26" s="519"/>
      <c r="AJ26" s="519"/>
      <c r="AK26" s="519"/>
      <c r="AL26" s="561"/>
      <c r="AM26" s="518">
        <v>
264106</v>
      </c>
      <c r="AN26" s="519"/>
      <c r="AO26" s="519"/>
      <c r="AP26" s="519"/>
      <c r="AQ26" s="519"/>
      <c r="AR26" s="561"/>
      <c r="AS26" s="518">
        <v>
3182</v>
      </c>
      <c r="AT26" s="519"/>
      <c r="AU26" s="519"/>
      <c r="AV26" s="519"/>
      <c r="AW26" s="519"/>
      <c r="AX26" s="520"/>
      <c r="AY26" s="470" t="s">
        <v>
177</v>
      </c>
      <c r="AZ26" s="471"/>
      <c r="BA26" s="471"/>
      <c r="BB26" s="471"/>
      <c r="BC26" s="471"/>
      <c r="BD26" s="471"/>
      <c r="BE26" s="471"/>
      <c r="BF26" s="471"/>
      <c r="BG26" s="471"/>
      <c r="BH26" s="471"/>
      <c r="BI26" s="471"/>
      <c r="BJ26" s="471"/>
      <c r="BK26" s="471"/>
      <c r="BL26" s="471"/>
      <c r="BM26" s="472"/>
      <c r="BN26" s="467">
        <v>
100000</v>
      </c>
      <c r="BO26" s="468"/>
      <c r="BP26" s="468"/>
      <c r="BQ26" s="468"/>
      <c r="BR26" s="468"/>
      <c r="BS26" s="468"/>
      <c r="BT26" s="468"/>
      <c r="BU26" s="469"/>
      <c r="BV26" s="467">
        <v>
100000</v>
      </c>
      <c r="BW26" s="468"/>
      <c r="BX26" s="468"/>
      <c r="BY26" s="468"/>
      <c r="BZ26" s="468"/>
      <c r="CA26" s="468"/>
      <c r="CB26" s="468"/>
      <c r="CC26" s="469"/>
      <c r="CD26" s="200"/>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6"/>
      <c r="B27" s="607"/>
      <c r="C27" s="608"/>
      <c r="D27" s="609"/>
      <c r="E27" s="517" t="s">
        <v>
178</v>
      </c>
      <c r="F27" s="497"/>
      <c r="G27" s="497"/>
      <c r="H27" s="497"/>
      <c r="I27" s="497"/>
      <c r="J27" s="497"/>
      <c r="K27" s="498"/>
      <c r="L27" s="518">
        <v>
1</v>
      </c>
      <c r="M27" s="519"/>
      <c r="N27" s="519"/>
      <c r="O27" s="519"/>
      <c r="P27" s="561"/>
      <c r="Q27" s="518">
        <v>
6620</v>
      </c>
      <c r="R27" s="519"/>
      <c r="S27" s="519"/>
      <c r="T27" s="519"/>
      <c r="U27" s="519"/>
      <c r="V27" s="561"/>
      <c r="W27" s="620"/>
      <c r="X27" s="608"/>
      <c r="Y27" s="609"/>
      <c r="Z27" s="517" t="s">
        <v>
179</v>
      </c>
      <c r="AA27" s="497"/>
      <c r="AB27" s="497"/>
      <c r="AC27" s="497"/>
      <c r="AD27" s="497"/>
      <c r="AE27" s="497"/>
      <c r="AF27" s="497"/>
      <c r="AG27" s="498"/>
      <c r="AH27" s="518">
        <v>
3</v>
      </c>
      <c r="AI27" s="519"/>
      <c r="AJ27" s="519"/>
      <c r="AK27" s="519"/>
      <c r="AL27" s="561"/>
      <c r="AM27" s="518">
        <v>
13812</v>
      </c>
      <c r="AN27" s="519"/>
      <c r="AO27" s="519"/>
      <c r="AP27" s="519"/>
      <c r="AQ27" s="519"/>
      <c r="AR27" s="561"/>
      <c r="AS27" s="518">
        <v>
4604</v>
      </c>
      <c r="AT27" s="519"/>
      <c r="AU27" s="519"/>
      <c r="AV27" s="519"/>
      <c r="AW27" s="519"/>
      <c r="AX27" s="520"/>
      <c r="AY27" s="562" t="s">
        <v>
180</v>
      </c>
      <c r="AZ27" s="563"/>
      <c r="BA27" s="563"/>
      <c r="BB27" s="563"/>
      <c r="BC27" s="563"/>
      <c r="BD27" s="563"/>
      <c r="BE27" s="563"/>
      <c r="BF27" s="563"/>
      <c r="BG27" s="563"/>
      <c r="BH27" s="563"/>
      <c r="BI27" s="563"/>
      <c r="BJ27" s="563"/>
      <c r="BK27" s="563"/>
      <c r="BL27" s="563"/>
      <c r="BM27" s="564"/>
      <c r="BN27" s="643" t="s">
        <v>
137</v>
      </c>
      <c r="BO27" s="644"/>
      <c r="BP27" s="644"/>
      <c r="BQ27" s="644"/>
      <c r="BR27" s="644"/>
      <c r="BS27" s="644"/>
      <c r="BT27" s="644"/>
      <c r="BU27" s="645"/>
      <c r="BV27" s="643" t="s">
        <v>
137</v>
      </c>
      <c r="BW27" s="644"/>
      <c r="BX27" s="644"/>
      <c r="BY27" s="644"/>
      <c r="BZ27" s="644"/>
      <c r="CA27" s="644"/>
      <c r="CB27" s="644"/>
      <c r="CC27" s="645"/>
      <c r="CD27" s="202"/>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5"/>
      <c r="DK27" s="185"/>
      <c r="DL27" s="185"/>
      <c r="DM27" s="185"/>
      <c r="DN27" s="185"/>
      <c r="DO27" s="185"/>
    </row>
    <row r="28" spans="1:119" ht="18.75" customHeight="1" x14ac:dyDescent="0.2">
      <c r="A28" s="186"/>
      <c r="B28" s="607"/>
      <c r="C28" s="608"/>
      <c r="D28" s="609"/>
      <c r="E28" s="517" t="s">
        <v>
181</v>
      </c>
      <c r="F28" s="497"/>
      <c r="G28" s="497"/>
      <c r="H28" s="497"/>
      <c r="I28" s="497"/>
      <c r="J28" s="497"/>
      <c r="K28" s="498"/>
      <c r="L28" s="518">
        <v>
1</v>
      </c>
      <c r="M28" s="519"/>
      <c r="N28" s="519"/>
      <c r="O28" s="519"/>
      <c r="P28" s="561"/>
      <c r="Q28" s="518">
        <v>
5990</v>
      </c>
      <c r="R28" s="519"/>
      <c r="S28" s="519"/>
      <c r="T28" s="519"/>
      <c r="U28" s="519"/>
      <c r="V28" s="561"/>
      <c r="W28" s="620"/>
      <c r="X28" s="608"/>
      <c r="Y28" s="609"/>
      <c r="Z28" s="517" t="s">
        <v>
182</v>
      </c>
      <c r="AA28" s="497"/>
      <c r="AB28" s="497"/>
      <c r="AC28" s="497"/>
      <c r="AD28" s="497"/>
      <c r="AE28" s="497"/>
      <c r="AF28" s="497"/>
      <c r="AG28" s="498"/>
      <c r="AH28" s="518" t="s">
        <v>
136</v>
      </c>
      <c r="AI28" s="519"/>
      <c r="AJ28" s="519"/>
      <c r="AK28" s="519"/>
      <c r="AL28" s="561"/>
      <c r="AM28" s="518" t="s">
        <v>
137</v>
      </c>
      <c r="AN28" s="519"/>
      <c r="AO28" s="519"/>
      <c r="AP28" s="519"/>
      <c r="AQ28" s="519"/>
      <c r="AR28" s="561"/>
      <c r="AS28" s="518" t="s">
        <v>
128</v>
      </c>
      <c r="AT28" s="519"/>
      <c r="AU28" s="519"/>
      <c r="AV28" s="519"/>
      <c r="AW28" s="519"/>
      <c r="AX28" s="520"/>
      <c r="AY28" s="646" t="s">
        <v>
183</v>
      </c>
      <c r="AZ28" s="647"/>
      <c r="BA28" s="647"/>
      <c r="BB28" s="648"/>
      <c r="BC28" s="427" t="s">
        <v>
47</v>
      </c>
      <c r="BD28" s="428"/>
      <c r="BE28" s="428"/>
      <c r="BF28" s="428"/>
      <c r="BG28" s="428"/>
      <c r="BH28" s="428"/>
      <c r="BI28" s="428"/>
      <c r="BJ28" s="428"/>
      <c r="BK28" s="428"/>
      <c r="BL28" s="428"/>
      <c r="BM28" s="429"/>
      <c r="BN28" s="430">
        <v>
10548370</v>
      </c>
      <c r="BO28" s="431"/>
      <c r="BP28" s="431"/>
      <c r="BQ28" s="431"/>
      <c r="BR28" s="431"/>
      <c r="BS28" s="431"/>
      <c r="BT28" s="431"/>
      <c r="BU28" s="432"/>
      <c r="BV28" s="430">
        <v>
10544916</v>
      </c>
      <c r="BW28" s="431"/>
      <c r="BX28" s="431"/>
      <c r="BY28" s="431"/>
      <c r="BZ28" s="431"/>
      <c r="CA28" s="431"/>
      <c r="CB28" s="431"/>
      <c r="CC28" s="432"/>
      <c r="CD28" s="200"/>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5"/>
      <c r="DK28" s="185"/>
      <c r="DL28" s="185"/>
      <c r="DM28" s="185"/>
      <c r="DN28" s="185"/>
      <c r="DO28" s="185"/>
    </row>
    <row r="29" spans="1:119" ht="18.75" customHeight="1" x14ac:dyDescent="0.2">
      <c r="A29" s="186"/>
      <c r="B29" s="607"/>
      <c r="C29" s="608"/>
      <c r="D29" s="609"/>
      <c r="E29" s="517" t="s">
        <v>
184</v>
      </c>
      <c r="F29" s="497"/>
      <c r="G29" s="497"/>
      <c r="H29" s="497"/>
      <c r="I29" s="497"/>
      <c r="J29" s="497"/>
      <c r="K29" s="498"/>
      <c r="L29" s="518">
        <v>
26</v>
      </c>
      <c r="M29" s="519"/>
      <c r="N29" s="519"/>
      <c r="O29" s="519"/>
      <c r="P29" s="561"/>
      <c r="Q29" s="518">
        <v>
5550</v>
      </c>
      <c r="R29" s="519"/>
      <c r="S29" s="519"/>
      <c r="T29" s="519"/>
      <c r="U29" s="519"/>
      <c r="V29" s="561"/>
      <c r="W29" s="621"/>
      <c r="X29" s="622"/>
      <c r="Y29" s="623"/>
      <c r="Z29" s="517" t="s">
        <v>
185</v>
      </c>
      <c r="AA29" s="497"/>
      <c r="AB29" s="497"/>
      <c r="AC29" s="497"/>
      <c r="AD29" s="497"/>
      <c r="AE29" s="497"/>
      <c r="AF29" s="497"/>
      <c r="AG29" s="498"/>
      <c r="AH29" s="518">
        <v>
975</v>
      </c>
      <c r="AI29" s="519"/>
      <c r="AJ29" s="519"/>
      <c r="AK29" s="519"/>
      <c r="AL29" s="561"/>
      <c r="AM29" s="518">
        <v>
3087276</v>
      </c>
      <c r="AN29" s="519"/>
      <c r="AO29" s="519"/>
      <c r="AP29" s="519"/>
      <c r="AQ29" s="519"/>
      <c r="AR29" s="561"/>
      <c r="AS29" s="518">
        <v>
3166</v>
      </c>
      <c r="AT29" s="519"/>
      <c r="AU29" s="519"/>
      <c r="AV29" s="519"/>
      <c r="AW29" s="519"/>
      <c r="AX29" s="520"/>
      <c r="AY29" s="649"/>
      <c r="AZ29" s="650"/>
      <c r="BA29" s="650"/>
      <c r="BB29" s="651"/>
      <c r="BC29" s="501" t="s">
        <v>
186</v>
      </c>
      <c r="BD29" s="502"/>
      <c r="BE29" s="502"/>
      <c r="BF29" s="502"/>
      <c r="BG29" s="502"/>
      <c r="BH29" s="502"/>
      <c r="BI29" s="502"/>
      <c r="BJ29" s="502"/>
      <c r="BK29" s="502"/>
      <c r="BL29" s="502"/>
      <c r="BM29" s="503"/>
      <c r="BN29" s="467" t="s">
        <v>
173</v>
      </c>
      <c r="BO29" s="468"/>
      <c r="BP29" s="468"/>
      <c r="BQ29" s="468"/>
      <c r="BR29" s="468"/>
      <c r="BS29" s="468"/>
      <c r="BT29" s="468"/>
      <c r="BU29" s="469"/>
      <c r="BV29" s="467" t="s">
        <v>
137</v>
      </c>
      <c r="BW29" s="468"/>
      <c r="BX29" s="468"/>
      <c r="BY29" s="468"/>
      <c r="BZ29" s="468"/>
      <c r="CA29" s="468"/>
      <c r="CB29" s="468"/>
      <c r="CC29" s="469"/>
      <c r="CD29" s="202"/>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5"/>
      <c r="DK29" s="185"/>
      <c r="DL29" s="185"/>
      <c r="DM29" s="185"/>
      <c r="DN29" s="185"/>
      <c r="DO29" s="185"/>
    </row>
    <row r="30" spans="1:119" ht="18.75" customHeight="1" thickBot="1" x14ac:dyDescent="0.25">
      <c r="A30" s="186"/>
      <c r="B30" s="610"/>
      <c r="C30" s="611"/>
      <c r="D30" s="612"/>
      <c r="E30" s="521"/>
      <c r="F30" s="522"/>
      <c r="G30" s="522"/>
      <c r="H30" s="522"/>
      <c r="I30" s="522"/>
      <c r="J30" s="522"/>
      <c r="K30" s="523"/>
      <c r="L30" s="624"/>
      <c r="M30" s="625"/>
      <c r="N30" s="625"/>
      <c r="O30" s="625"/>
      <c r="P30" s="626"/>
      <c r="Q30" s="624"/>
      <c r="R30" s="625"/>
      <c r="S30" s="625"/>
      <c r="T30" s="625"/>
      <c r="U30" s="625"/>
      <c r="V30" s="626"/>
      <c r="W30" s="627" t="s">
        <v>
187</v>
      </c>
      <c r="X30" s="628"/>
      <c r="Y30" s="628"/>
      <c r="Z30" s="628"/>
      <c r="AA30" s="628"/>
      <c r="AB30" s="628"/>
      <c r="AC30" s="628"/>
      <c r="AD30" s="628"/>
      <c r="AE30" s="628"/>
      <c r="AF30" s="628"/>
      <c r="AG30" s="629"/>
      <c r="AH30" s="586">
        <v>
98.7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49</v>
      </c>
      <c r="BD30" s="641"/>
      <c r="BE30" s="641"/>
      <c r="BF30" s="641"/>
      <c r="BG30" s="641"/>
      <c r="BH30" s="641"/>
      <c r="BI30" s="641"/>
      <c r="BJ30" s="641"/>
      <c r="BK30" s="641"/>
      <c r="BL30" s="641"/>
      <c r="BM30" s="642"/>
      <c r="BN30" s="643">
        <v>
15150139</v>
      </c>
      <c r="BO30" s="644"/>
      <c r="BP30" s="644"/>
      <c r="BQ30" s="644"/>
      <c r="BR30" s="644"/>
      <c r="BS30" s="644"/>
      <c r="BT30" s="644"/>
      <c r="BU30" s="645"/>
      <c r="BV30" s="643">
        <v>
12932666</v>
      </c>
      <c r="BW30" s="644"/>
      <c r="BX30" s="644"/>
      <c r="BY30" s="644"/>
      <c r="BZ30" s="644"/>
      <c r="CA30" s="644"/>
      <c r="CB30" s="644"/>
      <c r="CC30" s="645"/>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
188</v>
      </c>
      <c r="D32" s="213"/>
      <c r="E32" s="213"/>
      <c r="F32" s="210"/>
      <c r="G32" s="210"/>
      <c r="H32" s="210"/>
      <c r="I32" s="210"/>
      <c r="J32" s="210"/>
      <c r="K32" s="210"/>
      <c r="L32" s="210"/>
      <c r="M32" s="210"/>
      <c r="N32" s="210"/>
      <c r="O32" s="210"/>
      <c r="P32" s="210"/>
      <c r="Q32" s="210"/>
      <c r="R32" s="210"/>
      <c r="S32" s="210"/>
      <c r="T32" s="210"/>
      <c r="U32" s="210" t="s">
        <v>
189</v>
      </c>
      <c r="V32" s="210"/>
      <c r="W32" s="210"/>
      <c r="X32" s="210"/>
      <c r="Y32" s="210"/>
      <c r="Z32" s="210"/>
      <c r="AA32" s="210"/>
      <c r="AB32" s="210"/>
      <c r="AC32" s="210"/>
      <c r="AD32" s="210"/>
      <c r="AE32" s="210"/>
      <c r="AF32" s="210"/>
      <c r="AG32" s="210"/>
      <c r="AH32" s="210"/>
      <c r="AI32" s="210"/>
      <c r="AJ32" s="210"/>
      <c r="AK32" s="210"/>
      <c r="AL32" s="210"/>
      <c r="AM32" s="214" t="s">
        <v>
190</v>
      </c>
      <c r="AN32" s="210"/>
      <c r="AO32" s="210"/>
      <c r="AP32" s="210"/>
      <c r="AQ32" s="210"/>
      <c r="AR32" s="210"/>
      <c r="AS32" s="214"/>
      <c r="AT32" s="214"/>
      <c r="AU32" s="214"/>
      <c r="AV32" s="214"/>
      <c r="AW32" s="214"/>
      <c r="AX32" s="214"/>
      <c r="AY32" s="214"/>
      <c r="AZ32" s="214"/>
      <c r="BA32" s="214"/>
      <c r="BB32" s="210"/>
      <c r="BC32" s="214"/>
      <c r="BD32" s="210"/>
      <c r="BE32" s="214" t="s">
        <v>
191</v>
      </c>
      <c r="BF32" s="210"/>
      <c r="BG32" s="210"/>
      <c r="BH32" s="210"/>
      <c r="BI32" s="210"/>
      <c r="BJ32" s="214"/>
      <c r="BK32" s="214"/>
      <c r="BL32" s="214"/>
      <c r="BM32" s="214"/>
      <c r="BN32" s="214"/>
      <c r="BO32" s="214"/>
      <c r="BP32" s="214"/>
      <c r="BQ32" s="214"/>
      <c r="BR32" s="210"/>
      <c r="BS32" s="210"/>
      <c r="BT32" s="210"/>
      <c r="BU32" s="210"/>
      <c r="BV32" s="210"/>
      <c r="BW32" s="210" t="s">
        <v>
192</v>
      </c>
      <c r="BX32" s="210"/>
      <c r="BY32" s="210"/>
      <c r="BZ32" s="210"/>
      <c r="CA32" s="210"/>
      <c r="CB32" s="214"/>
      <c r="CC32" s="214"/>
      <c r="CD32" s="214"/>
      <c r="CE32" s="214"/>
      <c r="CF32" s="214"/>
      <c r="CG32" s="214"/>
      <c r="CH32" s="214"/>
      <c r="CI32" s="214"/>
      <c r="CJ32" s="214"/>
      <c r="CK32" s="214"/>
      <c r="CL32" s="214"/>
      <c r="CM32" s="214"/>
      <c r="CN32" s="214"/>
      <c r="CO32" s="214" t="s">
        <v>
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1" t="s">
        <v>
194</v>
      </c>
      <c r="D33" s="491"/>
      <c r="E33" s="456" t="s">
        <v>
195</v>
      </c>
      <c r="F33" s="456"/>
      <c r="G33" s="456"/>
      <c r="H33" s="456"/>
      <c r="I33" s="456"/>
      <c r="J33" s="456"/>
      <c r="K33" s="456"/>
      <c r="L33" s="456"/>
      <c r="M33" s="456"/>
      <c r="N33" s="456"/>
      <c r="O33" s="456"/>
      <c r="P33" s="456"/>
      <c r="Q33" s="456"/>
      <c r="R33" s="456"/>
      <c r="S33" s="456"/>
      <c r="T33" s="215"/>
      <c r="U33" s="491" t="s">
        <v>
196</v>
      </c>
      <c r="V33" s="491"/>
      <c r="W33" s="456" t="s">
        <v>
197</v>
      </c>
      <c r="X33" s="456"/>
      <c r="Y33" s="456"/>
      <c r="Z33" s="456"/>
      <c r="AA33" s="456"/>
      <c r="AB33" s="456"/>
      <c r="AC33" s="456"/>
      <c r="AD33" s="456"/>
      <c r="AE33" s="456"/>
      <c r="AF33" s="456"/>
      <c r="AG33" s="456"/>
      <c r="AH33" s="456"/>
      <c r="AI33" s="456"/>
      <c r="AJ33" s="456"/>
      <c r="AK33" s="456"/>
      <c r="AL33" s="215"/>
      <c r="AM33" s="491" t="s">
        <v>
196</v>
      </c>
      <c r="AN33" s="491"/>
      <c r="AO33" s="456" t="s">
        <v>
195</v>
      </c>
      <c r="AP33" s="456"/>
      <c r="AQ33" s="456"/>
      <c r="AR33" s="456"/>
      <c r="AS33" s="456"/>
      <c r="AT33" s="456"/>
      <c r="AU33" s="456"/>
      <c r="AV33" s="456"/>
      <c r="AW33" s="456"/>
      <c r="AX33" s="456"/>
      <c r="AY33" s="456"/>
      <c r="AZ33" s="456"/>
      <c r="BA33" s="456"/>
      <c r="BB33" s="456"/>
      <c r="BC33" s="456"/>
      <c r="BD33" s="216"/>
      <c r="BE33" s="456" t="s">
        <v>
198</v>
      </c>
      <c r="BF33" s="456"/>
      <c r="BG33" s="456" t="s">
        <v>
199</v>
      </c>
      <c r="BH33" s="456"/>
      <c r="BI33" s="456"/>
      <c r="BJ33" s="456"/>
      <c r="BK33" s="456"/>
      <c r="BL33" s="456"/>
      <c r="BM33" s="456"/>
      <c r="BN33" s="456"/>
      <c r="BO33" s="456"/>
      <c r="BP33" s="456"/>
      <c r="BQ33" s="456"/>
      <c r="BR33" s="456"/>
      <c r="BS33" s="456"/>
      <c r="BT33" s="456"/>
      <c r="BU33" s="456"/>
      <c r="BV33" s="216"/>
      <c r="BW33" s="491" t="s">
        <v>
198</v>
      </c>
      <c r="BX33" s="491"/>
      <c r="BY33" s="456" t="s">
        <v>
200</v>
      </c>
      <c r="BZ33" s="456"/>
      <c r="CA33" s="456"/>
      <c r="CB33" s="456"/>
      <c r="CC33" s="456"/>
      <c r="CD33" s="456"/>
      <c r="CE33" s="456"/>
      <c r="CF33" s="456"/>
      <c r="CG33" s="456"/>
      <c r="CH33" s="456"/>
      <c r="CI33" s="456"/>
      <c r="CJ33" s="456"/>
      <c r="CK33" s="456"/>
      <c r="CL33" s="456"/>
      <c r="CM33" s="456"/>
      <c r="CN33" s="215"/>
      <c r="CO33" s="491" t="s">
        <v>
194</v>
      </c>
      <c r="CP33" s="491"/>
      <c r="CQ33" s="456" t="s">
        <v>
201</v>
      </c>
      <c r="CR33" s="456"/>
      <c r="CS33" s="456"/>
      <c r="CT33" s="456"/>
      <c r="CU33" s="456"/>
      <c r="CV33" s="456"/>
      <c r="CW33" s="456"/>
      <c r="CX33" s="456"/>
      <c r="CY33" s="456"/>
      <c r="CZ33" s="456"/>
      <c r="DA33" s="456"/>
      <c r="DB33" s="456"/>
      <c r="DC33" s="456"/>
      <c r="DD33" s="456"/>
      <c r="DE33" s="456"/>
      <c r="DF33" s="215"/>
      <c r="DG33" s="655" t="s">
        <v>
202</v>
      </c>
      <c r="DH33" s="655"/>
      <c r="DI33" s="217"/>
      <c r="DJ33" s="185"/>
      <c r="DK33" s="185"/>
      <c r="DL33" s="185"/>
      <c r="DM33" s="185"/>
      <c r="DN33" s="185"/>
      <c r="DO33" s="185"/>
    </row>
    <row r="34" spans="1:119" ht="32.25" customHeight="1" x14ac:dyDescent="0.2">
      <c r="A34" s="186"/>
      <c r="B34" s="212"/>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3"/>
      <c r="U34" s="656">
        <f>
IF(W34="","",MAX(C34:D43)+1)</f>
        <v>
2</v>
      </c>
      <c r="V34" s="656"/>
      <c r="W34" s="657" t="str">
        <f>
IF('各会計、関係団体の財政状況及び健全化判断比率'!B28="","",'各会計、関係団体の財政状況及び健全化判断比率'!B28)</f>
        <v>
国民健康保険事業</v>
      </c>
      <c r="X34" s="657"/>
      <c r="Y34" s="657"/>
      <c r="Z34" s="657"/>
      <c r="AA34" s="657"/>
      <c r="AB34" s="657"/>
      <c r="AC34" s="657"/>
      <c r="AD34" s="657"/>
      <c r="AE34" s="657"/>
      <c r="AF34" s="657"/>
      <c r="AG34" s="657"/>
      <c r="AH34" s="657"/>
      <c r="AI34" s="657"/>
      <c r="AJ34" s="657"/>
      <c r="AK34" s="657"/>
      <c r="AL34" s="213"/>
      <c r="AM34" s="656" t="str">
        <f>
IF(AO34="","",MAX(C34:D43,U34:V43)+1)</f>
        <v/>
      </c>
      <c r="AN34" s="656"/>
      <c r="AO34" s="657"/>
      <c r="AP34" s="657"/>
      <c r="AQ34" s="657"/>
      <c r="AR34" s="657"/>
      <c r="AS34" s="657"/>
      <c r="AT34" s="657"/>
      <c r="AU34" s="657"/>
      <c r="AV34" s="657"/>
      <c r="AW34" s="657"/>
      <c r="AX34" s="657"/>
      <c r="AY34" s="657"/>
      <c r="AZ34" s="657"/>
      <c r="BA34" s="657"/>
      <c r="BB34" s="657"/>
      <c r="BC34" s="657"/>
      <c r="BD34" s="213"/>
      <c r="BE34" s="656">
        <f>
IF(BG34="","",MAX(C34:D43,U34:V43,AM34:AN43)+1)</f>
        <v>
7</v>
      </c>
      <c r="BF34" s="656"/>
      <c r="BG34" s="657" t="str">
        <f>
IF('各会計、関係団体の財政状況及び健全化判断比率'!B33="","",'各会計、関係団体の財政状況及び健全化判断比率'!B33)</f>
        <v>
下水道事業</v>
      </c>
      <c r="BH34" s="657"/>
      <c r="BI34" s="657"/>
      <c r="BJ34" s="657"/>
      <c r="BK34" s="657"/>
      <c r="BL34" s="657"/>
      <c r="BM34" s="657"/>
      <c r="BN34" s="657"/>
      <c r="BO34" s="657"/>
      <c r="BP34" s="657"/>
      <c r="BQ34" s="657"/>
      <c r="BR34" s="657"/>
      <c r="BS34" s="657"/>
      <c r="BT34" s="657"/>
      <c r="BU34" s="657"/>
      <c r="BV34" s="213"/>
      <c r="BW34" s="656">
        <f>
IF(BY34="","",MAX(C34:D43,U34:V43,AM34:AN43,BE34:BF43)+1)</f>
        <v>
8</v>
      </c>
      <c r="BX34" s="656"/>
      <c r="BY34" s="657" t="str">
        <f>
IF('各会計、関係団体の財政状況及び健全化判断比率'!B68="","",'各会計、関係団体の財政状況及び健全化判断比率'!B68)</f>
        <v>
東京たま広域資源循環組合</v>
      </c>
      <c r="BZ34" s="657"/>
      <c r="CA34" s="657"/>
      <c r="CB34" s="657"/>
      <c r="CC34" s="657"/>
      <c r="CD34" s="657"/>
      <c r="CE34" s="657"/>
      <c r="CF34" s="657"/>
      <c r="CG34" s="657"/>
      <c r="CH34" s="657"/>
      <c r="CI34" s="657"/>
      <c r="CJ34" s="657"/>
      <c r="CK34" s="657"/>
      <c r="CL34" s="657"/>
      <c r="CM34" s="657"/>
      <c r="CN34" s="213"/>
      <c r="CO34" s="656">
        <f>
IF(CQ34="","",MAX(C34:D43,U34:V43,AM34:AN43,BE34:BF43,BW34:BX43)+1)</f>
        <v>
14</v>
      </c>
      <c r="CP34" s="656"/>
      <c r="CQ34" s="657" t="str">
        <f>
IF('各会計、関係団体の財政状況及び健全化判断比率'!BS7="","",'各会計、関係団体の財政状況及び健全化判断比率'!BS7)</f>
        <v>
立川市地域文化振興財団</v>
      </c>
      <c r="CR34" s="657"/>
      <c r="CS34" s="657"/>
      <c r="CT34" s="657"/>
      <c r="CU34" s="657"/>
      <c r="CV34" s="657"/>
      <c r="CW34" s="657"/>
      <c r="CX34" s="657"/>
      <c r="CY34" s="657"/>
      <c r="CZ34" s="657"/>
      <c r="DA34" s="657"/>
      <c r="DB34" s="657"/>
      <c r="DC34" s="657"/>
      <c r="DD34" s="657"/>
      <c r="DE34" s="657"/>
      <c r="DF34" s="210"/>
      <c r="DG34" s="658" t="str">
        <f>
IF('各会計、関係団体の財政状況及び健全化判断比率'!BR7="","",'各会計、関係団体の財政状況及び健全化判断比率'!BR7)</f>
        <v/>
      </c>
      <c r="DH34" s="658"/>
      <c r="DI34" s="217"/>
      <c r="DJ34" s="185"/>
      <c r="DK34" s="185"/>
      <c r="DL34" s="185"/>
      <c r="DM34" s="185"/>
      <c r="DN34" s="185"/>
      <c r="DO34" s="185"/>
    </row>
    <row r="35" spans="1:119" ht="32.25" customHeight="1" x14ac:dyDescent="0.2">
      <c r="A35" s="186"/>
      <c r="B35" s="212"/>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3"/>
      <c r="U35" s="656">
        <f>
IF(W35="","",U34+1)</f>
        <v>
3</v>
      </c>
      <c r="V35" s="656"/>
      <c r="W35" s="657" t="str">
        <f>
IF('各会計、関係団体の財政状況及び健全化判断比率'!B29="","",'各会計、関係団体の財政状況及び健全化判断比率'!B29)</f>
        <v>
介護保険事業</v>
      </c>
      <c r="X35" s="657"/>
      <c r="Y35" s="657"/>
      <c r="Z35" s="657"/>
      <c r="AA35" s="657"/>
      <c r="AB35" s="657"/>
      <c r="AC35" s="657"/>
      <c r="AD35" s="657"/>
      <c r="AE35" s="657"/>
      <c r="AF35" s="657"/>
      <c r="AG35" s="657"/>
      <c r="AH35" s="657"/>
      <c r="AI35" s="657"/>
      <c r="AJ35" s="657"/>
      <c r="AK35" s="657"/>
      <c r="AL35" s="213"/>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3"/>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3"/>
      <c r="BW35" s="656">
        <f t="shared" ref="BW35:BW43" si="2">
IF(BY35="","",BW34+1)</f>
        <v>
9</v>
      </c>
      <c r="BX35" s="656"/>
      <c r="BY35" s="657" t="str">
        <f>
IF('各会計、関係団体の財政状況及び健全化判断比率'!B69="","",'各会計、関係団体の財政状況及び健全化判断比率'!B69)</f>
        <v>
東京市町村総合事務組合（一般会計）</v>
      </c>
      <c r="BZ35" s="657"/>
      <c r="CA35" s="657"/>
      <c r="CB35" s="657"/>
      <c r="CC35" s="657"/>
      <c r="CD35" s="657"/>
      <c r="CE35" s="657"/>
      <c r="CF35" s="657"/>
      <c r="CG35" s="657"/>
      <c r="CH35" s="657"/>
      <c r="CI35" s="657"/>
      <c r="CJ35" s="657"/>
      <c r="CK35" s="657"/>
      <c r="CL35" s="657"/>
      <c r="CM35" s="657"/>
      <c r="CN35" s="213"/>
      <c r="CO35" s="656">
        <f t="shared" ref="CO35:CO43" si="3">
IF(CQ35="","",CO34+1)</f>
        <v>
15</v>
      </c>
      <c r="CP35" s="656"/>
      <c r="CQ35" s="657" t="str">
        <f>
IF('各会計、関係団体の財政状況及び健全化判断比率'!BS8="","",'各会計、関係団体の財政状況及び健全化判断比率'!BS8)</f>
        <v>
立川都市センター</v>
      </c>
      <c r="CR35" s="657"/>
      <c r="CS35" s="657"/>
      <c r="CT35" s="657"/>
      <c r="CU35" s="657"/>
      <c r="CV35" s="657"/>
      <c r="CW35" s="657"/>
      <c r="CX35" s="657"/>
      <c r="CY35" s="657"/>
      <c r="CZ35" s="657"/>
      <c r="DA35" s="657"/>
      <c r="DB35" s="657"/>
      <c r="DC35" s="657"/>
      <c r="DD35" s="657"/>
      <c r="DE35" s="657"/>
      <c r="DF35" s="210"/>
      <c r="DG35" s="658" t="str">
        <f>
IF('各会計、関係団体の財政状況及び健全化判断比率'!BR8="","",'各会計、関係団体の財政状況及び健全化判断比率'!BR8)</f>
        <v/>
      </c>
      <c r="DH35" s="658"/>
      <c r="DI35" s="217"/>
      <c r="DJ35" s="185"/>
      <c r="DK35" s="185"/>
      <c r="DL35" s="185"/>
      <c r="DM35" s="185"/>
      <c r="DN35" s="185"/>
      <c r="DO35" s="185"/>
    </row>
    <row r="36" spans="1:119" ht="32.25" customHeight="1" x14ac:dyDescent="0.2">
      <c r="A36" s="186"/>
      <c r="B36" s="212"/>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3"/>
      <c r="U36" s="656">
        <f t="shared" ref="U36:U43" si="4">
IF(W36="","",U35+1)</f>
        <v>
4</v>
      </c>
      <c r="V36" s="656"/>
      <c r="W36" s="657" t="str">
        <f>
IF('各会計、関係団体の財政状況及び健全化判断比率'!B30="","",'各会計、関係団体の財政状況及び健全化判断比率'!B30)</f>
        <v>
後期高齢者医療事業</v>
      </c>
      <c r="X36" s="657"/>
      <c r="Y36" s="657"/>
      <c r="Z36" s="657"/>
      <c r="AA36" s="657"/>
      <c r="AB36" s="657"/>
      <c r="AC36" s="657"/>
      <c r="AD36" s="657"/>
      <c r="AE36" s="657"/>
      <c r="AF36" s="657"/>
      <c r="AG36" s="657"/>
      <c r="AH36" s="657"/>
      <c r="AI36" s="657"/>
      <c r="AJ36" s="657"/>
      <c r="AK36" s="657"/>
      <c r="AL36" s="213"/>
      <c r="AM36" s="656" t="str">
        <f t="shared" si="0"/>
        <v/>
      </c>
      <c r="AN36" s="656"/>
      <c r="AO36" s="657"/>
      <c r="AP36" s="657"/>
      <c r="AQ36" s="657"/>
      <c r="AR36" s="657"/>
      <c r="AS36" s="657"/>
      <c r="AT36" s="657"/>
      <c r="AU36" s="657"/>
      <c r="AV36" s="657"/>
      <c r="AW36" s="657"/>
      <c r="AX36" s="657"/>
      <c r="AY36" s="657"/>
      <c r="AZ36" s="657"/>
      <c r="BA36" s="657"/>
      <c r="BB36" s="657"/>
      <c r="BC36" s="657"/>
      <c r="BD36" s="213"/>
      <c r="BE36" s="656" t="str">
        <f t="shared" si="1"/>
        <v/>
      </c>
      <c r="BF36" s="656"/>
      <c r="BG36" s="657"/>
      <c r="BH36" s="657"/>
      <c r="BI36" s="657"/>
      <c r="BJ36" s="657"/>
      <c r="BK36" s="657"/>
      <c r="BL36" s="657"/>
      <c r="BM36" s="657"/>
      <c r="BN36" s="657"/>
      <c r="BO36" s="657"/>
      <c r="BP36" s="657"/>
      <c r="BQ36" s="657"/>
      <c r="BR36" s="657"/>
      <c r="BS36" s="657"/>
      <c r="BT36" s="657"/>
      <c r="BU36" s="657"/>
      <c r="BV36" s="213"/>
      <c r="BW36" s="656">
        <f t="shared" si="2"/>
        <v>
10</v>
      </c>
      <c r="BX36" s="656"/>
      <c r="BY36" s="657" t="str">
        <f>
IF('各会計、関係団体の財政状況及び健全化判断比率'!B70="","",'各会計、関係団体の財政状況及び健全化判断比率'!B70)</f>
        <v>
東京市町村総合事務組合（交通災害共済事業特別会計）</v>
      </c>
      <c r="BZ36" s="657"/>
      <c r="CA36" s="657"/>
      <c r="CB36" s="657"/>
      <c r="CC36" s="657"/>
      <c r="CD36" s="657"/>
      <c r="CE36" s="657"/>
      <c r="CF36" s="657"/>
      <c r="CG36" s="657"/>
      <c r="CH36" s="657"/>
      <c r="CI36" s="657"/>
      <c r="CJ36" s="657"/>
      <c r="CK36" s="657"/>
      <c r="CL36" s="657"/>
      <c r="CM36" s="657"/>
      <c r="CN36" s="213"/>
      <c r="CO36" s="656">
        <f t="shared" si="3"/>
        <v>
16</v>
      </c>
      <c r="CP36" s="656"/>
      <c r="CQ36" s="657" t="str">
        <f>
IF('各会計、関係団体の財政状況及び健全化判断比率'!BS9="","",'各会計、関係団体の財政状況及び健全化判断比率'!BS9)</f>
        <v>
立川市土地開発公社</v>
      </c>
      <c r="CR36" s="657"/>
      <c r="CS36" s="657"/>
      <c r="CT36" s="657"/>
      <c r="CU36" s="657"/>
      <c r="CV36" s="657"/>
      <c r="CW36" s="657"/>
      <c r="CX36" s="657"/>
      <c r="CY36" s="657"/>
      <c r="CZ36" s="657"/>
      <c r="DA36" s="657"/>
      <c r="DB36" s="657"/>
      <c r="DC36" s="657"/>
      <c r="DD36" s="657"/>
      <c r="DE36" s="657"/>
      <c r="DF36" s="210"/>
      <c r="DG36" s="658" t="str">
        <f>
IF('各会計、関係団体の財政状況及び健全化判断比率'!BR9="","",'各会計、関係団体の財政状況及び健全化判断比率'!BR9)</f>
        <v>
○</v>
      </c>
      <c r="DH36" s="658"/>
      <c r="DI36" s="217"/>
      <c r="DJ36" s="185"/>
      <c r="DK36" s="185"/>
      <c r="DL36" s="185"/>
      <c r="DM36" s="185"/>
      <c r="DN36" s="185"/>
      <c r="DO36" s="185"/>
    </row>
    <row r="37" spans="1:119" ht="32.25" customHeight="1" x14ac:dyDescent="0.2">
      <c r="A37" s="186"/>
      <c r="B37" s="212"/>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3"/>
      <c r="U37" s="656">
        <f t="shared" si="4"/>
        <v>
5</v>
      </c>
      <c r="V37" s="656"/>
      <c r="W37" s="657" t="str">
        <f>
IF('各会計、関係団体の財政状況及び健全化判断比率'!B31="","",'各会計、関係団体の財政状況及び健全化判断比率'!B31)</f>
        <v>
駐車場事業</v>
      </c>
      <c r="X37" s="657"/>
      <c r="Y37" s="657"/>
      <c r="Z37" s="657"/>
      <c r="AA37" s="657"/>
      <c r="AB37" s="657"/>
      <c r="AC37" s="657"/>
      <c r="AD37" s="657"/>
      <c r="AE37" s="657"/>
      <c r="AF37" s="657"/>
      <c r="AG37" s="657"/>
      <c r="AH37" s="657"/>
      <c r="AI37" s="657"/>
      <c r="AJ37" s="657"/>
      <c r="AK37" s="657"/>
      <c r="AL37" s="213"/>
      <c r="AM37" s="656" t="str">
        <f t="shared" si="0"/>
        <v/>
      </c>
      <c r="AN37" s="656"/>
      <c r="AO37" s="657"/>
      <c r="AP37" s="657"/>
      <c r="AQ37" s="657"/>
      <c r="AR37" s="657"/>
      <c r="AS37" s="657"/>
      <c r="AT37" s="657"/>
      <c r="AU37" s="657"/>
      <c r="AV37" s="657"/>
      <c r="AW37" s="657"/>
      <c r="AX37" s="657"/>
      <c r="AY37" s="657"/>
      <c r="AZ37" s="657"/>
      <c r="BA37" s="657"/>
      <c r="BB37" s="657"/>
      <c r="BC37" s="657"/>
      <c r="BD37" s="213"/>
      <c r="BE37" s="656" t="str">
        <f t="shared" si="1"/>
        <v/>
      </c>
      <c r="BF37" s="656"/>
      <c r="BG37" s="657"/>
      <c r="BH37" s="657"/>
      <c r="BI37" s="657"/>
      <c r="BJ37" s="657"/>
      <c r="BK37" s="657"/>
      <c r="BL37" s="657"/>
      <c r="BM37" s="657"/>
      <c r="BN37" s="657"/>
      <c r="BO37" s="657"/>
      <c r="BP37" s="657"/>
      <c r="BQ37" s="657"/>
      <c r="BR37" s="657"/>
      <c r="BS37" s="657"/>
      <c r="BT37" s="657"/>
      <c r="BU37" s="657"/>
      <c r="BV37" s="213"/>
      <c r="BW37" s="656">
        <f t="shared" si="2"/>
        <v>
11</v>
      </c>
      <c r="BX37" s="656"/>
      <c r="BY37" s="657" t="str">
        <f>
IF('各会計、関係団体の財政状況及び健全化判断比率'!B71="","",'各会計、関係団体の財政状況及び健全化判断比率'!B71)</f>
        <v>
立川・昭島・国立聖苑組合</v>
      </c>
      <c r="BZ37" s="657"/>
      <c r="CA37" s="657"/>
      <c r="CB37" s="657"/>
      <c r="CC37" s="657"/>
      <c r="CD37" s="657"/>
      <c r="CE37" s="657"/>
      <c r="CF37" s="657"/>
      <c r="CG37" s="657"/>
      <c r="CH37" s="657"/>
      <c r="CI37" s="657"/>
      <c r="CJ37" s="657"/>
      <c r="CK37" s="657"/>
      <c r="CL37" s="657"/>
      <c r="CM37" s="657"/>
      <c r="CN37" s="213"/>
      <c r="CO37" s="656">
        <f t="shared" si="3"/>
        <v>
17</v>
      </c>
      <c r="CP37" s="656"/>
      <c r="CQ37" s="657" t="str">
        <f>
IF('各会計、関係団体の財政状況及び健全化判断比率'!BS10="","",'各会計、関係団体の財政状況及び健全化判断比率'!BS10)</f>
        <v>
多摩都市モノレール株式会社</v>
      </c>
      <c r="CR37" s="657"/>
      <c r="CS37" s="657"/>
      <c r="CT37" s="657"/>
      <c r="CU37" s="657"/>
      <c r="CV37" s="657"/>
      <c r="CW37" s="657"/>
      <c r="CX37" s="657"/>
      <c r="CY37" s="657"/>
      <c r="CZ37" s="657"/>
      <c r="DA37" s="657"/>
      <c r="DB37" s="657"/>
      <c r="DC37" s="657"/>
      <c r="DD37" s="657"/>
      <c r="DE37" s="657"/>
      <c r="DF37" s="210"/>
      <c r="DG37" s="658" t="str">
        <f>
IF('各会計、関係団体の財政状況及び健全化判断比率'!BR10="","",'各会計、関係団体の財政状況及び健全化判断比率'!BR10)</f>
        <v/>
      </c>
      <c r="DH37" s="658"/>
      <c r="DI37" s="217"/>
      <c r="DJ37" s="185"/>
      <c r="DK37" s="185"/>
      <c r="DL37" s="185"/>
      <c r="DM37" s="185"/>
      <c r="DN37" s="185"/>
      <c r="DO37" s="185"/>
    </row>
    <row r="38" spans="1:119" ht="32.25" customHeight="1" x14ac:dyDescent="0.2">
      <c r="A38" s="186"/>
      <c r="B38" s="212"/>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3"/>
      <c r="U38" s="656">
        <f t="shared" si="4"/>
        <v>
6</v>
      </c>
      <c r="V38" s="656"/>
      <c r="W38" s="657" t="str">
        <f>
IF('各会計、関係団体の財政状況及び健全化判断比率'!B32="","",'各会計、関係団体の財政状況及び健全化判断比率'!B32)</f>
        <v>
競輪事業</v>
      </c>
      <c r="X38" s="657"/>
      <c r="Y38" s="657"/>
      <c r="Z38" s="657"/>
      <c r="AA38" s="657"/>
      <c r="AB38" s="657"/>
      <c r="AC38" s="657"/>
      <c r="AD38" s="657"/>
      <c r="AE38" s="657"/>
      <c r="AF38" s="657"/>
      <c r="AG38" s="657"/>
      <c r="AH38" s="657"/>
      <c r="AI38" s="657"/>
      <c r="AJ38" s="657"/>
      <c r="AK38" s="657"/>
      <c r="AL38" s="213"/>
      <c r="AM38" s="656" t="str">
        <f t="shared" si="0"/>
        <v/>
      </c>
      <c r="AN38" s="656"/>
      <c r="AO38" s="657"/>
      <c r="AP38" s="657"/>
      <c r="AQ38" s="657"/>
      <c r="AR38" s="657"/>
      <c r="AS38" s="657"/>
      <c r="AT38" s="657"/>
      <c r="AU38" s="657"/>
      <c r="AV38" s="657"/>
      <c r="AW38" s="657"/>
      <c r="AX38" s="657"/>
      <c r="AY38" s="657"/>
      <c r="AZ38" s="657"/>
      <c r="BA38" s="657"/>
      <c r="BB38" s="657"/>
      <c r="BC38" s="657"/>
      <c r="BD38" s="213"/>
      <c r="BE38" s="656" t="str">
        <f t="shared" si="1"/>
        <v/>
      </c>
      <c r="BF38" s="656"/>
      <c r="BG38" s="657"/>
      <c r="BH38" s="657"/>
      <c r="BI38" s="657"/>
      <c r="BJ38" s="657"/>
      <c r="BK38" s="657"/>
      <c r="BL38" s="657"/>
      <c r="BM38" s="657"/>
      <c r="BN38" s="657"/>
      <c r="BO38" s="657"/>
      <c r="BP38" s="657"/>
      <c r="BQ38" s="657"/>
      <c r="BR38" s="657"/>
      <c r="BS38" s="657"/>
      <c r="BT38" s="657"/>
      <c r="BU38" s="657"/>
      <c r="BV38" s="213"/>
      <c r="BW38" s="656">
        <f t="shared" si="2"/>
        <v>
12</v>
      </c>
      <c r="BX38" s="656"/>
      <c r="BY38" s="657" t="str">
        <f>
IF('各会計、関係団体の財政状況及び健全化判断比率'!B72="","",'各会計、関係団体の財政状況及び健全化判断比率'!B72)</f>
        <v>
東京都後期高齢者医療広域連合（一般会計）</v>
      </c>
      <c r="BZ38" s="657"/>
      <c r="CA38" s="657"/>
      <c r="CB38" s="657"/>
      <c r="CC38" s="657"/>
      <c r="CD38" s="657"/>
      <c r="CE38" s="657"/>
      <c r="CF38" s="657"/>
      <c r="CG38" s="657"/>
      <c r="CH38" s="657"/>
      <c r="CI38" s="657"/>
      <c r="CJ38" s="657"/>
      <c r="CK38" s="657"/>
      <c r="CL38" s="657"/>
      <c r="CM38" s="657"/>
      <c r="CN38" s="213"/>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0"/>
      <c r="DG38" s="658" t="str">
        <f>
IF('各会計、関係団体の財政状況及び健全化判断比率'!BR11="","",'各会計、関係団体の財政状況及び健全化判断比率'!BR11)</f>
        <v/>
      </c>
      <c r="DH38" s="658"/>
      <c r="DI38" s="217"/>
      <c r="DJ38" s="185"/>
      <c r="DK38" s="185"/>
      <c r="DL38" s="185"/>
      <c r="DM38" s="185"/>
      <c r="DN38" s="185"/>
      <c r="DO38" s="185"/>
    </row>
    <row r="39" spans="1:119" ht="32.25" customHeight="1" x14ac:dyDescent="0.2">
      <c r="A39" s="186"/>
      <c r="B39" s="212"/>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3"/>
      <c r="U39" s="656" t="str">
        <f t="shared" si="4"/>
        <v/>
      </c>
      <c r="V39" s="656"/>
      <c r="W39" s="657"/>
      <c r="X39" s="657"/>
      <c r="Y39" s="657"/>
      <c r="Z39" s="657"/>
      <c r="AA39" s="657"/>
      <c r="AB39" s="657"/>
      <c r="AC39" s="657"/>
      <c r="AD39" s="657"/>
      <c r="AE39" s="657"/>
      <c r="AF39" s="657"/>
      <c r="AG39" s="657"/>
      <c r="AH39" s="657"/>
      <c r="AI39" s="657"/>
      <c r="AJ39" s="657"/>
      <c r="AK39" s="657"/>
      <c r="AL39" s="213"/>
      <c r="AM39" s="656" t="str">
        <f t="shared" si="0"/>
        <v/>
      </c>
      <c r="AN39" s="656"/>
      <c r="AO39" s="657"/>
      <c r="AP39" s="657"/>
      <c r="AQ39" s="657"/>
      <c r="AR39" s="657"/>
      <c r="AS39" s="657"/>
      <c r="AT39" s="657"/>
      <c r="AU39" s="657"/>
      <c r="AV39" s="657"/>
      <c r="AW39" s="657"/>
      <c r="AX39" s="657"/>
      <c r="AY39" s="657"/>
      <c r="AZ39" s="657"/>
      <c r="BA39" s="657"/>
      <c r="BB39" s="657"/>
      <c r="BC39" s="657"/>
      <c r="BD39" s="213"/>
      <c r="BE39" s="656" t="str">
        <f t="shared" si="1"/>
        <v/>
      </c>
      <c r="BF39" s="656"/>
      <c r="BG39" s="657"/>
      <c r="BH39" s="657"/>
      <c r="BI39" s="657"/>
      <c r="BJ39" s="657"/>
      <c r="BK39" s="657"/>
      <c r="BL39" s="657"/>
      <c r="BM39" s="657"/>
      <c r="BN39" s="657"/>
      <c r="BO39" s="657"/>
      <c r="BP39" s="657"/>
      <c r="BQ39" s="657"/>
      <c r="BR39" s="657"/>
      <c r="BS39" s="657"/>
      <c r="BT39" s="657"/>
      <c r="BU39" s="657"/>
      <c r="BV39" s="213"/>
      <c r="BW39" s="656">
        <f t="shared" si="2"/>
        <v>
13</v>
      </c>
      <c r="BX39" s="656"/>
      <c r="BY39" s="657" t="str">
        <f>
IF('各会計、関係団体の財政状況及び健全化判断比率'!B73="","",'各会計、関係団体の財政状況及び健全化判断比率'!B73)</f>
        <v>
東京都後期高齢者医療広域連合
（後期高齢者医療特別会計）</v>
      </c>
      <c r="BZ39" s="657"/>
      <c r="CA39" s="657"/>
      <c r="CB39" s="657"/>
      <c r="CC39" s="657"/>
      <c r="CD39" s="657"/>
      <c r="CE39" s="657"/>
      <c r="CF39" s="657"/>
      <c r="CG39" s="657"/>
      <c r="CH39" s="657"/>
      <c r="CI39" s="657"/>
      <c r="CJ39" s="657"/>
      <c r="CK39" s="657"/>
      <c r="CL39" s="657"/>
      <c r="CM39" s="657"/>
      <c r="CN39" s="213"/>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0"/>
      <c r="DG39" s="658" t="str">
        <f>
IF('各会計、関係団体の財政状況及び健全化判断比率'!BR12="","",'各会計、関係団体の財政状況及び健全化判断比率'!BR12)</f>
        <v/>
      </c>
      <c r="DH39" s="658"/>
      <c r="DI39" s="217"/>
      <c r="DJ39" s="185"/>
      <c r="DK39" s="185"/>
      <c r="DL39" s="185"/>
      <c r="DM39" s="185"/>
      <c r="DN39" s="185"/>
      <c r="DO39" s="185"/>
    </row>
    <row r="40" spans="1:119" ht="32.25" customHeight="1" x14ac:dyDescent="0.2">
      <c r="A40" s="186"/>
      <c r="B40" s="212"/>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3"/>
      <c r="U40" s="656" t="str">
        <f t="shared" si="4"/>
        <v/>
      </c>
      <c r="V40" s="656"/>
      <c r="W40" s="657"/>
      <c r="X40" s="657"/>
      <c r="Y40" s="657"/>
      <c r="Z40" s="657"/>
      <c r="AA40" s="657"/>
      <c r="AB40" s="657"/>
      <c r="AC40" s="657"/>
      <c r="AD40" s="657"/>
      <c r="AE40" s="657"/>
      <c r="AF40" s="657"/>
      <c r="AG40" s="657"/>
      <c r="AH40" s="657"/>
      <c r="AI40" s="657"/>
      <c r="AJ40" s="657"/>
      <c r="AK40" s="657"/>
      <c r="AL40" s="213"/>
      <c r="AM40" s="656" t="str">
        <f t="shared" si="0"/>
        <v/>
      </c>
      <c r="AN40" s="656"/>
      <c r="AO40" s="657"/>
      <c r="AP40" s="657"/>
      <c r="AQ40" s="657"/>
      <c r="AR40" s="657"/>
      <c r="AS40" s="657"/>
      <c r="AT40" s="657"/>
      <c r="AU40" s="657"/>
      <c r="AV40" s="657"/>
      <c r="AW40" s="657"/>
      <c r="AX40" s="657"/>
      <c r="AY40" s="657"/>
      <c r="AZ40" s="657"/>
      <c r="BA40" s="657"/>
      <c r="BB40" s="657"/>
      <c r="BC40" s="657"/>
      <c r="BD40" s="213"/>
      <c r="BE40" s="656" t="str">
        <f t="shared" si="1"/>
        <v/>
      </c>
      <c r="BF40" s="656"/>
      <c r="BG40" s="657"/>
      <c r="BH40" s="657"/>
      <c r="BI40" s="657"/>
      <c r="BJ40" s="657"/>
      <c r="BK40" s="657"/>
      <c r="BL40" s="657"/>
      <c r="BM40" s="657"/>
      <c r="BN40" s="657"/>
      <c r="BO40" s="657"/>
      <c r="BP40" s="657"/>
      <c r="BQ40" s="657"/>
      <c r="BR40" s="657"/>
      <c r="BS40" s="657"/>
      <c r="BT40" s="657"/>
      <c r="BU40" s="657"/>
      <c r="BV40" s="213"/>
      <c r="BW40" s="656" t="str">
        <f t="shared" si="2"/>
        <v/>
      </c>
      <c r="BX40" s="656"/>
      <c r="BY40" s="657" t="str">
        <f>
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3"/>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0"/>
      <c r="DG40" s="658" t="str">
        <f>
IF('各会計、関係団体の財政状況及び健全化判断比率'!BR13="","",'各会計、関係団体の財政状況及び健全化判断比率'!BR13)</f>
        <v/>
      </c>
      <c r="DH40" s="658"/>
      <c r="DI40" s="217"/>
      <c r="DJ40" s="185"/>
      <c r="DK40" s="185"/>
      <c r="DL40" s="185"/>
      <c r="DM40" s="185"/>
      <c r="DN40" s="185"/>
      <c r="DO40" s="185"/>
    </row>
    <row r="41" spans="1:119" ht="32.25" customHeight="1" x14ac:dyDescent="0.2">
      <c r="A41" s="186"/>
      <c r="B41" s="212"/>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3"/>
      <c r="U41" s="656" t="str">
        <f t="shared" si="4"/>
        <v/>
      </c>
      <c r="V41" s="656"/>
      <c r="W41" s="657"/>
      <c r="X41" s="657"/>
      <c r="Y41" s="657"/>
      <c r="Z41" s="657"/>
      <c r="AA41" s="657"/>
      <c r="AB41" s="657"/>
      <c r="AC41" s="657"/>
      <c r="AD41" s="657"/>
      <c r="AE41" s="657"/>
      <c r="AF41" s="657"/>
      <c r="AG41" s="657"/>
      <c r="AH41" s="657"/>
      <c r="AI41" s="657"/>
      <c r="AJ41" s="657"/>
      <c r="AK41" s="657"/>
      <c r="AL41" s="213"/>
      <c r="AM41" s="656" t="str">
        <f t="shared" si="0"/>
        <v/>
      </c>
      <c r="AN41" s="656"/>
      <c r="AO41" s="657"/>
      <c r="AP41" s="657"/>
      <c r="AQ41" s="657"/>
      <c r="AR41" s="657"/>
      <c r="AS41" s="657"/>
      <c r="AT41" s="657"/>
      <c r="AU41" s="657"/>
      <c r="AV41" s="657"/>
      <c r="AW41" s="657"/>
      <c r="AX41" s="657"/>
      <c r="AY41" s="657"/>
      <c r="AZ41" s="657"/>
      <c r="BA41" s="657"/>
      <c r="BB41" s="657"/>
      <c r="BC41" s="657"/>
      <c r="BD41" s="213"/>
      <c r="BE41" s="656" t="str">
        <f t="shared" si="1"/>
        <v/>
      </c>
      <c r="BF41" s="656"/>
      <c r="BG41" s="657"/>
      <c r="BH41" s="657"/>
      <c r="BI41" s="657"/>
      <c r="BJ41" s="657"/>
      <c r="BK41" s="657"/>
      <c r="BL41" s="657"/>
      <c r="BM41" s="657"/>
      <c r="BN41" s="657"/>
      <c r="BO41" s="657"/>
      <c r="BP41" s="657"/>
      <c r="BQ41" s="657"/>
      <c r="BR41" s="657"/>
      <c r="BS41" s="657"/>
      <c r="BT41" s="657"/>
      <c r="BU41" s="657"/>
      <c r="BV41" s="213"/>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3"/>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0"/>
      <c r="DG41" s="658" t="str">
        <f>
IF('各会計、関係団体の財政状況及び健全化判断比率'!BR14="","",'各会計、関係団体の財政状況及び健全化判断比率'!BR14)</f>
        <v/>
      </c>
      <c r="DH41" s="658"/>
      <c r="DI41" s="217"/>
      <c r="DJ41" s="185"/>
      <c r="DK41" s="185"/>
      <c r="DL41" s="185"/>
      <c r="DM41" s="185"/>
      <c r="DN41" s="185"/>
      <c r="DO41" s="185"/>
    </row>
    <row r="42" spans="1:119" ht="32.25" customHeight="1" x14ac:dyDescent="0.2">
      <c r="A42" s="185"/>
      <c r="B42" s="212"/>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3"/>
      <c r="U42" s="656" t="str">
        <f t="shared" si="4"/>
        <v/>
      </c>
      <c r="V42" s="656"/>
      <c r="W42" s="657"/>
      <c r="X42" s="657"/>
      <c r="Y42" s="657"/>
      <c r="Z42" s="657"/>
      <c r="AA42" s="657"/>
      <c r="AB42" s="657"/>
      <c r="AC42" s="657"/>
      <c r="AD42" s="657"/>
      <c r="AE42" s="657"/>
      <c r="AF42" s="657"/>
      <c r="AG42" s="657"/>
      <c r="AH42" s="657"/>
      <c r="AI42" s="657"/>
      <c r="AJ42" s="657"/>
      <c r="AK42" s="657"/>
      <c r="AL42" s="213"/>
      <c r="AM42" s="656" t="str">
        <f t="shared" si="0"/>
        <v/>
      </c>
      <c r="AN42" s="656"/>
      <c r="AO42" s="657"/>
      <c r="AP42" s="657"/>
      <c r="AQ42" s="657"/>
      <c r="AR42" s="657"/>
      <c r="AS42" s="657"/>
      <c r="AT42" s="657"/>
      <c r="AU42" s="657"/>
      <c r="AV42" s="657"/>
      <c r="AW42" s="657"/>
      <c r="AX42" s="657"/>
      <c r="AY42" s="657"/>
      <c r="AZ42" s="657"/>
      <c r="BA42" s="657"/>
      <c r="BB42" s="657"/>
      <c r="BC42" s="657"/>
      <c r="BD42" s="213"/>
      <c r="BE42" s="656" t="str">
        <f t="shared" si="1"/>
        <v/>
      </c>
      <c r="BF42" s="656"/>
      <c r="BG42" s="657"/>
      <c r="BH42" s="657"/>
      <c r="BI42" s="657"/>
      <c r="BJ42" s="657"/>
      <c r="BK42" s="657"/>
      <c r="BL42" s="657"/>
      <c r="BM42" s="657"/>
      <c r="BN42" s="657"/>
      <c r="BO42" s="657"/>
      <c r="BP42" s="657"/>
      <c r="BQ42" s="657"/>
      <c r="BR42" s="657"/>
      <c r="BS42" s="657"/>
      <c r="BT42" s="657"/>
      <c r="BU42" s="657"/>
      <c r="BV42" s="213"/>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3"/>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0"/>
      <c r="DG42" s="658" t="str">
        <f>
IF('各会計、関係団体の財政状況及び健全化判断比率'!BR15="","",'各会計、関係団体の財政状況及び健全化判断比率'!BR15)</f>
        <v/>
      </c>
      <c r="DH42" s="658"/>
      <c r="DI42" s="217"/>
      <c r="DJ42" s="185"/>
      <c r="DK42" s="185"/>
      <c r="DL42" s="185"/>
      <c r="DM42" s="185"/>
      <c r="DN42" s="185"/>
      <c r="DO42" s="185"/>
    </row>
    <row r="43" spans="1:119" ht="32.25" customHeight="1" x14ac:dyDescent="0.2">
      <c r="A43" s="185"/>
      <c r="B43" s="212"/>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3"/>
      <c r="U43" s="656" t="str">
        <f t="shared" si="4"/>
        <v/>
      </c>
      <c r="V43" s="656"/>
      <c r="W43" s="657"/>
      <c r="X43" s="657"/>
      <c r="Y43" s="657"/>
      <c r="Z43" s="657"/>
      <c r="AA43" s="657"/>
      <c r="AB43" s="657"/>
      <c r="AC43" s="657"/>
      <c r="AD43" s="657"/>
      <c r="AE43" s="657"/>
      <c r="AF43" s="657"/>
      <c r="AG43" s="657"/>
      <c r="AH43" s="657"/>
      <c r="AI43" s="657"/>
      <c r="AJ43" s="657"/>
      <c r="AK43" s="657"/>
      <c r="AL43" s="213"/>
      <c r="AM43" s="656" t="str">
        <f t="shared" si="0"/>
        <v/>
      </c>
      <c r="AN43" s="656"/>
      <c r="AO43" s="657"/>
      <c r="AP43" s="657"/>
      <c r="AQ43" s="657"/>
      <c r="AR43" s="657"/>
      <c r="AS43" s="657"/>
      <c r="AT43" s="657"/>
      <c r="AU43" s="657"/>
      <c r="AV43" s="657"/>
      <c r="AW43" s="657"/>
      <c r="AX43" s="657"/>
      <c r="AY43" s="657"/>
      <c r="AZ43" s="657"/>
      <c r="BA43" s="657"/>
      <c r="BB43" s="657"/>
      <c r="BC43" s="657"/>
      <c r="BD43" s="213"/>
      <c r="BE43" s="656" t="str">
        <f t="shared" si="1"/>
        <v/>
      </c>
      <c r="BF43" s="656"/>
      <c r="BG43" s="657"/>
      <c r="BH43" s="657"/>
      <c r="BI43" s="657"/>
      <c r="BJ43" s="657"/>
      <c r="BK43" s="657"/>
      <c r="BL43" s="657"/>
      <c r="BM43" s="657"/>
      <c r="BN43" s="657"/>
      <c r="BO43" s="657"/>
      <c r="BP43" s="657"/>
      <c r="BQ43" s="657"/>
      <c r="BR43" s="657"/>
      <c r="BS43" s="657"/>
      <c r="BT43" s="657"/>
      <c r="BU43" s="657"/>
      <c r="BV43" s="213"/>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3"/>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0"/>
      <c r="DG43" s="658" t="str">
        <f>
IF('各会計、関係団体の財政状況及び健全化判断比率'!BR16="","",'各会計、関係団体の財政状況及び健全化判断比率'!BR16)</f>
        <v/>
      </c>
      <c r="DH43" s="658"/>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
203</v>
      </c>
      <c r="C46" s="185"/>
      <c r="D46" s="185"/>
      <c r="E46" s="185" t="s">
        <v>
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
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
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
207</v>
      </c>
    </row>
    <row r="50" spans="5:5" x14ac:dyDescent="0.2">
      <c r="E50" s="187" t="s">
        <v>
208</v>
      </c>
    </row>
    <row r="51" spans="5:5" x14ac:dyDescent="0.2">
      <c r="E51" s="187" t="s">
        <v>
209</v>
      </c>
    </row>
    <row r="52" spans="5:5" x14ac:dyDescent="0.2">
      <c r="E52" s="187" t="s">
        <v>
210</v>
      </c>
    </row>
    <row r="53" spans="5:5" x14ac:dyDescent="0.2"/>
    <row r="54" spans="5:5" x14ac:dyDescent="0.2"/>
    <row r="55" spans="5:5" x14ac:dyDescent="0.2"/>
    <row r="56" spans="5:5" x14ac:dyDescent="0.2"/>
  </sheetData>
  <sheetProtection algorithmName="SHA-512" hashValue="BHwQJQMrgm3mh+CkalPQnkG92BnF9Kon3uG7xyH6aV8laTeZFo1QmOM3/7S1v0qrvOYmHhpeQwepY3PYFBaYNg==" saltValue="3cJwzEf6nnWx4JdaiiBO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561</v>
      </c>
      <c r="G33" s="29" t="s">
        <v>
562</v>
      </c>
      <c r="H33" s="29" t="s">
        <v>
563</v>
      </c>
      <c r="I33" s="29" t="s">
        <v>
564</v>
      </c>
      <c r="J33" s="30" t="s">
        <v>
565</v>
      </c>
      <c r="K33" s="22"/>
      <c r="L33" s="22"/>
      <c r="M33" s="22"/>
      <c r="N33" s="22"/>
      <c r="O33" s="22"/>
      <c r="P33" s="22"/>
    </row>
    <row r="34" spans="1:16" ht="39" customHeight="1" x14ac:dyDescent="0.2">
      <c r="A34" s="22"/>
      <c r="B34" s="31"/>
      <c r="C34" s="1248" t="s">
        <v>
567</v>
      </c>
      <c r="D34" s="1248"/>
      <c r="E34" s="1249"/>
      <c r="F34" s="32">
        <v>
9.4700000000000006</v>
      </c>
      <c r="G34" s="33">
        <v>
8.43</v>
      </c>
      <c r="H34" s="33">
        <v>
9.49</v>
      </c>
      <c r="I34" s="33">
        <v>
9.18</v>
      </c>
      <c r="J34" s="34">
        <v>
10.48</v>
      </c>
      <c r="K34" s="22"/>
      <c r="L34" s="22"/>
      <c r="M34" s="22"/>
      <c r="N34" s="22"/>
      <c r="O34" s="22"/>
      <c r="P34" s="22"/>
    </row>
    <row r="35" spans="1:16" ht="39" customHeight="1" x14ac:dyDescent="0.2">
      <c r="A35" s="22"/>
      <c r="B35" s="35"/>
      <c r="C35" s="1242" t="s">
        <v>
568</v>
      </c>
      <c r="D35" s="1243"/>
      <c r="E35" s="1244"/>
      <c r="F35" s="36">
        <v>
0.3</v>
      </c>
      <c r="G35" s="37">
        <v>
0.28999999999999998</v>
      </c>
      <c r="H35" s="37">
        <v>
0.28000000000000003</v>
      </c>
      <c r="I35" s="37">
        <v>
0.25</v>
      </c>
      <c r="J35" s="38">
        <v>
0.62</v>
      </c>
      <c r="K35" s="22"/>
      <c r="L35" s="22"/>
      <c r="M35" s="22"/>
      <c r="N35" s="22"/>
      <c r="O35" s="22"/>
      <c r="P35" s="22"/>
    </row>
    <row r="36" spans="1:16" ht="39" customHeight="1" x14ac:dyDescent="0.2">
      <c r="A36" s="22"/>
      <c r="B36" s="35"/>
      <c r="C36" s="1242" t="s">
        <v>
569</v>
      </c>
      <c r="D36" s="1243"/>
      <c r="E36" s="1244"/>
      <c r="F36" s="36">
        <v>
0.02</v>
      </c>
      <c r="G36" s="37">
        <v>
0.02</v>
      </c>
      <c r="H36" s="37">
        <v>
0.02</v>
      </c>
      <c r="I36" s="37">
        <v>
0.19</v>
      </c>
      <c r="J36" s="38">
        <v>
0.52</v>
      </c>
      <c r="K36" s="22"/>
      <c r="L36" s="22"/>
      <c r="M36" s="22"/>
      <c r="N36" s="22"/>
      <c r="O36" s="22"/>
      <c r="P36" s="22"/>
    </row>
    <row r="37" spans="1:16" ht="39" customHeight="1" x14ac:dyDescent="0.2">
      <c r="A37" s="22"/>
      <c r="B37" s="35"/>
      <c r="C37" s="1242" t="s">
        <v>
570</v>
      </c>
      <c r="D37" s="1243"/>
      <c r="E37" s="1244"/>
      <c r="F37" s="36">
        <v>
0.31</v>
      </c>
      <c r="G37" s="37">
        <v>
0.4</v>
      </c>
      <c r="H37" s="37">
        <v>
0.65</v>
      </c>
      <c r="I37" s="37">
        <v>
0.33</v>
      </c>
      <c r="J37" s="38">
        <v>
0.42</v>
      </c>
      <c r="K37" s="22"/>
      <c r="L37" s="22"/>
      <c r="M37" s="22"/>
      <c r="N37" s="22"/>
      <c r="O37" s="22"/>
      <c r="P37" s="22"/>
    </row>
    <row r="38" spans="1:16" ht="39" customHeight="1" x14ac:dyDescent="0.2">
      <c r="A38" s="22"/>
      <c r="B38" s="35"/>
      <c r="C38" s="1242" t="s">
        <v>
571</v>
      </c>
      <c r="D38" s="1243"/>
      <c r="E38" s="1244"/>
      <c r="F38" s="36">
        <v>
0.34</v>
      </c>
      <c r="G38" s="37">
        <v>
1.02</v>
      </c>
      <c r="H38" s="37">
        <v>
1.02</v>
      </c>
      <c r="I38" s="37">
        <v>
0.51</v>
      </c>
      <c r="J38" s="38">
        <v>
0.18</v>
      </c>
      <c r="K38" s="22"/>
      <c r="L38" s="22"/>
      <c r="M38" s="22"/>
      <c r="N38" s="22"/>
      <c r="O38" s="22"/>
      <c r="P38" s="22"/>
    </row>
    <row r="39" spans="1:16" ht="39" customHeight="1" x14ac:dyDescent="0.2">
      <c r="A39" s="22"/>
      <c r="B39" s="35"/>
      <c r="C39" s="1242" t="s">
        <v>
572</v>
      </c>
      <c r="D39" s="1243"/>
      <c r="E39" s="1244"/>
      <c r="F39" s="36">
        <v>
0</v>
      </c>
      <c r="G39" s="37">
        <v>
0</v>
      </c>
      <c r="H39" s="37">
        <v>
0</v>
      </c>
      <c r="I39" s="37">
        <v>
0.01</v>
      </c>
      <c r="J39" s="38">
        <v>
0.05</v>
      </c>
      <c r="K39" s="22"/>
      <c r="L39" s="22"/>
      <c r="M39" s="22"/>
      <c r="N39" s="22"/>
      <c r="O39" s="22"/>
      <c r="P39" s="22"/>
    </row>
    <row r="40" spans="1:16" ht="39" customHeight="1" x14ac:dyDescent="0.2">
      <c r="A40" s="22"/>
      <c r="B40" s="35"/>
      <c r="C40" s="1242" t="s">
        <v>
573</v>
      </c>
      <c r="D40" s="1243"/>
      <c r="E40" s="1244"/>
      <c r="F40" s="36">
        <v>
0</v>
      </c>
      <c r="G40" s="37">
        <v>
0.01</v>
      </c>
      <c r="H40" s="37">
        <v>
0.01</v>
      </c>
      <c r="I40" s="37">
        <v>
0.03</v>
      </c>
      <c r="J40" s="38">
        <v>
0.01</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
574</v>
      </c>
      <c r="D42" s="1243"/>
      <c r="E42" s="1244"/>
      <c r="F42" s="36" t="s">
        <v>
519</v>
      </c>
      <c r="G42" s="37" t="s">
        <v>
519</v>
      </c>
      <c r="H42" s="37" t="s">
        <v>
519</v>
      </c>
      <c r="I42" s="37" t="s">
        <v>
519</v>
      </c>
      <c r="J42" s="38" t="s">
        <v>
519</v>
      </c>
      <c r="K42" s="22"/>
      <c r="L42" s="22"/>
      <c r="M42" s="22"/>
      <c r="N42" s="22"/>
      <c r="O42" s="22"/>
      <c r="P42" s="22"/>
    </row>
    <row r="43" spans="1:16" ht="39" customHeight="1" thickBot="1" x14ac:dyDescent="0.25">
      <c r="A43" s="22"/>
      <c r="B43" s="40"/>
      <c r="C43" s="1245" t="s">
        <v>
575</v>
      </c>
      <c r="D43" s="1246"/>
      <c r="E43" s="1247"/>
      <c r="F43" s="41" t="s">
        <v>
519</v>
      </c>
      <c r="G43" s="42" t="s">
        <v>
519</v>
      </c>
      <c r="H43" s="42" t="s">
        <v>
519</v>
      </c>
      <c r="I43" s="42" t="s">
        <v>
519</v>
      </c>
      <c r="J43" s="43" t="s">
        <v>
519</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Gk/Y5Lk0c5ffe67x3AV+jXW8aLhXjpcrdMzfVQQAGss/SKSefxIw4QLZEOwMIow7wBduGklbHFjwe6T48uA6w==" saltValue="xqlOh5FpcmDc0oWs/Hby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561</v>
      </c>
      <c r="L44" s="56" t="s">
        <v>
562</v>
      </c>
      <c r="M44" s="56" t="s">
        <v>
563</v>
      </c>
      <c r="N44" s="56" t="s">
        <v>
564</v>
      </c>
      <c r="O44" s="57" t="s">
        <v>
565</v>
      </c>
      <c r="P44" s="48"/>
      <c r="Q44" s="48"/>
      <c r="R44" s="48"/>
      <c r="S44" s="48"/>
      <c r="T44" s="48"/>
      <c r="U44" s="48"/>
    </row>
    <row r="45" spans="1:21" ht="30.75" customHeight="1" x14ac:dyDescent="0.2">
      <c r="A45" s="48"/>
      <c r="B45" s="1250" t="s">
        <v>
10</v>
      </c>
      <c r="C45" s="1251"/>
      <c r="D45" s="58"/>
      <c r="E45" s="1256" t="s">
        <v>
11</v>
      </c>
      <c r="F45" s="1256"/>
      <c r="G45" s="1256"/>
      <c r="H45" s="1256"/>
      <c r="I45" s="1256"/>
      <c r="J45" s="1257"/>
      <c r="K45" s="59">
        <v>
3841</v>
      </c>
      <c r="L45" s="60">
        <v>
4098</v>
      </c>
      <c r="M45" s="60">
        <v>
4031</v>
      </c>
      <c r="N45" s="60">
        <v>
4067</v>
      </c>
      <c r="O45" s="61">
        <v>
3682</v>
      </c>
      <c r="P45" s="48"/>
      <c r="Q45" s="48"/>
      <c r="R45" s="48"/>
      <c r="S45" s="48"/>
      <c r="T45" s="48"/>
      <c r="U45" s="48"/>
    </row>
    <row r="46" spans="1:21" ht="30.75" customHeight="1" x14ac:dyDescent="0.2">
      <c r="A46" s="48"/>
      <c r="B46" s="1252"/>
      <c r="C46" s="1253"/>
      <c r="D46" s="62"/>
      <c r="E46" s="1258" t="s">
        <v>
12</v>
      </c>
      <c r="F46" s="1258"/>
      <c r="G46" s="1258"/>
      <c r="H46" s="1258"/>
      <c r="I46" s="1258"/>
      <c r="J46" s="1259"/>
      <c r="K46" s="63">
        <v>
83</v>
      </c>
      <c r="L46" s="64" t="s">
        <v>
519</v>
      </c>
      <c r="M46" s="64" t="s">
        <v>
519</v>
      </c>
      <c r="N46" s="64" t="s">
        <v>
519</v>
      </c>
      <c r="O46" s="65" t="s">
        <v>
519</v>
      </c>
      <c r="P46" s="48"/>
      <c r="Q46" s="48"/>
      <c r="R46" s="48"/>
      <c r="S46" s="48"/>
      <c r="T46" s="48"/>
      <c r="U46" s="48"/>
    </row>
    <row r="47" spans="1:21" ht="30.75" customHeight="1" x14ac:dyDescent="0.2">
      <c r="A47" s="48"/>
      <c r="B47" s="1252"/>
      <c r="C47" s="1253"/>
      <c r="D47" s="62"/>
      <c r="E47" s="1258" t="s">
        <v>
13</v>
      </c>
      <c r="F47" s="1258"/>
      <c r="G47" s="1258"/>
      <c r="H47" s="1258"/>
      <c r="I47" s="1258"/>
      <c r="J47" s="1259"/>
      <c r="K47" s="63">
        <v>
17</v>
      </c>
      <c r="L47" s="64" t="s">
        <v>
519</v>
      </c>
      <c r="M47" s="64" t="s">
        <v>
519</v>
      </c>
      <c r="N47" s="64" t="s">
        <v>
519</v>
      </c>
      <c r="O47" s="65" t="s">
        <v>
519</v>
      </c>
      <c r="P47" s="48"/>
      <c r="Q47" s="48"/>
      <c r="R47" s="48"/>
      <c r="S47" s="48"/>
      <c r="T47" s="48"/>
      <c r="U47" s="48"/>
    </row>
    <row r="48" spans="1:21" ht="30.75" customHeight="1" x14ac:dyDescent="0.2">
      <c r="A48" s="48"/>
      <c r="B48" s="1252"/>
      <c r="C48" s="1253"/>
      <c r="D48" s="62"/>
      <c r="E48" s="1258" t="s">
        <v>
14</v>
      </c>
      <c r="F48" s="1258"/>
      <c r="G48" s="1258"/>
      <c r="H48" s="1258"/>
      <c r="I48" s="1258"/>
      <c r="J48" s="1259"/>
      <c r="K48" s="63">
        <v>
1314</v>
      </c>
      <c r="L48" s="64">
        <v>
1259</v>
      </c>
      <c r="M48" s="64">
        <v>
1197</v>
      </c>
      <c r="N48" s="64">
        <v>
1122</v>
      </c>
      <c r="O48" s="65">
        <v>
1105</v>
      </c>
      <c r="P48" s="48"/>
      <c r="Q48" s="48"/>
      <c r="R48" s="48"/>
      <c r="S48" s="48"/>
      <c r="T48" s="48"/>
      <c r="U48" s="48"/>
    </row>
    <row r="49" spans="1:21" ht="30.75" customHeight="1" x14ac:dyDescent="0.2">
      <c r="A49" s="48"/>
      <c r="B49" s="1252"/>
      <c r="C49" s="1253"/>
      <c r="D49" s="62"/>
      <c r="E49" s="1258" t="s">
        <v>
15</v>
      </c>
      <c r="F49" s="1258"/>
      <c r="G49" s="1258"/>
      <c r="H49" s="1258"/>
      <c r="I49" s="1258"/>
      <c r="J49" s="1259"/>
      <c r="K49" s="63">
        <v>
156</v>
      </c>
      <c r="L49" s="64">
        <v>
125</v>
      </c>
      <c r="M49" s="64">
        <v>
105</v>
      </c>
      <c r="N49" s="64">
        <v>
91</v>
      </c>
      <c r="O49" s="65">
        <v>
65</v>
      </c>
      <c r="P49" s="48"/>
      <c r="Q49" s="48"/>
      <c r="R49" s="48"/>
      <c r="S49" s="48"/>
      <c r="T49" s="48"/>
      <c r="U49" s="48"/>
    </row>
    <row r="50" spans="1:21" ht="30.75" customHeight="1" x14ac:dyDescent="0.2">
      <c r="A50" s="48"/>
      <c r="B50" s="1252"/>
      <c r="C50" s="1253"/>
      <c r="D50" s="62"/>
      <c r="E50" s="1258" t="s">
        <v>
16</v>
      </c>
      <c r="F50" s="1258"/>
      <c r="G50" s="1258"/>
      <c r="H50" s="1258"/>
      <c r="I50" s="1258"/>
      <c r="J50" s="1259"/>
      <c r="K50" s="63">
        <v>
346</v>
      </c>
      <c r="L50" s="64">
        <v>
739</v>
      </c>
      <c r="M50" s="64">
        <v>
395</v>
      </c>
      <c r="N50" s="64">
        <v>
248</v>
      </c>
      <c r="O50" s="65">
        <v>
214</v>
      </c>
      <c r="P50" s="48"/>
      <c r="Q50" s="48"/>
      <c r="R50" s="48"/>
      <c r="S50" s="48"/>
      <c r="T50" s="48"/>
      <c r="U50" s="48"/>
    </row>
    <row r="51" spans="1:21" ht="30.75" customHeight="1" x14ac:dyDescent="0.2">
      <c r="A51" s="48"/>
      <c r="B51" s="1254"/>
      <c r="C51" s="1255"/>
      <c r="D51" s="66"/>
      <c r="E51" s="1258" t="s">
        <v>
17</v>
      </c>
      <c r="F51" s="1258"/>
      <c r="G51" s="1258"/>
      <c r="H51" s="1258"/>
      <c r="I51" s="1258"/>
      <c r="J51" s="1259"/>
      <c r="K51" s="63" t="s">
        <v>
519</v>
      </c>
      <c r="L51" s="64" t="s">
        <v>
519</v>
      </c>
      <c r="M51" s="64" t="s">
        <v>
519</v>
      </c>
      <c r="N51" s="64" t="s">
        <v>
519</v>
      </c>
      <c r="O51" s="65" t="s">
        <v>
519</v>
      </c>
      <c r="P51" s="48"/>
      <c r="Q51" s="48"/>
      <c r="R51" s="48"/>
      <c r="S51" s="48"/>
      <c r="T51" s="48"/>
      <c r="U51" s="48"/>
    </row>
    <row r="52" spans="1:21" ht="30.75" customHeight="1" x14ac:dyDescent="0.2">
      <c r="A52" s="48"/>
      <c r="B52" s="1260" t="s">
        <v>
18</v>
      </c>
      <c r="C52" s="1261"/>
      <c r="D52" s="66"/>
      <c r="E52" s="1258" t="s">
        <v>
19</v>
      </c>
      <c r="F52" s="1258"/>
      <c r="G52" s="1258"/>
      <c r="H52" s="1258"/>
      <c r="I52" s="1258"/>
      <c r="J52" s="1259"/>
      <c r="K52" s="63">
        <v>
5161</v>
      </c>
      <c r="L52" s="64">
        <v>
4833</v>
      </c>
      <c r="M52" s="64">
        <v>
4739</v>
      </c>
      <c r="N52" s="64">
        <v>
4592</v>
      </c>
      <c r="O52" s="65">
        <v>
4204</v>
      </c>
      <c r="P52" s="48"/>
      <c r="Q52" s="48"/>
      <c r="R52" s="48"/>
      <c r="S52" s="48"/>
      <c r="T52" s="48"/>
      <c r="U52" s="48"/>
    </row>
    <row r="53" spans="1:21" ht="30.75" customHeight="1" thickBot="1" x14ac:dyDescent="0.25">
      <c r="A53" s="48"/>
      <c r="B53" s="1262" t="s">
        <v>
20</v>
      </c>
      <c r="C53" s="1263"/>
      <c r="D53" s="67"/>
      <c r="E53" s="1264" t="s">
        <v>
21</v>
      </c>
      <c r="F53" s="1264"/>
      <c r="G53" s="1264"/>
      <c r="H53" s="1264"/>
      <c r="I53" s="1264"/>
      <c r="J53" s="1265"/>
      <c r="K53" s="68">
        <v>
596</v>
      </c>
      <c r="L53" s="69">
        <v>
1388</v>
      </c>
      <c r="M53" s="69">
        <v>
989</v>
      </c>
      <c r="N53" s="69">
        <v>
936</v>
      </c>
      <c r="O53" s="70">
        <v>
862</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576</v>
      </c>
      <c r="P55" s="48"/>
      <c r="Q55" s="48"/>
      <c r="R55" s="48"/>
      <c r="S55" s="48"/>
      <c r="T55" s="48"/>
      <c r="U55" s="48"/>
    </row>
    <row r="56" spans="1:21" ht="31.5" customHeight="1" thickBot="1" x14ac:dyDescent="0.25">
      <c r="A56" s="48"/>
      <c r="B56" s="76"/>
      <c r="C56" s="77"/>
      <c r="D56" s="77"/>
      <c r="E56" s="78"/>
      <c r="F56" s="78"/>
      <c r="G56" s="78"/>
      <c r="H56" s="78"/>
      <c r="I56" s="78"/>
      <c r="J56" s="79" t="s">
        <v>
2</v>
      </c>
      <c r="K56" s="80" t="s">
        <v>
577</v>
      </c>
      <c r="L56" s="81" t="s">
        <v>
578</v>
      </c>
      <c r="M56" s="81" t="s">
        <v>
579</v>
      </c>
      <c r="N56" s="81" t="s">
        <v>
580</v>
      </c>
      <c r="O56" s="82" t="s">
        <v>
581</v>
      </c>
      <c r="P56" s="48"/>
      <c r="Q56" s="48"/>
      <c r="R56" s="48"/>
      <c r="S56" s="48"/>
      <c r="T56" s="48"/>
      <c r="U56" s="48"/>
    </row>
    <row r="57" spans="1:21" ht="31.5" customHeight="1" x14ac:dyDescent="0.2">
      <c r="B57" s="1266" t="s">
        <v>
24</v>
      </c>
      <c r="C57" s="1267"/>
      <c r="D57" s="1270" t="s">
        <v>
25</v>
      </c>
      <c r="E57" s="1271"/>
      <c r="F57" s="1271"/>
      <c r="G57" s="1271"/>
      <c r="H57" s="1271"/>
      <c r="I57" s="1271"/>
      <c r="J57" s="1272"/>
      <c r="K57" s="83"/>
      <c r="L57" s="84"/>
      <c r="M57" s="84"/>
      <c r="N57" s="84"/>
      <c r="O57" s="85"/>
    </row>
    <row r="58" spans="1:21" ht="31.5" customHeight="1" thickBot="1" x14ac:dyDescent="0.25">
      <c r="B58" s="1268"/>
      <c r="C58" s="1269"/>
      <c r="D58" s="1273" t="s">
        <v>
26</v>
      </c>
      <c r="E58" s="1274"/>
      <c r="F58" s="1274"/>
      <c r="G58" s="1274"/>
      <c r="H58" s="1274"/>
      <c r="I58" s="1274"/>
      <c r="J58" s="1275"/>
      <c r="K58" s="86"/>
      <c r="L58" s="87"/>
      <c r="M58" s="87"/>
      <c r="N58" s="87"/>
      <c r="O58" s="88"/>
    </row>
    <row r="59" spans="1:21" ht="24" customHeight="1" x14ac:dyDescent="0.2">
      <c r="B59" s="89"/>
      <c r="C59" s="89"/>
      <c r="D59" s="90" t="s">
        <v>
27</v>
      </c>
      <c r="E59" s="91"/>
      <c r="F59" s="91"/>
      <c r="G59" s="91"/>
      <c r="H59" s="91"/>
      <c r="I59" s="91"/>
      <c r="J59" s="91"/>
      <c r="K59" s="91"/>
      <c r="L59" s="91"/>
      <c r="M59" s="91"/>
      <c r="N59" s="91"/>
      <c r="O59" s="91"/>
    </row>
    <row r="60" spans="1:21" ht="24" customHeight="1" x14ac:dyDescent="0.2">
      <c r="B60" s="92"/>
      <c r="C60" s="92"/>
      <c r="D60" s="90" t="s">
        <v>
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wA7Uop0VBYdQijKPqmLJ7kVM8+xTt8ak16UZLQ5BtDrL7vvqqP02siRhnep7+GSToQx1cMlel/5+ZhbbJq/Hg==" saltValue="lzp8pE0JgfGLGuFUyIJv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8</v>
      </c>
    </row>
    <row r="40" spans="2:13" ht="27.75" customHeight="1" thickBot="1" x14ac:dyDescent="0.25">
      <c r="B40" s="95" t="s">
        <v>
9</v>
      </c>
      <c r="C40" s="96"/>
      <c r="D40" s="96"/>
      <c r="E40" s="97"/>
      <c r="F40" s="97"/>
      <c r="G40" s="97"/>
      <c r="H40" s="98" t="s">
        <v>
2</v>
      </c>
      <c r="I40" s="99" t="s">
        <v>
561</v>
      </c>
      <c r="J40" s="100" t="s">
        <v>
562</v>
      </c>
      <c r="K40" s="100" t="s">
        <v>
563</v>
      </c>
      <c r="L40" s="100" t="s">
        <v>
564</v>
      </c>
      <c r="M40" s="101" t="s">
        <v>
565</v>
      </c>
    </row>
    <row r="41" spans="2:13" ht="27.75" customHeight="1" x14ac:dyDescent="0.2">
      <c r="B41" s="1276" t="s">
        <v>
29</v>
      </c>
      <c r="C41" s="1277"/>
      <c r="D41" s="102"/>
      <c r="E41" s="1282" t="s">
        <v>
30</v>
      </c>
      <c r="F41" s="1282"/>
      <c r="G41" s="1282"/>
      <c r="H41" s="1283"/>
      <c r="I41" s="103">
        <v>
30844</v>
      </c>
      <c r="J41" s="104">
        <v>
29276</v>
      </c>
      <c r="K41" s="104">
        <v>
26473</v>
      </c>
      <c r="L41" s="104">
        <v>
24708</v>
      </c>
      <c r="M41" s="105">
        <v>
23524</v>
      </c>
    </row>
    <row r="42" spans="2:13" ht="27.75" customHeight="1" x14ac:dyDescent="0.2">
      <c r="B42" s="1278"/>
      <c r="C42" s="1279"/>
      <c r="D42" s="106"/>
      <c r="E42" s="1284" t="s">
        <v>
31</v>
      </c>
      <c r="F42" s="1284"/>
      <c r="G42" s="1284"/>
      <c r="H42" s="1285"/>
      <c r="I42" s="107">
        <v>
2419</v>
      </c>
      <c r="J42" s="108">
        <v>
2130</v>
      </c>
      <c r="K42" s="108">
        <v>
1747</v>
      </c>
      <c r="L42" s="108">
        <v>
1806</v>
      </c>
      <c r="M42" s="109">
        <v>
1576</v>
      </c>
    </row>
    <row r="43" spans="2:13" ht="27.75" customHeight="1" x14ac:dyDescent="0.2">
      <c r="B43" s="1278"/>
      <c r="C43" s="1279"/>
      <c r="D43" s="106"/>
      <c r="E43" s="1284" t="s">
        <v>
32</v>
      </c>
      <c r="F43" s="1284"/>
      <c r="G43" s="1284"/>
      <c r="H43" s="1285"/>
      <c r="I43" s="107">
        <v>
9283</v>
      </c>
      <c r="J43" s="108">
        <v>
8657</v>
      </c>
      <c r="K43" s="108">
        <v>
7940</v>
      </c>
      <c r="L43" s="108">
        <v>
7426</v>
      </c>
      <c r="M43" s="109">
        <v>
7751</v>
      </c>
    </row>
    <row r="44" spans="2:13" ht="27.75" customHeight="1" x14ac:dyDescent="0.2">
      <c r="B44" s="1278"/>
      <c r="C44" s="1279"/>
      <c r="D44" s="106"/>
      <c r="E44" s="1284" t="s">
        <v>
33</v>
      </c>
      <c r="F44" s="1284"/>
      <c r="G44" s="1284"/>
      <c r="H44" s="1285"/>
      <c r="I44" s="107">
        <v>
451</v>
      </c>
      <c r="J44" s="108">
        <v>
321</v>
      </c>
      <c r="K44" s="108">
        <v>
213</v>
      </c>
      <c r="L44" s="108">
        <v>
113</v>
      </c>
      <c r="M44" s="109">
        <v>
42</v>
      </c>
    </row>
    <row r="45" spans="2:13" ht="27.75" customHeight="1" x14ac:dyDescent="0.2">
      <c r="B45" s="1278"/>
      <c r="C45" s="1279"/>
      <c r="D45" s="106"/>
      <c r="E45" s="1284" t="s">
        <v>
34</v>
      </c>
      <c r="F45" s="1284"/>
      <c r="G45" s="1284"/>
      <c r="H45" s="1285"/>
      <c r="I45" s="107">
        <v>
8379</v>
      </c>
      <c r="J45" s="108">
        <v>
8613</v>
      </c>
      <c r="K45" s="108">
        <v>
8889</v>
      </c>
      <c r="L45" s="108">
        <v>
8730</v>
      </c>
      <c r="M45" s="109">
        <v>
8733</v>
      </c>
    </row>
    <row r="46" spans="2:13" ht="27.75" customHeight="1" x14ac:dyDescent="0.2">
      <c r="B46" s="1278"/>
      <c r="C46" s="1279"/>
      <c r="D46" s="110"/>
      <c r="E46" s="1284" t="s">
        <v>
35</v>
      </c>
      <c r="F46" s="1284"/>
      <c r="G46" s="1284"/>
      <c r="H46" s="1285"/>
      <c r="I46" s="107" t="s">
        <v>
519</v>
      </c>
      <c r="J46" s="108" t="s">
        <v>
519</v>
      </c>
      <c r="K46" s="108" t="s">
        <v>
519</v>
      </c>
      <c r="L46" s="108" t="s">
        <v>
519</v>
      </c>
      <c r="M46" s="109" t="s">
        <v>
519</v>
      </c>
    </row>
    <row r="47" spans="2:13" ht="27.75" customHeight="1" x14ac:dyDescent="0.2">
      <c r="B47" s="1278"/>
      <c r="C47" s="1279"/>
      <c r="D47" s="111"/>
      <c r="E47" s="1286" t="s">
        <v>
36</v>
      </c>
      <c r="F47" s="1287"/>
      <c r="G47" s="1287"/>
      <c r="H47" s="1288"/>
      <c r="I47" s="107" t="s">
        <v>
519</v>
      </c>
      <c r="J47" s="108" t="s">
        <v>
519</v>
      </c>
      <c r="K47" s="108" t="s">
        <v>
519</v>
      </c>
      <c r="L47" s="108" t="s">
        <v>
519</v>
      </c>
      <c r="M47" s="109" t="s">
        <v>
519</v>
      </c>
    </row>
    <row r="48" spans="2:13" ht="27.75" customHeight="1" x14ac:dyDescent="0.2">
      <c r="B48" s="1278"/>
      <c r="C48" s="1279"/>
      <c r="D48" s="106"/>
      <c r="E48" s="1284" t="s">
        <v>
37</v>
      </c>
      <c r="F48" s="1284"/>
      <c r="G48" s="1284"/>
      <c r="H48" s="1285"/>
      <c r="I48" s="107" t="s">
        <v>
519</v>
      </c>
      <c r="J48" s="108" t="s">
        <v>
519</v>
      </c>
      <c r="K48" s="108" t="s">
        <v>
519</v>
      </c>
      <c r="L48" s="108" t="s">
        <v>
519</v>
      </c>
      <c r="M48" s="109" t="s">
        <v>
519</v>
      </c>
    </row>
    <row r="49" spans="2:13" ht="27.75" customHeight="1" x14ac:dyDescent="0.2">
      <c r="B49" s="1280"/>
      <c r="C49" s="1281"/>
      <c r="D49" s="106"/>
      <c r="E49" s="1284" t="s">
        <v>
38</v>
      </c>
      <c r="F49" s="1284"/>
      <c r="G49" s="1284"/>
      <c r="H49" s="1285"/>
      <c r="I49" s="107" t="s">
        <v>
519</v>
      </c>
      <c r="J49" s="108" t="s">
        <v>
519</v>
      </c>
      <c r="K49" s="108" t="s">
        <v>
519</v>
      </c>
      <c r="L49" s="108" t="s">
        <v>
519</v>
      </c>
      <c r="M49" s="109" t="s">
        <v>
519</v>
      </c>
    </row>
    <row r="50" spans="2:13" ht="27.75" customHeight="1" x14ac:dyDescent="0.2">
      <c r="B50" s="1289" t="s">
        <v>
39</v>
      </c>
      <c r="C50" s="1290"/>
      <c r="D50" s="112"/>
      <c r="E50" s="1284" t="s">
        <v>
40</v>
      </c>
      <c r="F50" s="1284"/>
      <c r="G50" s="1284"/>
      <c r="H50" s="1285"/>
      <c r="I50" s="107">
        <v>
23024</v>
      </c>
      <c r="J50" s="108">
        <v>
23072</v>
      </c>
      <c r="K50" s="108">
        <v>
26219</v>
      </c>
      <c r="L50" s="108">
        <v>
29707</v>
      </c>
      <c r="M50" s="109">
        <v>
32808</v>
      </c>
    </row>
    <row r="51" spans="2:13" ht="27.75" customHeight="1" x14ac:dyDescent="0.2">
      <c r="B51" s="1278"/>
      <c r="C51" s="1279"/>
      <c r="D51" s="106"/>
      <c r="E51" s="1284" t="s">
        <v>
41</v>
      </c>
      <c r="F51" s="1284"/>
      <c r="G51" s="1284"/>
      <c r="H51" s="1285"/>
      <c r="I51" s="107">
        <v>
13847</v>
      </c>
      <c r="J51" s="108">
        <v>
12915</v>
      </c>
      <c r="K51" s="108">
        <v>
11676</v>
      </c>
      <c r="L51" s="108">
        <v>
10745</v>
      </c>
      <c r="M51" s="109">
        <v>
10896</v>
      </c>
    </row>
    <row r="52" spans="2:13" ht="27.75" customHeight="1" x14ac:dyDescent="0.2">
      <c r="B52" s="1280"/>
      <c r="C52" s="1281"/>
      <c r="D52" s="106"/>
      <c r="E52" s="1284" t="s">
        <v>
42</v>
      </c>
      <c r="F52" s="1284"/>
      <c r="G52" s="1284"/>
      <c r="H52" s="1285"/>
      <c r="I52" s="107">
        <v>
23623</v>
      </c>
      <c r="J52" s="108">
        <v>
21330</v>
      </c>
      <c r="K52" s="108">
        <v>
18676</v>
      </c>
      <c r="L52" s="108">
        <v>
16670</v>
      </c>
      <c r="M52" s="109">
        <v>
15086</v>
      </c>
    </row>
    <row r="53" spans="2:13" ht="27.75" customHeight="1" thickBot="1" x14ac:dyDescent="0.25">
      <c r="B53" s="1291" t="s">
        <v>
43</v>
      </c>
      <c r="C53" s="1292"/>
      <c r="D53" s="113"/>
      <c r="E53" s="1293" t="s">
        <v>
44</v>
      </c>
      <c r="F53" s="1293"/>
      <c r="G53" s="1293"/>
      <c r="H53" s="1294"/>
      <c r="I53" s="114">
        <v>
-9119</v>
      </c>
      <c r="J53" s="115">
        <v>
-8321</v>
      </c>
      <c r="K53" s="115">
        <v>
-11308</v>
      </c>
      <c r="L53" s="115">
        <v>
-14339</v>
      </c>
      <c r="M53" s="116">
        <v>
-17165</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ifMQ4O4H5RmFli33VAlbvZW21k/SPXlwSH5Vpn3MEHB/x9utY9mma9sR08mg5yTqTs4Suj65a+3/7GC7rOuGCA==" saltValue="Rv79DFYScBYL48ygYe+0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563</v>
      </c>
      <c r="G54" s="125" t="s">
        <v>
564</v>
      </c>
      <c r="H54" s="126" t="s">
        <v>
565</v>
      </c>
    </row>
    <row r="55" spans="2:8" ht="52.5" customHeight="1" x14ac:dyDescent="0.2">
      <c r="B55" s="127"/>
      <c r="C55" s="1303" t="s">
        <v>
47</v>
      </c>
      <c r="D55" s="1303"/>
      <c r="E55" s="1304"/>
      <c r="F55" s="128">
        <v>
8134</v>
      </c>
      <c r="G55" s="128">
        <v>
10545</v>
      </c>
      <c r="H55" s="129">
        <v>
10548</v>
      </c>
    </row>
    <row r="56" spans="2:8" ht="52.5" customHeight="1" x14ac:dyDescent="0.2">
      <c r="B56" s="130"/>
      <c r="C56" s="1305" t="s">
        <v>
48</v>
      </c>
      <c r="D56" s="1305"/>
      <c r="E56" s="1306"/>
      <c r="F56" s="131" t="s">
        <v>
519</v>
      </c>
      <c r="G56" s="131" t="s">
        <v>
519</v>
      </c>
      <c r="H56" s="132" t="s">
        <v>
519</v>
      </c>
    </row>
    <row r="57" spans="2:8" ht="53.25" customHeight="1" x14ac:dyDescent="0.2">
      <c r="B57" s="130"/>
      <c r="C57" s="1307" t="s">
        <v>
49</v>
      </c>
      <c r="D57" s="1307"/>
      <c r="E57" s="1308"/>
      <c r="F57" s="133">
        <v>
12561</v>
      </c>
      <c r="G57" s="133">
        <v>
12933</v>
      </c>
      <c r="H57" s="134">
        <v>
15150</v>
      </c>
    </row>
    <row r="58" spans="2:8" ht="45.75" customHeight="1" x14ac:dyDescent="0.2">
      <c r="B58" s="135"/>
      <c r="C58" s="1295" t="s">
        <v>
596</v>
      </c>
      <c r="D58" s="1296"/>
      <c r="E58" s="1297"/>
      <c r="F58" s="136">
        <v>
10958</v>
      </c>
      <c r="G58" s="136">
        <v>
11199</v>
      </c>
      <c r="H58" s="137">
        <v>
13314</v>
      </c>
    </row>
    <row r="59" spans="2:8" ht="45.75" customHeight="1" x14ac:dyDescent="0.2">
      <c r="B59" s="135"/>
      <c r="C59" s="1295" t="s">
        <v>
597</v>
      </c>
      <c r="D59" s="1296"/>
      <c r="E59" s="1297"/>
      <c r="F59" s="136">
        <v>
1003</v>
      </c>
      <c r="G59" s="136">
        <v>
1104</v>
      </c>
      <c r="H59" s="137">
        <v>
1204</v>
      </c>
    </row>
    <row r="60" spans="2:8" ht="45.75" customHeight="1" x14ac:dyDescent="0.2">
      <c r="B60" s="135"/>
      <c r="C60" s="1295" t="s">
        <v>
598</v>
      </c>
      <c r="D60" s="1296"/>
      <c r="E60" s="1297"/>
      <c r="F60" s="136">
        <v>
394</v>
      </c>
      <c r="G60" s="136">
        <v>
394</v>
      </c>
      <c r="H60" s="137">
        <v>
394</v>
      </c>
    </row>
    <row r="61" spans="2:8" ht="45.75" customHeight="1" x14ac:dyDescent="0.2">
      <c r="B61" s="135"/>
      <c r="C61" s="1295" t="s">
        <v>
599</v>
      </c>
      <c r="D61" s="1296"/>
      <c r="E61" s="1297"/>
      <c r="F61" s="136">
        <v>
196</v>
      </c>
      <c r="G61" s="136">
        <v>
223</v>
      </c>
      <c r="H61" s="137">
        <v>
228</v>
      </c>
    </row>
    <row r="62" spans="2:8" ht="45.75" customHeight="1" thickBot="1" x14ac:dyDescent="0.25">
      <c r="B62" s="138"/>
      <c r="C62" s="1298" t="s">
        <v>
600</v>
      </c>
      <c r="D62" s="1299"/>
      <c r="E62" s="1300"/>
      <c r="F62" s="385" t="s">
        <v>
519</v>
      </c>
      <c r="G62" s="385" t="s">
        <v>
519</v>
      </c>
      <c r="H62" s="139">
        <v>
7</v>
      </c>
    </row>
    <row r="63" spans="2:8" ht="52.5" customHeight="1" thickBot="1" x14ac:dyDescent="0.25">
      <c r="B63" s="140"/>
      <c r="C63" s="1301" t="s">
        <v>
50</v>
      </c>
      <c r="D63" s="1301"/>
      <c r="E63" s="1302"/>
      <c r="F63" s="141">
        <v>
20694</v>
      </c>
      <c r="G63" s="141">
        <v>
23478</v>
      </c>
      <c r="H63" s="142">
        <v>
25699</v>
      </c>
    </row>
    <row r="64" spans="2:8" ht="15" customHeight="1" x14ac:dyDescent="0.2"/>
  </sheetData>
  <sheetProtection algorithmName="SHA-512" hashValue="9WdTpo4Vo+1CsUftZgwectGM0uamQ7xp9ub1n3BH6YoNkbBK24KLE5tdrvMXli0hThYE4fTrJEFCBzRYXNhg5A==" saltValue="Jv/gWBF7hcRR4laK1p/E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W1" zoomScaleNormal="100" zoomScaleSheetLayoutView="55" workbookViewId="0">
      <selection activeCell="AN70" sqref="AN70"/>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
601</v>
      </c>
    </row>
    <row r="11" spans="1:143" s="290"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
601</v>
      </c>
    </row>
    <row r="13" spans="1:143" s="290"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604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605</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561</v>
      </c>
      <c r="BQ50" s="1314"/>
      <c r="BR50" s="1314"/>
      <c r="BS50" s="1314"/>
      <c r="BT50" s="1314"/>
      <c r="BU50" s="1314"/>
      <c r="BV50" s="1314"/>
      <c r="BW50" s="1314"/>
      <c r="BX50" s="1314" t="s">
        <v>
562</v>
      </c>
      <c r="BY50" s="1314"/>
      <c r="BZ50" s="1314"/>
      <c r="CA50" s="1314"/>
      <c r="CB50" s="1314"/>
      <c r="CC50" s="1314"/>
      <c r="CD50" s="1314"/>
      <c r="CE50" s="1314"/>
      <c r="CF50" s="1314" t="s">
        <v>
563</v>
      </c>
      <c r="CG50" s="1314"/>
      <c r="CH50" s="1314"/>
      <c r="CI50" s="1314"/>
      <c r="CJ50" s="1314"/>
      <c r="CK50" s="1314"/>
      <c r="CL50" s="1314"/>
      <c r="CM50" s="1314"/>
      <c r="CN50" s="1314" t="s">
        <v>
564</v>
      </c>
      <c r="CO50" s="1314"/>
      <c r="CP50" s="1314"/>
      <c r="CQ50" s="1314"/>
      <c r="CR50" s="1314"/>
      <c r="CS50" s="1314"/>
      <c r="CT50" s="1314"/>
      <c r="CU50" s="1314"/>
      <c r="CV50" s="1314" t="s">
        <v>
565</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
606</v>
      </c>
      <c r="AO51" s="1312"/>
      <c r="AP51" s="1312"/>
      <c r="AQ51" s="1312"/>
      <c r="AR51" s="1312"/>
      <c r="AS51" s="1312"/>
      <c r="AT51" s="1312"/>
      <c r="AU51" s="1312"/>
      <c r="AV51" s="1312"/>
      <c r="AW51" s="1312"/>
      <c r="AX51" s="1312"/>
      <c r="AY51" s="1312"/>
      <c r="AZ51" s="1312"/>
      <c r="BA51" s="1312"/>
      <c r="BB51" s="1312" t="s">
        <v>
607</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608</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
57.7</v>
      </c>
      <c r="BY53" s="1309"/>
      <c r="BZ53" s="1309"/>
      <c r="CA53" s="1309"/>
      <c r="CB53" s="1309"/>
      <c r="CC53" s="1309"/>
      <c r="CD53" s="1309"/>
      <c r="CE53" s="1309"/>
      <c r="CF53" s="1309">
        <v>
58.8</v>
      </c>
      <c r="CG53" s="1309"/>
      <c r="CH53" s="1309"/>
      <c r="CI53" s="1309"/>
      <c r="CJ53" s="1309"/>
      <c r="CK53" s="1309"/>
      <c r="CL53" s="1309"/>
      <c r="CM53" s="1309"/>
      <c r="CN53" s="1309">
        <v>
59.1</v>
      </c>
      <c r="CO53" s="1309"/>
      <c r="CP53" s="1309"/>
      <c r="CQ53" s="1309"/>
      <c r="CR53" s="1309"/>
      <c r="CS53" s="1309"/>
      <c r="CT53" s="1309"/>
      <c r="CU53" s="1309"/>
      <c r="CV53" s="1309">
        <v>
59.7</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609</v>
      </c>
      <c r="AO55" s="1314"/>
      <c r="AP55" s="1314"/>
      <c r="AQ55" s="1314"/>
      <c r="AR55" s="1314"/>
      <c r="AS55" s="1314"/>
      <c r="AT55" s="1314"/>
      <c r="AU55" s="1314"/>
      <c r="AV55" s="1314"/>
      <c r="AW55" s="1314"/>
      <c r="AX55" s="1314"/>
      <c r="AY55" s="1314"/>
      <c r="AZ55" s="1314"/>
      <c r="BA55" s="1314"/>
      <c r="BB55" s="1312" t="s">
        <v>
610</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
16.600000000000001</v>
      </c>
      <c r="BY55" s="1309"/>
      <c r="BZ55" s="1309"/>
      <c r="CA55" s="1309"/>
      <c r="CB55" s="1309"/>
      <c r="CC55" s="1309"/>
      <c r="CD55" s="1309"/>
      <c r="CE55" s="1309"/>
      <c r="CF55" s="1309">
        <v>
17.399999999999999</v>
      </c>
      <c r="CG55" s="1309"/>
      <c r="CH55" s="1309"/>
      <c r="CI55" s="1309"/>
      <c r="CJ55" s="1309"/>
      <c r="CK55" s="1309"/>
      <c r="CL55" s="1309"/>
      <c r="CM55" s="1309"/>
      <c r="CN55" s="1309">
        <v>
12.1</v>
      </c>
      <c r="CO55" s="1309"/>
      <c r="CP55" s="1309"/>
      <c r="CQ55" s="1309"/>
      <c r="CR55" s="1309"/>
      <c r="CS55" s="1309"/>
      <c r="CT55" s="1309"/>
      <c r="CU55" s="1309"/>
      <c r="CV55" s="1309">
        <v>
11.2</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611</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
58.6</v>
      </c>
      <c r="BY57" s="1309"/>
      <c r="BZ57" s="1309"/>
      <c r="CA57" s="1309"/>
      <c r="CB57" s="1309"/>
      <c r="CC57" s="1309"/>
      <c r="CD57" s="1309"/>
      <c r="CE57" s="1309"/>
      <c r="CF57" s="1309">
        <v>
58.9</v>
      </c>
      <c r="CG57" s="1309"/>
      <c r="CH57" s="1309"/>
      <c r="CI57" s="1309"/>
      <c r="CJ57" s="1309"/>
      <c r="CK57" s="1309"/>
      <c r="CL57" s="1309"/>
      <c r="CM57" s="1309"/>
      <c r="CN57" s="1309">
        <v>
59.4</v>
      </c>
      <c r="CO57" s="1309"/>
      <c r="CP57" s="1309"/>
      <c r="CQ57" s="1309"/>
      <c r="CR57" s="1309"/>
      <c r="CS57" s="1309"/>
      <c r="CT57" s="1309"/>
      <c r="CU57" s="1309"/>
      <c r="CV57" s="1309">
        <v>
60.4</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612</v>
      </c>
    </row>
    <row r="64" spans="1:109" ht="13.2" x14ac:dyDescent="0.2">
      <c r="B64" s="395"/>
      <c r="G64" s="402"/>
      <c r="I64" s="415"/>
      <c r="J64" s="415"/>
      <c r="K64" s="415"/>
      <c r="L64" s="415"/>
      <c r="M64" s="415"/>
      <c r="N64" s="416"/>
      <c r="AM64" s="402"/>
      <c r="AN64" s="402" t="s">
        <v>
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
613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605</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561</v>
      </c>
      <c r="BQ72" s="1314"/>
      <c r="BR72" s="1314"/>
      <c r="BS72" s="1314"/>
      <c r="BT72" s="1314"/>
      <c r="BU72" s="1314"/>
      <c r="BV72" s="1314"/>
      <c r="BW72" s="1314"/>
      <c r="BX72" s="1314" t="s">
        <v>
562</v>
      </c>
      <c r="BY72" s="1314"/>
      <c r="BZ72" s="1314"/>
      <c r="CA72" s="1314"/>
      <c r="CB72" s="1314"/>
      <c r="CC72" s="1314"/>
      <c r="CD72" s="1314"/>
      <c r="CE72" s="1314"/>
      <c r="CF72" s="1314" t="s">
        <v>
563</v>
      </c>
      <c r="CG72" s="1314"/>
      <c r="CH72" s="1314"/>
      <c r="CI72" s="1314"/>
      <c r="CJ72" s="1314"/>
      <c r="CK72" s="1314"/>
      <c r="CL72" s="1314"/>
      <c r="CM72" s="1314"/>
      <c r="CN72" s="1314" t="s">
        <v>
564</v>
      </c>
      <c r="CO72" s="1314"/>
      <c r="CP72" s="1314"/>
      <c r="CQ72" s="1314"/>
      <c r="CR72" s="1314"/>
      <c r="CS72" s="1314"/>
      <c r="CT72" s="1314"/>
      <c r="CU72" s="1314"/>
      <c r="CV72" s="1314" t="s">
        <v>
565</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606</v>
      </c>
      <c r="AO73" s="1312"/>
      <c r="AP73" s="1312"/>
      <c r="AQ73" s="1312"/>
      <c r="AR73" s="1312"/>
      <c r="AS73" s="1312"/>
      <c r="AT73" s="1312"/>
      <c r="AU73" s="1312"/>
      <c r="AV73" s="1312"/>
      <c r="AW73" s="1312"/>
      <c r="AX73" s="1312"/>
      <c r="AY73" s="1312"/>
      <c r="AZ73" s="1312"/>
      <c r="BA73" s="1312"/>
      <c r="BB73" s="1312" t="s">
        <v>
614</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615</v>
      </c>
      <c r="BC75" s="1312"/>
      <c r="BD75" s="1312"/>
      <c r="BE75" s="1312"/>
      <c r="BF75" s="1312"/>
      <c r="BG75" s="1312"/>
      <c r="BH75" s="1312"/>
      <c r="BI75" s="1312"/>
      <c r="BJ75" s="1312"/>
      <c r="BK75" s="1312"/>
      <c r="BL75" s="1312"/>
      <c r="BM75" s="1312"/>
      <c r="BN75" s="1312"/>
      <c r="BO75" s="1312"/>
      <c r="BP75" s="1309">
        <v>
2</v>
      </c>
      <c r="BQ75" s="1309"/>
      <c r="BR75" s="1309"/>
      <c r="BS75" s="1309"/>
      <c r="BT75" s="1309"/>
      <c r="BU75" s="1309"/>
      <c r="BV75" s="1309"/>
      <c r="BW75" s="1309"/>
      <c r="BX75" s="1309">
        <v>
2</v>
      </c>
      <c r="BY75" s="1309"/>
      <c r="BZ75" s="1309"/>
      <c r="CA75" s="1309"/>
      <c r="CB75" s="1309"/>
      <c r="CC75" s="1309"/>
      <c r="CD75" s="1309"/>
      <c r="CE75" s="1309"/>
      <c r="CF75" s="1309">
        <v>
2.5</v>
      </c>
      <c r="CG75" s="1309"/>
      <c r="CH75" s="1309"/>
      <c r="CI75" s="1309"/>
      <c r="CJ75" s="1309"/>
      <c r="CK75" s="1309"/>
      <c r="CL75" s="1309"/>
      <c r="CM75" s="1309"/>
      <c r="CN75" s="1309">
        <v>
2.8</v>
      </c>
      <c r="CO75" s="1309"/>
      <c r="CP75" s="1309"/>
      <c r="CQ75" s="1309"/>
      <c r="CR75" s="1309"/>
      <c r="CS75" s="1309"/>
      <c r="CT75" s="1309"/>
      <c r="CU75" s="1309"/>
      <c r="CV75" s="1309">
        <v>
2.4</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609</v>
      </c>
      <c r="AO77" s="1314"/>
      <c r="AP77" s="1314"/>
      <c r="AQ77" s="1314"/>
      <c r="AR77" s="1314"/>
      <c r="AS77" s="1314"/>
      <c r="AT77" s="1314"/>
      <c r="AU77" s="1314"/>
      <c r="AV77" s="1314"/>
      <c r="AW77" s="1314"/>
      <c r="AX77" s="1314"/>
      <c r="AY77" s="1314"/>
      <c r="AZ77" s="1314"/>
      <c r="BA77" s="1314"/>
      <c r="BB77" s="1312" t="s">
        <v>
610</v>
      </c>
      <c r="BC77" s="1312"/>
      <c r="BD77" s="1312"/>
      <c r="BE77" s="1312"/>
      <c r="BF77" s="1312"/>
      <c r="BG77" s="1312"/>
      <c r="BH77" s="1312"/>
      <c r="BI77" s="1312"/>
      <c r="BJ77" s="1312"/>
      <c r="BK77" s="1312"/>
      <c r="BL77" s="1312"/>
      <c r="BM77" s="1312"/>
      <c r="BN77" s="1312"/>
      <c r="BO77" s="1312"/>
      <c r="BP77" s="1309">
        <v>
21.2</v>
      </c>
      <c r="BQ77" s="1309"/>
      <c r="BR77" s="1309"/>
      <c r="BS77" s="1309"/>
      <c r="BT77" s="1309"/>
      <c r="BU77" s="1309"/>
      <c r="BV77" s="1309"/>
      <c r="BW77" s="1309"/>
      <c r="BX77" s="1309">
        <v>
16.600000000000001</v>
      </c>
      <c r="BY77" s="1309"/>
      <c r="BZ77" s="1309"/>
      <c r="CA77" s="1309"/>
      <c r="CB77" s="1309"/>
      <c r="CC77" s="1309"/>
      <c r="CD77" s="1309"/>
      <c r="CE77" s="1309"/>
      <c r="CF77" s="1309">
        <v>
17.399999999999999</v>
      </c>
      <c r="CG77" s="1309"/>
      <c r="CH77" s="1309"/>
      <c r="CI77" s="1309"/>
      <c r="CJ77" s="1309"/>
      <c r="CK77" s="1309"/>
      <c r="CL77" s="1309"/>
      <c r="CM77" s="1309"/>
      <c r="CN77" s="1309">
        <v>
12.1</v>
      </c>
      <c r="CO77" s="1309"/>
      <c r="CP77" s="1309"/>
      <c r="CQ77" s="1309"/>
      <c r="CR77" s="1309"/>
      <c r="CS77" s="1309"/>
      <c r="CT77" s="1309"/>
      <c r="CU77" s="1309"/>
      <c r="CV77" s="1309">
        <v>
11.2</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616</v>
      </c>
      <c r="BC79" s="1312"/>
      <c r="BD79" s="1312"/>
      <c r="BE79" s="1312"/>
      <c r="BF79" s="1312"/>
      <c r="BG79" s="1312"/>
      <c r="BH79" s="1312"/>
      <c r="BI79" s="1312"/>
      <c r="BJ79" s="1312"/>
      <c r="BK79" s="1312"/>
      <c r="BL79" s="1312"/>
      <c r="BM79" s="1312"/>
      <c r="BN79" s="1312"/>
      <c r="BO79" s="1312"/>
      <c r="BP79" s="1309">
        <v>
4.0999999999999996</v>
      </c>
      <c r="BQ79" s="1309"/>
      <c r="BR79" s="1309"/>
      <c r="BS79" s="1309"/>
      <c r="BT79" s="1309"/>
      <c r="BU79" s="1309"/>
      <c r="BV79" s="1309"/>
      <c r="BW79" s="1309"/>
      <c r="BX79" s="1309">
        <v>
3.6</v>
      </c>
      <c r="BY79" s="1309"/>
      <c r="BZ79" s="1309"/>
      <c r="CA79" s="1309"/>
      <c r="CB79" s="1309"/>
      <c r="CC79" s="1309"/>
      <c r="CD79" s="1309"/>
      <c r="CE79" s="1309"/>
      <c r="CF79" s="1309">
        <v>
3.6</v>
      </c>
      <c r="CG79" s="1309"/>
      <c r="CH79" s="1309"/>
      <c r="CI79" s="1309"/>
      <c r="CJ79" s="1309"/>
      <c r="CK79" s="1309"/>
      <c r="CL79" s="1309"/>
      <c r="CM79" s="1309"/>
      <c r="CN79" s="1309">
        <v>
3.5</v>
      </c>
      <c r="CO79" s="1309"/>
      <c r="CP79" s="1309"/>
      <c r="CQ79" s="1309"/>
      <c r="CR79" s="1309"/>
      <c r="CS79" s="1309"/>
      <c r="CT79" s="1309"/>
      <c r="CU79" s="1309"/>
      <c r="CV79" s="1309">
        <v>
3.5</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xcvruYU2yZQIBVOiCyUg7gQoQX1msGmXzNuEc+738Otw3ldovhFMYA22XJWBCn8Kw5HeWseCEY+adNjvylaLkg==" saltValue="ZoDeQEiLEoaS+90M0mtCL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70" workbookViewId="0">
      <selection activeCell="D15" sqref="D15"/>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1:34"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ht="13.2" x14ac:dyDescent="0.2">
      <c r="S2" s="290"/>
      <c r="AH2" s="290"/>
    </row>
    <row r="3" spans="1: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ht="13.2" x14ac:dyDescent="0.2"/>
    <row r="5" spans="1:34" ht="13.2" x14ac:dyDescent="0.2"/>
    <row r="6" spans="1:34" ht="13.2" x14ac:dyDescent="0.2"/>
    <row r="7" spans="1:34" ht="13.2" x14ac:dyDescent="0.2"/>
    <row r="8" spans="1:34" ht="13.2" x14ac:dyDescent="0.2"/>
    <row r="9" spans="1:34" ht="13.2" x14ac:dyDescent="0.2">
      <c r="AH9" s="29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
617</v>
      </c>
    </row>
  </sheetData>
  <sheetProtection algorithmName="SHA-512" hashValue="EquhQTvhftWFrKoPJ96QvJMli7vy72pJM98fLFr3CEQ3SAv0US6Tz3d8YqO0v8cbMAik07v76kcE9OuczgMXYw==" saltValue="GaoN8EyCWbSEshlj5aA0G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
618</v>
      </c>
    </row>
  </sheetData>
  <sheetProtection algorithmName="SHA-512" hashValue="nNzdMVTVLCaI+RUv1Vp9HFjyZ4zn9HYA6eLJeKd5XiPNEfuEsrPHZnImUcb9OGTPJHFw/qBe1ZsUC1qpxTLMIQ==" saltValue="nzyHPqLi+0L1Qqe9W2RFi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
51</v>
      </c>
      <c r="E2" s="154"/>
      <c r="F2" s="155" t="s">
        <v>
558</v>
      </c>
      <c r="G2" s="156"/>
      <c r="H2" s="157"/>
    </row>
    <row r="3" spans="1:8" x14ac:dyDescent="0.2">
      <c r="A3" s="153" t="s">
        <v>
551</v>
      </c>
      <c r="B3" s="158"/>
      <c r="C3" s="159"/>
      <c r="D3" s="160">
        <v>
48498</v>
      </c>
      <c r="E3" s="161"/>
      <c r="F3" s="162">
        <v>
43532</v>
      </c>
      <c r="G3" s="163"/>
      <c r="H3" s="164"/>
    </row>
    <row r="4" spans="1:8" x14ac:dyDescent="0.2">
      <c r="A4" s="165"/>
      <c r="B4" s="166"/>
      <c r="C4" s="167"/>
      <c r="D4" s="168">
        <v>
26003</v>
      </c>
      <c r="E4" s="169"/>
      <c r="F4" s="170">
        <v>
25435</v>
      </c>
      <c r="G4" s="171"/>
      <c r="H4" s="172"/>
    </row>
    <row r="5" spans="1:8" x14ac:dyDescent="0.2">
      <c r="A5" s="153" t="s">
        <v>
553</v>
      </c>
      <c r="B5" s="158"/>
      <c r="C5" s="159"/>
      <c r="D5" s="160">
        <v>
45309</v>
      </c>
      <c r="E5" s="161"/>
      <c r="F5" s="162">
        <v>
39893</v>
      </c>
      <c r="G5" s="163"/>
      <c r="H5" s="164"/>
    </row>
    <row r="6" spans="1:8" x14ac:dyDescent="0.2">
      <c r="A6" s="165"/>
      <c r="B6" s="166"/>
      <c r="C6" s="167"/>
      <c r="D6" s="168">
        <v>
32673</v>
      </c>
      <c r="E6" s="169"/>
      <c r="F6" s="170">
        <v>
26170</v>
      </c>
      <c r="G6" s="171"/>
      <c r="H6" s="172"/>
    </row>
    <row r="7" spans="1:8" x14ac:dyDescent="0.2">
      <c r="A7" s="153" t="s">
        <v>
554</v>
      </c>
      <c r="B7" s="158"/>
      <c r="C7" s="159"/>
      <c r="D7" s="160">
        <v>
26424</v>
      </c>
      <c r="E7" s="161"/>
      <c r="F7" s="162">
        <v>
41080</v>
      </c>
      <c r="G7" s="163"/>
      <c r="H7" s="164"/>
    </row>
    <row r="8" spans="1:8" x14ac:dyDescent="0.2">
      <c r="A8" s="165"/>
      <c r="B8" s="166"/>
      <c r="C8" s="167"/>
      <c r="D8" s="168">
        <v>
20616</v>
      </c>
      <c r="E8" s="169"/>
      <c r="F8" s="170">
        <v>
27265</v>
      </c>
      <c r="G8" s="171"/>
      <c r="H8" s="172"/>
    </row>
    <row r="9" spans="1:8" x14ac:dyDescent="0.2">
      <c r="A9" s="153" t="s">
        <v>
555</v>
      </c>
      <c r="B9" s="158"/>
      <c r="C9" s="159"/>
      <c r="D9" s="160">
        <v>
31364</v>
      </c>
      <c r="E9" s="161"/>
      <c r="F9" s="162">
        <v>
33173</v>
      </c>
      <c r="G9" s="163"/>
      <c r="H9" s="164"/>
    </row>
    <row r="10" spans="1:8" x14ac:dyDescent="0.2">
      <c r="A10" s="165"/>
      <c r="B10" s="166"/>
      <c r="C10" s="167"/>
      <c r="D10" s="168">
        <v>
26579</v>
      </c>
      <c r="E10" s="169"/>
      <c r="F10" s="170">
        <v>
20353</v>
      </c>
      <c r="G10" s="171"/>
      <c r="H10" s="172"/>
    </row>
    <row r="11" spans="1:8" x14ac:dyDescent="0.2">
      <c r="A11" s="153" t="s">
        <v>
556</v>
      </c>
      <c r="B11" s="158"/>
      <c r="C11" s="159"/>
      <c r="D11" s="160">
        <v>
34668</v>
      </c>
      <c r="E11" s="161"/>
      <c r="F11" s="162">
        <v>
37644</v>
      </c>
      <c r="G11" s="163"/>
      <c r="H11" s="164"/>
    </row>
    <row r="12" spans="1:8" x14ac:dyDescent="0.2">
      <c r="A12" s="165"/>
      <c r="B12" s="166"/>
      <c r="C12" s="173"/>
      <c r="D12" s="168">
        <v>
28110</v>
      </c>
      <c r="E12" s="169"/>
      <c r="F12" s="170">
        <v>
24939</v>
      </c>
      <c r="G12" s="171"/>
      <c r="H12" s="172"/>
    </row>
    <row r="13" spans="1:8" x14ac:dyDescent="0.2">
      <c r="A13" s="153"/>
      <c r="B13" s="158"/>
      <c r="C13" s="174"/>
      <c r="D13" s="175">
        <v>
37253</v>
      </c>
      <c r="E13" s="176"/>
      <c r="F13" s="177">
        <v>
39064</v>
      </c>
      <c r="G13" s="178"/>
      <c r="H13" s="164"/>
    </row>
    <row r="14" spans="1:8" x14ac:dyDescent="0.2">
      <c r="A14" s="165"/>
      <c r="B14" s="166"/>
      <c r="C14" s="167"/>
      <c r="D14" s="168">
        <v>
26796</v>
      </c>
      <c r="E14" s="169"/>
      <c r="F14" s="170">
        <v>
24832</v>
      </c>
      <c r="G14" s="171"/>
      <c r="H14" s="172"/>
    </row>
    <row r="17" spans="1:11" x14ac:dyDescent="0.2">
      <c r="A17" s="149" t="s">
        <v>
52</v>
      </c>
    </row>
    <row r="18" spans="1:11" x14ac:dyDescent="0.2">
      <c r="A18" s="179"/>
      <c r="B18" s="179" t="str">
        <f>
実質収支比率等に係る経年分析!F$46</f>
        <v>
H27</v>
      </c>
      <c r="C18" s="179" t="str">
        <f>
実質収支比率等に係る経年分析!G$46</f>
        <v>
H28</v>
      </c>
      <c r="D18" s="179" t="str">
        <f>
実質収支比率等に係る経年分析!H$46</f>
        <v>
H29</v>
      </c>
      <c r="E18" s="179" t="str">
        <f>
実質収支比率等に係る経年分析!I$46</f>
        <v>
H30</v>
      </c>
      <c r="F18" s="179" t="str">
        <f>
実質収支比率等に係る経年分析!J$46</f>
        <v>
R01</v>
      </c>
    </row>
    <row r="19" spans="1:11" x14ac:dyDescent="0.2">
      <c r="A19" s="179" t="s">
        <v>
53</v>
      </c>
      <c r="B19" s="179">
        <f>
ROUND(VALUE(SUBSTITUTE(実質収支比率等に係る経年分析!F$48,"▲","-")),2)</f>
        <v>
9.48</v>
      </c>
      <c r="C19" s="179">
        <f>
ROUND(VALUE(SUBSTITUTE(実質収支比率等に係る経年分析!G$48,"▲","-")),2)</f>
        <v>
8.44</v>
      </c>
      <c r="D19" s="179">
        <f>
ROUND(VALUE(SUBSTITUTE(実質収支比率等に係る経年分析!H$48,"▲","-")),2)</f>
        <v>
9.5</v>
      </c>
      <c r="E19" s="179">
        <f>
ROUND(VALUE(SUBSTITUTE(実質収支比率等に係る経年分析!I$48,"▲","-")),2)</f>
        <v>
9.19</v>
      </c>
      <c r="F19" s="179">
        <f>
ROUND(VALUE(SUBSTITUTE(実質収支比率等に係る経年分析!J$48,"▲","-")),2)</f>
        <v>
10.49</v>
      </c>
    </row>
    <row r="20" spans="1:11" x14ac:dyDescent="0.2">
      <c r="A20" s="179" t="s">
        <v>
54</v>
      </c>
      <c r="B20" s="179">
        <f>
ROUND(VALUE(SUBSTITUTE(実質収支比率等に係る経年分析!F$47,"▲","-")),2)</f>
        <v>
19.989999999999998</v>
      </c>
      <c r="C20" s="179">
        <f>
ROUND(VALUE(SUBSTITUTE(実質収支比率等に係る経年分析!G$47,"▲","-")),2)</f>
        <v>
19.71</v>
      </c>
      <c r="D20" s="179">
        <f>
ROUND(VALUE(SUBSTITUTE(実質収支比率等に係る経年分析!H$47,"▲","-")),2)</f>
        <v>
19.739999999999998</v>
      </c>
      <c r="E20" s="179">
        <f>
ROUND(VALUE(SUBSTITUTE(実質収支比率等に係る経年分析!I$47,"▲","-")),2)</f>
        <v>
25.9</v>
      </c>
      <c r="F20" s="179">
        <f>
ROUND(VALUE(SUBSTITUTE(実質収支比率等に係る経年分析!J$47,"▲","-")),2)</f>
        <v>
25.62</v>
      </c>
    </row>
    <row r="21" spans="1:11" x14ac:dyDescent="0.2">
      <c r="A21" s="179" t="s">
        <v>
55</v>
      </c>
      <c r="B21" s="179">
        <f>
IF(ISNUMBER(VALUE(SUBSTITUTE(実質収支比率等に係る経年分析!F$49,"▲","-"))),ROUND(VALUE(SUBSTITUTE(実質収支比率等に係る経年分析!F$49,"▲","-")),2),NA())</f>
        <v>
3.88</v>
      </c>
      <c r="C21" s="179">
        <f>
IF(ISNUMBER(VALUE(SUBSTITUTE(実質収支比率等に係る経年分析!G$49,"▲","-"))),ROUND(VALUE(SUBSTITUTE(実質収支比率等に係る経年分析!G$49,"▲","-")),2),NA())</f>
        <v>
-0.75</v>
      </c>
      <c r="D21" s="179">
        <f>
IF(ISNUMBER(VALUE(SUBSTITUTE(実質収支比率等に係る経年分析!H$49,"▲","-"))),ROUND(VALUE(SUBSTITUTE(実質収支比率等に係る経年分析!H$49,"▲","-")),2),NA())</f>
        <v>
1.1399999999999999</v>
      </c>
      <c r="E21" s="179">
        <f>
IF(ISNUMBER(VALUE(SUBSTITUTE(実質収支比率等に係る経年分析!I$49,"▲","-"))),ROUND(VALUE(SUBSTITUTE(実質収支比率等に係る経年分析!I$49,"▲","-")),2),NA())</f>
        <v>
5.5</v>
      </c>
      <c r="F21" s="179">
        <f>
IF(ISNUMBER(VALUE(SUBSTITUTE(実質収支比率等に係る経年分析!J$49,"▲","-"))),ROUND(VALUE(SUBSTITUTE(実質収支比率等に係る経年分析!J$49,"▲","-")),2),NA())</f>
        <v>
1.41</v>
      </c>
    </row>
    <row r="24" spans="1:11" x14ac:dyDescent="0.2">
      <c r="A24" s="149" t="s">
        <v>
56</v>
      </c>
    </row>
    <row r="25" spans="1:11" x14ac:dyDescent="0.2">
      <c r="A25" s="180"/>
      <c r="B25" s="180" t="str">
        <f>
連結実質赤字比率に係る赤字・黒字の構成分析!F$33</f>
        <v>
H27</v>
      </c>
      <c r="C25" s="180"/>
      <c r="D25" s="180" t="str">
        <f>
連結実質赤字比率に係る赤字・黒字の構成分析!G$33</f>
        <v>
H28</v>
      </c>
      <c r="E25" s="180"/>
      <c r="F25" s="180" t="str">
        <f>
連結実質赤字比率に係る赤字・黒字の構成分析!H$33</f>
        <v>
H29</v>
      </c>
      <c r="G25" s="180"/>
      <c r="H25" s="180" t="str">
        <f>
連結実質赤字比率に係る赤字・黒字の構成分析!I$33</f>
        <v>
H30</v>
      </c>
      <c r="I25" s="180"/>
      <c r="J25" s="180" t="str">
        <f>
連結実質赤字比率に係る赤字・黒字の構成分析!J$33</f>
        <v>
R01</v>
      </c>
      <c r="K25" s="180"/>
    </row>
    <row r="26" spans="1:11" x14ac:dyDescent="0.2">
      <c r="A26" s="180"/>
      <c r="B26" s="180" t="s">
        <v>
57</v>
      </c>
      <c r="C26" s="180" t="s">
        <v>
58</v>
      </c>
      <c r="D26" s="180" t="s">
        <v>
57</v>
      </c>
      <c r="E26" s="180" t="s">
        <v>
58</v>
      </c>
      <c r="F26" s="180" t="s">
        <v>
57</v>
      </c>
      <c r="G26" s="180" t="s">
        <v>
58</v>
      </c>
      <c r="H26" s="180" t="s">
        <v>
57</v>
      </c>
      <c r="I26" s="180" t="s">
        <v>
58</v>
      </c>
      <c r="J26" s="180" t="s">
        <v>
57</v>
      </c>
      <c r="K26" s="180" t="s">
        <v>
58</v>
      </c>
    </row>
    <row r="27" spans="1:11" x14ac:dyDescent="0.2">
      <c r="A27" s="180" t="str">
        <f>
IF(連結実質赤字比率に係る赤字・黒字の構成分析!C$43="",NA(),連結実質赤字比率に係る赤字・黒字の構成分析!C$43)</f>
        <v>
その他会計（黒字）</v>
      </c>
      <c r="B27" s="180" t="e">
        <f>
IF(ROUND(VALUE(SUBSTITUTE(連結実質赤字比率に係る赤字・黒字の構成分析!F$43,"▲", "-")), 2) &lt; 0, ABS(ROUND(VALUE(SUBSTITUTE(連結実質赤字比率に係る赤字・黒字の構成分析!F$43,"▲", "-")), 2)), NA())</f>
        <v>
#VALUE!</v>
      </c>
      <c r="C27" s="180" t="e">
        <f>
IF(ROUND(VALUE(SUBSTITUTE(連結実質赤字比率に係る赤字・黒字の構成分析!F$43,"▲", "-")), 2) &gt;= 0, ABS(ROUND(VALUE(SUBSTITUTE(連結実質赤字比率に係る赤字・黒字の構成分析!F$43,"▲", "-")), 2)), NA())</f>
        <v>
#VALUE!</v>
      </c>
      <c r="D27" s="180" t="e">
        <f>
IF(ROUND(VALUE(SUBSTITUTE(連結実質赤字比率に係る赤字・黒字の構成分析!G$43,"▲", "-")), 2) &lt; 0, ABS(ROUND(VALUE(SUBSTITUTE(連結実質赤字比率に係る赤字・黒字の構成分析!G$43,"▲", "-")), 2)), NA())</f>
        <v>
#VALUE!</v>
      </c>
      <c r="E27" s="180" t="e">
        <f>
IF(ROUND(VALUE(SUBSTITUTE(連結実質赤字比率に係る赤字・黒字の構成分析!G$43,"▲", "-")), 2) &gt;= 0, ABS(ROUND(VALUE(SUBSTITUTE(連結実質赤字比率に係る赤字・黒字の構成分析!G$43,"▲", "-")), 2)), NA())</f>
        <v>
#VALUE!</v>
      </c>
      <c r="F27" s="180" t="e">
        <f>
IF(ROUND(VALUE(SUBSTITUTE(連結実質赤字比率に係る赤字・黒字の構成分析!H$43,"▲", "-")), 2) &lt; 0, ABS(ROUND(VALUE(SUBSTITUTE(連結実質赤字比率に係る赤字・黒字の構成分析!H$43,"▲", "-")), 2)), NA())</f>
        <v>
#VALUE!</v>
      </c>
      <c r="G27" s="180" t="e">
        <f>
IF(ROUND(VALUE(SUBSTITUTE(連結実質赤字比率に係る赤字・黒字の構成分析!H$43,"▲", "-")), 2) &gt;= 0, ABS(ROUND(VALUE(SUBSTITUTE(連結実質赤字比率に係る赤字・黒字の構成分析!H$43,"▲", "-")), 2)), NA())</f>
        <v>
#VALUE!</v>
      </c>
      <c r="H27" s="180" t="e">
        <f>
IF(ROUND(VALUE(SUBSTITUTE(連結実質赤字比率に係る赤字・黒字の構成分析!I$43,"▲", "-")), 2) &lt; 0, ABS(ROUND(VALUE(SUBSTITUTE(連結実質赤字比率に係る赤字・黒字の構成分析!I$43,"▲", "-")), 2)), NA())</f>
        <v>
#VALUE!</v>
      </c>
      <c r="I27" s="180" t="e">
        <f>
IF(ROUND(VALUE(SUBSTITUTE(連結実質赤字比率に係る赤字・黒字の構成分析!I$43,"▲", "-")), 2) &gt;= 0, ABS(ROUND(VALUE(SUBSTITUTE(連結実質赤字比率に係る赤字・黒字の構成分析!I$43,"▲", "-")), 2)), NA())</f>
        <v>
#VALUE!</v>
      </c>
      <c r="J27" s="180" t="e">
        <f>
IF(ROUND(VALUE(SUBSTITUTE(連結実質赤字比率に係る赤字・黒字の構成分析!J$43,"▲", "-")), 2) &lt; 0, ABS(ROUND(VALUE(SUBSTITUTE(連結実質赤字比率に係る赤字・黒字の構成分析!J$43,"▲", "-")), 2)), NA())</f>
        <v>
#VALUE!</v>
      </c>
      <c r="K27" s="180" t="e">
        <f>
IF(ROUND(VALUE(SUBSTITUTE(連結実質赤字比率に係る赤字・黒字の構成分析!J$43,"▲", "-")), 2) &gt;= 0, ABS(ROUND(VALUE(SUBSTITUTE(連結実質赤字比率に係る赤字・黒字の構成分析!J$43,"▲", "-")), 2)), NA())</f>
        <v>
#VALUE!</v>
      </c>
    </row>
    <row r="28" spans="1:11" x14ac:dyDescent="0.2">
      <c r="A28" s="180" t="str">
        <f>
IF(連結実質赤字比率に係る赤字・黒字の構成分析!C$42="",NA(),連結実質赤字比率に係る赤字・黒字の構成分析!C$42)</f>
        <v>
その他会計（赤字）</v>
      </c>
      <c r="B28" s="180" t="e">
        <f>
IF(ROUND(VALUE(SUBSTITUTE(連結実質赤字比率に係る赤字・黒字の構成分析!F$42,"▲", "-")), 2) &lt; 0, ABS(ROUND(VALUE(SUBSTITUTE(連結実質赤字比率に係る赤字・黒字の構成分析!F$42,"▲", "-")), 2)), NA())</f>
        <v>
#VALUE!</v>
      </c>
      <c r="C28" s="180" t="e">
        <f>
IF(ROUND(VALUE(SUBSTITUTE(連結実質赤字比率に係る赤字・黒字の構成分析!F$42,"▲", "-")), 2) &gt;= 0, ABS(ROUND(VALUE(SUBSTITUTE(連結実質赤字比率に係る赤字・黒字の構成分析!F$42,"▲", "-")), 2)), NA())</f>
        <v>
#VALUE!</v>
      </c>
      <c r="D28" s="180" t="e">
        <f>
IF(ROUND(VALUE(SUBSTITUTE(連結実質赤字比率に係る赤字・黒字の構成分析!G$42,"▲", "-")), 2) &lt; 0, ABS(ROUND(VALUE(SUBSTITUTE(連結実質赤字比率に係る赤字・黒字の構成分析!G$42,"▲", "-")), 2)), NA())</f>
        <v>
#VALUE!</v>
      </c>
      <c r="E28" s="180" t="e">
        <f>
IF(ROUND(VALUE(SUBSTITUTE(連結実質赤字比率に係る赤字・黒字の構成分析!G$42,"▲", "-")), 2) &gt;= 0, ABS(ROUND(VALUE(SUBSTITUTE(連結実質赤字比率に係る赤字・黒字の構成分析!G$42,"▲", "-")), 2)), NA())</f>
        <v>
#VALUE!</v>
      </c>
      <c r="F28" s="180" t="e">
        <f>
IF(ROUND(VALUE(SUBSTITUTE(連結実質赤字比率に係る赤字・黒字の構成分析!H$42,"▲", "-")), 2) &lt; 0, ABS(ROUND(VALUE(SUBSTITUTE(連結実質赤字比率に係る赤字・黒字の構成分析!H$42,"▲", "-")), 2)), NA())</f>
        <v>
#VALUE!</v>
      </c>
      <c r="G28" s="180" t="e">
        <f>
IF(ROUND(VALUE(SUBSTITUTE(連結実質赤字比率に係る赤字・黒字の構成分析!H$42,"▲", "-")), 2) &gt;= 0, ABS(ROUND(VALUE(SUBSTITUTE(連結実質赤字比率に係る赤字・黒字の構成分析!H$42,"▲", "-")), 2)), NA())</f>
        <v>
#VALUE!</v>
      </c>
      <c r="H28" s="180" t="e">
        <f>
IF(ROUND(VALUE(SUBSTITUTE(連結実質赤字比率に係る赤字・黒字の構成分析!I$42,"▲", "-")), 2) &lt; 0, ABS(ROUND(VALUE(SUBSTITUTE(連結実質赤字比率に係る赤字・黒字の構成分析!I$42,"▲", "-")), 2)), NA())</f>
        <v>
#VALUE!</v>
      </c>
      <c r="I28" s="180" t="e">
        <f>
IF(ROUND(VALUE(SUBSTITUTE(連結実質赤字比率に係る赤字・黒字の構成分析!I$42,"▲", "-")), 2) &gt;= 0, ABS(ROUND(VALUE(SUBSTITUTE(連結実質赤字比率に係る赤字・黒字の構成分析!I$42,"▲", "-")), 2)), NA())</f>
        <v>
#VALUE!</v>
      </c>
      <c r="J28" s="180" t="e">
        <f>
IF(ROUND(VALUE(SUBSTITUTE(連結実質赤字比率に係る赤字・黒字の構成分析!J$42,"▲", "-")), 2) &lt; 0, ABS(ROUND(VALUE(SUBSTITUTE(連結実質赤字比率に係る赤字・黒字の構成分析!J$42,"▲", "-")), 2)), NA())</f>
        <v>
#VALUE!</v>
      </c>
      <c r="K28" s="180" t="e">
        <f>
IF(ROUND(VALUE(SUBSTITUTE(連結実質赤字比率に係る赤字・黒字の構成分析!J$42,"▲", "-")), 2) &gt;= 0, ABS(ROUND(VALUE(SUBSTITUTE(連結実質赤字比率に係る赤字・黒字の構成分析!J$42,"▲", "-")), 2)), NA())</f>
        <v>
#VALUE!</v>
      </c>
    </row>
    <row r="29" spans="1:11" x14ac:dyDescent="0.2">
      <c r="A29" s="180" t="e">
        <f>
IF(連結実質赤字比率に係る赤字・黒字の構成分析!C$41="",NA(),連結実質赤字比率に係る赤字・黒字の構成分析!C$41)</f>
        <v>
#N/A</v>
      </c>
      <c r="B29" s="180" t="e">
        <f>
IF(ROUND(VALUE(SUBSTITUTE(連結実質赤字比率に係る赤字・黒字の構成分析!F$41,"▲", "-")), 2) &lt; 0, ABS(ROUND(VALUE(SUBSTITUTE(連結実質赤字比率に係る赤字・黒字の構成分析!F$41,"▲", "-")), 2)), NA())</f>
        <v>
#VALUE!</v>
      </c>
      <c r="C29" s="180" t="e">
        <f>
IF(ROUND(VALUE(SUBSTITUTE(連結実質赤字比率に係る赤字・黒字の構成分析!F$41,"▲", "-")), 2) &gt;= 0, ABS(ROUND(VALUE(SUBSTITUTE(連結実質赤字比率に係る赤字・黒字の構成分析!F$41,"▲", "-")), 2)), NA())</f>
        <v>
#VALUE!</v>
      </c>
      <c r="D29" s="180" t="e">
        <f>
IF(ROUND(VALUE(SUBSTITUTE(連結実質赤字比率に係る赤字・黒字の構成分析!G$41,"▲", "-")), 2) &lt; 0, ABS(ROUND(VALUE(SUBSTITUTE(連結実質赤字比率に係る赤字・黒字の構成分析!G$41,"▲", "-")), 2)), NA())</f>
        <v>
#VALUE!</v>
      </c>
      <c r="E29" s="180" t="e">
        <f>
IF(ROUND(VALUE(SUBSTITUTE(連結実質赤字比率に係る赤字・黒字の構成分析!G$41,"▲", "-")), 2) &gt;= 0, ABS(ROUND(VALUE(SUBSTITUTE(連結実質赤字比率に係る赤字・黒字の構成分析!G$41,"▲", "-")), 2)), NA())</f>
        <v>
#VALUE!</v>
      </c>
      <c r="F29" s="180" t="e">
        <f>
IF(ROUND(VALUE(SUBSTITUTE(連結実質赤字比率に係る赤字・黒字の構成分析!H$41,"▲", "-")), 2) &lt; 0, ABS(ROUND(VALUE(SUBSTITUTE(連結実質赤字比率に係る赤字・黒字の構成分析!H$41,"▲", "-")), 2)), NA())</f>
        <v>
#VALUE!</v>
      </c>
      <c r="G29" s="180" t="e">
        <f>
IF(ROUND(VALUE(SUBSTITUTE(連結実質赤字比率に係る赤字・黒字の構成分析!H$41,"▲", "-")), 2) &gt;= 0, ABS(ROUND(VALUE(SUBSTITUTE(連結実質赤字比率に係る赤字・黒字の構成分析!H$41,"▲", "-")), 2)), NA())</f>
        <v>
#VALUE!</v>
      </c>
      <c r="H29" s="180" t="e">
        <f>
IF(ROUND(VALUE(SUBSTITUTE(連結実質赤字比率に係る赤字・黒字の構成分析!I$41,"▲", "-")), 2) &lt; 0, ABS(ROUND(VALUE(SUBSTITUTE(連結実質赤字比率に係る赤字・黒字の構成分析!I$41,"▲", "-")), 2)), NA())</f>
        <v>
#VALUE!</v>
      </c>
      <c r="I29" s="180" t="e">
        <f>
IF(ROUND(VALUE(SUBSTITUTE(連結実質赤字比率に係る赤字・黒字の構成分析!I$41,"▲", "-")), 2) &gt;= 0, ABS(ROUND(VALUE(SUBSTITUTE(連結実質赤字比率に係る赤字・黒字の構成分析!I$41,"▲", "-")), 2)), NA())</f>
        <v>
#VALUE!</v>
      </c>
      <c r="J29" s="180" t="e">
        <f>
IF(ROUND(VALUE(SUBSTITUTE(連結実質赤字比率に係る赤字・黒字の構成分析!J$41,"▲", "-")), 2) &lt; 0, ABS(ROUND(VALUE(SUBSTITUTE(連結実質赤字比率に係る赤字・黒字の構成分析!J$41,"▲", "-")), 2)), NA())</f>
        <v>
#VALUE!</v>
      </c>
      <c r="K29" s="180" t="e">
        <f>
IF(ROUND(VALUE(SUBSTITUTE(連結実質赤字比率に係る赤字・黒字の構成分析!J$41,"▲", "-")), 2) &gt;= 0, ABS(ROUND(VALUE(SUBSTITUTE(連結実質赤字比率に係る赤字・黒字の構成分析!J$41,"▲", "-")), 2)), NA())</f>
        <v>
#VALUE!</v>
      </c>
    </row>
    <row r="30" spans="1:11" x14ac:dyDescent="0.2">
      <c r="A30" s="180" t="str">
        <f>
IF(連結実質赤字比率に係る赤字・黒字の構成分析!C$40="",NA(),連結実質赤字比率に係る赤字・黒字の構成分析!C$40)</f>
        <v>
後期高齢者医療事業</v>
      </c>
      <c r="B30" s="180" t="e">
        <f>
IF(ROUND(VALUE(SUBSTITUTE(連結実質赤字比率に係る赤字・黒字の構成分析!F$40,"▲", "-")), 2) &lt; 0, ABS(ROUND(VALUE(SUBSTITUTE(連結実質赤字比率に係る赤字・黒字の構成分析!F$40,"▲", "-")), 2)), NA())</f>
        <v>
#N/A</v>
      </c>
      <c r="C30" s="180">
        <f>
IF(ROUND(VALUE(SUBSTITUTE(連結実質赤字比率に係る赤字・黒字の構成分析!F$40,"▲", "-")), 2) &gt;= 0, ABS(ROUND(VALUE(SUBSTITUTE(連結実質赤字比率に係る赤字・黒字の構成分析!F$40,"▲", "-")), 2)), NA())</f>
        <v>
0</v>
      </c>
      <c r="D30" s="180" t="e">
        <f>
IF(ROUND(VALUE(SUBSTITUTE(連結実質赤字比率に係る赤字・黒字の構成分析!G$40,"▲", "-")), 2) &lt; 0, ABS(ROUND(VALUE(SUBSTITUTE(連結実質赤字比率に係る赤字・黒字の構成分析!G$40,"▲", "-")), 2)), NA())</f>
        <v>
#N/A</v>
      </c>
      <c r="E30" s="180">
        <f>
IF(ROUND(VALUE(SUBSTITUTE(連結実質赤字比率に係る赤字・黒字の構成分析!G$40,"▲", "-")), 2) &gt;= 0, ABS(ROUND(VALUE(SUBSTITUTE(連結実質赤字比率に係る赤字・黒字の構成分析!G$40,"▲", "-")), 2)), NA())</f>
        <v>
0.01</v>
      </c>
      <c r="F30" s="180" t="e">
        <f>
IF(ROUND(VALUE(SUBSTITUTE(連結実質赤字比率に係る赤字・黒字の構成分析!H$40,"▲", "-")), 2) &lt; 0, ABS(ROUND(VALUE(SUBSTITUTE(連結実質赤字比率に係る赤字・黒字の構成分析!H$40,"▲", "-")), 2)), NA())</f>
        <v>
#N/A</v>
      </c>
      <c r="G30" s="180">
        <f>
IF(ROUND(VALUE(SUBSTITUTE(連結実質赤字比率に係る赤字・黒字の構成分析!H$40,"▲", "-")), 2) &gt;= 0, ABS(ROUND(VALUE(SUBSTITUTE(連結実質赤字比率に係る赤字・黒字の構成分析!H$40,"▲", "-")), 2)), NA())</f>
        <v>
0.01</v>
      </c>
      <c r="H30" s="180" t="e">
        <f>
IF(ROUND(VALUE(SUBSTITUTE(連結実質赤字比率に係る赤字・黒字の構成分析!I$40,"▲", "-")), 2) &lt; 0, ABS(ROUND(VALUE(SUBSTITUTE(連結実質赤字比率に係る赤字・黒字の構成分析!I$40,"▲", "-")), 2)), NA())</f>
        <v>
#N/A</v>
      </c>
      <c r="I30" s="180">
        <f>
IF(ROUND(VALUE(SUBSTITUTE(連結実質赤字比率に係る赤字・黒字の構成分析!I$40,"▲", "-")), 2) &gt;= 0, ABS(ROUND(VALUE(SUBSTITUTE(連結実質赤字比率に係る赤字・黒字の構成分析!I$40,"▲", "-")), 2)), NA())</f>
        <v>
0.03</v>
      </c>
      <c r="J30" s="180" t="e">
        <f>
IF(ROUND(VALUE(SUBSTITUTE(連結実質赤字比率に係る赤字・黒字の構成分析!J$40,"▲", "-")), 2) &lt; 0, ABS(ROUND(VALUE(SUBSTITUTE(連結実質赤字比率に係る赤字・黒字の構成分析!J$40,"▲", "-")), 2)), NA())</f>
        <v>
#N/A</v>
      </c>
      <c r="K30" s="180">
        <f>
IF(ROUND(VALUE(SUBSTITUTE(連結実質赤字比率に係る赤字・黒字の構成分析!J$40,"▲", "-")), 2) &gt;= 0, ABS(ROUND(VALUE(SUBSTITUTE(連結実質赤字比率に係る赤字・黒字の構成分析!J$40,"▲", "-")), 2)), NA())</f>
        <v>
0.01</v>
      </c>
    </row>
    <row r="31" spans="1:11" x14ac:dyDescent="0.2">
      <c r="A31" s="180" t="str">
        <f>
IF(連結実質赤字比率に係る赤字・黒字の構成分析!C$39="",NA(),連結実質赤字比率に係る赤字・黒字の構成分析!C$39)</f>
        <v>
駐車場事業</v>
      </c>
      <c r="B31" s="180" t="e">
        <f>
IF(ROUND(VALUE(SUBSTITUTE(連結実質赤字比率に係る赤字・黒字の構成分析!F$39,"▲", "-")), 2) &lt; 0, ABS(ROUND(VALUE(SUBSTITUTE(連結実質赤字比率に係る赤字・黒字の構成分析!F$39,"▲", "-")), 2)), NA())</f>
        <v>
#N/A</v>
      </c>
      <c r="C31" s="180">
        <f>
IF(ROUND(VALUE(SUBSTITUTE(連結実質赤字比率に係る赤字・黒字の構成分析!F$39,"▲", "-")), 2) &gt;= 0, ABS(ROUND(VALUE(SUBSTITUTE(連結実質赤字比率に係る赤字・黒字の構成分析!F$39,"▲", "-")), 2)), NA())</f>
        <v>
0</v>
      </c>
      <c r="D31" s="180" t="e">
        <f>
IF(ROUND(VALUE(SUBSTITUTE(連結実質赤字比率に係る赤字・黒字の構成分析!G$39,"▲", "-")), 2) &lt; 0, ABS(ROUND(VALUE(SUBSTITUTE(連結実質赤字比率に係る赤字・黒字の構成分析!G$39,"▲", "-")), 2)), NA())</f>
        <v>
#N/A</v>
      </c>
      <c r="E31" s="180">
        <f>
IF(ROUND(VALUE(SUBSTITUTE(連結実質赤字比率に係る赤字・黒字の構成分析!G$39,"▲", "-")), 2) &gt;= 0, ABS(ROUND(VALUE(SUBSTITUTE(連結実質赤字比率に係る赤字・黒字の構成分析!G$39,"▲", "-")), 2)), NA())</f>
        <v>
0</v>
      </c>
      <c r="F31" s="180" t="e">
        <f>
IF(ROUND(VALUE(SUBSTITUTE(連結実質赤字比率に係る赤字・黒字の構成分析!H$39,"▲", "-")), 2) &lt; 0, ABS(ROUND(VALUE(SUBSTITUTE(連結実質赤字比率に係る赤字・黒字の構成分析!H$39,"▲", "-")), 2)), NA())</f>
        <v>
#N/A</v>
      </c>
      <c r="G31" s="180">
        <f>
IF(ROUND(VALUE(SUBSTITUTE(連結実質赤字比率に係る赤字・黒字の構成分析!H$39,"▲", "-")), 2) &gt;= 0, ABS(ROUND(VALUE(SUBSTITUTE(連結実質赤字比率に係る赤字・黒字の構成分析!H$39,"▲", "-")), 2)), NA())</f>
        <v>
0</v>
      </c>
      <c r="H31" s="180" t="e">
        <f>
IF(ROUND(VALUE(SUBSTITUTE(連結実質赤字比率に係る赤字・黒字の構成分析!I$39,"▲", "-")), 2) &lt; 0, ABS(ROUND(VALUE(SUBSTITUTE(連結実質赤字比率に係る赤字・黒字の構成分析!I$39,"▲", "-")), 2)), NA())</f>
        <v>
#N/A</v>
      </c>
      <c r="I31" s="180">
        <f>
IF(ROUND(VALUE(SUBSTITUTE(連結実質赤字比率に係る赤字・黒字の構成分析!I$39,"▲", "-")), 2) &gt;= 0, ABS(ROUND(VALUE(SUBSTITUTE(連結実質赤字比率に係る赤字・黒字の構成分析!I$39,"▲", "-")), 2)), NA())</f>
        <v>
0.01</v>
      </c>
      <c r="J31" s="180" t="e">
        <f>
IF(ROUND(VALUE(SUBSTITUTE(連結実質赤字比率に係る赤字・黒字の構成分析!J$39,"▲", "-")), 2) &lt; 0, ABS(ROUND(VALUE(SUBSTITUTE(連結実質赤字比率に係る赤字・黒字の構成分析!J$39,"▲", "-")), 2)), NA())</f>
        <v>
#N/A</v>
      </c>
      <c r="K31" s="180">
        <f>
IF(ROUND(VALUE(SUBSTITUTE(連結実質赤字比率に係る赤字・黒字の構成分析!J$39,"▲", "-")), 2) &gt;= 0, ABS(ROUND(VALUE(SUBSTITUTE(連結実質赤字比率に係る赤字・黒字の構成分析!J$39,"▲", "-")), 2)), NA())</f>
        <v>
0.05</v>
      </c>
    </row>
    <row r="32" spans="1:11" x14ac:dyDescent="0.2">
      <c r="A32" s="180" t="str">
        <f>
IF(連結実質赤字比率に係る赤字・黒字の構成分析!C$38="",NA(),連結実質赤字比率に係る赤字・黒字の構成分析!C$38)</f>
        <v>
介護保険事業</v>
      </c>
      <c r="B32" s="180" t="e">
        <f>
IF(ROUND(VALUE(SUBSTITUTE(連結実質赤字比率に係る赤字・黒字の構成分析!F$38,"▲", "-")), 2) &lt; 0, ABS(ROUND(VALUE(SUBSTITUTE(連結実質赤字比率に係る赤字・黒字の構成分析!F$38,"▲", "-")), 2)), NA())</f>
        <v>
#N/A</v>
      </c>
      <c r="C32" s="180">
        <f>
IF(ROUND(VALUE(SUBSTITUTE(連結実質赤字比率に係る赤字・黒字の構成分析!F$38,"▲", "-")), 2) &gt;= 0, ABS(ROUND(VALUE(SUBSTITUTE(連結実質赤字比率に係る赤字・黒字の構成分析!F$38,"▲", "-")), 2)), NA())</f>
        <v>
0.34</v>
      </c>
      <c r="D32" s="180" t="e">
        <f>
IF(ROUND(VALUE(SUBSTITUTE(連結実質赤字比率に係る赤字・黒字の構成分析!G$38,"▲", "-")), 2) &lt; 0, ABS(ROUND(VALUE(SUBSTITUTE(連結実質赤字比率に係る赤字・黒字の構成分析!G$38,"▲", "-")), 2)), NA())</f>
        <v>
#N/A</v>
      </c>
      <c r="E32" s="180">
        <f>
IF(ROUND(VALUE(SUBSTITUTE(連結実質赤字比率に係る赤字・黒字の構成分析!G$38,"▲", "-")), 2) &gt;= 0, ABS(ROUND(VALUE(SUBSTITUTE(連結実質赤字比率に係る赤字・黒字の構成分析!G$38,"▲", "-")), 2)), NA())</f>
        <v>
1.02</v>
      </c>
      <c r="F32" s="180" t="e">
        <f>
IF(ROUND(VALUE(SUBSTITUTE(連結実質赤字比率に係る赤字・黒字の構成分析!H$38,"▲", "-")), 2) &lt; 0, ABS(ROUND(VALUE(SUBSTITUTE(連結実質赤字比率に係る赤字・黒字の構成分析!H$38,"▲", "-")), 2)), NA())</f>
        <v>
#N/A</v>
      </c>
      <c r="G32" s="180">
        <f>
IF(ROUND(VALUE(SUBSTITUTE(連結実質赤字比率に係る赤字・黒字の構成分析!H$38,"▲", "-")), 2) &gt;= 0, ABS(ROUND(VALUE(SUBSTITUTE(連結実質赤字比率に係る赤字・黒字の構成分析!H$38,"▲", "-")), 2)), NA())</f>
        <v>
1.02</v>
      </c>
      <c r="H32" s="180" t="e">
        <f>
IF(ROUND(VALUE(SUBSTITUTE(連結実質赤字比率に係る赤字・黒字の構成分析!I$38,"▲", "-")), 2) &lt; 0, ABS(ROUND(VALUE(SUBSTITUTE(連結実質赤字比率に係る赤字・黒字の構成分析!I$38,"▲", "-")), 2)), NA())</f>
        <v>
#N/A</v>
      </c>
      <c r="I32" s="180">
        <f>
IF(ROUND(VALUE(SUBSTITUTE(連結実質赤字比率に係る赤字・黒字の構成分析!I$38,"▲", "-")), 2) &gt;= 0, ABS(ROUND(VALUE(SUBSTITUTE(連結実質赤字比率に係る赤字・黒字の構成分析!I$38,"▲", "-")), 2)), NA())</f>
        <v>
0.51</v>
      </c>
      <c r="J32" s="180" t="e">
        <f>
IF(ROUND(VALUE(SUBSTITUTE(連結実質赤字比率に係る赤字・黒字の構成分析!J$38,"▲", "-")), 2) &lt; 0, ABS(ROUND(VALUE(SUBSTITUTE(連結実質赤字比率に係る赤字・黒字の構成分析!J$38,"▲", "-")), 2)), NA())</f>
        <v>
#N/A</v>
      </c>
      <c r="K32" s="180">
        <f>
IF(ROUND(VALUE(SUBSTITUTE(連結実質赤字比率に係る赤字・黒字の構成分析!J$38,"▲", "-")), 2) &gt;= 0, ABS(ROUND(VALUE(SUBSTITUTE(連結実質赤字比率に係る赤字・黒字の構成分析!J$38,"▲", "-")), 2)), NA())</f>
        <v>
0.18</v>
      </c>
    </row>
    <row r="33" spans="1:16" x14ac:dyDescent="0.2">
      <c r="A33" s="180" t="str">
        <f>
IF(連結実質赤字比率に係る赤字・黒字の構成分析!C$37="",NA(),連結実質赤字比率に係る赤字・黒字の構成分析!C$37)</f>
        <v>
国民健康保険事業</v>
      </c>
      <c r="B33" s="180" t="e">
        <f>
IF(ROUND(VALUE(SUBSTITUTE(連結実質赤字比率に係る赤字・黒字の構成分析!F$37,"▲", "-")), 2) &lt; 0, ABS(ROUND(VALUE(SUBSTITUTE(連結実質赤字比率に係る赤字・黒字の構成分析!F$37,"▲", "-")), 2)), NA())</f>
        <v>
#N/A</v>
      </c>
      <c r="C33" s="180">
        <f>
IF(ROUND(VALUE(SUBSTITUTE(連結実質赤字比率に係る赤字・黒字の構成分析!F$37,"▲", "-")), 2) &gt;= 0, ABS(ROUND(VALUE(SUBSTITUTE(連結実質赤字比率に係る赤字・黒字の構成分析!F$37,"▲", "-")), 2)), NA())</f>
        <v>
0.31</v>
      </c>
      <c r="D33" s="180" t="e">
        <f>
IF(ROUND(VALUE(SUBSTITUTE(連結実質赤字比率に係る赤字・黒字の構成分析!G$37,"▲", "-")), 2) &lt; 0, ABS(ROUND(VALUE(SUBSTITUTE(連結実質赤字比率に係る赤字・黒字の構成分析!G$37,"▲", "-")), 2)), NA())</f>
        <v>
#N/A</v>
      </c>
      <c r="E33" s="180">
        <f>
IF(ROUND(VALUE(SUBSTITUTE(連結実質赤字比率に係る赤字・黒字の構成分析!G$37,"▲", "-")), 2) &gt;= 0, ABS(ROUND(VALUE(SUBSTITUTE(連結実質赤字比率に係る赤字・黒字の構成分析!G$37,"▲", "-")), 2)), NA())</f>
        <v>
0.4</v>
      </c>
      <c r="F33" s="180" t="e">
        <f>
IF(ROUND(VALUE(SUBSTITUTE(連結実質赤字比率に係る赤字・黒字の構成分析!H$37,"▲", "-")), 2) &lt; 0, ABS(ROUND(VALUE(SUBSTITUTE(連結実質赤字比率に係る赤字・黒字の構成分析!H$37,"▲", "-")), 2)), NA())</f>
        <v>
#N/A</v>
      </c>
      <c r="G33" s="180">
        <f>
IF(ROUND(VALUE(SUBSTITUTE(連結実質赤字比率に係る赤字・黒字の構成分析!H$37,"▲", "-")), 2) &gt;= 0, ABS(ROUND(VALUE(SUBSTITUTE(連結実質赤字比率に係る赤字・黒字の構成分析!H$37,"▲", "-")), 2)), NA())</f>
        <v>
0.65</v>
      </c>
      <c r="H33" s="180" t="e">
        <f>
IF(ROUND(VALUE(SUBSTITUTE(連結実質赤字比率に係る赤字・黒字の構成分析!I$37,"▲", "-")), 2) &lt; 0, ABS(ROUND(VALUE(SUBSTITUTE(連結実質赤字比率に係る赤字・黒字の構成分析!I$37,"▲", "-")), 2)), NA())</f>
        <v>
#N/A</v>
      </c>
      <c r="I33" s="180">
        <f>
IF(ROUND(VALUE(SUBSTITUTE(連結実質赤字比率に係る赤字・黒字の構成分析!I$37,"▲", "-")), 2) &gt;= 0, ABS(ROUND(VALUE(SUBSTITUTE(連結実質赤字比率に係る赤字・黒字の構成分析!I$37,"▲", "-")), 2)), NA())</f>
        <v>
0.33</v>
      </c>
      <c r="J33" s="180" t="e">
        <f>
IF(ROUND(VALUE(SUBSTITUTE(連結実質赤字比率に係る赤字・黒字の構成分析!J$37,"▲", "-")), 2) &lt; 0, ABS(ROUND(VALUE(SUBSTITUTE(連結実質赤字比率に係る赤字・黒字の構成分析!J$37,"▲", "-")), 2)), NA())</f>
        <v>
#N/A</v>
      </c>
      <c r="K33" s="180">
        <f>
IF(ROUND(VALUE(SUBSTITUTE(連結実質赤字比率に係る赤字・黒字の構成分析!J$37,"▲", "-")), 2) &gt;= 0, ABS(ROUND(VALUE(SUBSTITUTE(連結実質赤字比率に係る赤字・黒字の構成分析!J$37,"▲", "-")), 2)), NA())</f>
        <v>
0.42</v>
      </c>
    </row>
    <row r="34" spans="1:16" x14ac:dyDescent="0.2">
      <c r="A34" s="180" t="str">
        <f>
IF(連結実質赤字比率に係る赤字・黒字の構成分析!C$36="",NA(),連結実質赤字比率に係る赤字・黒字の構成分析!C$36)</f>
        <v>
下水道事業</v>
      </c>
      <c r="B34" s="180" t="e">
        <f>
IF(ROUND(VALUE(SUBSTITUTE(連結実質赤字比率に係る赤字・黒字の構成分析!F$36,"▲", "-")), 2) &lt; 0, ABS(ROUND(VALUE(SUBSTITUTE(連結実質赤字比率に係る赤字・黒字の構成分析!F$36,"▲", "-")), 2)), NA())</f>
        <v>
#N/A</v>
      </c>
      <c r="C34" s="180">
        <f>
IF(ROUND(VALUE(SUBSTITUTE(連結実質赤字比率に係る赤字・黒字の構成分析!F$36,"▲", "-")), 2) &gt;= 0, ABS(ROUND(VALUE(SUBSTITUTE(連結実質赤字比率に係る赤字・黒字の構成分析!F$36,"▲", "-")), 2)), NA())</f>
        <v>
0.02</v>
      </c>
      <c r="D34" s="180" t="e">
        <f>
IF(ROUND(VALUE(SUBSTITUTE(連結実質赤字比率に係る赤字・黒字の構成分析!G$36,"▲", "-")), 2) &lt; 0, ABS(ROUND(VALUE(SUBSTITUTE(連結実質赤字比率に係る赤字・黒字の構成分析!G$36,"▲", "-")), 2)), NA())</f>
        <v>
#N/A</v>
      </c>
      <c r="E34" s="180">
        <f>
IF(ROUND(VALUE(SUBSTITUTE(連結実質赤字比率に係る赤字・黒字の構成分析!G$36,"▲", "-")), 2) &gt;= 0, ABS(ROUND(VALUE(SUBSTITUTE(連結実質赤字比率に係る赤字・黒字の構成分析!G$36,"▲", "-")), 2)), NA())</f>
        <v>
0.02</v>
      </c>
      <c r="F34" s="180" t="e">
        <f>
IF(ROUND(VALUE(SUBSTITUTE(連結実質赤字比率に係る赤字・黒字の構成分析!H$36,"▲", "-")), 2) &lt; 0, ABS(ROUND(VALUE(SUBSTITUTE(連結実質赤字比率に係る赤字・黒字の構成分析!H$36,"▲", "-")), 2)), NA())</f>
        <v>
#N/A</v>
      </c>
      <c r="G34" s="180">
        <f>
IF(ROUND(VALUE(SUBSTITUTE(連結実質赤字比率に係る赤字・黒字の構成分析!H$36,"▲", "-")), 2) &gt;= 0, ABS(ROUND(VALUE(SUBSTITUTE(連結実質赤字比率に係る赤字・黒字の構成分析!H$36,"▲", "-")), 2)), NA())</f>
        <v>
0.02</v>
      </c>
      <c r="H34" s="180" t="e">
        <f>
IF(ROUND(VALUE(SUBSTITUTE(連結実質赤字比率に係る赤字・黒字の構成分析!I$36,"▲", "-")), 2) &lt; 0, ABS(ROUND(VALUE(SUBSTITUTE(連結実質赤字比率に係る赤字・黒字の構成分析!I$36,"▲", "-")), 2)), NA())</f>
        <v>
#N/A</v>
      </c>
      <c r="I34" s="180">
        <f>
IF(ROUND(VALUE(SUBSTITUTE(連結実質赤字比率に係る赤字・黒字の構成分析!I$36,"▲", "-")), 2) &gt;= 0, ABS(ROUND(VALUE(SUBSTITUTE(連結実質赤字比率に係る赤字・黒字の構成分析!I$36,"▲", "-")), 2)), NA())</f>
        <v>
0.19</v>
      </c>
      <c r="J34" s="180" t="e">
        <f>
IF(ROUND(VALUE(SUBSTITUTE(連結実質赤字比率に係る赤字・黒字の構成分析!J$36,"▲", "-")), 2) &lt; 0, ABS(ROUND(VALUE(SUBSTITUTE(連結実質赤字比率に係る赤字・黒字の構成分析!J$36,"▲", "-")), 2)), NA())</f>
        <v>
#N/A</v>
      </c>
      <c r="K34" s="180">
        <f>
IF(ROUND(VALUE(SUBSTITUTE(連結実質赤字比率に係る赤字・黒字の構成分析!J$36,"▲", "-")), 2) &gt;= 0, ABS(ROUND(VALUE(SUBSTITUTE(連結実質赤字比率に係る赤字・黒字の構成分析!J$36,"▲", "-")), 2)), NA())</f>
        <v>
0.52</v>
      </c>
    </row>
    <row r="35" spans="1:16" x14ac:dyDescent="0.2">
      <c r="A35" s="180" t="str">
        <f>
IF(連結実質赤字比率に係る赤字・黒字の構成分析!C$35="",NA(),連結実質赤字比率に係る赤字・黒字の構成分析!C$35)</f>
        <v>
競輪事業</v>
      </c>
      <c r="B35" s="180" t="e">
        <f>
IF(ROUND(VALUE(SUBSTITUTE(連結実質赤字比率に係る赤字・黒字の構成分析!F$35,"▲", "-")), 2) &lt; 0, ABS(ROUND(VALUE(SUBSTITUTE(連結実質赤字比率に係る赤字・黒字の構成分析!F$35,"▲", "-")), 2)), NA())</f>
        <v>
#N/A</v>
      </c>
      <c r="C35" s="180">
        <f>
IF(ROUND(VALUE(SUBSTITUTE(連結実質赤字比率に係る赤字・黒字の構成分析!F$35,"▲", "-")), 2) &gt;= 0, ABS(ROUND(VALUE(SUBSTITUTE(連結実質赤字比率に係る赤字・黒字の構成分析!F$35,"▲", "-")), 2)), NA())</f>
        <v>
0.3</v>
      </c>
      <c r="D35" s="180" t="e">
        <f>
IF(ROUND(VALUE(SUBSTITUTE(連結実質赤字比率に係る赤字・黒字の構成分析!G$35,"▲", "-")), 2) &lt; 0, ABS(ROUND(VALUE(SUBSTITUTE(連結実質赤字比率に係る赤字・黒字の構成分析!G$35,"▲", "-")), 2)), NA())</f>
        <v>
#N/A</v>
      </c>
      <c r="E35" s="180">
        <f>
IF(ROUND(VALUE(SUBSTITUTE(連結実質赤字比率に係る赤字・黒字の構成分析!G$35,"▲", "-")), 2) &gt;= 0, ABS(ROUND(VALUE(SUBSTITUTE(連結実質赤字比率に係る赤字・黒字の構成分析!G$35,"▲", "-")), 2)), NA())</f>
        <v>
0.28999999999999998</v>
      </c>
      <c r="F35" s="180" t="e">
        <f>
IF(ROUND(VALUE(SUBSTITUTE(連結実質赤字比率に係る赤字・黒字の構成分析!H$35,"▲", "-")), 2) &lt; 0, ABS(ROUND(VALUE(SUBSTITUTE(連結実質赤字比率に係る赤字・黒字の構成分析!H$35,"▲", "-")), 2)), NA())</f>
        <v>
#N/A</v>
      </c>
      <c r="G35" s="180">
        <f>
IF(ROUND(VALUE(SUBSTITUTE(連結実質赤字比率に係る赤字・黒字の構成分析!H$35,"▲", "-")), 2) &gt;= 0, ABS(ROUND(VALUE(SUBSTITUTE(連結実質赤字比率に係る赤字・黒字の構成分析!H$35,"▲", "-")), 2)), NA())</f>
        <v>
0.28000000000000003</v>
      </c>
      <c r="H35" s="180" t="e">
        <f>
IF(ROUND(VALUE(SUBSTITUTE(連結実質赤字比率に係る赤字・黒字の構成分析!I$35,"▲", "-")), 2) &lt; 0, ABS(ROUND(VALUE(SUBSTITUTE(連結実質赤字比率に係る赤字・黒字の構成分析!I$35,"▲", "-")), 2)), NA())</f>
        <v>
#N/A</v>
      </c>
      <c r="I35" s="180">
        <f>
IF(ROUND(VALUE(SUBSTITUTE(連結実質赤字比率に係る赤字・黒字の構成分析!I$35,"▲", "-")), 2) &gt;= 0, ABS(ROUND(VALUE(SUBSTITUTE(連結実質赤字比率に係る赤字・黒字の構成分析!I$35,"▲", "-")), 2)), NA())</f>
        <v>
0.25</v>
      </c>
      <c r="J35" s="180" t="e">
        <f>
IF(ROUND(VALUE(SUBSTITUTE(連結実質赤字比率に係る赤字・黒字の構成分析!J$35,"▲", "-")), 2) &lt; 0, ABS(ROUND(VALUE(SUBSTITUTE(連結実質赤字比率に係る赤字・黒字の構成分析!J$35,"▲", "-")), 2)), NA())</f>
        <v>
#N/A</v>
      </c>
      <c r="K35" s="180">
        <f>
IF(ROUND(VALUE(SUBSTITUTE(連結実質赤字比率に係る赤字・黒字の構成分析!J$35,"▲", "-")), 2) &gt;= 0, ABS(ROUND(VALUE(SUBSTITUTE(連結実質赤字比率に係る赤字・黒字の構成分析!J$35,"▲", "-")), 2)), NA())</f>
        <v>
0.62</v>
      </c>
    </row>
    <row r="36" spans="1:16" x14ac:dyDescent="0.2">
      <c r="A36" s="180" t="str">
        <f>
IF(連結実質赤字比率に係る赤字・黒字の構成分析!C$34="",NA(),連結実質赤字比率に係る赤字・黒字の構成分析!C$34)</f>
        <v>
一般会計</v>
      </c>
      <c r="B36" s="180" t="e">
        <f>
IF(ROUND(VALUE(SUBSTITUTE(連結実質赤字比率に係る赤字・黒字の構成分析!F$34,"▲", "-")), 2) &lt; 0, ABS(ROUND(VALUE(SUBSTITUTE(連結実質赤字比率に係る赤字・黒字の構成分析!F$34,"▲", "-")), 2)), NA())</f>
        <v>
#N/A</v>
      </c>
      <c r="C36" s="180">
        <f>
IF(ROUND(VALUE(SUBSTITUTE(連結実質赤字比率に係る赤字・黒字の構成分析!F$34,"▲", "-")), 2) &gt;= 0, ABS(ROUND(VALUE(SUBSTITUTE(連結実質赤字比率に係る赤字・黒字の構成分析!F$34,"▲", "-")), 2)), NA())</f>
        <v>
9.4700000000000006</v>
      </c>
      <c r="D36" s="180" t="e">
        <f>
IF(ROUND(VALUE(SUBSTITUTE(連結実質赤字比率に係る赤字・黒字の構成分析!G$34,"▲", "-")), 2) &lt; 0, ABS(ROUND(VALUE(SUBSTITUTE(連結実質赤字比率に係る赤字・黒字の構成分析!G$34,"▲", "-")), 2)), NA())</f>
        <v>
#N/A</v>
      </c>
      <c r="E36" s="180">
        <f>
IF(ROUND(VALUE(SUBSTITUTE(連結実質赤字比率に係る赤字・黒字の構成分析!G$34,"▲", "-")), 2) &gt;= 0, ABS(ROUND(VALUE(SUBSTITUTE(連結実質赤字比率に係る赤字・黒字の構成分析!G$34,"▲", "-")), 2)), NA())</f>
        <v>
8.43</v>
      </c>
      <c r="F36" s="180" t="e">
        <f>
IF(ROUND(VALUE(SUBSTITUTE(連結実質赤字比率に係る赤字・黒字の構成分析!H$34,"▲", "-")), 2) &lt; 0, ABS(ROUND(VALUE(SUBSTITUTE(連結実質赤字比率に係る赤字・黒字の構成分析!H$34,"▲", "-")), 2)), NA())</f>
        <v>
#N/A</v>
      </c>
      <c r="G36" s="180">
        <f>
IF(ROUND(VALUE(SUBSTITUTE(連結実質赤字比率に係る赤字・黒字の構成分析!H$34,"▲", "-")), 2) &gt;= 0, ABS(ROUND(VALUE(SUBSTITUTE(連結実質赤字比率に係る赤字・黒字の構成分析!H$34,"▲", "-")), 2)), NA())</f>
        <v>
9.49</v>
      </c>
      <c r="H36" s="180" t="e">
        <f>
IF(ROUND(VALUE(SUBSTITUTE(連結実質赤字比率に係る赤字・黒字の構成分析!I$34,"▲", "-")), 2) &lt; 0, ABS(ROUND(VALUE(SUBSTITUTE(連結実質赤字比率に係る赤字・黒字の構成分析!I$34,"▲", "-")), 2)), NA())</f>
        <v>
#N/A</v>
      </c>
      <c r="I36" s="180">
        <f>
IF(ROUND(VALUE(SUBSTITUTE(連結実質赤字比率に係る赤字・黒字の構成分析!I$34,"▲", "-")), 2) &gt;= 0, ABS(ROUND(VALUE(SUBSTITUTE(連結実質赤字比率に係る赤字・黒字の構成分析!I$34,"▲", "-")), 2)), NA())</f>
        <v>
9.18</v>
      </c>
      <c r="J36" s="180" t="e">
        <f>
IF(ROUND(VALUE(SUBSTITUTE(連結実質赤字比率に係る赤字・黒字の構成分析!J$34,"▲", "-")), 2) &lt; 0, ABS(ROUND(VALUE(SUBSTITUTE(連結実質赤字比率に係る赤字・黒字の構成分析!J$34,"▲", "-")), 2)), NA())</f>
        <v>
#N/A</v>
      </c>
      <c r="K36" s="180">
        <f>
IF(ROUND(VALUE(SUBSTITUTE(連結実質赤字比率に係る赤字・黒字の構成分析!J$34,"▲", "-")), 2) &gt;= 0, ABS(ROUND(VALUE(SUBSTITUTE(連結実質赤字比率に係る赤字・黒字の構成分析!J$34,"▲", "-")), 2)), NA())</f>
        <v>
10.48</v>
      </c>
    </row>
    <row r="39" spans="1:16" x14ac:dyDescent="0.2">
      <c r="A39" s="149" t="s">
        <v>
59</v>
      </c>
    </row>
    <row r="40" spans="1:16" x14ac:dyDescent="0.2">
      <c r="A40" s="181"/>
      <c r="B40" s="181" t="str">
        <f>
'実質公債費比率（分子）の構造'!K$44</f>
        <v>
H27</v>
      </c>
      <c r="C40" s="181"/>
      <c r="D40" s="181"/>
      <c r="E40" s="181" t="str">
        <f>
'実質公債費比率（分子）の構造'!L$44</f>
        <v>
H28</v>
      </c>
      <c r="F40" s="181"/>
      <c r="G40" s="181"/>
      <c r="H40" s="181" t="str">
        <f>
'実質公債費比率（分子）の構造'!M$44</f>
        <v>
H29</v>
      </c>
      <c r="I40" s="181"/>
      <c r="J40" s="181"/>
      <c r="K40" s="181" t="str">
        <f>
'実質公債費比率（分子）の構造'!N$44</f>
        <v>
H30</v>
      </c>
      <c r="L40" s="181"/>
      <c r="M40" s="181"/>
      <c r="N40" s="181" t="str">
        <f>
'実質公債費比率（分子）の構造'!O$44</f>
        <v>
R01</v>
      </c>
      <c r="O40" s="181"/>
      <c r="P40" s="181"/>
    </row>
    <row r="41" spans="1:16" x14ac:dyDescent="0.2">
      <c r="A41" s="181"/>
      <c r="B41" s="181" t="s">
        <v>
60</v>
      </c>
      <c r="C41" s="181"/>
      <c r="D41" s="181" t="s">
        <v>
61</v>
      </c>
      <c r="E41" s="181" t="s">
        <v>
60</v>
      </c>
      <c r="F41" s="181"/>
      <c r="G41" s="181" t="s">
        <v>
61</v>
      </c>
      <c r="H41" s="181" t="s">
        <v>
60</v>
      </c>
      <c r="I41" s="181"/>
      <c r="J41" s="181" t="s">
        <v>
61</v>
      </c>
      <c r="K41" s="181" t="s">
        <v>
60</v>
      </c>
      <c r="L41" s="181"/>
      <c r="M41" s="181" t="s">
        <v>
61</v>
      </c>
      <c r="N41" s="181" t="s">
        <v>
60</v>
      </c>
      <c r="O41" s="181"/>
      <c r="P41" s="181" t="s">
        <v>
61</v>
      </c>
    </row>
    <row r="42" spans="1:16" x14ac:dyDescent="0.2">
      <c r="A42" s="181" t="s">
        <v>
62</v>
      </c>
      <c r="B42" s="181"/>
      <c r="C42" s="181"/>
      <c r="D42" s="181">
        <f>
'実質公債費比率（分子）の構造'!K$52</f>
        <v>
5161</v>
      </c>
      <c r="E42" s="181"/>
      <c r="F42" s="181"/>
      <c r="G42" s="181">
        <f>
'実質公債費比率（分子）の構造'!L$52</f>
        <v>
4833</v>
      </c>
      <c r="H42" s="181"/>
      <c r="I42" s="181"/>
      <c r="J42" s="181">
        <f>
'実質公債費比率（分子）の構造'!M$52</f>
        <v>
4739</v>
      </c>
      <c r="K42" s="181"/>
      <c r="L42" s="181"/>
      <c r="M42" s="181">
        <f>
'実質公債費比率（分子）の構造'!N$52</f>
        <v>
4592</v>
      </c>
      <c r="N42" s="181"/>
      <c r="O42" s="181"/>
      <c r="P42" s="181">
        <f>
'実質公債費比率（分子）の構造'!O$52</f>
        <v>
4204</v>
      </c>
    </row>
    <row r="43" spans="1:16" x14ac:dyDescent="0.2">
      <c r="A43" s="181" t="s">
        <v>
63</v>
      </c>
      <c r="B43" s="181" t="str">
        <f>
'実質公債費比率（分子）の構造'!K$51</f>
        <v>
-</v>
      </c>
      <c r="C43" s="181"/>
      <c r="D43" s="181"/>
      <c r="E43" s="181" t="str">
        <f>
'実質公債費比率（分子）の構造'!L$51</f>
        <v>
-</v>
      </c>
      <c r="F43" s="181"/>
      <c r="G43" s="181"/>
      <c r="H43" s="181" t="str">
        <f>
'実質公債費比率（分子）の構造'!M$51</f>
        <v>
-</v>
      </c>
      <c r="I43" s="181"/>
      <c r="J43" s="181"/>
      <c r="K43" s="181" t="str">
        <f>
'実質公債費比率（分子）の構造'!N$51</f>
        <v>
-</v>
      </c>
      <c r="L43" s="181"/>
      <c r="M43" s="181"/>
      <c r="N43" s="181" t="str">
        <f>
'実質公債費比率（分子）の構造'!O$51</f>
        <v>
-</v>
      </c>
      <c r="O43" s="181"/>
      <c r="P43" s="181"/>
    </row>
    <row r="44" spans="1:16" x14ac:dyDescent="0.2">
      <c r="A44" s="181" t="s">
        <v>
64</v>
      </c>
      <c r="B44" s="181">
        <f>
'実質公債費比率（分子）の構造'!K$50</f>
        <v>
346</v>
      </c>
      <c r="C44" s="181"/>
      <c r="D44" s="181"/>
      <c r="E44" s="181">
        <f>
'実質公債費比率（分子）の構造'!L$50</f>
        <v>
739</v>
      </c>
      <c r="F44" s="181"/>
      <c r="G44" s="181"/>
      <c r="H44" s="181">
        <f>
'実質公債費比率（分子）の構造'!M$50</f>
        <v>
395</v>
      </c>
      <c r="I44" s="181"/>
      <c r="J44" s="181"/>
      <c r="K44" s="181">
        <f>
'実質公債費比率（分子）の構造'!N$50</f>
        <v>
248</v>
      </c>
      <c r="L44" s="181"/>
      <c r="M44" s="181"/>
      <c r="N44" s="181">
        <f>
'実質公債費比率（分子）の構造'!O$50</f>
        <v>
214</v>
      </c>
      <c r="O44" s="181"/>
      <c r="P44" s="181"/>
    </row>
    <row r="45" spans="1:16" x14ac:dyDescent="0.2">
      <c r="A45" s="181" t="s">
        <v>
65</v>
      </c>
      <c r="B45" s="181">
        <f>
'実質公債費比率（分子）の構造'!K$49</f>
        <v>
156</v>
      </c>
      <c r="C45" s="181"/>
      <c r="D45" s="181"/>
      <c r="E45" s="181">
        <f>
'実質公債費比率（分子）の構造'!L$49</f>
        <v>
125</v>
      </c>
      <c r="F45" s="181"/>
      <c r="G45" s="181"/>
      <c r="H45" s="181">
        <f>
'実質公債費比率（分子）の構造'!M$49</f>
        <v>
105</v>
      </c>
      <c r="I45" s="181"/>
      <c r="J45" s="181"/>
      <c r="K45" s="181">
        <f>
'実質公債費比率（分子）の構造'!N$49</f>
        <v>
91</v>
      </c>
      <c r="L45" s="181"/>
      <c r="M45" s="181"/>
      <c r="N45" s="181">
        <f>
'実質公債費比率（分子）の構造'!O$49</f>
        <v>
65</v>
      </c>
      <c r="O45" s="181"/>
      <c r="P45" s="181"/>
    </row>
    <row r="46" spans="1:16" x14ac:dyDescent="0.2">
      <c r="A46" s="181" t="s">
        <v>
66</v>
      </c>
      <c r="B46" s="181">
        <f>
'実質公債費比率（分子）の構造'!K$48</f>
        <v>
1314</v>
      </c>
      <c r="C46" s="181"/>
      <c r="D46" s="181"/>
      <c r="E46" s="181">
        <f>
'実質公債費比率（分子）の構造'!L$48</f>
        <v>
1259</v>
      </c>
      <c r="F46" s="181"/>
      <c r="G46" s="181"/>
      <c r="H46" s="181">
        <f>
'実質公債費比率（分子）の構造'!M$48</f>
        <v>
1197</v>
      </c>
      <c r="I46" s="181"/>
      <c r="J46" s="181"/>
      <c r="K46" s="181">
        <f>
'実質公債費比率（分子）の構造'!N$48</f>
        <v>
1122</v>
      </c>
      <c r="L46" s="181"/>
      <c r="M46" s="181"/>
      <c r="N46" s="181">
        <f>
'実質公債費比率（分子）の構造'!O$48</f>
        <v>
1105</v>
      </c>
      <c r="O46" s="181"/>
      <c r="P46" s="181"/>
    </row>
    <row r="47" spans="1:16" x14ac:dyDescent="0.2">
      <c r="A47" s="181" t="s">
        <v>
67</v>
      </c>
      <c r="B47" s="181">
        <f>
'実質公債費比率（分子）の構造'!K$47</f>
        <v>
17</v>
      </c>
      <c r="C47" s="181"/>
      <c r="D47" s="181"/>
      <c r="E47" s="181" t="str">
        <f>
'実質公債費比率（分子）の構造'!L$47</f>
        <v>
-</v>
      </c>
      <c r="F47" s="181"/>
      <c r="G47" s="181"/>
      <c r="H47" s="181" t="str">
        <f>
'実質公債費比率（分子）の構造'!M$47</f>
        <v>
-</v>
      </c>
      <c r="I47" s="181"/>
      <c r="J47" s="181"/>
      <c r="K47" s="181" t="str">
        <f>
'実質公債費比率（分子）の構造'!N$47</f>
        <v>
-</v>
      </c>
      <c r="L47" s="181"/>
      <c r="M47" s="181"/>
      <c r="N47" s="181" t="str">
        <f>
'実質公債費比率（分子）の構造'!O$47</f>
        <v>
-</v>
      </c>
      <c r="O47" s="181"/>
      <c r="P47" s="181"/>
    </row>
    <row r="48" spans="1:16" x14ac:dyDescent="0.2">
      <c r="A48" s="181" t="s">
        <v>
68</v>
      </c>
      <c r="B48" s="181">
        <f>
'実質公債費比率（分子）の構造'!K$46</f>
        <v>
83</v>
      </c>
      <c r="C48" s="181"/>
      <c r="D48" s="181"/>
      <c r="E48" s="181" t="str">
        <f>
'実質公債費比率（分子）の構造'!L$46</f>
        <v>
-</v>
      </c>
      <c r="F48" s="181"/>
      <c r="G48" s="181"/>
      <c r="H48" s="181" t="str">
        <f>
'実質公債費比率（分子）の構造'!M$46</f>
        <v>
-</v>
      </c>
      <c r="I48" s="181"/>
      <c r="J48" s="181"/>
      <c r="K48" s="181" t="str">
        <f>
'実質公債費比率（分子）の構造'!N$46</f>
        <v>
-</v>
      </c>
      <c r="L48" s="181"/>
      <c r="M48" s="181"/>
      <c r="N48" s="181" t="str">
        <f>
'実質公債費比率（分子）の構造'!O$46</f>
        <v>
-</v>
      </c>
      <c r="O48" s="181"/>
      <c r="P48" s="181"/>
    </row>
    <row r="49" spans="1:16" x14ac:dyDescent="0.2">
      <c r="A49" s="181" t="s">
        <v>
69</v>
      </c>
      <c r="B49" s="181">
        <f>
'実質公債費比率（分子）の構造'!K$45</f>
        <v>
3841</v>
      </c>
      <c r="C49" s="181"/>
      <c r="D49" s="181"/>
      <c r="E49" s="181">
        <f>
'実質公債費比率（分子）の構造'!L$45</f>
        <v>
4098</v>
      </c>
      <c r="F49" s="181"/>
      <c r="G49" s="181"/>
      <c r="H49" s="181">
        <f>
'実質公債費比率（分子）の構造'!M$45</f>
        <v>
4031</v>
      </c>
      <c r="I49" s="181"/>
      <c r="J49" s="181"/>
      <c r="K49" s="181">
        <f>
'実質公債費比率（分子）の構造'!N$45</f>
        <v>
4067</v>
      </c>
      <c r="L49" s="181"/>
      <c r="M49" s="181"/>
      <c r="N49" s="181">
        <f>
'実質公債費比率（分子）の構造'!O$45</f>
        <v>
3682</v>
      </c>
      <c r="O49" s="181"/>
      <c r="P49" s="181"/>
    </row>
    <row r="50" spans="1:16" x14ac:dyDescent="0.2">
      <c r="A50" s="181" t="s">
        <v>
70</v>
      </c>
      <c r="B50" s="181" t="e">
        <f>
NA()</f>
        <v>
#N/A</v>
      </c>
      <c r="C50" s="181">
        <f>
IF(ISNUMBER('実質公債費比率（分子）の構造'!K$53),'実質公債費比率（分子）の構造'!K$53,NA())</f>
        <v>
596</v>
      </c>
      <c r="D50" s="181" t="e">
        <f>
NA()</f>
        <v>
#N/A</v>
      </c>
      <c r="E50" s="181" t="e">
        <f>
NA()</f>
        <v>
#N/A</v>
      </c>
      <c r="F50" s="181">
        <f>
IF(ISNUMBER('実質公債費比率（分子）の構造'!L$53),'実質公債費比率（分子）の構造'!L$53,NA())</f>
        <v>
1388</v>
      </c>
      <c r="G50" s="181" t="e">
        <f>
NA()</f>
        <v>
#N/A</v>
      </c>
      <c r="H50" s="181" t="e">
        <f>
NA()</f>
        <v>
#N/A</v>
      </c>
      <c r="I50" s="181">
        <f>
IF(ISNUMBER('実質公債費比率（分子）の構造'!M$53),'実質公債費比率（分子）の構造'!M$53,NA())</f>
        <v>
989</v>
      </c>
      <c r="J50" s="181" t="e">
        <f>
NA()</f>
        <v>
#N/A</v>
      </c>
      <c r="K50" s="181" t="e">
        <f>
NA()</f>
        <v>
#N/A</v>
      </c>
      <c r="L50" s="181">
        <f>
IF(ISNUMBER('実質公債費比率（分子）の構造'!N$53),'実質公債費比率（分子）の構造'!N$53,NA())</f>
        <v>
936</v>
      </c>
      <c r="M50" s="181" t="e">
        <f>
NA()</f>
        <v>
#N/A</v>
      </c>
      <c r="N50" s="181" t="e">
        <f>
NA()</f>
        <v>
#N/A</v>
      </c>
      <c r="O50" s="181">
        <f>
IF(ISNUMBER('実質公債費比率（分子）の構造'!O$53),'実質公債費比率（分子）の構造'!O$53,NA())</f>
        <v>
862</v>
      </c>
      <c r="P50" s="181" t="e">
        <f>
NA()</f>
        <v>
#N/A</v>
      </c>
    </row>
    <row r="53" spans="1:16" x14ac:dyDescent="0.2">
      <c r="A53" s="149" t="s">
        <v>
71</v>
      </c>
    </row>
    <row r="54" spans="1:16" x14ac:dyDescent="0.2">
      <c r="A54" s="180"/>
      <c r="B54" s="180" t="str">
        <f>
'将来負担比率（分子）の構造'!I$40</f>
        <v>
H27</v>
      </c>
      <c r="C54" s="180"/>
      <c r="D54" s="180"/>
      <c r="E54" s="180" t="str">
        <f>
'将来負担比率（分子）の構造'!J$40</f>
        <v>
H28</v>
      </c>
      <c r="F54" s="180"/>
      <c r="G54" s="180"/>
      <c r="H54" s="180" t="str">
        <f>
'将来負担比率（分子）の構造'!K$40</f>
        <v>
H29</v>
      </c>
      <c r="I54" s="180"/>
      <c r="J54" s="180"/>
      <c r="K54" s="180" t="str">
        <f>
'将来負担比率（分子）の構造'!L$40</f>
        <v>
H30</v>
      </c>
      <c r="L54" s="180"/>
      <c r="M54" s="180"/>
      <c r="N54" s="180" t="str">
        <f>
'将来負担比率（分子）の構造'!M$40</f>
        <v>
R01</v>
      </c>
      <c r="O54" s="180"/>
      <c r="P54" s="180"/>
    </row>
    <row r="55" spans="1:16" x14ac:dyDescent="0.2">
      <c r="A55" s="180"/>
      <c r="B55" s="180" t="s">
        <v>
72</v>
      </c>
      <c r="C55" s="180"/>
      <c r="D55" s="180" t="s">
        <v>
73</v>
      </c>
      <c r="E55" s="180" t="s">
        <v>
72</v>
      </c>
      <c r="F55" s="180"/>
      <c r="G55" s="180" t="s">
        <v>
73</v>
      </c>
      <c r="H55" s="180" t="s">
        <v>
72</v>
      </c>
      <c r="I55" s="180"/>
      <c r="J55" s="180" t="s">
        <v>
73</v>
      </c>
      <c r="K55" s="180" t="s">
        <v>
72</v>
      </c>
      <c r="L55" s="180"/>
      <c r="M55" s="180" t="s">
        <v>
73</v>
      </c>
      <c r="N55" s="180" t="s">
        <v>
72</v>
      </c>
      <c r="O55" s="180"/>
      <c r="P55" s="180" t="s">
        <v>
73</v>
      </c>
    </row>
    <row r="56" spans="1:16" x14ac:dyDescent="0.2">
      <c r="A56" s="180" t="s">
        <v>
42</v>
      </c>
      <c r="B56" s="180"/>
      <c r="C56" s="180"/>
      <c r="D56" s="180">
        <f>
'将来負担比率（分子）の構造'!I$52</f>
        <v>
23623</v>
      </c>
      <c r="E56" s="180"/>
      <c r="F56" s="180"/>
      <c r="G56" s="180">
        <f>
'将来負担比率（分子）の構造'!J$52</f>
        <v>
21330</v>
      </c>
      <c r="H56" s="180"/>
      <c r="I56" s="180"/>
      <c r="J56" s="180">
        <f>
'将来負担比率（分子）の構造'!K$52</f>
        <v>
18676</v>
      </c>
      <c r="K56" s="180"/>
      <c r="L56" s="180"/>
      <c r="M56" s="180">
        <f>
'将来負担比率（分子）の構造'!L$52</f>
        <v>
16670</v>
      </c>
      <c r="N56" s="180"/>
      <c r="O56" s="180"/>
      <c r="P56" s="180">
        <f>
'将来負担比率（分子）の構造'!M$52</f>
        <v>
15086</v>
      </c>
    </row>
    <row r="57" spans="1:16" x14ac:dyDescent="0.2">
      <c r="A57" s="180" t="s">
        <v>
41</v>
      </c>
      <c r="B57" s="180"/>
      <c r="C57" s="180"/>
      <c r="D57" s="180">
        <f>
'将来負担比率（分子）の構造'!I$51</f>
        <v>
13847</v>
      </c>
      <c r="E57" s="180"/>
      <c r="F57" s="180"/>
      <c r="G57" s="180">
        <f>
'将来負担比率（分子）の構造'!J$51</f>
        <v>
12915</v>
      </c>
      <c r="H57" s="180"/>
      <c r="I57" s="180"/>
      <c r="J57" s="180">
        <f>
'将来負担比率（分子）の構造'!K$51</f>
        <v>
11676</v>
      </c>
      <c r="K57" s="180"/>
      <c r="L57" s="180"/>
      <c r="M57" s="180">
        <f>
'将来負担比率（分子）の構造'!L$51</f>
        <v>
10745</v>
      </c>
      <c r="N57" s="180"/>
      <c r="O57" s="180"/>
      <c r="P57" s="180">
        <f>
'将来負担比率（分子）の構造'!M$51</f>
        <v>
10896</v>
      </c>
    </row>
    <row r="58" spans="1:16" x14ac:dyDescent="0.2">
      <c r="A58" s="180" t="s">
        <v>
40</v>
      </c>
      <c r="B58" s="180"/>
      <c r="C58" s="180"/>
      <c r="D58" s="180">
        <f>
'将来負担比率（分子）の構造'!I$50</f>
        <v>
23024</v>
      </c>
      <c r="E58" s="180"/>
      <c r="F58" s="180"/>
      <c r="G58" s="180">
        <f>
'将来負担比率（分子）の構造'!J$50</f>
        <v>
23072</v>
      </c>
      <c r="H58" s="180"/>
      <c r="I58" s="180"/>
      <c r="J58" s="180">
        <f>
'将来負担比率（分子）の構造'!K$50</f>
        <v>
26219</v>
      </c>
      <c r="K58" s="180"/>
      <c r="L58" s="180"/>
      <c r="M58" s="180">
        <f>
'将来負担比率（分子）の構造'!L$50</f>
        <v>
29707</v>
      </c>
      <c r="N58" s="180"/>
      <c r="O58" s="180"/>
      <c r="P58" s="180">
        <f>
'将来負担比率（分子）の構造'!M$50</f>
        <v>
32808</v>
      </c>
    </row>
    <row r="59" spans="1:16" x14ac:dyDescent="0.2">
      <c r="A59" s="180" t="s">
        <v>
38</v>
      </c>
      <c r="B59" s="180" t="str">
        <f>
'将来負担比率（分子）の構造'!I$49</f>
        <v>
-</v>
      </c>
      <c r="C59" s="180"/>
      <c r="D59" s="180"/>
      <c r="E59" s="180" t="str">
        <f>
'将来負担比率（分子）の構造'!J$49</f>
        <v>
-</v>
      </c>
      <c r="F59" s="180"/>
      <c r="G59" s="180"/>
      <c r="H59" s="180" t="str">
        <f>
'将来負担比率（分子）の構造'!K$49</f>
        <v>
-</v>
      </c>
      <c r="I59" s="180"/>
      <c r="J59" s="180"/>
      <c r="K59" s="180" t="str">
        <f>
'将来負担比率（分子）の構造'!L$49</f>
        <v>
-</v>
      </c>
      <c r="L59" s="180"/>
      <c r="M59" s="180"/>
      <c r="N59" s="180" t="str">
        <f>
'将来負担比率（分子）の構造'!M$49</f>
        <v>
-</v>
      </c>
      <c r="O59" s="180"/>
      <c r="P59" s="180"/>
    </row>
    <row r="60" spans="1:16" x14ac:dyDescent="0.2">
      <c r="A60" s="180" t="s">
        <v>
37</v>
      </c>
      <c r="B60" s="180" t="str">
        <f>
'将来負担比率（分子）の構造'!I$48</f>
        <v>
-</v>
      </c>
      <c r="C60" s="180"/>
      <c r="D60" s="180"/>
      <c r="E60" s="180" t="str">
        <f>
'将来負担比率（分子）の構造'!J$48</f>
        <v>
-</v>
      </c>
      <c r="F60" s="180"/>
      <c r="G60" s="180"/>
      <c r="H60" s="180" t="str">
        <f>
'将来負担比率（分子）の構造'!K$48</f>
        <v>
-</v>
      </c>
      <c r="I60" s="180"/>
      <c r="J60" s="180"/>
      <c r="K60" s="180" t="str">
        <f>
'将来負担比率（分子）の構造'!L$48</f>
        <v>
-</v>
      </c>
      <c r="L60" s="180"/>
      <c r="M60" s="180"/>
      <c r="N60" s="180" t="str">
        <f>
'将来負担比率（分子）の構造'!M$48</f>
        <v>
-</v>
      </c>
      <c r="O60" s="180"/>
      <c r="P60" s="180"/>
    </row>
    <row r="61" spans="1:16" x14ac:dyDescent="0.2">
      <c r="A61" s="180" t="s">
        <v>
35</v>
      </c>
      <c r="B61" s="180" t="str">
        <f>
'将来負担比率（分子）の構造'!I$46</f>
        <v>
-</v>
      </c>
      <c r="C61" s="180"/>
      <c r="D61" s="180"/>
      <c r="E61" s="180" t="str">
        <f>
'将来負担比率（分子）の構造'!J$46</f>
        <v>
-</v>
      </c>
      <c r="F61" s="180"/>
      <c r="G61" s="180"/>
      <c r="H61" s="180" t="str">
        <f>
'将来負担比率（分子）の構造'!K$46</f>
        <v>
-</v>
      </c>
      <c r="I61" s="180"/>
      <c r="J61" s="180"/>
      <c r="K61" s="180" t="str">
        <f>
'将来負担比率（分子）の構造'!L$46</f>
        <v>
-</v>
      </c>
      <c r="L61" s="180"/>
      <c r="M61" s="180"/>
      <c r="N61" s="180" t="str">
        <f>
'将来負担比率（分子）の構造'!M$46</f>
        <v>
-</v>
      </c>
      <c r="O61" s="180"/>
      <c r="P61" s="180"/>
    </row>
    <row r="62" spans="1:16" x14ac:dyDescent="0.2">
      <c r="A62" s="180" t="s">
        <v>
34</v>
      </c>
      <c r="B62" s="180">
        <f>
'将来負担比率（分子）の構造'!I$45</f>
        <v>
8379</v>
      </c>
      <c r="C62" s="180"/>
      <c r="D62" s="180"/>
      <c r="E62" s="180">
        <f>
'将来負担比率（分子）の構造'!J$45</f>
        <v>
8613</v>
      </c>
      <c r="F62" s="180"/>
      <c r="G62" s="180"/>
      <c r="H62" s="180">
        <f>
'将来負担比率（分子）の構造'!K$45</f>
        <v>
8889</v>
      </c>
      <c r="I62" s="180"/>
      <c r="J62" s="180"/>
      <c r="K62" s="180">
        <f>
'将来負担比率（分子）の構造'!L$45</f>
        <v>
8730</v>
      </c>
      <c r="L62" s="180"/>
      <c r="M62" s="180"/>
      <c r="N62" s="180">
        <f>
'将来負担比率（分子）の構造'!M$45</f>
        <v>
8733</v>
      </c>
      <c r="O62" s="180"/>
      <c r="P62" s="180"/>
    </row>
    <row r="63" spans="1:16" x14ac:dyDescent="0.2">
      <c r="A63" s="180" t="s">
        <v>
33</v>
      </c>
      <c r="B63" s="180">
        <f>
'将来負担比率（分子）の構造'!I$44</f>
        <v>
451</v>
      </c>
      <c r="C63" s="180"/>
      <c r="D63" s="180"/>
      <c r="E63" s="180">
        <f>
'将来負担比率（分子）の構造'!J$44</f>
        <v>
321</v>
      </c>
      <c r="F63" s="180"/>
      <c r="G63" s="180"/>
      <c r="H63" s="180">
        <f>
'将来負担比率（分子）の構造'!K$44</f>
        <v>
213</v>
      </c>
      <c r="I63" s="180"/>
      <c r="J63" s="180"/>
      <c r="K63" s="180">
        <f>
'将来負担比率（分子）の構造'!L$44</f>
        <v>
113</v>
      </c>
      <c r="L63" s="180"/>
      <c r="M63" s="180"/>
      <c r="N63" s="180">
        <f>
'将来負担比率（分子）の構造'!M$44</f>
        <v>
42</v>
      </c>
      <c r="O63" s="180"/>
      <c r="P63" s="180"/>
    </row>
    <row r="64" spans="1:16" x14ac:dyDescent="0.2">
      <c r="A64" s="180" t="s">
        <v>
32</v>
      </c>
      <c r="B64" s="180">
        <f>
'将来負担比率（分子）の構造'!I$43</f>
        <v>
9283</v>
      </c>
      <c r="C64" s="180"/>
      <c r="D64" s="180"/>
      <c r="E64" s="180">
        <f>
'将来負担比率（分子）の構造'!J$43</f>
        <v>
8657</v>
      </c>
      <c r="F64" s="180"/>
      <c r="G64" s="180"/>
      <c r="H64" s="180">
        <f>
'将来負担比率（分子）の構造'!K$43</f>
        <v>
7940</v>
      </c>
      <c r="I64" s="180"/>
      <c r="J64" s="180"/>
      <c r="K64" s="180">
        <f>
'将来負担比率（分子）の構造'!L$43</f>
        <v>
7426</v>
      </c>
      <c r="L64" s="180"/>
      <c r="M64" s="180"/>
      <c r="N64" s="180">
        <f>
'将来負担比率（分子）の構造'!M$43</f>
        <v>
7751</v>
      </c>
      <c r="O64" s="180"/>
      <c r="P64" s="180"/>
    </row>
    <row r="65" spans="1:16" x14ac:dyDescent="0.2">
      <c r="A65" s="180" t="s">
        <v>
31</v>
      </c>
      <c r="B65" s="180">
        <f>
'将来負担比率（分子）の構造'!I$42</f>
        <v>
2419</v>
      </c>
      <c r="C65" s="180"/>
      <c r="D65" s="180"/>
      <c r="E65" s="180">
        <f>
'将来負担比率（分子）の構造'!J$42</f>
        <v>
2130</v>
      </c>
      <c r="F65" s="180"/>
      <c r="G65" s="180"/>
      <c r="H65" s="180">
        <f>
'将来負担比率（分子）の構造'!K$42</f>
        <v>
1747</v>
      </c>
      <c r="I65" s="180"/>
      <c r="J65" s="180"/>
      <c r="K65" s="180">
        <f>
'将来負担比率（分子）の構造'!L$42</f>
        <v>
1806</v>
      </c>
      <c r="L65" s="180"/>
      <c r="M65" s="180"/>
      <c r="N65" s="180">
        <f>
'将来負担比率（分子）の構造'!M$42</f>
        <v>
1576</v>
      </c>
      <c r="O65" s="180"/>
      <c r="P65" s="180"/>
    </row>
    <row r="66" spans="1:16" x14ac:dyDescent="0.2">
      <c r="A66" s="180" t="s">
        <v>
30</v>
      </c>
      <c r="B66" s="180">
        <f>
'将来負担比率（分子）の構造'!I$41</f>
        <v>
30844</v>
      </c>
      <c r="C66" s="180"/>
      <c r="D66" s="180"/>
      <c r="E66" s="180">
        <f>
'将来負担比率（分子）の構造'!J$41</f>
        <v>
29276</v>
      </c>
      <c r="F66" s="180"/>
      <c r="G66" s="180"/>
      <c r="H66" s="180">
        <f>
'将来負担比率（分子）の構造'!K$41</f>
        <v>
26473</v>
      </c>
      <c r="I66" s="180"/>
      <c r="J66" s="180"/>
      <c r="K66" s="180">
        <f>
'将来負担比率（分子）の構造'!L$41</f>
        <v>
24708</v>
      </c>
      <c r="L66" s="180"/>
      <c r="M66" s="180"/>
      <c r="N66" s="180">
        <f>
'将来負担比率（分子）の構造'!M$41</f>
        <v>
23524</v>
      </c>
      <c r="O66" s="180"/>
      <c r="P66" s="180"/>
    </row>
    <row r="67" spans="1:16" x14ac:dyDescent="0.2">
      <c r="A67" s="180" t="s">
        <v>
74</v>
      </c>
      <c r="B67" s="180" t="e">
        <f>
NA()</f>
        <v>
#N/A</v>
      </c>
      <c r="C67" s="180">
        <f>
IF(ISNUMBER('将来負担比率（分子）の構造'!I$53), IF('将来負担比率（分子）の構造'!I$53 &lt; 0, 0, '将来負担比率（分子）の構造'!I$53), NA())</f>
        <v>
0</v>
      </c>
      <c r="D67" s="180" t="e">
        <f>
NA()</f>
        <v>
#N/A</v>
      </c>
      <c r="E67" s="180" t="e">
        <f>
NA()</f>
        <v>
#N/A</v>
      </c>
      <c r="F67" s="180">
        <f>
IF(ISNUMBER('将来負担比率（分子）の構造'!J$53), IF('将来負担比率（分子）の構造'!J$53 &lt; 0, 0, '将来負担比率（分子）の構造'!J$53), NA())</f>
        <v>
0</v>
      </c>
      <c r="G67" s="180" t="e">
        <f>
NA()</f>
        <v>
#N/A</v>
      </c>
      <c r="H67" s="180" t="e">
        <f>
NA()</f>
        <v>
#N/A</v>
      </c>
      <c r="I67" s="180">
        <f>
IF(ISNUMBER('将来負担比率（分子）の構造'!K$53), IF('将来負担比率（分子）の構造'!K$53 &lt; 0, 0, '将来負担比率（分子）の構造'!K$53), NA())</f>
        <v>
0</v>
      </c>
      <c r="J67" s="180" t="e">
        <f>
NA()</f>
        <v>
#N/A</v>
      </c>
      <c r="K67" s="180" t="e">
        <f>
NA()</f>
        <v>
#N/A</v>
      </c>
      <c r="L67" s="180">
        <f>
IF(ISNUMBER('将来負担比率（分子）の構造'!L$53), IF('将来負担比率（分子）の構造'!L$53 &lt; 0, 0, '将来負担比率（分子）の構造'!L$53), NA())</f>
        <v>
0</v>
      </c>
      <c r="M67" s="180" t="e">
        <f>
NA()</f>
        <v>
#N/A</v>
      </c>
      <c r="N67" s="180" t="e">
        <f>
NA()</f>
        <v>
#N/A</v>
      </c>
      <c r="O67" s="180">
        <f>
IF(ISNUMBER('将来負担比率（分子）の構造'!M$53), IF('将来負担比率（分子）の構造'!M$53 &lt; 0, 0, '将来負担比率（分子）の構造'!M$53), NA())</f>
        <v>
0</v>
      </c>
      <c r="P67" s="180" t="e">
        <f>
NA()</f>
        <v>
#N/A</v>
      </c>
    </row>
    <row r="70" spans="1:16" x14ac:dyDescent="0.2">
      <c r="A70" s="182" t="s">
        <v>
75</v>
      </c>
      <c r="B70" s="182"/>
      <c r="C70" s="182"/>
      <c r="D70" s="182"/>
      <c r="E70" s="182"/>
      <c r="F70" s="182"/>
    </row>
    <row r="71" spans="1:16" x14ac:dyDescent="0.2">
      <c r="A71" s="183"/>
      <c r="B71" s="183" t="str">
        <f>
基金残高に係る経年分析!F54</f>
        <v>
H29</v>
      </c>
      <c r="C71" s="183" t="str">
        <f>
基金残高に係る経年分析!G54</f>
        <v>
H30</v>
      </c>
      <c r="D71" s="183" t="str">
        <f>
基金残高に係る経年分析!H54</f>
        <v>
R01</v>
      </c>
    </row>
    <row r="72" spans="1:16" x14ac:dyDescent="0.2">
      <c r="A72" s="183" t="s">
        <v>
76</v>
      </c>
      <c r="B72" s="184">
        <f>
基金残高に係る経年分析!F55</f>
        <v>
8134</v>
      </c>
      <c r="C72" s="184">
        <f>
基金残高に係る経年分析!G55</f>
        <v>
10545</v>
      </c>
      <c r="D72" s="184">
        <f>
基金残高に係る経年分析!H55</f>
        <v>
10548</v>
      </c>
    </row>
    <row r="73" spans="1:16" x14ac:dyDescent="0.2">
      <c r="A73" s="183" t="s">
        <v>
77</v>
      </c>
      <c r="B73" s="184" t="str">
        <f>
基金残高に係る経年分析!F56</f>
        <v>
-</v>
      </c>
      <c r="C73" s="184" t="str">
        <f>
基金残高に係る経年分析!G56</f>
        <v>
-</v>
      </c>
      <c r="D73" s="184" t="str">
        <f>
基金残高に係る経年分析!H56</f>
        <v>
-</v>
      </c>
    </row>
    <row r="74" spans="1:16" x14ac:dyDescent="0.2">
      <c r="A74" s="183" t="s">
        <v>
78</v>
      </c>
      <c r="B74" s="184">
        <f>
基金残高に係る経年分析!F57</f>
        <v>
12561</v>
      </c>
      <c r="C74" s="184">
        <f>
基金残高に係る経年分析!G57</f>
        <v>
12933</v>
      </c>
      <c r="D74" s="184">
        <f>
基金残高に係る経年分析!H57</f>
        <v>
15150</v>
      </c>
    </row>
  </sheetData>
  <sheetProtection algorithmName="SHA-512" hashValue="Fh+jrrqYuqjf7PGo2Y1mPKDBJryUxHCPEDUzQeHf/ekU6yJDAa14i27ugVM6JXMonUC84BFudYokgtk+3/U/7w==" saltValue="fkLdC6UPQ+Bfe3OdH6KG2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9" t="s">
        <v>
211</v>
      </c>
      <c r="DI1" s="660"/>
      <c r="DJ1" s="660"/>
      <c r="DK1" s="660"/>
      <c r="DL1" s="660"/>
      <c r="DM1" s="660"/>
      <c r="DN1" s="661"/>
      <c r="DO1" s="225"/>
      <c r="DP1" s="659" t="s">
        <v>
212</v>
      </c>
      <c r="DQ1" s="660"/>
      <c r="DR1" s="660"/>
      <c r="DS1" s="660"/>
      <c r="DT1" s="660"/>
      <c r="DU1" s="660"/>
      <c r="DV1" s="660"/>
      <c r="DW1" s="660"/>
      <c r="DX1" s="660"/>
      <c r="DY1" s="660"/>
      <c r="DZ1" s="660"/>
      <c r="EA1" s="660"/>
      <c r="EB1" s="660"/>
      <c r="EC1" s="661"/>
      <c r="ED1" s="223"/>
      <c r="EE1" s="223"/>
      <c r="EF1" s="223"/>
      <c r="EG1" s="223"/>
      <c r="EH1" s="223"/>
      <c r="EI1" s="223"/>
      <c r="EJ1" s="223"/>
      <c r="EK1" s="223"/>
      <c r="EL1" s="223"/>
      <c r="EM1" s="223"/>
    </row>
    <row r="2" spans="2:143" ht="22.5" customHeight="1" x14ac:dyDescent="0.2">
      <c r="B2" s="226" t="s">
        <v>
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62" t="s">
        <v>
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217</v>
      </c>
      <c r="S4" s="663"/>
      <c r="T4" s="663"/>
      <c r="U4" s="663"/>
      <c r="V4" s="663"/>
      <c r="W4" s="663"/>
      <c r="X4" s="663"/>
      <c r="Y4" s="664"/>
      <c r="Z4" s="662" t="s">
        <v>
218</v>
      </c>
      <c r="AA4" s="663"/>
      <c r="AB4" s="663"/>
      <c r="AC4" s="664"/>
      <c r="AD4" s="662" t="s">
        <v>
219</v>
      </c>
      <c r="AE4" s="663"/>
      <c r="AF4" s="663"/>
      <c r="AG4" s="663"/>
      <c r="AH4" s="663"/>
      <c r="AI4" s="663"/>
      <c r="AJ4" s="663"/>
      <c r="AK4" s="664"/>
      <c r="AL4" s="662" t="s">
        <v>
218</v>
      </c>
      <c r="AM4" s="663"/>
      <c r="AN4" s="663"/>
      <c r="AO4" s="664"/>
      <c r="AP4" s="668" t="s">
        <v>
220</v>
      </c>
      <c r="AQ4" s="668"/>
      <c r="AR4" s="668"/>
      <c r="AS4" s="668"/>
      <c r="AT4" s="668"/>
      <c r="AU4" s="668"/>
      <c r="AV4" s="668"/>
      <c r="AW4" s="668"/>
      <c r="AX4" s="668"/>
      <c r="AY4" s="668"/>
      <c r="AZ4" s="668"/>
      <c r="BA4" s="668"/>
      <c r="BB4" s="668"/>
      <c r="BC4" s="668"/>
      <c r="BD4" s="668"/>
      <c r="BE4" s="668"/>
      <c r="BF4" s="668"/>
      <c r="BG4" s="668" t="s">
        <v>
221</v>
      </c>
      <c r="BH4" s="668"/>
      <c r="BI4" s="668"/>
      <c r="BJ4" s="668"/>
      <c r="BK4" s="668"/>
      <c r="BL4" s="668"/>
      <c r="BM4" s="668"/>
      <c r="BN4" s="668"/>
      <c r="BO4" s="668" t="s">
        <v>
218</v>
      </c>
      <c r="BP4" s="668"/>
      <c r="BQ4" s="668"/>
      <c r="BR4" s="668"/>
      <c r="BS4" s="668" t="s">
        <v>
222</v>
      </c>
      <c r="BT4" s="668"/>
      <c r="BU4" s="668"/>
      <c r="BV4" s="668"/>
      <c r="BW4" s="668"/>
      <c r="BX4" s="668"/>
      <c r="BY4" s="668"/>
      <c r="BZ4" s="668"/>
      <c r="CA4" s="668"/>
      <c r="CB4" s="668"/>
      <c r="CD4" s="665" t="s">
        <v>
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9" customFormat="1" ht="11.25" customHeight="1" x14ac:dyDescent="0.2">
      <c r="B5" s="669" t="s">
        <v>
224</v>
      </c>
      <c r="C5" s="670"/>
      <c r="D5" s="670"/>
      <c r="E5" s="670"/>
      <c r="F5" s="670"/>
      <c r="G5" s="670"/>
      <c r="H5" s="670"/>
      <c r="I5" s="670"/>
      <c r="J5" s="670"/>
      <c r="K5" s="670"/>
      <c r="L5" s="670"/>
      <c r="M5" s="670"/>
      <c r="N5" s="670"/>
      <c r="O5" s="670"/>
      <c r="P5" s="670"/>
      <c r="Q5" s="671"/>
      <c r="R5" s="672">
        <v>
40705451</v>
      </c>
      <c r="S5" s="673"/>
      <c r="T5" s="673"/>
      <c r="U5" s="673"/>
      <c r="V5" s="673"/>
      <c r="W5" s="673"/>
      <c r="X5" s="673"/>
      <c r="Y5" s="674"/>
      <c r="Z5" s="675">
        <v>
50.5</v>
      </c>
      <c r="AA5" s="675"/>
      <c r="AB5" s="675"/>
      <c r="AC5" s="675"/>
      <c r="AD5" s="676">
        <v>
37581429</v>
      </c>
      <c r="AE5" s="676"/>
      <c r="AF5" s="676"/>
      <c r="AG5" s="676"/>
      <c r="AH5" s="676"/>
      <c r="AI5" s="676"/>
      <c r="AJ5" s="676"/>
      <c r="AK5" s="676"/>
      <c r="AL5" s="677">
        <v>
88.2</v>
      </c>
      <c r="AM5" s="678"/>
      <c r="AN5" s="678"/>
      <c r="AO5" s="679"/>
      <c r="AP5" s="669" t="s">
        <v>
225</v>
      </c>
      <c r="AQ5" s="670"/>
      <c r="AR5" s="670"/>
      <c r="AS5" s="670"/>
      <c r="AT5" s="670"/>
      <c r="AU5" s="670"/>
      <c r="AV5" s="670"/>
      <c r="AW5" s="670"/>
      <c r="AX5" s="670"/>
      <c r="AY5" s="670"/>
      <c r="AZ5" s="670"/>
      <c r="BA5" s="670"/>
      <c r="BB5" s="670"/>
      <c r="BC5" s="670"/>
      <c r="BD5" s="670"/>
      <c r="BE5" s="670"/>
      <c r="BF5" s="671"/>
      <c r="BG5" s="683">
        <v>
37581429</v>
      </c>
      <c r="BH5" s="684"/>
      <c r="BI5" s="684"/>
      <c r="BJ5" s="684"/>
      <c r="BK5" s="684"/>
      <c r="BL5" s="684"/>
      <c r="BM5" s="684"/>
      <c r="BN5" s="685"/>
      <c r="BO5" s="686">
        <v>
92.3</v>
      </c>
      <c r="BP5" s="686"/>
      <c r="BQ5" s="686"/>
      <c r="BR5" s="686"/>
      <c r="BS5" s="687">
        <v>
559357</v>
      </c>
      <c r="BT5" s="687"/>
      <c r="BU5" s="687"/>
      <c r="BV5" s="687"/>
      <c r="BW5" s="687"/>
      <c r="BX5" s="687"/>
      <c r="BY5" s="687"/>
      <c r="BZ5" s="687"/>
      <c r="CA5" s="687"/>
      <c r="CB5" s="691"/>
      <c r="CD5" s="665" t="s">
        <v>
220</v>
      </c>
      <c r="CE5" s="666"/>
      <c r="CF5" s="666"/>
      <c r="CG5" s="666"/>
      <c r="CH5" s="666"/>
      <c r="CI5" s="666"/>
      <c r="CJ5" s="666"/>
      <c r="CK5" s="666"/>
      <c r="CL5" s="666"/>
      <c r="CM5" s="666"/>
      <c r="CN5" s="666"/>
      <c r="CO5" s="666"/>
      <c r="CP5" s="666"/>
      <c r="CQ5" s="667"/>
      <c r="CR5" s="665" t="s">
        <v>
226</v>
      </c>
      <c r="CS5" s="666"/>
      <c r="CT5" s="666"/>
      <c r="CU5" s="666"/>
      <c r="CV5" s="666"/>
      <c r="CW5" s="666"/>
      <c r="CX5" s="666"/>
      <c r="CY5" s="667"/>
      <c r="CZ5" s="665" t="s">
        <v>
218</v>
      </c>
      <c r="DA5" s="666"/>
      <c r="DB5" s="666"/>
      <c r="DC5" s="667"/>
      <c r="DD5" s="665" t="s">
        <v>
227</v>
      </c>
      <c r="DE5" s="666"/>
      <c r="DF5" s="666"/>
      <c r="DG5" s="666"/>
      <c r="DH5" s="666"/>
      <c r="DI5" s="666"/>
      <c r="DJ5" s="666"/>
      <c r="DK5" s="666"/>
      <c r="DL5" s="666"/>
      <c r="DM5" s="666"/>
      <c r="DN5" s="666"/>
      <c r="DO5" s="666"/>
      <c r="DP5" s="667"/>
      <c r="DQ5" s="665" t="s">
        <v>
228</v>
      </c>
      <c r="DR5" s="666"/>
      <c r="DS5" s="666"/>
      <c r="DT5" s="666"/>
      <c r="DU5" s="666"/>
      <c r="DV5" s="666"/>
      <c r="DW5" s="666"/>
      <c r="DX5" s="666"/>
      <c r="DY5" s="666"/>
      <c r="DZ5" s="666"/>
      <c r="EA5" s="666"/>
      <c r="EB5" s="666"/>
      <c r="EC5" s="667"/>
    </row>
    <row r="6" spans="2:143" ht="11.25" customHeight="1" x14ac:dyDescent="0.2">
      <c r="B6" s="680" t="s">
        <v>
229</v>
      </c>
      <c r="C6" s="681"/>
      <c r="D6" s="681"/>
      <c r="E6" s="681"/>
      <c r="F6" s="681"/>
      <c r="G6" s="681"/>
      <c r="H6" s="681"/>
      <c r="I6" s="681"/>
      <c r="J6" s="681"/>
      <c r="K6" s="681"/>
      <c r="L6" s="681"/>
      <c r="M6" s="681"/>
      <c r="N6" s="681"/>
      <c r="O6" s="681"/>
      <c r="P6" s="681"/>
      <c r="Q6" s="682"/>
      <c r="R6" s="683">
        <v>
271948</v>
      </c>
      <c r="S6" s="684"/>
      <c r="T6" s="684"/>
      <c r="U6" s="684"/>
      <c r="V6" s="684"/>
      <c r="W6" s="684"/>
      <c r="X6" s="684"/>
      <c r="Y6" s="685"/>
      <c r="Z6" s="686">
        <v>
0.3</v>
      </c>
      <c r="AA6" s="686"/>
      <c r="AB6" s="686"/>
      <c r="AC6" s="686"/>
      <c r="AD6" s="687">
        <v>
271948</v>
      </c>
      <c r="AE6" s="687"/>
      <c r="AF6" s="687"/>
      <c r="AG6" s="687"/>
      <c r="AH6" s="687"/>
      <c r="AI6" s="687"/>
      <c r="AJ6" s="687"/>
      <c r="AK6" s="687"/>
      <c r="AL6" s="688">
        <v>
0.6</v>
      </c>
      <c r="AM6" s="689"/>
      <c r="AN6" s="689"/>
      <c r="AO6" s="690"/>
      <c r="AP6" s="680" t="s">
        <v>
230</v>
      </c>
      <c r="AQ6" s="681"/>
      <c r="AR6" s="681"/>
      <c r="AS6" s="681"/>
      <c r="AT6" s="681"/>
      <c r="AU6" s="681"/>
      <c r="AV6" s="681"/>
      <c r="AW6" s="681"/>
      <c r="AX6" s="681"/>
      <c r="AY6" s="681"/>
      <c r="AZ6" s="681"/>
      <c r="BA6" s="681"/>
      <c r="BB6" s="681"/>
      <c r="BC6" s="681"/>
      <c r="BD6" s="681"/>
      <c r="BE6" s="681"/>
      <c r="BF6" s="682"/>
      <c r="BG6" s="683">
        <v>
37581429</v>
      </c>
      <c r="BH6" s="684"/>
      <c r="BI6" s="684"/>
      <c r="BJ6" s="684"/>
      <c r="BK6" s="684"/>
      <c r="BL6" s="684"/>
      <c r="BM6" s="684"/>
      <c r="BN6" s="685"/>
      <c r="BO6" s="686">
        <v>
92.3</v>
      </c>
      <c r="BP6" s="686"/>
      <c r="BQ6" s="686"/>
      <c r="BR6" s="686"/>
      <c r="BS6" s="687">
        <v>
559357</v>
      </c>
      <c r="BT6" s="687"/>
      <c r="BU6" s="687"/>
      <c r="BV6" s="687"/>
      <c r="BW6" s="687"/>
      <c r="BX6" s="687"/>
      <c r="BY6" s="687"/>
      <c r="BZ6" s="687"/>
      <c r="CA6" s="687"/>
      <c r="CB6" s="691"/>
      <c r="CD6" s="694" t="s">
        <v>
231</v>
      </c>
      <c r="CE6" s="695"/>
      <c r="CF6" s="695"/>
      <c r="CG6" s="695"/>
      <c r="CH6" s="695"/>
      <c r="CI6" s="695"/>
      <c r="CJ6" s="695"/>
      <c r="CK6" s="695"/>
      <c r="CL6" s="695"/>
      <c r="CM6" s="695"/>
      <c r="CN6" s="695"/>
      <c r="CO6" s="695"/>
      <c r="CP6" s="695"/>
      <c r="CQ6" s="696"/>
      <c r="CR6" s="683">
        <v>
459415</v>
      </c>
      <c r="CS6" s="684"/>
      <c r="CT6" s="684"/>
      <c r="CU6" s="684"/>
      <c r="CV6" s="684"/>
      <c r="CW6" s="684"/>
      <c r="CX6" s="684"/>
      <c r="CY6" s="685"/>
      <c r="CZ6" s="677">
        <v>
0.6</v>
      </c>
      <c r="DA6" s="678"/>
      <c r="DB6" s="678"/>
      <c r="DC6" s="697"/>
      <c r="DD6" s="692" t="s">
        <v>
137</v>
      </c>
      <c r="DE6" s="684"/>
      <c r="DF6" s="684"/>
      <c r="DG6" s="684"/>
      <c r="DH6" s="684"/>
      <c r="DI6" s="684"/>
      <c r="DJ6" s="684"/>
      <c r="DK6" s="684"/>
      <c r="DL6" s="684"/>
      <c r="DM6" s="684"/>
      <c r="DN6" s="684"/>
      <c r="DO6" s="684"/>
      <c r="DP6" s="685"/>
      <c r="DQ6" s="692">
        <v>
459349</v>
      </c>
      <c r="DR6" s="684"/>
      <c r="DS6" s="684"/>
      <c r="DT6" s="684"/>
      <c r="DU6" s="684"/>
      <c r="DV6" s="684"/>
      <c r="DW6" s="684"/>
      <c r="DX6" s="684"/>
      <c r="DY6" s="684"/>
      <c r="DZ6" s="684"/>
      <c r="EA6" s="684"/>
      <c r="EB6" s="684"/>
      <c r="EC6" s="693"/>
    </row>
    <row r="7" spans="2:143" ht="11.25" customHeight="1" x14ac:dyDescent="0.2">
      <c r="B7" s="680" t="s">
        <v>
232</v>
      </c>
      <c r="C7" s="681"/>
      <c r="D7" s="681"/>
      <c r="E7" s="681"/>
      <c r="F7" s="681"/>
      <c r="G7" s="681"/>
      <c r="H7" s="681"/>
      <c r="I7" s="681"/>
      <c r="J7" s="681"/>
      <c r="K7" s="681"/>
      <c r="L7" s="681"/>
      <c r="M7" s="681"/>
      <c r="N7" s="681"/>
      <c r="O7" s="681"/>
      <c r="P7" s="681"/>
      <c r="Q7" s="682"/>
      <c r="R7" s="683">
        <v>
43005</v>
      </c>
      <c r="S7" s="684"/>
      <c r="T7" s="684"/>
      <c r="U7" s="684"/>
      <c r="V7" s="684"/>
      <c r="W7" s="684"/>
      <c r="X7" s="684"/>
      <c r="Y7" s="685"/>
      <c r="Z7" s="686">
        <v>
0.1</v>
      </c>
      <c r="AA7" s="686"/>
      <c r="AB7" s="686"/>
      <c r="AC7" s="686"/>
      <c r="AD7" s="687">
        <v>
43005</v>
      </c>
      <c r="AE7" s="687"/>
      <c r="AF7" s="687"/>
      <c r="AG7" s="687"/>
      <c r="AH7" s="687"/>
      <c r="AI7" s="687"/>
      <c r="AJ7" s="687"/>
      <c r="AK7" s="687"/>
      <c r="AL7" s="688">
        <v>
0.1</v>
      </c>
      <c r="AM7" s="689"/>
      <c r="AN7" s="689"/>
      <c r="AO7" s="690"/>
      <c r="AP7" s="680" t="s">
        <v>
233</v>
      </c>
      <c r="AQ7" s="681"/>
      <c r="AR7" s="681"/>
      <c r="AS7" s="681"/>
      <c r="AT7" s="681"/>
      <c r="AU7" s="681"/>
      <c r="AV7" s="681"/>
      <c r="AW7" s="681"/>
      <c r="AX7" s="681"/>
      <c r="AY7" s="681"/>
      <c r="AZ7" s="681"/>
      <c r="BA7" s="681"/>
      <c r="BB7" s="681"/>
      <c r="BC7" s="681"/>
      <c r="BD7" s="681"/>
      <c r="BE7" s="681"/>
      <c r="BF7" s="682"/>
      <c r="BG7" s="683">
        <v>
18096012</v>
      </c>
      <c r="BH7" s="684"/>
      <c r="BI7" s="684"/>
      <c r="BJ7" s="684"/>
      <c r="BK7" s="684"/>
      <c r="BL7" s="684"/>
      <c r="BM7" s="684"/>
      <c r="BN7" s="685"/>
      <c r="BO7" s="686">
        <v>
44.5</v>
      </c>
      <c r="BP7" s="686"/>
      <c r="BQ7" s="686"/>
      <c r="BR7" s="686"/>
      <c r="BS7" s="687">
        <v>
559357</v>
      </c>
      <c r="BT7" s="687"/>
      <c r="BU7" s="687"/>
      <c r="BV7" s="687"/>
      <c r="BW7" s="687"/>
      <c r="BX7" s="687"/>
      <c r="BY7" s="687"/>
      <c r="BZ7" s="687"/>
      <c r="CA7" s="687"/>
      <c r="CB7" s="691"/>
      <c r="CD7" s="698" t="s">
        <v>
234</v>
      </c>
      <c r="CE7" s="699"/>
      <c r="CF7" s="699"/>
      <c r="CG7" s="699"/>
      <c r="CH7" s="699"/>
      <c r="CI7" s="699"/>
      <c r="CJ7" s="699"/>
      <c r="CK7" s="699"/>
      <c r="CL7" s="699"/>
      <c r="CM7" s="699"/>
      <c r="CN7" s="699"/>
      <c r="CO7" s="699"/>
      <c r="CP7" s="699"/>
      <c r="CQ7" s="700"/>
      <c r="CR7" s="683">
        <v>
8589935</v>
      </c>
      <c r="CS7" s="684"/>
      <c r="CT7" s="684"/>
      <c r="CU7" s="684"/>
      <c r="CV7" s="684"/>
      <c r="CW7" s="684"/>
      <c r="CX7" s="684"/>
      <c r="CY7" s="685"/>
      <c r="CZ7" s="686">
        <v>
11.4</v>
      </c>
      <c r="DA7" s="686"/>
      <c r="DB7" s="686"/>
      <c r="DC7" s="686"/>
      <c r="DD7" s="692">
        <v>
385772</v>
      </c>
      <c r="DE7" s="684"/>
      <c r="DF7" s="684"/>
      <c r="DG7" s="684"/>
      <c r="DH7" s="684"/>
      <c r="DI7" s="684"/>
      <c r="DJ7" s="684"/>
      <c r="DK7" s="684"/>
      <c r="DL7" s="684"/>
      <c r="DM7" s="684"/>
      <c r="DN7" s="684"/>
      <c r="DO7" s="684"/>
      <c r="DP7" s="685"/>
      <c r="DQ7" s="692">
        <v>
7256125</v>
      </c>
      <c r="DR7" s="684"/>
      <c r="DS7" s="684"/>
      <c r="DT7" s="684"/>
      <c r="DU7" s="684"/>
      <c r="DV7" s="684"/>
      <c r="DW7" s="684"/>
      <c r="DX7" s="684"/>
      <c r="DY7" s="684"/>
      <c r="DZ7" s="684"/>
      <c r="EA7" s="684"/>
      <c r="EB7" s="684"/>
      <c r="EC7" s="693"/>
    </row>
    <row r="8" spans="2:143" ht="11.25" customHeight="1" x14ac:dyDescent="0.2">
      <c r="B8" s="680" t="s">
        <v>
235</v>
      </c>
      <c r="C8" s="681"/>
      <c r="D8" s="681"/>
      <c r="E8" s="681"/>
      <c r="F8" s="681"/>
      <c r="G8" s="681"/>
      <c r="H8" s="681"/>
      <c r="I8" s="681"/>
      <c r="J8" s="681"/>
      <c r="K8" s="681"/>
      <c r="L8" s="681"/>
      <c r="M8" s="681"/>
      <c r="N8" s="681"/>
      <c r="O8" s="681"/>
      <c r="P8" s="681"/>
      <c r="Q8" s="682"/>
      <c r="R8" s="683">
        <v>
213941</v>
      </c>
      <c r="S8" s="684"/>
      <c r="T8" s="684"/>
      <c r="U8" s="684"/>
      <c r="V8" s="684"/>
      <c r="W8" s="684"/>
      <c r="X8" s="684"/>
      <c r="Y8" s="685"/>
      <c r="Z8" s="686">
        <v>
0.3</v>
      </c>
      <c r="AA8" s="686"/>
      <c r="AB8" s="686"/>
      <c r="AC8" s="686"/>
      <c r="AD8" s="687">
        <v>
213941</v>
      </c>
      <c r="AE8" s="687"/>
      <c r="AF8" s="687"/>
      <c r="AG8" s="687"/>
      <c r="AH8" s="687"/>
      <c r="AI8" s="687"/>
      <c r="AJ8" s="687"/>
      <c r="AK8" s="687"/>
      <c r="AL8" s="688">
        <v>
0.5</v>
      </c>
      <c r="AM8" s="689"/>
      <c r="AN8" s="689"/>
      <c r="AO8" s="690"/>
      <c r="AP8" s="680" t="s">
        <v>
236</v>
      </c>
      <c r="AQ8" s="681"/>
      <c r="AR8" s="681"/>
      <c r="AS8" s="681"/>
      <c r="AT8" s="681"/>
      <c r="AU8" s="681"/>
      <c r="AV8" s="681"/>
      <c r="AW8" s="681"/>
      <c r="AX8" s="681"/>
      <c r="AY8" s="681"/>
      <c r="AZ8" s="681"/>
      <c r="BA8" s="681"/>
      <c r="BB8" s="681"/>
      <c r="BC8" s="681"/>
      <c r="BD8" s="681"/>
      <c r="BE8" s="681"/>
      <c r="BF8" s="682"/>
      <c r="BG8" s="683">
        <v>
335420</v>
      </c>
      <c r="BH8" s="684"/>
      <c r="BI8" s="684"/>
      <c r="BJ8" s="684"/>
      <c r="BK8" s="684"/>
      <c r="BL8" s="684"/>
      <c r="BM8" s="684"/>
      <c r="BN8" s="685"/>
      <c r="BO8" s="686">
        <v>
0.8</v>
      </c>
      <c r="BP8" s="686"/>
      <c r="BQ8" s="686"/>
      <c r="BR8" s="686"/>
      <c r="BS8" s="692" t="s">
        <v>
173</v>
      </c>
      <c r="BT8" s="684"/>
      <c r="BU8" s="684"/>
      <c r="BV8" s="684"/>
      <c r="BW8" s="684"/>
      <c r="BX8" s="684"/>
      <c r="BY8" s="684"/>
      <c r="BZ8" s="684"/>
      <c r="CA8" s="684"/>
      <c r="CB8" s="693"/>
      <c r="CD8" s="698" t="s">
        <v>
237</v>
      </c>
      <c r="CE8" s="699"/>
      <c r="CF8" s="699"/>
      <c r="CG8" s="699"/>
      <c r="CH8" s="699"/>
      <c r="CI8" s="699"/>
      <c r="CJ8" s="699"/>
      <c r="CK8" s="699"/>
      <c r="CL8" s="699"/>
      <c r="CM8" s="699"/>
      <c r="CN8" s="699"/>
      <c r="CO8" s="699"/>
      <c r="CP8" s="699"/>
      <c r="CQ8" s="700"/>
      <c r="CR8" s="683">
        <v>
38479910</v>
      </c>
      <c r="CS8" s="684"/>
      <c r="CT8" s="684"/>
      <c r="CU8" s="684"/>
      <c r="CV8" s="684"/>
      <c r="CW8" s="684"/>
      <c r="CX8" s="684"/>
      <c r="CY8" s="685"/>
      <c r="CZ8" s="686">
        <v>
50.9</v>
      </c>
      <c r="DA8" s="686"/>
      <c r="DB8" s="686"/>
      <c r="DC8" s="686"/>
      <c r="DD8" s="692">
        <v>
372429</v>
      </c>
      <c r="DE8" s="684"/>
      <c r="DF8" s="684"/>
      <c r="DG8" s="684"/>
      <c r="DH8" s="684"/>
      <c r="DI8" s="684"/>
      <c r="DJ8" s="684"/>
      <c r="DK8" s="684"/>
      <c r="DL8" s="684"/>
      <c r="DM8" s="684"/>
      <c r="DN8" s="684"/>
      <c r="DO8" s="684"/>
      <c r="DP8" s="685"/>
      <c r="DQ8" s="692">
        <v>
16812519</v>
      </c>
      <c r="DR8" s="684"/>
      <c r="DS8" s="684"/>
      <c r="DT8" s="684"/>
      <c r="DU8" s="684"/>
      <c r="DV8" s="684"/>
      <c r="DW8" s="684"/>
      <c r="DX8" s="684"/>
      <c r="DY8" s="684"/>
      <c r="DZ8" s="684"/>
      <c r="EA8" s="684"/>
      <c r="EB8" s="684"/>
      <c r="EC8" s="693"/>
    </row>
    <row r="9" spans="2:143" ht="11.25" customHeight="1" x14ac:dyDescent="0.2">
      <c r="B9" s="680" t="s">
        <v>
238</v>
      </c>
      <c r="C9" s="681"/>
      <c r="D9" s="681"/>
      <c r="E9" s="681"/>
      <c r="F9" s="681"/>
      <c r="G9" s="681"/>
      <c r="H9" s="681"/>
      <c r="I9" s="681"/>
      <c r="J9" s="681"/>
      <c r="K9" s="681"/>
      <c r="L9" s="681"/>
      <c r="M9" s="681"/>
      <c r="N9" s="681"/>
      <c r="O9" s="681"/>
      <c r="P9" s="681"/>
      <c r="Q9" s="682"/>
      <c r="R9" s="683">
        <v>
132097</v>
      </c>
      <c r="S9" s="684"/>
      <c r="T9" s="684"/>
      <c r="U9" s="684"/>
      <c r="V9" s="684"/>
      <c r="W9" s="684"/>
      <c r="X9" s="684"/>
      <c r="Y9" s="685"/>
      <c r="Z9" s="686">
        <v>
0.2</v>
      </c>
      <c r="AA9" s="686"/>
      <c r="AB9" s="686"/>
      <c r="AC9" s="686"/>
      <c r="AD9" s="687">
        <v>
132097</v>
      </c>
      <c r="AE9" s="687"/>
      <c r="AF9" s="687"/>
      <c r="AG9" s="687"/>
      <c r="AH9" s="687"/>
      <c r="AI9" s="687"/>
      <c r="AJ9" s="687"/>
      <c r="AK9" s="687"/>
      <c r="AL9" s="688">
        <v>
0.3</v>
      </c>
      <c r="AM9" s="689"/>
      <c r="AN9" s="689"/>
      <c r="AO9" s="690"/>
      <c r="AP9" s="680" t="s">
        <v>
239</v>
      </c>
      <c r="AQ9" s="681"/>
      <c r="AR9" s="681"/>
      <c r="AS9" s="681"/>
      <c r="AT9" s="681"/>
      <c r="AU9" s="681"/>
      <c r="AV9" s="681"/>
      <c r="AW9" s="681"/>
      <c r="AX9" s="681"/>
      <c r="AY9" s="681"/>
      <c r="AZ9" s="681"/>
      <c r="BA9" s="681"/>
      <c r="BB9" s="681"/>
      <c r="BC9" s="681"/>
      <c r="BD9" s="681"/>
      <c r="BE9" s="681"/>
      <c r="BF9" s="682"/>
      <c r="BG9" s="683">
        <v>
13081400</v>
      </c>
      <c r="BH9" s="684"/>
      <c r="BI9" s="684"/>
      <c r="BJ9" s="684"/>
      <c r="BK9" s="684"/>
      <c r="BL9" s="684"/>
      <c r="BM9" s="684"/>
      <c r="BN9" s="685"/>
      <c r="BO9" s="686">
        <v>
32.1</v>
      </c>
      <c r="BP9" s="686"/>
      <c r="BQ9" s="686"/>
      <c r="BR9" s="686"/>
      <c r="BS9" s="692" t="s">
        <v>
173</v>
      </c>
      <c r="BT9" s="684"/>
      <c r="BU9" s="684"/>
      <c r="BV9" s="684"/>
      <c r="BW9" s="684"/>
      <c r="BX9" s="684"/>
      <c r="BY9" s="684"/>
      <c r="BZ9" s="684"/>
      <c r="CA9" s="684"/>
      <c r="CB9" s="693"/>
      <c r="CD9" s="698" t="s">
        <v>
240</v>
      </c>
      <c r="CE9" s="699"/>
      <c r="CF9" s="699"/>
      <c r="CG9" s="699"/>
      <c r="CH9" s="699"/>
      <c r="CI9" s="699"/>
      <c r="CJ9" s="699"/>
      <c r="CK9" s="699"/>
      <c r="CL9" s="699"/>
      <c r="CM9" s="699"/>
      <c r="CN9" s="699"/>
      <c r="CO9" s="699"/>
      <c r="CP9" s="699"/>
      <c r="CQ9" s="700"/>
      <c r="CR9" s="683">
        <v>
5339730</v>
      </c>
      <c r="CS9" s="684"/>
      <c r="CT9" s="684"/>
      <c r="CU9" s="684"/>
      <c r="CV9" s="684"/>
      <c r="CW9" s="684"/>
      <c r="CX9" s="684"/>
      <c r="CY9" s="685"/>
      <c r="CZ9" s="686">
        <v>
7.1</v>
      </c>
      <c r="DA9" s="686"/>
      <c r="DB9" s="686"/>
      <c r="DC9" s="686"/>
      <c r="DD9" s="692">
        <v>
473880</v>
      </c>
      <c r="DE9" s="684"/>
      <c r="DF9" s="684"/>
      <c r="DG9" s="684"/>
      <c r="DH9" s="684"/>
      <c r="DI9" s="684"/>
      <c r="DJ9" s="684"/>
      <c r="DK9" s="684"/>
      <c r="DL9" s="684"/>
      <c r="DM9" s="684"/>
      <c r="DN9" s="684"/>
      <c r="DO9" s="684"/>
      <c r="DP9" s="685"/>
      <c r="DQ9" s="692">
        <v>
4306066</v>
      </c>
      <c r="DR9" s="684"/>
      <c r="DS9" s="684"/>
      <c r="DT9" s="684"/>
      <c r="DU9" s="684"/>
      <c r="DV9" s="684"/>
      <c r="DW9" s="684"/>
      <c r="DX9" s="684"/>
      <c r="DY9" s="684"/>
      <c r="DZ9" s="684"/>
      <c r="EA9" s="684"/>
      <c r="EB9" s="684"/>
      <c r="EC9" s="693"/>
    </row>
    <row r="10" spans="2:143" ht="11.25" customHeight="1" x14ac:dyDescent="0.2">
      <c r="B10" s="680" t="s">
        <v>
241</v>
      </c>
      <c r="C10" s="681"/>
      <c r="D10" s="681"/>
      <c r="E10" s="681"/>
      <c r="F10" s="681"/>
      <c r="G10" s="681"/>
      <c r="H10" s="681"/>
      <c r="I10" s="681"/>
      <c r="J10" s="681"/>
      <c r="K10" s="681"/>
      <c r="L10" s="681"/>
      <c r="M10" s="681"/>
      <c r="N10" s="681"/>
      <c r="O10" s="681"/>
      <c r="P10" s="681"/>
      <c r="Q10" s="682"/>
      <c r="R10" s="683" t="s">
        <v>
173</v>
      </c>
      <c r="S10" s="684"/>
      <c r="T10" s="684"/>
      <c r="U10" s="684"/>
      <c r="V10" s="684"/>
      <c r="W10" s="684"/>
      <c r="X10" s="684"/>
      <c r="Y10" s="685"/>
      <c r="Z10" s="686" t="s">
        <v>
173</v>
      </c>
      <c r="AA10" s="686"/>
      <c r="AB10" s="686"/>
      <c r="AC10" s="686"/>
      <c r="AD10" s="687" t="s">
        <v>
173</v>
      </c>
      <c r="AE10" s="687"/>
      <c r="AF10" s="687"/>
      <c r="AG10" s="687"/>
      <c r="AH10" s="687"/>
      <c r="AI10" s="687"/>
      <c r="AJ10" s="687"/>
      <c r="AK10" s="687"/>
      <c r="AL10" s="688" t="s">
        <v>
173</v>
      </c>
      <c r="AM10" s="689"/>
      <c r="AN10" s="689"/>
      <c r="AO10" s="690"/>
      <c r="AP10" s="680" t="s">
        <v>
242</v>
      </c>
      <c r="AQ10" s="681"/>
      <c r="AR10" s="681"/>
      <c r="AS10" s="681"/>
      <c r="AT10" s="681"/>
      <c r="AU10" s="681"/>
      <c r="AV10" s="681"/>
      <c r="AW10" s="681"/>
      <c r="AX10" s="681"/>
      <c r="AY10" s="681"/>
      <c r="AZ10" s="681"/>
      <c r="BA10" s="681"/>
      <c r="BB10" s="681"/>
      <c r="BC10" s="681"/>
      <c r="BD10" s="681"/>
      <c r="BE10" s="681"/>
      <c r="BF10" s="682"/>
      <c r="BG10" s="683">
        <v>
1026123</v>
      </c>
      <c r="BH10" s="684"/>
      <c r="BI10" s="684"/>
      <c r="BJ10" s="684"/>
      <c r="BK10" s="684"/>
      <c r="BL10" s="684"/>
      <c r="BM10" s="684"/>
      <c r="BN10" s="685"/>
      <c r="BO10" s="686">
        <v>
2.5</v>
      </c>
      <c r="BP10" s="686"/>
      <c r="BQ10" s="686"/>
      <c r="BR10" s="686"/>
      <c r="BS10" s="692" t="s">
        <v>
173</v>
      </c>
      <c r="BT10" s="684"/>
      <c r="BU10" s="684"/>
      <c r="BV10" s="684"/>
      <c r="BW10" s="684"/>
      <c r="BX10" s="684"/>
      <c r="BY10" s="684"/>
      <c r="BZ10" s="684"/>
      <c r="CA10" s="684"/>
      <c r="CB10" s="693"/>
      <c r="CD10" s="698" t="s">
        <v>
243</v>
      </c>
      <c r="CE10" s="699"/>
      <c r="CF10" s="699"/>
      <c r="CG10" s="699"/>
      <c r="CH10" s="699"/>
      <c r="CI10" s="699"/>
      <c r="CJ10" s="699"/>
      <c r="CK10" s="699"/>
      <c r="CL10" s="699"/>
      <c r="CM10" s="699"/>
      <c r="CN10" s="699"/>
      <c r="CO10" s="699"/>
      <c r="CP10" s="699"/>
      <c r="CQ10" s="700"/>
      <c r="CR10" s="683">
        <v>
587350</v>
      </c>
      <c r="CS10" s="684"/>
      <c r="CT10" s="684"/>
      <c r="CU10" s="684"/>
      <c r="CV10" s="684"/>
      <c r="CW10" s="684"/>
      <c r="CX10" s="684"/>
      <c r="CY10" s="685"/>
      <c r="CZ10" s="686">
        <v>
0.8</v>
      </c>
      <c r="DA10" s="686"/>
      <c r="DB10" s="686"/>
      <c r="DC10" s="686"/>
      <c r="DD10" s="692" t="s">
        <v>
173</v>
      </c>
      <c r="DE10" s="684"/>
      <c r="DF10" s="684"/>
      <c r="DG10" s="684"/>
      <c r="DH10" s="684"/>
      <c r="DI10" s="684"/>
      <c r="DJ10" s="684"/>
      <c r="DK10" s="684"/>
      <c r="DL10" s="684"/>
      <c r="DM10" s="684"/>
      <c r="DN10" s="684"/>
      <c r="DO10" s="684"/>
      <c r="DP10" s="685"/>
      <c r="DQ10" s="692">
        <v>
537027</v>
      </c>
      <c r="DR10" s="684"/>
      <c r="DS10" s="684"/>
      <c r="DT10" s="684"/>
      <c r="DU10" s="684"/>
      <c r="DV10" s="684"/>
      <c r="DW10" s="684"/>
      <c r="DX10" s="684"/>
      <c r="DY10" s="684"/>
      <c r="DZ10" s="684"/>
      <c r="EA10" s="684"/>
      <c r="EB10" s="684"/>
      <c r="EC10" s="693"/>
    </row>
    <row r="11" spans="2:143" ht="11.25" customHeight="1" x14ac:dyDescent="0.2">
      <c r="B11" s="680" t="s">
        <v>
244</v>
      </c>
      <c r="C11" s="681"/>
      <c r="D11" s="681"/>
      <c r="E11" s="681"/>
      <c r="F11" s="681"/>
      <c r="G11" s="681"/>
      <c r="H11" s="681"/>
      <c r="I11" s="681"/>
      <c r="J11" s="681"/>
      <c r="K11" s="681"/>
      <c r="L11" s="681"/>
      <c r="M11" s="681"/>
      <c r="N11" s="681"/>
      <c r="O11" s="681"/>
      <c r="P11" s="681"/>
      <c r="Q11" s="682"/>
      <c r="R11" s="683">
        <v>
3392665</v>
      </c>
      <c r="S11" s="684"/>
      <c r="T11" s="684"/>
      <c r="U11" s="684"/>
      <c r="V11" s="684"/>
      <c r="W11" s="684"/>
      <c r="X11" s="684"/>
      <c r="Y11" s="685"/>
      <c r="Z11" s="688">
        <v>
4.2</v>
      </c>
      <c r="AA11" s="689"/>
      <c r="AB11" s="689"/>
      <c r="AC11" s="701"/>
      <c r="AD11" s="692">
        <v>
3392665</v>
      </c>
      <c r="AE11" s="684"/>
      <c r="AF11" s="684"/>
      <c r="AG11" s="684"/>
      <c r="AH11" s="684"/>
      <c r="AI11" s="684"/>
      <c r="AJ11" s="684"/>
      <c r="AK11" s="685"/>
      <c r="AL11" s="688">
        <v>
8</v>
      </c>
      <c r="AM11" s="689"/>
      <c r="AN11" s="689"/>
      <c r="AO11" s="690"/>
      <c r="AP11" s="680" t="s">
        <v>
245</v>
      </c>
      <c r="AQ11" s="681"/>
      <c r="AR11" s="681"/>
      <c r="AS11" s="681"/>
      <c r="AT11" s="681"/>
      <c r="AU11" s="681"/>
      <c r="AV11" s="681"/>
      <c r="AW11" s="681"/>
      <c r="AX11" s="681"/>
      <c r="AY11" s="681"/>
      <c r="AZ11" s="681"/>
      <c r="BA11" s="681"/>
      <c r="BB11" s="681"/>
      <c r="BC11" s="681"/>
      <c r="BD11" s="681"/>
      <c r="BE11" s="681"/>
      <c r="BF11" s="682"/>
      <c r="BG11" s="683">
        <v>
3653069</v>
      </c>
      <c r="BH11" s="684"/>
      <c r="BI11" s="684"/>
      <c r="BJ11" s="684"/>
      <c r="BK11" s="684"/>
      <c r="BL11" s="684"/>
      <c r="BM11" s="684"/>
      <c r="BN11" s="685"/>
      <c r="BO11" s="686">
        <v>
9</v>
      </c>
      <c r="BP11" s="686"/>
      <c r="BQ11" s="686"/>
      <c r="BR11" s="686"/>
      <c r="BS11" s="692">
        <v>
559357</v>
      </c>
      <c r="BT11" s="684"/>
      <c r="BU11" s="684"/>
      <c r="BV11" s="684"/>
      <c r="BW11" s="684"/>
      <c r="BX11" s="684"/>
      <c r="BY11" s="684"/>
      <c r="BZ11" s="684"/>
      <c r="CA11" s="684"/>
      <c r="CB11" s="693"/>
      <c r="CD11" s="698" t="s">
        <v>
246</v>
      </c>
      <c r="CE11" s="699"/>
      <c r="CF11" s="699"/>
      <c r="CG11" s="699"/>
      <c r="CH11" s="699"/>
      <c r="CI11" s="699"/>
      <c r="CJ11" s="699"/>
      <c r="CK11" s="699"/>
      <c r="CL11" s="699"/>
      <c r="CM11" s="699"/>
      <c r="CN11" s="699"/>
      <c r="CO11" s="699"/>
      <c r="CP11" s="699"/>
      <c r="CQ11" s="700"/>
      <c r="CR11" s="683">
        <v>
197104</v>
      </c>
      <c r="CS11" s="684"/>
      <c r="CT11" s="684"/>
      <c r="CU11" s="684"/>
      <c r="CV11" s="684"/>
      <c r="CW11" s="684"/>
      <c r="CX11" s="684"/>
      <c r="CY11" s="685"/>
      <c r="CZ11" s="686">
        <v>
0.3</v>
      </c>
      <c r="DA11" s="686"/>
      <c r="DB11" s="686"/>
      <c r="DC11" s="686"/>
      <c r="DD11" s="692">
        <v>
100365</v>
      </c>
      <c r="DE11" s="684"/>
      <c r="DF11" s="684"/>
      <c r="DG11" s="684"/>
      <c r="DH11" s="684"/>
      <c r="DI11" s="684"/>
      <c r="DJ11" s="684"/>
      <c r="DK11" s="684"/>
      <c r="DL11" s="684"/>
      <c r="DM11" s="684"/>
      <c r="DN11" s="684"/>
      <c r="DO11" s="684"/>
      <c r="DP11" s="685"/>
      <c r="DQ11" s="692">
        <v>
105310</v>
      </c>
      <c r="DR11" s="684"/>
      <c r="DS11" s="684"/>
      <c r="DT11" s="684"/>
      <c r="DU11" s="684"/>
      <c r="DV11" s="684"/>
      <c r="DW11" s="684"/>
      <c r="DX11" s="684"/>
      <c r="DY11" s="684"/>
      <c r="DZ11" s="684"/>
      <c r="EA11" s="684"/>
      <c r="EB11" s="684"/>
      <c r="EC11" s="693"/>
    </row>
    <row r="12" spans="2:143" ht="11.25" customHeight="1" x14ac:dyDescent="0.2">
      <c r="B12" s="680" t="s">
        <v>
247</v>
      </c>
      <c r="C12" s="681"/>
      <c r="D12" s="681"/>
      <c r="E12" s="681"/>
      <c r="F12" s="681"/>
      <c r="G12" s="681"/>
      <c r="H12" s="681"/>
      <c r="I12" s="681"/>
      <c r="J12" s="681"/>
      <c r="K12" s="681"/>
      <c r="L12" s="681"/>
      <c r="M12" s="681"/>
      <c r="N12" s="681"/>
      <c r="O12" s="681"/>
      <c r="P12" s="681"/>
      <c r="Q12" s="682"/>
      <c r="R12" s="683" t="s">
        <v>
173</v>
      </c>
      <c r="S12" s="684"/>
      <c r="T12" s="684"/>
      <c r="U12" s="684"/>
      <c r="V12" s="684"/>
      <c r="W12" s="684"/>
      <c r="X12" s="684"/>
      <c r="Y12" s="685"/>
      <c r="Z12" s="686" t="s">
        <v>
173</v>
      </c>
      <c r="AA12" s="686"/>
      <c r="AB12" s="686"/>
      <c r="AC12" s="686"/>
      <c r="AD12" s="687" t="s">
        <v>
173</v>
      </c>
      <c r="AE12" s="687"/>
      <c r="AF12" s="687"/>
      <c r="AG12" s="687"/>
      <c r="AH12" s="687"/>
      <c r="AI12" s="687"/>
      <c r="AJ12" s="687"/>
      <c r="AK12" s="687"/>
      <c r="AL12" s="688" t="s">
        <v>
173</v>
      </c>
      <c r="AM12" s="689"/>
      <c r="AN12" s="689"/>
      <c r="AO12" s="690"/>
      <c r="AP12" s="680" t="s">
        <v>
248</v>
      </c>
      <c r="AQ12" s="681"/>
      <c r="AR12" s="681"/>
      <c r="AS12" s="681"/>
      <c r="AT12" s="681"/>
      <c r="AU12" s="681"/>
      <c r="AV12" s="681"/>
      <c r="AW12" s="681"/>
      <c r="AX12" s="681"/>
      <c r="AY12" s="681"/>
      <c r="AZ12" s="681"/>
      <c r="BA12" s="681"/>
      <c r="BB12" s="681"/>
      <c r="BC12" s="681"/>
      <c r="BD12" s="681"/>
      <c r="BE12" s="681"/>
      <c r="BF12" s="682"/>
      <c r="BG12" s="683">
        <v>
18026120</v>
      </c>
      <c r="BH12" s="684"/>
      <c r="BI12" s="684"/>
      <c r="BJ12" s="684"/>
      <c r="BK12" s="684"/>
      <c r="BL12" s="684"/>
      <c r="BM12" s="684"/>
      <c r="BN12" s="685"/>
      <c r="BO12" s="686">
        <v>
44.3</v>
      </c>
      <c r="BP12" s="686"/>
      <c r="BQ12" s="686"/>
      <c r="BR12" s="686"/>
      <c r="BS12" s="692" t="s">
        <v>
173</v>
      </c>
      <c r="BT12" s="684"/>
      <c r="BU12" s="684"/>
      <c r="BV12" s="684"/>
      <c r="BW12" s="684"/>
      <c r="BX12" s="684"/>
      <c r="BY12" s="684"/>
      <c r="BZ12" s="684"/>
      <c r="CA12" s="684"/>
      <c r="CB12" s="693"/>
      <c r="CD12" s="698" t="s">
        <v>
249</v>
      </c>
      <c r="CE12" s="699"/>
      <c r="CF12" s="699"/>
      <c r="CG12" s="699"/>
      <c r="CH12" s="699"/>
      <c r="CI12" s="699"/>
      <c r="CJ12" s="699"/>
      <c r="CK12" s="699"/>
      <c r="CL12" s="699"/>
      <c r="CM12" s="699"/>
      <c r="CN12" s="699"/>
      <c r="CO12" s="699"/>
      <c r="CP12" s="699"/>
      <c r="CQ12" s="700"/>
      <c r="CR12" s="683">
        <v>
372921</v>
      </c>
      <c r="CS12" s="684"/>
      <c r="CT12" s="684"/>
      <c r="CU12" s="684"/>
      <c r="CV12" s="684"/>
      <c r="CW12" s="684"/>
      <c r="CX12" s="684"/>
      <c r="CY12" s="685"/>
      <c r="CZ12" s="686">
        <v>
0.5</v>
      </c>
      <c r="DA12" s="686"/>
      <c r="DB12" s="686"/>
      <c r="DC12" s="686"/>
      <c r="DD12" s="692">
        <v>
2314</v>
      </c>
      <c r="DE12" s="684"/>
      <c r="DF12" s="684"/>
      <c r="DG12" s="684"/>
      <c r="DH12" s="684"/>
      <c r="DI12" s="684"/>
      <c r="DJ12" s="684"/>
      <c r="DK12" s="684"/>
      <c r="DL12" s="684"/>
      <c r="DM12" s="684"/>
      <c r="DN12" s="684"/>
      <c r="DO12" s="684"/>
      <c r="DP12" s="685"/>
      <c r="DQ12" s="692">
        <v>
343759</v>
      </c>
      <c r="DR12" s="684"/>
      <c r="DS12" s="684"/>
      <c r="DT12" s="684"/>
      <c r="DU12" s="684"/>
      <c r="DV12" s="684"/>
      <c r="DW12" s="684"/>
      <c r="DX12" s="684"/>
      <c r="DY12" s="684"/>
      <c r="DZ12" s="684"/>
      <c r="EA12" s="684"/>
      <c r="EB12" s="684"/>
      <c r="EC12" s="693"/>
    </row>
    <row r="13" spans="2:143" ht="11.25" customHeight="1" x14ac:dyDescent="0.2">
      <c r="B13" s="680" t="s">
        <v>
250</v>
      </c>
      <c r="C13" s="681"/>
      <c r="D13" s="681"/>
      <c r="E13" s="681"/>
      <c r="F13" s="681"/>
      <c r="G13" s="681"/>
      <c r="H13" s="681"/>
      <c r="I13" s="681"/>
      <c r="J13" s="681"/>
      <c r="K13" s="681"/>
      <c r="L13" s="681"/>
      <c r="M13" s="681"/>
      <c r="N13" s="681"/>
      <c r="O13" s="681"/>
      <c r="P13" s="681"/>
      <c r="Q13" s="682"/>
      <c r="R13" s="683" t="s">
        <v>
173</v>
      </c>
      <c r="S13" s="684"/>
      <c r="T13" s="684"/>
      <c r="U13" s="684"/>
      <c r="V13" s="684"/>
      <c r="W13" s="684"/>
      <c r="X13" s="684"/>
      <c r="Y13" s="685"/>
      <c r="Z13" s="686" t="s">
        <v>
137</v>
      </c>
      <c r="AA13" s="686"/>
      <c r="AB13" s="686"/>
      <c r="AC13" s="686"/>
      <c r="AD13" s="687" t="s">
        <v>
173</v>
      </c>
      <c r="AE13" s="687"/>
      <c r="AF13" s="687"/>
      <c r="AG13" s="687"/>
      <c r="AH13" s="687"/>
      <c r="AI13" s="687"/>
      <c r="AJ13" s="687"/>
      <c r="AK13" s="687"/>
      <c r="AL13" s="688" t="s">
        <v>
173</v>
      </c>
      <c r="AM13" s="689"/>
      <c r="AN13" s="689"/>
      <c r="AO13" s="690"/>
      <c r="AP13" s="680" t="s">
        <v>
251</v>
      </c>
      <c r="AQ13" s="681"/>
      <c r="AR13" s="681"/>
      <c r="AS13" s="681"/>
      <c r="AT13" s="681"/>
      <c r="AU13" s="681"/>
      <c r="AV13" s="681"/>
      <c r="AW13" s="681"/>
      <c r="AX13" s="681"/>
      <c r="AY13" s="681"/>
      <c r="AZ13" s="681"/>
      <c r="BA13" s="681"/>
      <c r="BB13" s="681"/>
      <c r="BC13" s="681"/>
      <c r="BD13" s="681"/>
      <c r="BE13" s="681"/>
      <c r="BF13" s="682"/>
      <c r="BG13" s="683">
        <v>
17535956</v>
      </c>
      <c r="BH13" s="684"/>
      <c r="BI13" s="684"/>
      <c r="BJ13" s="684"/>
      <c r="BK13" s="684"/>
      <c r="BL13" s="684"/>
      <c r="BM13" s="684"/>
      <c r="BN13" s="685"/>
      <c r="BO13" s="686">
        <v>
43.1</v>
      </c>
      <c r="BP13" s="686"/>
      <c r="BQ13" s="686"/>
      <c r="BR13" s="686"/>
      <c r="BS13" s="692" t="s">
        <v>
173</v>
      </c>
      <c r="BT13" s="684"/>
      <c r="BU13" s="684"/>
      <c r="BV13" s="684"/>
      <c r="BW13" s="684"/>
      <c r="BX13" s="684"/>
      <c r="BY13" s="684"/>
      <c r="BZ13" s="684"/>
      <c r="CA13" s="684"/>
      <c r="CB13" s="693"/>
      <c r="CD13" s="698" t="s">
        <v>
252</v>
      </c>
      <c r="CE13" s="699"/>
      <c r="CF13" s="699"/>
      <c r="CG13" s="699"/>
      <c r="CH13" s="699"/>
      <c r="CI13" s="699"/>
      <c r="CJ13" s="699"/>
      <c r="CK13" s="699"/>
      <c r="CL13" s="699"/>
      <c r="CM13" s="699"/>
      <c r="CN13" s="699"/>
      <c r="CO13" s="699"/>
      <c r="CP13" s="699"/>
      <c r="CQ13" s="700"/>
      <c r="CR13" s="683">
        <v>
5180117</v>
      </c>
      <c r="CS13" s="684"/>
      <c r="CT13" s="684"/>
      <c r="CU13" s="684"/>
      <c r="CV13" s="684"/>
      <c r="CW13" s="684"/>
      <c r="CX13" s="684"/>
      <c r="CY13" s="685"/>
      <c r="CZ13" s="686">
        <v>
6.8</v>
      </c>
      <c r="DA13" s="686"/>
      <c r="DB13" s="686"/>
      <c r="DC13" s="686"/>
      <c r="DD13" s="692">
        <v>
866906</v>
      </c>
      <c r="DE13" s="684"/>
      <c r="DF13" s="684"/>
      <c r="DG13" s="684"/>
      <c r="DH13" s="684"/>
      <c r="DI13" s="684"/>
      <c r="DJ13" s="684"/>
      <c r="DK13" s="684"/>
      <c r="DL13" s="684"/>
      <c r="DM13" s="684"/>
      <c r="DN13" s="684"/>
      <c r="DO13" s="684"/>
      <c r="DP13" s="685"/>
      <c r="DQ13" s="692">
        <v>
4221563</v>
      </c>
      <c r="DR13" s="684"/>
      <c r="DS13" s="684"/>
      <c r="DT13" s="684"/>
      <c r="DU13" s="684"/>
      <c r="DV13" s="684"/>
      <c r="DW13" s="684"/>
      <c r="DX13" s="684"/>
      <c r="DY13" s="684"/>
      <c r="DZ13" s="684"/>
      <c r="EA13" s="684"/>
      <c r="EB13" s="684"/>
      <c r="EC13" s="693"/>
    </row>
    <row r="14" spans="2:143" ht="11.25" customHeight="1" x14ac:dyDescent="0.2">
      <c r="B14" s="680" t="s">
        <v>
253</v>
      </c>
      <c r="C14" s="681"/>
      <c r="D14" s="681"/>
      <c r="E14" s="681"/>
      <c r="F14" s="681"/>
      <c r="G14" s="681"/>
      <c r="H14" s="681"/>
      <c r="I14" s="681"/>
      <c r="J14" s="681"/>
      <c r="K14" s="681"/>
      <c r="L14" s="681"/>
      <c r="M14" s="681"/>
      <c r="N14" s="681"/>
      <c r="O14" s="681"/>
      <c r="P14" s="681"/>
      <c r="Q14" s="682"/>
      <c r="R14" s="683">
        <v>
79948</v>
      </c>
      <c r="S14" s="684"/>
      <c r="T14" s="684"/>
      <c r="U14" s="684"/>
      <c r="V14" s="684"/>
      <c r="W14" s="684"/>
      <c r="X14" s="684"/>
      <c r="Y14" s="685"/>
      <c r="Z14" s="686">
        <v>
0.1</v>
      </c>
      <c r="AA14" s="686"/>
      <c r="AB14" s="686"/>
      <c r="AC14" s="686"/>
      <c r="AD14" s="687">
        <v>
79948</v>
      </c>
      <c r="AE14" s="687"/>
      <c r="AF14" s="687"/>
      <c r="AG14" s="687"/>
      <c r="AH14" s="687"/>
      <c r="AI14" s="687"/>
      <c r="AJ14" s="687"/>
      <c r="AK14" s="687"/>
      <c r="AL14" s="688">
        <v>
0.2</v>
      </c>
      <c r="AM14" s="689"/>
      <c r="AN14" s="689"/>
      <c r="AO14" s="690"/>
      <c r="AP14" s="680" t="s">
        <v>
254</v>
      </c>
      <c r="AQ14" s="681"/>
      <c r="AR14" s="681"/>
      <c r="AS14" s="681"/>
      <c r="AT14" s="681"/>
      <c r="AU14" s="681"/>
      <c r="AV14" s="681"/>
      <c r="AW14" s="681"/>
      <c r="AX14" s="681"/>
      <c r="AY14" s="681"/>
      <c r="AZ14" s="681"/>
      <c r="BA14" s="681"/>
      <c r="BB14" s="681"/>
      <c r="BC14" s="681"/>
      <c r="BD14" s="681"/>
      <c r="BE14" s="681"/>
      <c r="BF14" s="682"/>
      <c r="BG14" s="683">
        <v>
195753</v>
      </c>
      <c r="BH14" s="684"/>
      <c r="BI14" s="684"/>
      <c r="BJ14" s="684"/>
      <c r="BK14" s="684"/>
      <c r="BL14" s="684"/>
      <c r="BM14" s="684"/>
      <c r="BN14" s="685"/>
      <c r="BO14" s="686">
        <v>
0.5</v>
      </c>
      <c r="BP14" s="686"/>
      <c r="BQ14" s="686"/>
      <c r="BR14" s="686"/>
      <c r="BS14" s="692" t="s">
        <v>
137</v>
      </c>
      <c r="BT14" s="684"/>
      <c r="BU14" s="684"/>
      <c r="BV14" s="684"/>
      <c r="BW14" s="684"/>
      <c r="BX14" s="684"/>
      <c r="BY14" s="684"/>
      <c r="BZ14" s="684"/>
      <c r="CA14" s="684"/>
      <c r="CB14" s="693"/>
      <c r="CD14" s="698" t="s">
        <v>
255</v>
      </c>
      <c r="CE14" s="699"/>
      <c r="CF14" s="699"/>
      <c r="CG14" s="699"/>
      <c r="CH14" s="699"/>
      <c r="CI14" s="699"/>
      <c r="CJ14" s="699"/>
      <c r="CK14" s="699"/>
      <c r="CL14" s="699"/>
      <c r="CM14" s="699"/>
      <c r="CN14" s="699"/>
      <c r="CO14" s="699"/>
      <c r="CP14" s="699"/>
      <c r="CQ14" s="700"/>
      <c r="CR14" s="683">
        <v>
2100654</v>
      </c>
      <c r="CS14" s="684"/>
      <c r="CT14" s="684"/>
      <c r="CU14" s="684"/>
      <c r="CV14" s="684"/>
      <c r="CW14" s="684"/>
      <c r="CX14" s="684"/>
      <c r="CY14" s="685"/>
      <c r="CZ14" s="686">
        <v>
2.8</v>
      </c>
      <c r="DA14" s="686"/>
      <c r="DB14" s="686"/>
      <c r="DC14" s="686"/>
      <c r="DD14" s="692">
        <v>
19013</v>
      </c>
      <c r="DE14" s="684"/>
      <c r="DF14" s="684"/>
      <c r="DG14" s="684"/>
      <c r="DH14" s="684"/>
      <c r="DI14" s="684"/>
      <c r="DJ14" s="684"/>
      <c r="DK14" s="684"/>
      <c r="DL14" s="684"/>
      <c r="DM14" s="684"/>
      <c r="DN14" s="684"/>
      <c r="DO14" s="684"/>
      <c r="DP14" s="685"/>
      <c r="DQ14" s="692">
        <v>
1619149</v>
      </c>
      <c r="DR14" s="684"/>
      <c r="DS14" s="684"/>
      <c r="DT14" s="684"/>
      <c r="DU14" s="684"/>
      <c r="DV14" s="684"/>
      <c r="DW14" s="684"/>
      <c r="DX14" s="684"/>
      <c r="DY14" s="684"/>
      <c r="DZ14" s="684"/>
      <c r="EA14" s="684"/>
      <c r="EB14" s="684"/>
      <c r="EC14" s="693"/>
    </row>
    <row r="15" spans="2:143" ht="11.25" customHeight="1" x14ac:dyDescent="0.2">
      <c r="B15" s="680" t="s">
        <v>
256</v>
      </c>
      <c r="C15" s="681"/>
      <c r="D15" s="681"/>
      <c r="E15" s="681"/>
      <c r="F15" s="681"/>
      <c r="G15" s="681"/>
      <c r="H15" s="681"/>
      <c r="I15" s="681"/>
      <c r="J15" s="681"/>
      <c r="K15" s="681"/>
      <c r="L15" s="681"/>
      <c r="M15" s="681"/>
      <c r="N15" s="681"/>
      <c r="O15" s="681"/>
      <c r="P15" s="681"/>
      <c r="Q15" s="682"/>
      <c r="R15" s="683" t="s">
        <v>
173</v>
      </c>
      <c r="S15" s="684"/>
      <c r="T15" s="684"/>
      <c r="U15" s="684"/>
      <c r="V15" s="684"/>
      <c r="W15" s="684"/>
      <c r="X15" s="684"/>
      <c r="Y15" s="685"/>
      <c r="Z15" s="686" t="s">
        <v>
137</v>
      </c>
      <c r="AA15" s="686"/>
      <c r="AB15" s="686"/>
      <c r="AC15" s="686"/>
      <c r="AD15" s="687" t="s">
        <v>
173</v>
      </c>
      <c r="AE15" s="687"/>
      <c r="AF15" s="687"/>
      <c r="AG15" s="687"/>
      <c r="AH15" s="687"/>
      <c r="AI15" s="687"/>
      <c r="AJ15" s="687"/>
      <c r="AK15" s="687"/>
      <c r="AL15" s="688" t="s">
        <v>
173</v>
      </c>
      <c r="AM15" s="689"/>
      <c r="AN15" s="689"/>
      <c r="AO15" s="690"/>
      <c r="AP15" s="680" t="s">
        <v>
257</v>
      </c>
      <c r="AQ15" s="681"/>
      <c r="AR15" s="681"/>
      <c r="AS15" s="681"/>
      <c r="AT15" s="681"/>
      <c r="AU15" s="681"/>
      <c r="AV15" s="681"/>
      <c r="AW15" s="681"/>
      <c r="AX15" s="681"/>
      <c r="AY15" s="681"/>
      <c r="AZ15" s="681"/>
      <c r="BA15" s="681"/>
      <c r="BB15" s="681"/>
      <c r="BC15" s="681"/>
      <c r="BD15" s="681"/>
      <c r="BE15" s="681"/>
      <c r="BF15" s="682"/>
      <c r="BG15" s="683">
        <v>
1263544</v>
      </c>
      <c r="BH15" s="684"/>
      <c r="BI15" s="684"/>
      <c r="BJ15" s="684"/>
      <c r="BK15" s="684"/>
      <c r="BL15" s="684"/>
      <c r="BM15" s="684"/>
      <c r="BN15" s="685"/>
      <c r="BO15" s="686">
        <v>
3.1</v>
      </c>
      <c r="BP15" s="686"/>
      <c r="BQ15" s="686"/>
      <c r="BR15" s="686"/>
      <c r="BS15" s="692" t="s">
        <v>
173</v>
      </c>
      <c r="BT15" s="684"/>
      <c r="BU15" s="684"/>
      <c r="BV15" s="684"/>
      <c r="BW15" s="684"/>
      <c r="BX15" s="684"/>
      <c r="BY15" s="684"/>
      <c r="BZ15" s="684"/>
      <c r="CA15" s="684"/>
      <c r="CB15" s="693"/>
      <c r="CD15" s="698" t="s">
        <v>
258</v>
      </c>
      <c r="CE15" s="699"/>
      <c r="CF15" s="699"/>
      <c r="CG15" s="699"/>
      <c r="CH15" s="699"/>
      <c r="CI15" s="699"/>
      <c r="CJ15" s="699"/>
      <c r="CK15" s="699"/>
      <c r="CL15" s="699"/>
      <c r="CM15" s="699"/>
      <c r="CN15" s="699"/>
      <c r="CO15" s="699"/>
      <c r="CP15" s="699"/>
      <c r="CQ15" s="700"/>
      <c r="CR15" s="683">
        <v>
10632145</v>
      </c>
      <c r="CS15" s="684"/>
      <c r="CT15" s="684"/>
      <c r="CU15" s="684"/>
      <c r="CV15" s="684"/>
      <c r="CW15" s="684"/>
      <c r="CX15" s="684"/>
      <c r="CY15" s="685"/>
      <c r="CZ15" s="686">
        <v>
14.1</v>
      </c>
      <c r="DA15" s="686"/>
      <c r="DB15" s="686"/>
      <c r="DC15" s="686"/>
      <c r="DD15" s="692">
        <v>
4161427</v>
      </c>
      <c r="DE15" s="684"/>
      <c r="DF15" s="684"/>
      <c r="DG15" s="684"/>
      <c r="DH15" s="684"/>
      <c r="DI15" s="684"/>
      <c r="DJ15" s="684"/>
      <c r="DK15" s="684"/>
      <c r="DL15" s="684"/>
      <c r="DM15" s="684"/>
      <c r="DN15" s="684"/>
      <c r="DO15" s="684"/>
      <c r="DP15" s="685"/>
      <c r="DQ15" s="692">
        <v>
6737757</v>
      </c>
      <c r="DR15" s="684"/>
      <c r="DS15" s="684"/>
      <c r="DT15" s="684"/>
      <c r="DU15" s="684"/>
      <c r="DV15" s="684"/>
      <c r="DW15" s="684"/>
      <c r="DX15" s="684"/>
      <c r="DY15" s="684"/>
      <c r="DZ15" s="684"/>
      <c r="EA15" s="684"/>
      <c r="EB15" s="684"/>
      <c r="EC15" s="693"/>
    </row>
    <row r="16" spans="2:143" ht="11.25" customHeight="1" x14ac:dyDescent="0.2">
      <c r="B16" s="680" t="s">
        <v>
259</v>
      </c>
      <c r="C16" s="681"/>
      <c r="D16" s="681"/>
      <c r="E16" s="681"/>
      <c r="F16" s="681"/>
      <c r="G16" s="681"/>
      <c r="H16" s="681"/>
      <c r="I16" s="681"/>
      <c r="J16" s="681"/>
      <c r="K16" s="681"/>
      <c r="L16" s="681"/>
      <c r="M16" s="681"/>
      <c r="N16" s="681"/>
      <c r="O16" s="681"/>
      <c r="P16" s="681"/>
      <c r="Q16" s="682"/>
      <c r="R16" s="683">
        <v>
28250</v>
      </c>
      <c r="S16" s="684"/>
      <c r="T16" s="684"/>
      <c r="U16" s="684"/>
      <c r="V16" s="684"/>
      <c r="W16" s="684"/>
      <c r="X16" s="684"/>
      <c r="Y16" s="685"/>
      <c r="Z16" s="686">
        <v>
0</v>
      </c>
      <c r="AA16" s="686"/>
      <c r="AB16" s="686"/>
      <c r="AC16" s="686"/>
      <c r="AD16" s="687">
        <v>
28250</v>
      </c>
      <c r="AE16" s="687"/>
      <c r="AF16" s="687"/>
      <c r="AG16" s="687"/>
      <c r="AH16" s="687"/>
      <c r="AI16" s="687"/>
      <c r="AJ16" s="687"/>
      <c r="AK16" s="687"/>
      <c r="AL16" s="688">
        <v>
0.1</v>
      </c>
      <c r="AM16" s="689"/>
      <c r="AN16" s="689"/>
      <c r="AO16" s="690"/>
      <c r="AP16" s="680" t="s">
        <v>
260</v>
      </c>
      <c r="AQ16" s="681"/>
      <c r="AR16" s="681"/>
      <c r="AS16" s="681"/>
      <c r="AT16" s="681"/>
      <c r="AU16" s="681"/>
      <c r="AV16" s="681"/>
      <c r="AW16" s="681"/>
      <c r="AX16" s="681"/>
      <c r="AY16" s="681"/>
      <c r="AZ16" s="681"/>
      <c r="BA16" s="681"/>
      <c r="BB16" s="681"/>
      <c r="BC16" s="681"/>
      <c r="BD16" s="681"/>
      <c r="BE16" s="681"/>
      <c r="BF16" s="682"/>
      <c r="BG16" s="683" t="s">
        <v>
173</v>
      </c>
      <c r="BH16" s="684"/>
      <c r="BI16" s="684"/>
      <c r="BJ16" s="684"/>
      <c r="BK16" s="684"/>
      <c r="BL16" s="684"/>
      <c r="BM16" s="684"/>
      <c r="BN16" s="685"/>
      <c r="BO16" s="686" t="s">
        <v>
173</v>
      </c>
      <c r="BP16" s="686"/>
      <c r="BQ16" s="686"/>
      <c r="BR16" s="686"/>
      <c r="BS16" s="692" t="s">
        <v>
173</v>
      </c>
      <c r="BT16" s="684"/>
      <c r="BU16" s="684"/>
      <c r="BV16" s="684"/>
      <c r="BW16" s="684"/>
      <c r="BX16" s="684"/>
      <c r="BY16" s="684"/>
      <c r="BZ16" s="684"/>
      <c r="CA16" s="684"/>
      <c r="CB16" s="693"/>
      <c r="CD16" s="698" t="s">
        <v>
261</v>
      </c>
      <c r="CE16" s="699"/>
      <c r="CF16" s="699"/>
      <c r="CG16" s="699"/>
      <c r="CH16" s="699"/>
      <c r="CI16" s="699"/>
      <c r="CJ16" s="699"/>
      <c r="CK16" s="699"/>
      <c r="CL16" s="699"/>
      <c r="CM16" s="699"/>
      <c r="CN16" s="699"/>
      <c r="CO16" s="699"/>
      <c r="CP16" s="699"/>
      <c r="CQ16" s="700"/>
      <c r="CR16" s="683">
        <v>
16001</v>
      </c>
      <c r="CS16" s="684"/>
      <c r="CT16" s="684"/>
      <c r="CU16" s="684"/>
      <c r="CV16" s="684"/>
      <c r="CW16" s="684"/>
      <c r="CX16" s="684"/>
      <c r="CY16" s="685"/>
      <c r="CZ16" s="686">
        <v>
0</v>
      </c>
      <c r="DA16" s="686"/>
      <c r="DB16" s="686"/>
      <c r="DC16" s="686"/>
      <c r="DD16" s="692" t="s">
        <v>
173</v>
      </c>
      <c r="DE16" s="684"/>
      <c r="DF16" s="684"/>
      <c r="DG16" s="684"/>
      <c r="DH16" s="684"/>
      <c r="DI16" s="684"/>
      <c r="DJ16" s="684"/>
      <c r="DK16" s="684"/>
      <c r="DL16" s="684"/>
      <c r="DM16" s="684"/>
      <c r="DN16" s="684"/>
      <c r="DO16" s="684"/>
      <c r="DP16" s="685"/>
      <c r="DQ16" s="692">
        <v>
10007</v>
      </c>
      <c r="DR16" s="684"/>
      <c r="DS16" s="684"/>
      <c r="DT16" s="684"/>
      <c r="DU16" s="684"/>
      <c r="DV16" s="684"/>
      <c r="DW16" s="684"/>
      <c r="DX16" s="684"/>
      <c r="DY16" s="684"/>
      <c r="DZ16" s="684"/>
      <c r="EA16" s="684"/>
      <c r="EB16" s="684"/>
      <c r="EC16" s="693"/>
    </row>
    <row r="17" spans="2:133" ht="11.25" customHeight="1" x14ac:dyDescent="0.2">
      <c r="B17" s="680" t="s">
        <v>
262</v>
      </c>
      <c r="C17" s="681"/>
      <c r="D17" s="681"/>
      <c r="E17" s="681"/>
      <c r="F17" s="681"/>
      <c r="G17" s="681"/>
      <c r="H17" s="681"/>
      <c r="I17" s="681"/>
      <c r="J17" s="681"/>
      <c r="K17" s="681"/>
      <c r="L17" s="681"/>
      <c r="M17" s="681"/>
      <c r="N17" s="681"/>
      <c r="O17" s="681"/>
      <c r="P17" s="681"/>
      <c r="Q17" s="682"/>
      <c r="R17" s="683">
        <v>
434763</v>
      </c>
      <c r="S17" s="684"/>
      <c r="T17" s="684"/>
      <c r="U17" s="684"/>
      <c r="V17" s="684"/>
      <c r="W17" s="684"/>
      <c r="X17" s="684"/>
      <c r="Y17" s="685"/>
      <c r="Z17" s="686">
        <v>
0.5</v>
      </c>
      <c r="AA17" s="686"/>
      <c r="AB17" s="686"/>
      <c r="AC17" s="686"/>
      <c r="AD17" s="687">
        <v>
434763</v>
      </c>
      <c r="AE17" s="687"/>
      <c r="AF17" s="687"/>
      <c r="AG17" s="687"/>
      <c r="AH17" s="687"/>
      <c r="AI17" s="687"/>
      <c r="AJ17" s="687"/>
      <c r="AK17" s="687"/>
      <c r="AL17" s="688">
        <v>
1</v>
      </c>
      <c r="AM17" s="689"/>
      <c r="AN17" s="689"/>
      <c r="AO17" s="690"/>
      <c r="AP17" s="680" t="s">
        <v>
263</v>
      </c>
      <c r="AQ17" s="681"/>
      <c r="AR17" s="681"/>
      <c r="AS17" s="681"/>
      <c r="AT17" s="681"/>
      <c r="AU17" s="681"/>
      <c r="AV17" s="681"/>
      <c r="AW17" s="681"/>
      <c r="AX17" s="681"/>
      <c r="AY17" s="681"/>
      <c r="AZ17" s="681"/>
      <c r="BA17" s="681"/>
      <c r="BB17" s="681"/>
      <c r="BC17" s="681"/>
      <c r="BD17" s="681"/>
      <c r="BE17" s="681"/>
      <c r="BF17" s="682"/>
      <c r="BG17" s="683" t="s">
        <v>
173</v>
      </c>
      <c r="BH17" s="684"/>
      <c r="BI17" s="684"/>
      <c r="BJ17" s="684"/>
      <c r="BK17" s="684"/>
      <c r="BL17" s="684"/>
      <c r="BM17" s="684"/>
      <c r="BN17" s="685"/>
      <c r="BO17" s="686" t="s">
        <v>
173</v>
      </c>
      <c r="BP17" s="686"/>
      <c r="BQ17" s="686"/>
      <c r="BR17" s="686"/>
      <c r="BS17" s="692" t="s">
        <v>
264</v>
      </c>
      <c r="BT17" s="684"/>
      <c r="BU17" s="684"/>
      <c r="BV17" s="684"/>
      <c r="BW17" s="684"/>
      <c r="BX17" s="684"/>
      <c r="BY17" s="684"/>
      <c r="BZ17" s="684"/>
      <c r="CA17" s="684"/>
      <c r="CB17" s="693"/>
      <c r="CD17" s="698" t="s">
        <v>
265</v>
      </c>
      <c r="CE17" s="699"/>
      <c r="CF17" s="699"/>
      <c r="CG17" s="699"/>
      <c r="CH17" s="699"/>
      <c r="CI17" s="699"/>
      <c r="CJ17" s="699"/>
      <c r="CK17" s="699"/>
      <c r="CL17" s="699"/>
      <c r="CM17" s="699"/>
      <c r="CN17" s="699"/>
      <c r="CO17" s="699"/>
      <c r="CP17" s="699"/>
      <c r="CQ17" s="700"/>
      <c r="CR17" s="683">
        <v>
3682009</v>
      </c>
      <c r="CS17" s="684"/>
      <c r="CT17" s="684"/>
      <c r="CU17" s="684"/>
      <c r="CV17" s="684"/>
      <c r="CW17" s="684"/>
      <c r="CX17" s="684"/>
      <c r="CY17" s="685"/>
      <c r="CZ17" s="686">
        <v>
4.9000000000000004</v>
      </c>
      <c r="DA17" s="686"/>
      <c r="DB17" s="686"/>
      <c r="DC17" s="686"/>
      <c r="DD17" s="692" t="s">
        <v>
173</v>
      </c>
      <c r="DE17" s="684"/>
      <c r="DF17" s="684"/>
      <c r="DG17" s="684"/>
      <c r="DH17" s="684"/>
      <c r="DI17" s="684"/>
      <c r="DJ17" s="684"/>
      <c r="DK17" s="684"/>
      <c r="DL17" s="684"/>
      <c r="DM17" s="684"/>
      <c r="DN17" s="684"/>
      <c r="DO17" s="684"/>
      <c r="DP17" s="685"/>
      <c r="DQ17" s="692">
        <v>
3639046</v>
      </c>
      <c r="DR17" s="684"/>
      <c r="DS17" s="684"/>
      <c r="DT17" s="684"/>
      <c r="DU17" s="684"/>
      <c r="DV17" s="684"/>
      <c r="DW17" s="684"/>
      <c r="DX17" s="684"/>
      <c r="DY17" s="684"/>
      <c r="DZ17" s="684"/>
      <c r="EA17" s="684"/>
      <c r="EB17" s="684"/>
      <c r="EC17" s="693"/>
    </row>
    <row r="18" spans="2:133" ht="11.25" customHeight="1" x14ac:dyDescent="0.2">
      <c r="B18" s="680" t="s">
        <v>
266</v>
      </c>
      <c r="C18" s="681"/>
      <c r="D18" s="681"/>
      <c r="E18" s="681"/>
      <c r="F18" s="681"/>
      <c r="G18" s="681"/>
      <c r="H18" s="681"/>
      <c r="I18" s="681"/>
      <c r="J18" s="681"/>
      <c r="K18" s="681"/>
      <c r="L18" s="681"/>
      <c r="M18" s="681"/>
      <c r="N18" s="681"/>
      <c r="O18" s="681"/>
      <c r="P18" s="681"/>
      <c r="Q18" s="682"/>
      <c r="R18" s="683">
        <v>
180420</v>
      </c>
      <c r="S18" s="684"/>
      <c r="T18" s="684"/>
      <c r="U18" s="684"/>
      <c r="V18" s="684"/>
      <c r="W18" s="684"/>
      <c r="X18" s="684"/>
      <c r="Y18" s="685"/>
      <c r="Z18" s="686">
        <v>
0.2</v>
      </c>
      <c r="AA18" s="686"/>
      <c r="AB18" s="686"/>
      <c r="AC18" s="686"/>
      <c r="AD18" s="687">
        <v>
180420</v>
      </c>
      <c r="AE18" s="687"/>
      <c r="AF18" s="687"/>
      <c r="AG18" s="687"/>
      <c r="AH18" s="687"/>
      <c r="AI18" s="687"/>
      <c r="AJ18" s="687"/>
      <c r="AK18" s="687"/>
      <c r="AL18" s="688">
        <v>
0.4</v>
      </c>
      <c r="AM18" s="689"/>
      <c r="AN18" s="689"/>
      <c r="AO18" s="690"/>
      <c r="AP18" s="680" t="s">
        <v>
267</v>
      </c>
      <c r="AQ18" s="681"/>
      <c r="AR18" s="681"/>
      <c r="AS18" s="681"/>
      <c r="AT18" s="681"/>
      <c r="AU18" s="681"/>
      <c r="AV18" s="681"/>
      <c r="AW18" s="681"/>
      <c r="AX18" s="681"/>
      <c r="AY18" s="681"/>
      <c r="AZ18" s="681"/>
      <c r="BA18" s="681"/>
      <c r="BB18" s="681"/>
      <c r="BC18" s="681"/>
      <c r="BD18" s="681"/>
      <c r="BE18" s="681"/>
      <c r="BF18" s="682"/>
      <c r="BG18" s="683" t="s">
        <v>
137</v>
      </c>
      <c r="BH18" s="684"/>
      <c r="BI18" s="684"/>
      <c r="BJ18" s="684"/>
      <c r="BK18" s="684"/>
      <c r="BL18" s="684"/>
      <c r="BM18" s="684"/>
      <c r="BN18" s="685"/>
      <c r="BO18" s="686" t="s">
        <v>
173</v>
      </c>
      <c r="BP18" s="686"/>
      <c r="BQ18" s="686"/>
      <c r="BR18" s="686"/>
      <c r="BS18" s="692" t="s">
        <v>
137</v>
      </c>
      <c r="BT18" s="684"/>
      <c r="BU18" s="684"/>
      <c r="BV18" s="684"/>
      <c r="BW18" s="684"/>
      <c r="BX18" s="684"/>
      <c r="BY18" s="684"/>
      <c r="BZ18" s="684"/>
      <c r="CA18" s="684"/>
      <c r="CB18" s="693"/>
      <c r="CD18" s="698" t="s">
        <v>
268</v>
      </c>
      <c r="CE18" s="699"/>
      <c r="CF18" s="699"/>
      <c r="CG18" s="699"/>
      <c r="CH18" s="699"/>
      <c r="CI18" s="699"/>
      <c r="CJ18" s="699"/>
      <c r="CK18" s="699"/>
      <c r="CL18" s="699"/>
      <c r="CM18" s="699"/>
      <c r="CN18" s="699"/>
      <c r="CO18" s="699"/>
      <c r="CP18" s="699"/>
      <c r="CQ18" s="700"/>
      <c r="CR18" s="683" t="s">
        <v>
137</v>
      </c>
      <c r="CS18" s="684"/>
      <c r="CT18" s="684"/>
      <c r="CU18" s="684"/>
      <c r="CV18" s="684"/>
      <c r="CW18" s="684"/>
      <c r="CX18" s="684"/>
      <c r="CY18" s="685"/>
      <c r="CZ18" s="686" t="s">
        <v>
173</v>
      </c>
      <c r="DA18" s="686"/>
      <c r="DB18" s="686"/>
      <c r="DC18" s="686"/>
      <c r="DD18" s="692" t="s">
        <v>
137</v>
      </c>
      <c r="DE18" s="684"/>
      <c r="DF18" s="684"/>
      <c r="DG18" s="684"/>
      <c r="DH18" s="684"/>
      <c r="DI18" s="684"/>
      <c r="DJ18" s="684"/>
      <c r="DK18" s="684"/>
      <c r="DL18" s="684"/>
      <c r="DM18" s="684"/>
      <c r="DN18" s="684"/>
      <c r="DO18" s="684"/>
      <c r="DP18" s="685"/>
      <c r="DQ18" s="692" t="s">
        <v>
173</v>
      </c>
      <c r="DR18" s="684"/>
      <c r="DS18" s="684"/>
      <c r="DT18" s="684"/>
      <c r="DU18" s="684"/>
      <c r="DV18" s="684"/>
      <c r="DW18" s="684"/>
      <c r="DX18" s="684"/>
      <c r="DY18" s="684"/>
      <c r="DZ18" s="684"/>
      <c r="EA18" s="684"/>
      <c r="EB18" s="684"/>
      <c r="EC18" s="693"/>
    </row>
    <row r="19" spans="2:133" ht="11.25" customHeight="1" x14ac:dyDescent="0.2">
      <c r="B19" s="680" t="s">
        <v>
269</v>
      </c>
      <c r="C19" s="681"/>
      <c r="D19" s="681"/>
      <c r="E19" s="681"/>
      <c r="F19" s="681"/>
      <c r="G19" s="681"/>
      <c r="H19" s="681"/>
      <c r="I19" s="681"/>
      <c r="J19" s="681"/>
      <c r="K19" s="681"/>
      <c r="L19" s="681"/>
      <c r="M19" s="681"/>
      <c r="N19" s="681"/>
      <c r="O19" s="681"/>
      <c r="P19" s="681"/>
      <c r="Q19" s="682"/>
      <c r="R19" s="683">
        <v>
13587</v>
      </c>
      <c r="S19" s="684"/>
      <c r="T19" s="684"/>
      <c r="U19" s="684"/>
      <c r="V19" s="684"/>
      <c r="W19" s="684"/>
      <c r="X19" s="684"/>
      <c r="Y19" s="685"/>
      <c r="Z19" s="686">
        <v>
0</v>
      </c>
      <c r="AA19" s="686"/>
      <c r="AB19" s="686"/>
      <c r="AC19" s="686"/>
      <c r="AD19" s="687">
        <v>
13587</v>
      </c>
      <c r="AE19" s="687"/>
      <c r="AF19" s="687"/>
      <c r="AG19" s="687"/>
      <c r="AH19" s="687"/>
      <c r="AI19" s="687"/>
      <c r="AJ19" s="687"/>
      <c r="AK19" s="687"/>
      <c r="AL19" s="688">
        <v>
0</v>
      </c>
      <c r="AM19" s="689"/>
      <c r="AN19" s="689"/>
      <c r="AO19" s="690"/>
      <c r="AP19" s="680" t="s">
        <v>
270</v>
      </c>
      <c r="AQ19" s="681"/>
      <c r="AR19" s="681"/>
      <c r="AS19" s="681"/>
      <c r="AT19" s="681"/>
      <c r="AU19" s="681"/>
      <c r="AV19" s="681"/>
      <c r="AW19" s="681"/>
      <c r="AX19" s="681"/>
      <c r="AY19" s="681"/>
      <c r="AZ19" s="681"/>
      <c r="BA19" s="681"/>
      <c r="BB19" s="681"/>
      <c r="BC19" s="681"/>
      <c r="BD19" s="681"/>
      <c r="BE19" s="681"/>
      <c r="BF19" s="682"/>
      <c r="BG19" s="683">
        <v>
3124022</v>
      </c>
      <c r="BH19" s="684"/>
      <c r="BI19" s="684"/>
      <c r="BJ19" s="684"/>
      <c r="BK19" s="684"/>
      <c r="BL19" s="684"/>
      <c r="BM19" s="684"/>
      <c r="BN19" s="685"/>
      <c r="BO19" s="686">
        <v>
7.7</v>
      </c>
      <c r="BP19" s="686"/>
      <c r="BQ19" s="686"/>
      <c r="BR19" s="686"/>
      <c r="BS19" s="692" t="s">
        <v>
173</v>
      </c>
      <c r="BT19" s="684"/>
      <c r="BU19" s="684"/>
      <c r="BV19" s="684"/>
      <c r="BW19" s="684"/>
      <c r="BX19" s="684"/>
      <c r="BY19" s="684"/>
      <c r="BZ19" s="684"/>
      <c r="CA19" s="684"/>
      <c r="CB19" s="693"/>
      <c r="CD19" s="698" t="s">
        <v>
271</v>
      </c>
      <c r="CE19" s="699"/>
      <c r="CF19" s="699"/>
      <c r="CG19" s="699"/>
      <c r="CH19" s="699"/>
      <c r="CI19" s="699"/>
      <c r="CJ19" s="699"/>
      <c r="CK19" s="699"/>
      <c r="CL19" s="699"/>
      <c r="CM19" s="699"/>
      <c r="CN19" s="699"/>
      <c r="CO19" s="699"/>
      <c r="CP19" s="699"/>
      <c r="CQ19" s="700"/>
      <c r="CR19" s="683" t="s">
        <v>
173</v>
      </c>
      <c r="CS19" s="684"/>
      <c r="CT19" s="684"/>
      <c r="CU19" s="684"/>
      <c r="CV19" s="684"/>
      <c r="CW19" s="684"/>
      <c r="CX19" s="684"/>
      <c r="CY19" s="685"/>
      <c r="CZ19" s="686" t="s">
        <v>
173</v>
      </c>
      <c r="DA19" s="686"/>
      <c r="DB19" s="686"/>
      <c r="DC19" s="686"/>
      <c r="DD19" s="692" t="s">
        <v>
173</v>
      </c>
      <c r="DE19" s="684"/>
      <c r="DF19" s="684"/>
      <c r="DG19" s="684"/>
      <c r="DH19" s="684"/>
      <c r="DI19" s="684"/>
      <c r="DJ19" s="684"/>
      <c r="DK19" s="684"/>
      <c r="DL19" s="684"/>
      <c r="DM19" s="684"/>
      <c r="DN19" s="684"/>
      <c r="DO19" s="684"/>
      <c r="DP19" s="685"/>
      <c r="DQ19" s="692" t="s">
        <v>
173</v>
      </c>
      <c r="DR19" s="684"/>
      <c r="DS19" s="684"/>
      <c r="DT19" s="684"/>
      <c r="DU19" s="684"/>
      <c r="DV19" s="684"/>
      <c r="DW19" s="684"/>
      <c r="DX19" s="684"/>
      <c r="DY19" s="684"/>
      <c r="DZ19" s="684"/>
      <c r="EA19" s="684"/>
      <c r="EB19" s="684"/>
      <c r="EC19" s="693"/>
    </row>
    <row r="20" spans="2:133" ht="11.25" customHeight="1" x14ac:dyDescent="0.2">
      <c r="B20" s="680" t="s">
        <v>
272</v>
      </c>
      <c r="C20" s="681"/>
      <c r="D20" s="681"/>
      <c r="E20" s="681"/>
      <c r="F20" s="681"/>
      <c r="G20" s="681"/>
      <c r="H20" s="681"/>
      <c r="I20" s="681"/>
      <c r="J20" s="681"/>
      <c r="K20" s="681"/>
      <c r="L20" s="681"/>
      <c r="M20" s="681"/>
      <c r="N20" s="681"/>
      <c r="O20" s="681"/>
      <c r="P20" s="681"/>
      <c r="Q20" s="682"/>
      <c r="R20" s="683">
        <v>
3266</v>
      </c>
      <c r="S20" s="684"/>
      <c r="T20" s="684"/>
      <c r="U20" s="684"/>
      <c r="V20" s="684"/>
      <c r="W20" s="684"/>
      <c r="X20" s="684"/>
      <c r="Y20" s="685"/>
      <c r="Z20" s="686">
        <v>
0</v>
      </c>
      <c r="AA20" s="686"/>
      <c r="AB20" s="686"/>
      <c r="AC20" s="686"/>
      <c r="AD20" s="687">
        <v>
3266</v>
      </c>
      <c r="AE20" s="687"/>
      <c r="AF20" s="687"/>
      <c r="AG20" s="687"/>
      <c r="AH20" s="687"/>
      <c r="AI20" s="687"/>
      <c r="AJ20" s="687"/>
      <c r="AK20" s="687"/>
      <c r="AL20" s="688">
        <v>
0</v>
      </c>
      <c r="AM20" s="689"/>
      <c r="AN20" s="689"/>
      <c r="AO20" s="690"/>
      <c r="AP20" s="680" t="s">
        <v>
273</v>
      </c>
      <c r="AQ20" s="681"/>
      <c r="AR20" s="681"/>
      <c r="AS20" s="681"/>
      <c r="AT20" s="681"/>
      <c r="AU20" s="681"/>
      <c r="AV20" s="681"/>
      <c r="AW20" s="681"/>
      <c r="AX20" s="681"/>
      <c r="AY20" s="681"/>
      <c r="AZ20" s="681"/>
      <c r="BA20" s="681"/>
      <c r="BB20" s="681"/>
      <c r="BC20" s="681"/>
      <c r="BD20" s="681"/>
      <c r="BE20" s="681"/>
      <c r="BF20" s="682"/>
      <c r="BG20" s="683">
        <v>
3124022</v>
      </c>
      <c r="BH20" s="684"/>
      <c r="BI20" s="684"/>
      <c r="BJ20" s="684"/>
      <c r="BK20" s="684"/>
      <c r="BL20" s="684"/>
      <c r="BM20" s="684"/>
      <c r="BN20" s="685"/>
      <c r="BO20" s="686">
        <v>
7.7</v>
      </c>
      <c r="BP20" s="686"/>
      <c r="BQ20" s="686"/>
      <c r="BR20" s="686"/>
      <c r="BS20" s="692" t="s">
        <v>
137</v>
      </c>
      <c r="BT20" s="684"/>
      <c r="BU20" s="684"/>
      <c r="BV20" s="684"/>
      <c r="BW20" s="684"/>
      <c r="BX20" s="684"/>
      <c r="BY20" s="684"/>
      <c r="BZ20" s="684"/>
      <c r="CA20" s="684"/>
      <c r="CB20" s="693"/>
      <c r="CD20" s="698" t="s">
        <v>
274</v>
      </c>
      <c r="CE20" s="699"/>
      <c r="CF20" s="699"/>
      <c r="CG20" s="699"/>
      <c r="CH20" s="699"/>
      <c r="CI20" s="699"/>
      <c r="CJ20" s="699"/>
      <c r="CK20" s="699"/>
      <c r="CL20" s="699"/>
      <c r="CM20" s="699"/>
      <c r="CN20" s="699"/>
      <c r="CO20" s="699"/>
      <c r="CP20" s="699"/>
      <c r="CQ20" s="700"/>
      <c r="CR20" s="683">
        <v>
75637291</v>
      </c>
      <c r="CS20" s="684"/>
      <c r="CT20" s="684"/>
      <c r="CU20" s="684"/>
      <c r="CV20" s="684"/>
      <c r="CW20" s="684"/>
      <c r="CX20" s="684"/>
      <c r="CY20" s="685"/>
      <c r="CZ20" s="686">
        <v>
100</v>
      </c>
      <c r="DA20" s="686"/>
      <c r="DB20" s="686"/>
      <c r="DC20" s="686"/>
      <c r="DD20" s="692">
        <v>
6382106</v>
      </c>
      <c r="DE20" s="684"/>
      <c r="DF20" s="684"/>
      <c r="DG20" s="684"/>
      <c r="DH20" s="684"/>
      <c r="DI20" s="684"/>
      <c r="DJ20" s="684"/>
      <c r="DK20" s="684"/>
      <c r="DL20" s="684"/>
      <c r="DM20" s="684"/>
      <c r="DN20" s="684"/>
      <c r="DO20" s="684"/>
      <c r="DP20" s="685"/>
      <c r="DQ20" s="692">
        <v>
46047677</v>
      </c>
      <c r="DR20" s="684"/>
      <c r="DS20" s="684"/>
      <c r="DT20" s="684"/>
      <c r="DU20" s="684"/>
      <c r="DV20" s="684"/>
      <c r="DW20" s="684"/>
      <c r="DX20" s="684"/>
      <c r="DY20" s="684"/>
      <c r="DZ20" s="684"/>
      <c r="EA20" s="684"/>
      <c r="EB20" s="684"/>
      <c r="EC20" s="693"/>
    </row>
    <row r="21" spans="2:133" ht="11.25" customHeight="1" x14ac:dyDescent="0.2">
      <c r="B21" s="680" t="s">
        <v>
275</v>
      </c>
      <c r="C21" s="681"/>
      <c r="D21" s="681"/>
      <c r="E21" s="681"/>
      <c r="F21" s="681"/>
      <c r="G21" s="681"/>
      <c r="H21" s="681"/>
      <c r="I21" s="681"/>
      <c r="J21" s="681"/>
      <c r="K21" s="681"/>
      <c r="L21" s="681"/>
      <c r="M21" s="681"/>
      <c r="N21" s="681"/>
      <c r="O21" s="681"/>
      <c r="P21" s="681"/>
      <c r="Q21" s="682"/>
      <c r="R21" s="683">
        <v>
237490</v>
      </c>
      <c r="S21" s="684"/>
      <c r="T21" s="684"/>
      <c r="U21" s="684"/>
      <c r="V21" s="684"/>
      <c r="W21" s="684"/>
      <c r="X21" s="684"/>
      <c r="Y21" s="685"/>
      <c r="Z21" s="686">
        <v>
0.3</v>
      </c>
      <c r="AA21" s="686"/>
      <c r="AB21" s="686"/>
      <c r="AC21" s="686"/>
      <c r="AD21" s="687">
        <v>
237490</v>
      </c>
      <c r="AE21" s="687"/>
      <c r="AF21" s="687"/>
      <c r="AG21" s="687"/>
      <c r="AH21" s="687"/>
      <c r="AI21" s="687"/>
      <c r="AJ21" s="687"/>
      <c r="AK21" s="687"/>
      <c r="AL21" s="688">
        <v>
0.6</v>
      </c>
      <c r="AM21" s="689"/>
      <c r="AN21" s="689"/>
      <c r="AO21" s="690"/>
      <c r="AP21" s="702" t="s">
        <v>
276</v>
      </c>
      <c r="AQ21" s="703"/>
      <c r="AR21" s="703"/>
      <c r="AS21" s="703"/>
      <c r="AT21" s="703"/>
      <c r="AU21" s="703"/>
      <c r="AV21" s="703"/>
      <c r="AW21" s="703"/>
      <c r="AX21" s="703"/>
      <c r="AY21" s="703"/>
      <c r="AZ21" s="703"/>
      <c r="BA21" s="703"/>
      <c r="BB21" s="703"/>
      <c r="BC21" s="703"/>
      <c r="BD21" s="703"/>
      <c r="BE21" s="703"/>
      <c r="BF21" s="704"/>
      <c r="BG21" s="683" t="s">
        <v>
173</v>
      </c>
      <c r="BH21" s="684"/>
      <c r="BI21" s="684"/>
      <c r="BJ21" s="684"/>
      <c r="BK21" s="684"/>
      <c r="BL21" s="684"/>
      <c r="BM21" s="684"/>
      <c r="BN21" s="685"/>
      <c r="BO21" s="686" t="s">
        <v>
173</v>
      </c>
      <c r="BP21" s="686"/>
      <c r="BQ21" s="686"/>
      <c r="BR21" s="686"/>
      <c r="BS21" s="692" t="s">
        <v>
173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277</v>
      </c>
      <c r="C22" s="681"/>
      <c r="D22" s="681"/>
      <c r="E22" s="681"/>
      <c r="F22" s="681"/>
      <c r="G22" s="681"/>
      <c r="H22" s="681"/>
      <c r="I22" s="681"/>
      <c r="J22" s="681"/>
      <c r="K22" s="681"/>
      <c r="L22" s="681"/>
      <c r="M22" s="681"/>
      <c r="N22" s="681"/>
      <c r="O22" s="681"/>
      <c r="P22" s="681"/>
      <c r="Q22" s="682"/>
      <c r="R22" s="683">
        <v>
65658</v>
      </c>
      <c r="S22" s="684"/>
      <c r="T22" s="684"/>
      <c r="U22" s="684"/>
      <c r="V22" s="684"/>
      <c r="W22" s="684"/>
      <c r="X22" s="684"/>
      <c r="Y22" s="685"/>
      <c r="Z22" s="686">
        <v>
0.1</v>
      </c>
      <c r="AA22" s="686"/>
      <c r="AB22" s="686"/>
      <c r="AC22" s="686"/>
      <c r="AD22" s="687" t="s">
        <v>
278</v>
      </c>
      <c r="AE22" s="687"/>
      <c r="AF22" s="687"/>
      <c r="AG22" s="687"/>
      <c r="AH22" s="687"/>
      <c r="AI22" s="687"/>
      <c r="AJ22" s="687"/>
      <c r="AK22" s="687"/>
      <c r="AL22" s="688" t="s">
        <v>
137</v>
      </c>
      <c r="AM22" s="689"/>
      <c r="AN22" s="689"/>
      <c r="AO22" s="690"/>
      <c r="AP22" s="702" t="s">
        <v>
279</v>
      </c>
      <c r="AQ22" s="703"/>
      <c r="AR22" s="703"/>
      <c r="AS22" s="703"/>
      <c r="AT22" s="703"/>
      <c r="AU22" s="703"/>
      <c r="AV22" s="703"/>
      <c r="AW22" s="703"/>
      <c r="AX22" s="703"/>
      <c r="AY22" s="703"/>
      <c r="AZ22" s="703"/>
      <c r="BA22" s="703"/>
      <c r="BB22" s="703"/>
      <c r="BC22" s="703"/>
      <c r="BD22" s="703"/>
      <c r="BE22" s="703"/>
      <c r="BF22" s="704"/>
      <c r="BG22" s="683" t="s">
        <v>
173</v>
      </c>
      <c r="BH22" s="684"/>
      <c r="BI22" s="684"/>
      <c r="BJ22" s="684"/>
      <c r="BK22" s="684"/>
      <c r="BL22" s="684"/>
      <c r="BM22" s="684"/>
      <c r="BN22" s="685"/>
      <c r="BO22" s="686" t="s">
        <v>
173</v>
      </c>
      <c r="BP22" s="686"/>
      <c r="BQ22" s="686"/>
      <c r="BR22" s="686"/>
      <c r="BS22" s="692" t="s">
        <v>
173</v>
      </c>
      <c r="BT22" s="684"/>
      <c r="BU22" s="684"/>
      <c r="BV22" s="684"/>
      <c r="BW22" s="684"/>
      <c r="BX22" s="684"/>
      <c r="BY22" s="684"/>
      <c r="BZ22" s="684"/>
      <c r="CA22" s="684"/>
      <c r="CB22" s="693"/>
      <c r="CD22" s="665" t="s">
        <v>
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281</v>
      </c>
      <c r="C23" s="681"/>
      <c r="D23" s="681"/>
      <c r="E23" s="681"/>
      <c r="F23" s="681"/>
      <c r="G23" s="681"/>
      <c r="H23" s="681"/>
      <c r="I23" s="681"/>
      <c r="J23" s="681"/>
      <c r="K23" s="681"/>
      <c r="L23" s="681"/>
      <c r="M23" s="681"/>
      <c r="N23" s="681"/>
      <c r="O23" s="681"/>
      <c r="P23" s="681"/>
      <c r="Q23" s="682"/>
      <c r="R23" s="683" t="s">
        <v>
173</v>
      </c>
      <c r="S23" s="684"/>
      <c r="T23" s="684"/>
      <c r="U23" s="684"/>
      <c r="V23" s="684"/>
      <c r="W23" s="684"/>
      <c r="X23" s="684"/>
      <c r="Y23" s="685"/>
      <c r="Z23" s="686" t="s">
        <v>
137</v>
      </c>
      <c r="AA23" s="686"/>
      <c r="AB23" s="686"/>
      <c r="AC23" s="686"/>
      <c r="AD23" s="687" t="s">
        <v>
173</v>
      </c>
      <c r="AE23" s="687"/>
      <c r="AF23" s="687"/>
      <c r="AG23" s="687"/>
      <c r="AH23" s="687"/>
      <c r="AI23" s="687"/>
      <c r="AJ23" s="687"/>
      <c r="AK23" s="687"/>
      <c r="AL23" s="688" t="s">
        <v>
137</v>
      </c>
      <c r="AM23" s="689"/>
      <c r="AN23" s="689"/>
      <c r="AO23" s="690"/>
      <c r="AP23" s="702" t="s">
        <v>
282</v>
      </c>
      <c r="AQ23" s="703"/>
      <c r="AR23" s="703"/>
      <c r="AS23" s="703"/>
      <c r="AT23" s="703"/>
      <c r="AU23" s="703"/>
      <c r="AV23" s="703"/>
      <c r="AW23" s="703"/>
      <c r="AX23" s="703"/>
      <c r="AY23" s="703"/>
      <c r="AZ23" s="703"/>
      <c r="BA23" s="703"/>
      <c r="BB23" s="703"/>
      <c r="BC23" s="703"/>
      <c r="BD23" s="703"/>
      <c r="BE23" s="703"/>
      <c r="BF23" s="704"/>
      <c r="BG23" s="683">
        <v>
3124022</v>
      </c>
      <c r="BH23" s="684"/>
      <c r="BI23" s="684"/>
      <c r="BJ23" s="684"/>
      <c r="BK23" s="684"/>
      <c r="BL23" s="684"/>
      <c r="BM23" s="684"/>
      <c r="BN23" s="685"/>
      <c r="BO23" s="686">
        <v>
7.7</v>
      </c>
      <c r="BP23" s="686"/>
      <c r="BQ23" s="686"/>
      <c r="BR23" s="686"/>
      <c r="BS23" s="692" t="s">
        <v>
173</v>
      </c>
      <c r="BT23" s="684"/>
      <c r="BU23" s="684"/>
      <c r="BV23" s="684"/>
      <c r="BW23" s="684"/>
      <c r="BX23" s="684"/>
      <c r="BY23" s="684"/>
      <c r="BZ23" s="684"/>
      <c r="CA23" s="684"/>
      <c r="CB23" s="693"/>
      <c r="CD23" s="665" t="s">
        <v>
220</v>
      </c>
      <c r="CE23" s="666"/>
      <c r="CF23" s="666"/>
      <c r="CG23" s="666"/>
      <c r="CH23" s="666"/>
      <c r="CI23" s="666"/>
      <c r="CJ23" s="666"/>
      <c r="CK23" s="666"/>
      <c r="CL23" s="666"/>
      <c r="CM23" s="666"/>
      <c r="CN23" s="666"/>
      <c r="CO23" s="666"/>
      <c r="CP23" s="666"/>
      <c r="CQ23" s="667"/>
      <c r="CR23" s="665" t="s">
        <v>
283</v>
      </c>
      <c r="CS23" s="666"/>
      <c r="CT23" s="666"/>
      <c r="CU23" s="666"/>
      <c r="CV23" s="666"/>
      <c r="CW23" s="666"/>
      <c r="CX23" s="666"/>
      <c r="CY23" s="667"/>
      <c r="CZ23" s="665" t="s">
        <v>
284</v>
      </c>
      <c r="DA23" s="666"/>
      <c r="DB23" s="666"/>
      <c r="DC23" s="667"/>
      <c r="DD23" s="665" t="s">
        <v>
285</v>
      </c>
      <c r="DE23" s="666"/>
      <c r="DF23" s="666"/>
      <c r="DG23" s="666"/>
      <c r="DH23" s="666"/>
      <c r="DI23" s="666"/>
      <c r="DJ23" s="666"/>
      <c r="DK23" s="667"/>
      <c r="DL23" s="714" t="s">
        <v>
286</v>
      </c>
      <c r="DM23" s="715"/>
      <c r="DN23" s="715"/>
      <c r="DO23" s="715"/>
      <c r="DP23" s="715"/>
      <c r="DQ23" s="715"/>
      <c r="DR23" s="715"/>
      <c r="DS23" s="715"/>
      <c r="DT23" s="715"/>
      <c r="DU23" s="715"/>
      <c r="DV23" s="716"/>
      <c r="DW23" s="665" t="s">
        <v>
287</v>
      </c>
      <c r="DX23" s="666"/>
      <c r="DY23" s="666"/>
      <c r="DZ23" s="666"/>
      <c r="EA23" s="666"/>
      <c r="EB23" s="666"/>
      <c r="EC23" s="667"/>
    </row>
    <row r="24" spans="2:133" ht="11.25" customHeight="1" x14ac:dyDescent="0.2">
      <c r="B24" s="680" t="s">
        <v>
288</v>
      </c>
      <c r="C24" s="681"/>
      <c r="D24" s="681"/>
      <c r="E24" s="681"/>
      <c r="F24" s="681"/>
      <c r="G24" s="681"/>
      <c r="H24" s="681"/>
      <c r="I24" s="681"/>
      <c r="J24" s="681"/>
      <c r="K24" s="681"/>
      <c r="L24" s="681"/>
      <c r="M24" s="681"/>
      <c r="N24" s="681"/>
      <c r="O24" s="681"/>
      <c r="P24" s="681"/>
      <c r="Q24" s="682"/>
      <c r="R24" s="683">
        <v>
65541</v>
      </c>
      <c r="S24" s="684"/>
      <c r="T24" s="684"/>
      <c r="U24" s="684"/>
      <c r="V24" s="684"/>
      <c r="W24" s="684"/>
      <c r="X24" s="684"/>
      <c r="Y24" s="685"/>
      <c r="Z24" s="686">
        <v>
0.1</v>
      </c>
      <c r="AA24" s="686"/>
      <c r="AB24" s="686"/>
      <c r="AC24" s="686"/>
      <c r="AD24" s="687" t="s">
        <v>
264</v>
      </c>
      <c r="AE24" s="687"/>
      <c r="AF24" s="687"/>
      <c r="AG24" s="687"/>
      <c r="AH24" s="687"/>
      <c r="AI24" s="687"/>
      <c r="AJ24" s="687"/>
      <c r="AK24" s="687"/>
      <c r="AL24" s="688" t="s">
        <v>
137</v>
      </c>
      <c r="AM24" s="689"/>
      <c r="AN24" s="689"/>
      <c r="AO24" s="690"/>
      <c r="AP24" s="702" t="s">
        <v>
289</v>
      </c>
      <c r="AQ24" s="703"/>
      <c r="AR24" s="703"/>
      <c r="AS24" s="703"/>
      <c r="AT24" s="703"/>
      <c r="AU24" s="703"/>
      <c r="AV24" s="703"/>
      <c r="AW24" s="703"/>
      <c r="AX24" s="703"/>
      <c r="AY24" s="703"/>
      <c r="AZ24" s="703"/>
      <c r="BA24" s="703"/>
      <c r="BB24" s="703"/>
      <c r="BC24" s="703"/>
      <c r="BD24" s="703"/>
      <c r="BE24" s="703"/>
      <c r="BF24" s="704"/>
      <c r="BG24" s="683" t="s">
        <v>
137</v>
      </c>
      <c r="BH24" s="684"/>
      <c r="BI24" s="684"/>
      <c r="BJ24" s="684"/>
      <c r="BK24" s="684"/>
      <c r="BL24" s="684"/>
      <c r="BM24" s="684"/>
      <c r="BN24" s="685"/>
      <c r="BO24" s="686" t="s">
        <v>
173</v>
      </c>
      <c r="BP24" s="686"/>
      <c r="BQ24" s="686"/>
      <c r="BR24" s="686"/>
      <c r="BS24" s="692" t="s">
        <v>
137</v>
      </c>
      <c r="BT24" s="684"/>
      <c r="BU24" s="684"/>
      <c r="BV24" s="684"/>
      <c r="BW24" s="684"/>
      <c r="BX24" s="684"/>
      <c r="BY24" s="684"/>
      <c r="BZ24" s="684"/>
      <c r="CA24" s="684"/>
      <c r="CB24" s="693"/>
      <c r="CD24" s="694" t="s">
        <v>
290</v>
      </c>
      <c r="CE24" s="695"/>
      <c r="CF24" s="695"/>
      <c r="CG24" s="695"/>
      <c r="CH24" s="695"/>
      <c r="CI24" s="695"/>
      <c r="CJ24" s="695"/>
      <c r="CK24" s="695"/>
      <c r="CL24" s="695"/>
      <c r="CM24" s="695"/>
      <c r="CN24" s="695"/>
      <c r="CO24" s="695"/>
      <c r="CP24" s="695"/>
      <c r="CQ24" s="696"/>
      <c r="CR24" s="672">
        <v>
40776238</v>
      </c>
      <c r="CS24" s="673"/>
      <c r="CT24" s="673"/>
      <c r="CU24" s="673"/>
      <c r="CV24" s="673"/>
      <c r="CW24" s="673"/>
      <c r="CX24" s="673"/>
      <c r="CY24" s="674"/>
      <c r="CZ24" s="677">
        <v>
53.9</v>
      </c>
      <c r="DA24" s="678"/>
      <c r="DB24" s="678"/>
      <c r="DC24" s="697"/>
      <c r="DD24" s="717">
        <v>
20659186</v>
      </c>
      <c r="DE24" s="673"/>
      <c r="DF24" s="673"/>
      <c r="DG24" s="673"/>
      <c r="DH24" s="673"/>
      <c r="DI24" s="673"/>
      <c r="DJ24" s="673"/>
      <c r="DK24" s="674"/>
      <c r="DL24" s="717">
        <v>
20604140</v>
      </c>
      <c r="DM24" s="673"/>
      <c r="DN24" s="673"/>
      <c r="DO24" s="673"/>
      <c r="DP24" s="673"/>
      <c r="DQ24" s="673"/>
      <c r="DR24" s="673"/>
      <c r="DS24" s="673"/>
      <c r="DT24" s="673"/>
      <c r="DU24" s="673"/>
      <c r="DV24" s="674"/>
      <c r="DW24" s="677">
        <v>
48.3</v>
      </c>
      <c r="DX24" s="678"/>
      <c r="DY24" s="678"/>
      <c r="DZ24" s="678"/>
      <c r="EA24" s="678"/>
      <c r="EB24" s="678"/>
      <c r="EC24" s="679"/>
    </row>
    <row r="25" spans="2:133" ht="11.25" customHeight="1" x14ac:dyDescent="0.2">
      <c r="B25" s="680" t="s">
        <v>
291</v>
      </c>
      <c r="C25" s="681"/>
      <c r="D25" s="681"/>
      <c r="E25" s="681"/>
      <c r="F25" s="681"/>
      <c r="G25" s="681"/>
      <c r="H25" s="681"/>
      <c r="I25" s="681"/>
      <c r="J25" s="681"/>
      <c r="K25" s="681"/>
      <c r="L25" s="681"/>
      <c r="M25" s="681"/>
      <c r="N25" s="681"/>
      <c r="O25" s="681"/>
      <c r="P25" s="681"/>
      <c r="Q25" s="682"/>
      <c r="R25" s="683">
        <v>
117</v>
      </c>
      <c r="S25" s="684"/>
      <c r="T25" s="684"/>
      <c r="U25" s="684"/>
      <c r="V25" s="684"/>
      <c r="W25" s="684"/>
      <c r="X25" s="684"/>
      <c r="Y25" s="685"/>
      <c r="Z25" s="686">
        <v>
0</v>
      </c>
      <c r="AA25" s="686"/>
      <c r="AB25" s="686"/>
      <c r="AC25" s="686"/>
      <c r="AD25" s="687" t="s">
        <v>
137</v>
      </c>
      <c r="AE25" s="687"/>
      <c r="AF25" s="687"/>
      <c r="AG25" s="687"/>
      <c r="AH25" s="687"/>
      <c r="AI25" s="687"/>
      <c r="AJ25" s="687"/>
      <c r="AK25" s="687"/>
      <c r="AL25" s="688" t="s">
        <v>
173</v>
      </c>
      <c r="AM25" s="689"/>
      <c r="AN25" s="689"/>
      <c r="AO25" s="690"/>
      <c r="AP25" s="702" t="s">
        <v>
292</v>
      </c>
      <c r="AQ25" s="703"/>
      <c r="AR25" s="703"/>
      <c r="AS25" s="703"/>
      <c r="AT25" s="703"/>
      <c r="AU25" s="703"/>
      <c r="AV25" s="703"/>
      <c r="AW25" s="703"/>
      <c r="AX25" s="703"/>
      <c r="AY25" s="703"/>
      <c r="AZ25" s="703"/>
      <c r="BA25" s="703"/>
      <c r="BB25" s="703"/>
      <c r="BC25" s="703"/>
      <c r="BD25" s="703"/>
      <c r="BE25" s="703"/>
      <c r="BF25" s="704"/>
      <c r="BG25" s="683" t="s">
        <v>
173</v>
      </c>
      <c r="BH25" s="684"/>
      <c r="BI25" s="684"/>
      <c r="BJ25" s="684"/>
      <c r="BK25" s="684"/>
      <c r="BL25" s="684"/>
      <c r="BM25" s="684"/>
      <c r="BN25" s="685"/>
      <c r="BO25" s="686" t="s">
        <v>
173</v>
      </c>
      <c r="BP25" s="686"/>
      <c r="BQ25" s="686"/>
      <c r="BR25" s="686"/>
      <c r="BS25" s="692" t="s">
        <v>
173</v>
      </c>
      <c r="BT25" s="684"/>
      <c r="BU25" s="684"/>
      <c r="BV25" s="684"/>
      <c r="BW25" s="684"/>
      <c r="BX25" s="684"/>
      <c r="BY25" s="684"/>
      <c r="BZ25" s="684"/>
      <c r="CA25" s="684"/>
      <c r="CB25" s="693"/>
      <c r="CD25" s="698" t="s">
        <v>
293</v>
      </c>
      <c r="CE25" s="699"/>
      <c r="CF25" s="699"/>
      <c r="CG25" s="699"/>
      <c r="CH25" s="699"/>
      <c r="CI25" s="699"/>
      <c r="CJ25" s="699"/>
      <c r="CK25" s="699"/>
      <c r="CL25" s="699"/>
      <c r="CM25" s="699"/>
      <c r="CN25" s="699"/>
      <c r="CO25" s="699"/>
      <c r="CP25" s="699"/>
      <c r="CQ25" s="700"/>
      <c r="CR25" s="683">
        <v>
10288972</v>
      </c>
      <c r="CS25" s="720"/>
      <c r="CT25" s="720"/>
      <c r="CU25" s="720"/>
      <c r="CV25" s="720"/>
      <c r="CW25" s="720"/>
      <c r="CX25" s="720"/>
      <c r="CY25" s="721"/>
      <c r="CZ25" s="688">
        <v>
13.6</v>
      </c>
      <c r="DA25" s="718"/>
      <c r="DB25" s="718"/>
      <c r="DC25" s="722"/>
      <c r="DD25" s="692">
        <v>
9272493</v>
      </c>
      <c r="DE25" s="720"/>
      <c r="DF25" s="720"/>
      <c r="DG25" s="720"/>
      <c r="DH25" s="720"/>
      <c r="DI25" s="720"/>
      <c r="DJ25" s="720"/>
      <c r="DK25" s="721"/>
      <c r="DL25" s="692">
        <v>
9220224</v>
      </c>
      <c r="DM25" s="720"/>
      <c r="DN25" s="720"/>
      <c r="DO25" s="720"/>
      <c r="DP25" s="720"/>
      <c r="DQ25" s="720"/>
      <c r="DR25" s="720"/>
      <c r="DS25" s="720"/>
      <c r="DT25" s="720"/>
      <c r="DU25" s="720"/>
      <c r="DV25" s="721"/>
      <c r="DW25" s="688">
        <v>
21.6</v>
      </c>
      <c r="DX25" s="718"/>
      <c r="DY25" s="718"/>
      <c r="DZ25" s="718"/>
      <c r="EA25" s="718"/>
      <c r="EB25" s="718"/>
      <c r="EC25" s="719"/>
    </row>
    <row r="26" spans="2:133" ht="11.25" customHeight="1" x14ac:dyDescent="0.2">
      <c r="B26" s="680" t="s">
        <v>
294</v>
      </c>
      <c r="C26" s="681"/>
      <c r="D26" s="681"/>
      <c r="E26" s="681"/>
      <c r="F26" s="681"/>
      <c r="G26" s="681"/>
      <c r="H26" s="681"/>
      <c r="I26" s="681"/>
      <c r="J26" s="681"/>
      <c r="K26" s="681"/>
      <c r="L26" s="681"/>
      <c r="M26" s="681"/>
      <c r="N26" s="681"/>
      <c r="O26" s="681"/>
      <c r="P26" s="681"/>
      <c r="Q26" s="682"/>
      <c r="R26" s="683">
        <v>
45367726</v>
      </c>
      <c r="S26" s="684"/>
      <c r="T26" s="684"/>
      <c r="U26" s="684"/>
      <c r="V26" s="684"/>
      <c r="W26" s="684"/>
      <c r="X26" s="684"/>
      <c r="Y26" s="685"/>
      <c r="Z26" s="686">
        <v>
56.2</v>
      </c>
      <c r="AA26" s="686"/>
      <c r="AB26" s="686"/>
      <c r="AC26" s="686"/>
      <c r="AD26" s="687">
        <v>
42178046</v>
      </c>
      <c r="AE26" s="687"/>
      <c r="AF26" s="687"/>
      <c r="AG26" s="687"/>
      <c r="AH26" s="687"/>
      <c r="AI26" s="687"/>
      <c r="AJ26" s="687"/>
      <c r="AK26" s="687"/>
      <c r="AL26" s="688">
        <v>
99</v>
      </c>
      <c r="AM26" s="689"/>
      <c r="AN26" s="689"/>
      <c r="AO26" s="690"/>
      <c r="AP26" s="702" t="s">
        <v>
295</v>
      </c>
      <c r="AQ26" s="729"/>
      <c r="AR26" s="729"/>
      <c r="AS26" s="729"/>
      <c r="AT26" s="729"/>
      <c r="AU26" s="729"/>
      <c r="AV26" s="729"/>
      <c r="AW26" s="729"/>
      <c r="AX26" s="729"/>
      <c r="AY26" s="729"/>
      <c r="AZ26" s="729"/>
      <c r="BA26" s="729"/>
      <c r="BB26" s="729"/>
      <c r="BC26" s="729"/>
      <c r="BD26" s="729"/>
      <c r="BE26" s="729"/>
      <c r="BF26" s="704"/>
      <c r="BG26" s="683" t="s">
        <v>
278</v>
      </c>
      <c r="BH26" s="684"/>
      <c r="BI26" s="684"/>
      <c r="BJ26" s="684"/>
      <c r="BK26" s="684"/>
      <c r="BL26" s="684"/>
      <c r="BM26" s="684"/>
      <c r="BN26" s="685"/>
      <c r="BO26" s="686" t="s">
        <v>
173</v>
      </c>
      <c r="BP26" s="686"/>
      <c r="BQ26" s="686"/>
      <c r="BR26" s="686"/>
      <c r="BS26" s="692" t="s">
        <v>
173</v>
      </c>
      <c r="BT26" s="684"/>
      <c r="BU26" s="684"/>
      <c r="BV26" s="684"/>
      <c r="BW26" s="684"/>
      <c r="BX26" s="684"/>
      <c r="BY26" s="684"/>
      <c r="BZ26" s="684"/>
      <c r="CA26" s="684"/>
      <c r="CB26" s="693"/>
      <c r="CD26" s="698" t="s">
        <v>
296</v>
      </c>
      <c r="CE26" s="699"/>
      <c r="CF26" s="699"/>
      <c r="CG26" s="699"/>
      <c r="CH26" s="699"/>
      <c r="CI26" s="699"/>
      <c r="CJ26" s="699"/>
      <c r="CK26" s="699"/>
      <c r="CL26" s="699"/>
      <c r="CM26" s="699"/>
      <c r="CN26" s="699"/>
      <c r="CO26" s="699"/>
      <c r="CP26" s="699"/>
      <c r="CQ26" s="700"/>
      <c r="CR26" s="683">
        <v>
6383189</v>
      </c>
      <c r="CS26" s="684"/>
      <c r="CT26" s="684"/>
      <c r="CU26" s="684"/>
      <c r="CV26" s="684"/>
      <c r="CW26" s="684"/>
      <c r="CX26" s="684"/>
      <c r="CY26" s="685"/>
      <c r="CZ26" s="688">
        <v>
8.4</v>
      </c>
      <c r="DA26" s="718"/>
      <c r="DB26" s="718"/>
      <c r="DC26" s="722"/>
      <c r="DD26" s="692">
        <v>
5841919</v>
      </c>
      <c r="DE26" s="684"/>
      <c r="DF26" s="684"/>
      <c r="DG26" s="684"/>
      <c r="DH26" s="684"/>
      <c r="DI26" s="684"/>
      <c r="DJ26" s="684"/>
      <c r="DK26" s="685"/>
      <c r="DL26" s="692" t="s">
        <v>
137</v>
      </c>
      <c r="DM26" s="684"/>
      <c r="DN26" s="684"/>
      <c r="DO26" s="684"/>
      <c r="DP26" s="684"/>
      <c r="DQ26" s="684"/>
      <c r="DR26" s="684"/>
      <c r="DS26" s="684"/>
      <c r="DT26" s="684"/>
      <c r="DU26" s="684"/>
      <c r="DV26" s="685"/>
      <c r="DW26" s="688" t="s">
        <v>
173</v>
      </c>
      <c r="DX26" s="718"/>
      <c r="DY26" s="718"/>
      <c r="DZ26" s="718"/>
      <c r="EA26" s="718"/>
      <c r="EB26" s="718"/>
      <c r="EC26" s="719"/>
    </row>
    <row r="27" spans="2:133" ht="11.25" customHeight="1" x14ac:dyDescent="0.2">
      <c r="B27" s="680" t="s">
        <v>
297</v>
      </c>
      <c r="C27" s="681"/>
      <c r="D27" s="681"/>
      <c r="E27" s="681"/>
      <c r="F27" s="681"/>
      <c r="G27" s="681"/>
      <c r="H27" s="681"/>
      <c r="I27" s="681"/>
      <c r="J27" s="681"/>
      <c r="K27" s="681"/>
      <c r="L27" s="681"/>
      <c r="M27" s="681"/>
      <c r="N27" s="681"/>
      <c r="O27" s="681"/>
      <c r="P27" s="681"/>
      <c r="Q27" s="682"/>
      <c r="R27" s="683">
        <v>
22936</v>
      </c>
      <c r="S27" s="684"/>
      <c r="T27" s="684"/>
      <c r="U27" s="684"/>
      <c r="V27" s="684"/>
      <c r="W27" s="684"/>
      <c r="X27" s="684"/>
      <c r="Y27" s="685"/>
      <c r="Z27" s="686">
        <v>
0</v>
      </c>
      <c r="AA27" s="686"/>
      <c r="AB27" s="686"/>
      <c r="AC27" s="686"/>
      <c r="AD27" s="687">
        <v>
22936</v>
      </c>
      <c r="AE27" s="687"/>
      <c r="AF27" s="687"/>
      <c r="AG27" s="687"/>
      <c r="AH27" s="687"/>
      <c r="AI27" s="687"/>
      <c r="AJ27" s="687"/>
      <c r="AK27" s="687"/>
      <c r="AL27" s="688">
        <v>
0.1</v>
      </c>
      <c r="AM27" s="689"/>
      <c r="AN27" s="689"/>
      <c r="AO27" s="690"/>
      <c r="AP27" s="680" t="s">
        <v>
298</v>
      </c>
      <c r="AQ27" s="681"/>
      <c r="AR27" s="681"/>
      <c r="AS27" s="681"/>
      <c r="AT27" s="681"/>
      <c r="AU27" s="681"/>
      <c r="AV27" s="681"/>
      <c r="AW27" s="681"/>
      <c r="AX27" s="681"/>
      <c r="AY27" s="681"/>
      <c r="AZ27" s="681"/>
      <c r="BA27" s="681"/>
      <c r="BB27" s="681"/>
      <c r="BC27" s="681"/>
      <c r="BD27" s="681"/>
      <c r="BE27" s="681"/>
      <c r="BF27" s="682"/>
      <c r="BG27" s="683">
        <v>
40705451</v>
      </c>
      <c r="BH27" s="684"/>
      <c r="BI27" s="684"/>
      <c r="BJ27" s="684"/>
      <c r="BK27" s="684"/>
      <c r="BL27" s="684"/>
      <c r="BM27" s="684"/>
      <c r="BN27" s="685"/>
      <c r="BO27" s="686">
        <v>
100</v>
      </c>
      <c r="BP27" s="686"/>
      <c r="BQ27" s="686"/>
      <c r="BR27" s="686"/>
      <c r="BS27" s="692">
        <v>
559357</v>
      </c>
      <c r="BT27" s="684"/>
      <c r="BU27" s="684"/>
      <c r="BV27" s="684"/>
      <c r="BW27" s="684"/>
      <c r="BX27" s="684"/>
      <c r="BY27" s="684"/>
      <c r="BZ27" s="684"/>
      <c r="CA27" s="684"/>
      <c r="CB27" s="693"/>
      <c r="CD27" s="698" t="s">
        <v>
299</v>
      </c>
      <c r="CE27" s="699"/>
      <c r="CF27" s="699"/>
      <c r="CG27" s="699"/>
      <c r="CH27" s="699"/>
      <c r="CI27" s="699"/>
      <c r="CJ27" s="699"/>
      <c r="CK27" s="699"/>
      <c r="CL27" s="699"/>
      <c r="CM27" s="699"/>
      <c r="CN27" s="699"/>
      <c r="CO27" s="699"/>
      <c r="CP27" s="699"/>
      <c r="CQ27" s="700"/>
      <c r="CR27" s="683">
        <v>
26805257</v>
      </c>
      <c r="CS27" s="720"/>
      <c r="CT27" s="720"/>
      <c r="CU27" s="720"/>
      <c r="CV27" s="720"/>
      <c r="CW27" s="720"/>
      <c r="CX27" s="720"/>
      <c r="CY27" s="721"/>
      <c r="CZ27" s="688">
        <v>
35.4</v>
      </c>
      <c r="DA27" s="718"/>
      <c r="DB27" s="718"/>
      <c r="DC27" s="722"/>
      <c r="DD27" s="692">
        <v>
7747647</v>
      </c>
      <c r="DE27" s="720"/>
      <c r="DF27" s="720"/>
      <c r="DG27" s="720"/>
      <c r="DH27" s="720"/>
      <c r="DI27" s="720"/>
      <c r="DJ27" s="720"/>
      <c r="DK27" s="721"/>
      <c r="DL27" s="692">
        <v>
7744870</v>
      </c>
      <c r="DM27" s="720"/>
      <c r="DN27" s="720"/>
      <c r="DO27" s="720"/>
      <c r="DP27" s="720"/>
      <c r="DQ27" s="720"/>
      <c r="DR27" s="720"/>
      <c r="DS27" s="720"/>
      <c r="DT27" s="720"/>
      <c r="DU27" s="720"/>
      <c r="DV27" s="721"/>
      <c r="DW27" s="688">
        <v>
18.2</v>
      </c>
      <c r="DX27" s="718"/>
      <c r="DY27" s="718"/>
      <c r="DZ27" s="718"/>
      <c r="EA27" s="718"/>
      <c r="EB27" s="718"/>
      <c r="EC27" s="719"/>
    </row>
    <row r="28" spans="2:133" ht="11.25" customHeight="1" x14ac:dyDescent="0.2">
      <c r="B28" s="680" t="s">
        <v>
300</v>
      </c>
      <c r="C28" s="681"/>
      <c r="D28" s="681"/>
      <c r="E28" s="681"/>
      <c r="F28" s="681"/>
      <c r="G28" s="681"/>
      <c r="H28" s="681"/>
      <c r="I28" s="681"/>
      <c r="J28" s="681"/>
      <c r="K28" s="681"/>
      <c r="L28" s="681"/>
      <c r="M28" s="681"/>
      <c r="N28" s="681"/>
      <c r="O28" s="681"/>
      <c r="P28" s="681"/>
      <c r="Q28" s="682"/>
      <c r="R28" s="683">
        <v>
500383</v>
      </c>
      <c r="S28" s="684"/>
      <c r="T28" s="684"/>
      <c r="U28" s="684"/>
      <c r="V28" s="684"/>
      <c r="W28" s="684"/>
      <c r="X28" s="684"/>
      <c r="Y28" s="685"/>
      <c r="Z28" s="686">
        <v>
0.6</v>
      </c>
      <c r="AA28" s="686"/>
      <c r="AB28" s="686"/>
      <c r="AC28" s="686"/>
      <c r="AD28" s="687" t="s">
        <v>
137</v>
      </c>
      <c r="AE28" s="687"/>
      <c r="AF28" s="687"/>
      <c r="AG28" s="687"/>
      <c r="AH28" s="687"/>
      <c r="AI28" s="687"/>
      <c r="AJ28" s="687"/>
      <c r="AK28" s="687"/>
      <c r="AL28" s="688" t="s">
        <v>
173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301</v>
      </c>
      <c r="CE28" s="699"/>
      <c r="CF28" s="699"/>
      <c r="CG28" s="699"/>
      <c r="CH28" s="699"/>
      <c r="CI28" s="699"/>
      <c r="CJ28" s="699"/>
      <c r="CK28" s="699"/>
      <c r="CL28" s="699"/>
      <c r="CM28" s="699"/>
      <c r="CN28" s="699"/>
      <c r="CO28" s="699"/>
      <c r="CP28" s="699"/>
      <c r="CQ28" s="700"/>
      <c r="CR28" s="683">
        <v>
3682009</v>
      </c>
      <c r="CS28" s="684"/>
      <c r="CT28" s="684"/>
      <c r="CU28" s="684"/>
      <c r="CV28" s="684"/>
      <c r="CW28" s="684"/>
      <c r="CX28" s="684"/>
      <c r="CY28" s="685"/>
      <c r="CZ28" s="688">
        <v>
4.9000000000000004</v>
      </c>
      <c r="DA28" s="718"/>
      <c r="DB28" s="718"/>
      <c r="DC28" s="722"/>
      <c r="DD28" s="692">
        <v>
3639046</v>
      </c>
      <c r="DE28" s="684"/>
      <c r="DF28" s="684"/>
      <c r="DG28" s="684"/>
      <c r="DH28" s="684"/>
      <c r="DI28" s="684"/>
      <c r="DJ28" s="684"/>
      <c r="DK28" s="685"/>
      <c r="DL28" s="692">
        <v>
3639046</v>
      </c>
      <c r="DM28" s="684"/>
      <c r="DN28" s="684"/>
      <c r="DO28" s="684"/>
      <c r="DP28" s="684"/>
      <c r="DQ28" s="684"/>
      <c r="DR28" s="684"/>
      <c r="DS28" s="684"/>
      <c r="DT28" s="684"/>
      <c r="DU28" s="684"/>
      <c r="DV28" s="685"/>
      <c r="DW28" s="688">
        <v>
8.5</v>
      </c>
      <c r="DX28" s="718"/>
      <c r="DY28" s="718"/>
      <c r="DZ28" s="718"/>
      <c r="EA28" s="718"/>
      <c r="EB28" s="718"/>
      <c r="EC28" s="719"/>
    </row>
    <row r="29" spans="2:133" ht="11.25" customHeight="1" x14ac:dyDescent="0.2">
      <c r="B29" s="680" t="s">
        <v>
302</v>
      </c>
      <c r="C29" s="681"/>
      <c r="D29" s="681"/>
      <c r="E29" s="681"/>
      <c r="F29" s="681"/>
      <c r="G29" s="681"/>
      <c r="H29" s="681"/>
      <c r="I29" s="681"/>
      <c r="J29" s="681"/>
      <c r="K29" s="681"/>
      <c r="L29" s="681"/>
      <c r="M29" s="681"/>
      <c r="N29" s="681"/>
      <c r="O29" s="681"/>
      <c r="P29" s="681"/>
      <c r="Q29" s="682"/>
      <c r="R29" s="683">
        <v>
824687</v>
      </c>
      <c r="S29" s="684"/>
      <c r="T29" s="684"/>
      <c r="U29" s="684"/>
      <c r="V29" s="684"/>
      <c r="W29" s="684"/>
      <c r="X29" s="684"/>
      <c r="Y29" s="685"/>
      <c r="Z29" s="686">
        <v>
1</v>
      </c>
      <c r="AA29" s="686"/>
      <c r="AB29" s="686"/>
      <c r="AC29" s="686"/>
      <c r="AD29" s="687">
        <v>
134892</v>
      </c>
      <c r="AE29" s="687"/>
      <c r="AF29" s="687"/>
      <c r="AG29" s="687"/>
      <c r="AH29" s="687"/>
      <c r="AI29" s="687"/>
      <c r="AJ29" s="687"/>
      <c r="AK29" s="687"/>
      <c r="AL29" s="688">
        <v>
0.3</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
303</v>
      </c>
      <c r="CE29" s="724"/>
      <c r="CF29" s="698" t="s">
        <v>
304</v>
      </c>
      <c r="CG29" s="699"/>
      <c r="CH29" s="699"/>
      <c r="CI29" s="699"/>
      <c r="CJ29" s="699"/>
      <c r="CK29" s="699"/>
      <c r="CL29" s="699"/>
      <c r="CM29" s="699"/>
      <c r="CN29" s="699"/>
      <c r="CO29" s="699"/>
      <c r="CP29" s="699"/>
      <c r="CQ29" s="700"/>
      <c r="CR29" s="683">
        <v>
3682009</v>
      </c>
      <c r="CS29" s="720"/>
      <c r="CT29" s="720"/>
      <c r="CU29" s="720"/>
      <c r="CV29" s="720"/>
      <c r="CW29" s="720"/>
      <c r="CX29" s="720"/>
      <c r="CY29" s="721"/>
      <c r="CZ29" s="688">
        <v>
4.9000000000000004</v>
      </c>
      <c r="DA29" s="718"/>
      <c r="DB29" s="718"/>
      <c r="DC29" s="722"/>
      <c r="DD29" s="692">
        <v>
3639046</v>
      </c>
      <c r="DE29" s="720"/>
      <c r="DF29" s="720"/>
      <c r="DG29" s="720"/>
      <c r="DH29" s="720"/>
      <c r="DI29" s="720"/>
      <c r="DJ29" s="720"/>
      <c r="DK29" s="721"/>
      <c r="DL29" s="692">
        <v>
3639046</v>
      </c>
      <c r="DM29" s="720"/>
      <c r="DN29" s="720"/>
      <c r="DO29" s="720"/>
      <c r="DP29" s="720"/>
      <c r="DQ29" s="720"/>
      <c r="DR29" s="720"/>
      <c r="DS29" s="720"/>
      <c r="DT29" s="720"/>
      <c r="DU29" s="720"/>
      <c r="DV29" s="721"/>
      <c r="DW29" s="688">
        <v>
8.5</v>
      </c>
      <c r="DX29" s="718"/>
      <c r="DY29" s="718"/>
      <c r="DZ29" s="718"/>
      <c r="EA29" s="718"/>
      <c r="EB29" s="718"/>
      <c r="EC29" s="719"/>
    </row>
    <row r="30" spans="2:133" ht="11.25" customHeight="1" x14ac:dyDescent="0.2">
      <c r="B30" s="680" t="s">
        <v>
305</v>
      </c>
      <c r="C30" s="681"/>
      <c r="D30" s="681"/>
      <c r="E30" s="681"/>
      <c r="F30" s="681"/>
      <c r="G30" s="681"/>
      <c r="H30" s="681"/>
      <c r="I30" s="681"/>
      <c r="J30" s="681"/>
      <c r="K30" s="681"/>
      <c r="L30" s="681"/>
      <c r="M30" s="681"/>
      <c r="N30" s="681"/>
      <c r="O30" s="681"/>
      <c r="P30" s="681"/>
      <c r="Q30" s="682"/>
      <c r="R30" s="683">
        <v>
562439</v>
      </c>
      <c r="S30" s="684"/>
      <c r="T30" s="684"/>
      <c r="U30" s="684"/>
      <c r="V30" s="684"/>
      <c r="W30" s="684"/>
      <c r="X30" s="684"/>
      <c r="Y30" s="685"/>
      <c r="Z30" s="686">
        <v>
0.7</v>
      </c>
      <c r="AA30" s="686"/>
      <c r="AB30" s="686"/>
      <c r="AC30" s="686"/>
      <c r="AD30" s="687" t="s">
        <v>
137</v>
      </c>
      <c r="AE30" s="687"/>
      <c r="AF30" s="687"/>
      <c r="AG30" s="687"/>
      <c r="AH30" s="687"/>
      <c r="AI30" s="687"/>
      <c r="AJ30" s="687"/>
      <c r="AK30" s="687"/>
      <c r="AL30" s="688" t="s">
        <v>
137</v>
      </c>
      <c r="AM30" s="689"/>
      <c r="AN30" s="689"/>
      <c r="AO30" s="690"/>
      <c r="AP30" s="662" t="s">
        <v>
220</v>
      </c>
      <c r="AQ30" s="663"/>
      <c r="AR30" s="663"/>
      <c r="AS30" s="663"/>
      <c r="AT30" s="663"/>
      <c r="AU30" s="663"/>
      <c r="AV30" s="663"/>
      <c r="AW30" s="663"/>
      <c r="AX30" s="663"/>
      <c r="AY30" s="663"/>
      <c r="AZ30" s="663"/>
      <c r="BA30" s="663"/>
      <c r="BB30" s="663"/>
      <c r="BC30" s="663"/>
      <c r="BD30" s="663"/>
      <c r="BE30" s="663"/>
      <c r="BF30" s="664"/>
      <c r="BG30" s="662" t="s">
        <v>
306</v>
      </c>
      <c r="BH30" s="730"/>
      <c r="BI30" s="730"/>
      <c r="BJ30" s="730"/>
      <c r="BK30" s="730"/>
      <c r="BL30" s="730"/>
      <c r="BM30" s="730"/>
      <c r="BN30" s="730"/>
      <c r="BO30" s="730"/>
      <c r="BP30" s="730"/>
      <c r="BQ30" s="731"/>
      <c r="BR30" s="662" t="s">
        <v>
307</v>
      </c>
      <c r="BS30" s="730"/>
      <c r="BT30" s="730"/>
      <c r="BU30" s="730"/>
      <c r="BV30" s="730"/>
      <c r="BW30" s="730"/>
      <c r="BX30" s="730"/>
      <c r="BY30" s="730"/>
      <c r="BZ30" s="730"/>
      <c r="CA30" s="730"/>
      <c r="CB30" s="731"/>
      <c r="CD30" s="725"/>
      <c r="CE30" s="726"/>
      <c r="CF30" s="698" t="s">
        <v>
308</v>
      </c>
      <c r="CG30" s="699"/>
      <c r="CH30" s="699"/>
      <c r="CI30" s="699"/>
      <c r="CJ30" s="699"/>
      <c r="CK30" s="699"/>
      <c r="CL30" s="699"/>
      <c r="CM30" s="699"/>
      <c r="CN30" s="699"/>
      <c r="CO30" s="699"/>
      <c r="CP30" s="699"/>
      <c r="CQ30" s="700"/>
      <c r="CR30" s="683">
        <v>
3549066</v>
      </c>
      <c r="CS30" s="684"/>
      <c r="CT30" s="684"/>
      <c r="CU30" s="684"/>
      <c r="CV30" s="684"/>
      <c r="CW30" s="684"/>
      <c r="CX30" s="684"/>
      <c r="CY30" s="685"/>
      <c r="CZ30" s="688">
        <v>
4.7</v>
      </c>
      <c r="DA30" s="718"/>
      <c r="DB30" s="718"/>
      <c r="DC30" s="722"/>
      <c r="DD30" s="692">
        <v>
3506103</v>
      </c>
      <c r="DE30" s="684"/>
      <c r="DF30" s="684"/>
      <c r="DG30" s="684"/>
      <c r="DH30" s="684"/>
      <c r="DI30" s="684"/>
      <c r="DJ30" s="684"/>
      <c r="DK30" s="685"/>
      <c r="DL30" s="692">
        <v>
3506103</v>
      </c>
      <c r="DM30" s="684"/>
      <c r="DN30" s="684"/>
      <c r="DO30" s="684"/>
      <c r="DP30" s="684"/>
      <c r="DQ30" s="684"/>
      <c r="DR30" s="684"/>
      <c r="DS30" s="684"/>
      <c r="DT30" s="684"/>
      <c r="DU30" s="684"/>
      <c r="DV30" s="685"/>
      <c r="DW30" s="688">
        <v>
8.1999999999999993</v>
      </c>
      <c r="DX30" s="718"/>
      <c r="DY30" s="718"/>
      <c r="DZ30" s="718"/>
      <c r="EA30" s="718"/>
      <c r="EB30" s="718"/>
      <c r="EC30" s="719"/>
    </row>
    <row r="31" spans="2:133" ht="11.25" customHeight="1" x14ac:dyDescent="0.2">
      <c r="B31" s="680" t="s">
        <v>
309</v>
      </c>
      <c r="C31" s="681"/>
      <c r="D31" s="681"/>
      <c r="E31" s="681"/>
      <c r="F31" s="681"/>
      <c r="G31" s="681"/>
      <c r="H31" s="681"/>
      <c r="I31" s="681"/>
      <c r="J31" s="681"/>
      <c r="K31" s="681"/>
      <c r="L31" s="681"/>
      <c r="M31" s="681"/>
      <c r="N31" s="681"/>
      <c r="O31" s="681"/>
      <c r="P31" s="681"/>
      <c r="Q31" s="682"/>
      <c r="R31" s="683">
        <v>
15500004</v>
      </c>
      <c r="S31" s="684"/>
      <c r="T31" s="684"/>
      <c r="U31" s="684"/>
      <c r="V31" s="684"/>
      <c r="W31" s="684"/>
      <c r="X31" s="684"/>
      <c r="Y31" s="685"/>
      <c r="Z31" s="686">
        <v>
19.2</v>
      </c>
      <c r="AA31" s="686"/>
      <c r="AB31" s="686"/>
      <c r="AC31" s="686"/>
      <c r="AD31" s="687" t="s">
        <v>
173</v>
      </c>
      <c r="AE31" s="687"/>
      <c r="AF31" s="687"/>
      <c r="AG31" s="687"/>
      <c r="AH31" s="687"/>
      <c r="AI31" s="687"/>
      <c r="AJ31" s="687"/>
      <c r="AK31" s="687"/>
      <c r="AL31" s="688" t="s">
        <v>
173</v>
      </c>
      <c r="AM31" s="689"/>
      <c r="AN31" s="689"/>
      <c r="AO31" s="690"/>
      <c r="AP31" s="737" t="s">
        <v>
310</v>
      </c>
      <c r="AQ31" s="738"/>
      <c r="AR31" s="738"/>
      <c r="AS31" s="738"/>
      <c r="AT31" s="743" t="s">
        <v>
311</v>
      </c>
      <c r="AU31" s="230"/>
      <c r="AV31" s="230"/>
      <c r="AW31" s="230"/>
      <c r="AX31" s="669" t="s">
        <v>
185</v>
      </c>
      <c r="AY31" s="670"/>
      <c r="AZ31" s="670"/>
      <c r="BA31" s="670"/>
      <c r="BB31" s="670"/>
      <c r="BC31" s="670"/>
      <c r="BD31" s="670"/>
      <c r="BE31" s="670"/>
      <c r="BF31" s="671"/>
      <c r="BG31" s="751">
        <v>
99.4</v>
      </c>
      <c r="BH31" s="735"/>
      <c r="BI31" s="735"/>
      <c r="BJ31" s="735"/>
      <c r="BK31" s="735"/>
      <c r="BL31" s="735"/>
      <c r="BM31" s="678">
        <v>
98.4</v>
      </c>
      <c r="BN31" s="735"/>
      <c r="BO31" s="735"/>
      <c r="BP31" s="735"/>
      <c r="BQ31" s="736"/>
      <c r="BR31" s="751">
        <v>
99.5</v>
      </c>
      <c r="BS31" s="735"/>
      <c r="BT31" s="735"/>
      <c r="BU31" s="735"/>
      <c r="BV31" s="735"/>
      <c r="BW31" s="735"/>
      <c r="BX31" s="678">
        <v>
98.4</v>
      </c>
      <c r="BY31" s="735"/>
      <c r="BZ31" s="735"/>
      <c r="CA31" s="735"/>
      <c r="CB31" s="736"/>
      <c r="CD31" s="725"/>
      <c r="CE31" s="726"/>
      <c r="CF31" s="698" t="s">
        <v>
312</v>
      </c>
      <c r="CG31" s="699"/>
      <c r="CH31" s="699"/>
      <c r="CI31" s="699"/>
      <c r="CJ31" s="699"/>
      <c r="CK31" s="699"/>
      <c r="CL31" s="699"/>
      <c r="CM31" s="699"/>
      <c r="CN31" s="699"/>
      <c r="CO31" s="699"/>
      <c r="CP31" s="699"/>
      <c r="CQ31" s="700"/>
      <c r="CR31" s="683">
        <v>
132943</v>
      </c>
      <c r="CS31" s="720"/>
      <c r="CT31" s="720"/>
      <c r="CU31" s="720"/>
      <c r="CV31" s="720"/>
      <c r="CW31" s="720"/>
      <c r="CX31" s="720"/>
      <c r="CY31" s="721"/>
      <c r="CZ31" s="688">
        <v>
0.2</v>
      </c>
      <c r="DA31" s="718"/>
      <c r="DB31" s="718"/>
      <c r="DC31" s="722"/>
      <c r="DD31" s="692">
        <v>
132943</v>
      </c>
      <c r="DE31" s="720"/>
      <c r="DF31" s="720"/>
      <c r="DG31" s="720"/>
      <c r="DH31" s="720"/>
      <c r="DI31" s="720"/>
      <c r="DJ31" s="720"/>
      <c r="DK31" s="721"/>
      <c r="DL31" s="692">
        <v>
132943</v>
      </c>
      <c r="DM31" s="720"/>
      <c r="DN31" s="720"/>
      <c r="DO31" s="720"/>
      <c r="DP31" s="720"/>
      <c r="DQ31" s="720"/>
      <c r="DR31" s="720"/>
      <c r="DS31" s="720"/>
      <c r="DT31" s="720"/>
      <c r="DU31" s="720"/>
      <c r="DV31" s="721"/>
      <c r="DW31" s="688">
        <v>
0.3</v>
      </c>
      <c r="DX31" s="718"/>
      <c r="DY31" s="718"/>
      <c r="DZ31" s="718"/>
      <c r="EA31" s="718"/>
      <c r="EB31" s="718"/>
      <c r="EC31" s="719"/>
    </row>
    <row r="32" spans="2:133" ht="11.25" customHeight="1" x14ac:dyDescent="0.2">
      <c r="B32" s="746" t="s">
        <v>
313</v>
      </c>
      <c r="C32" s="747"/>
      <c r="D32" s="747"/>
      <c r="E32" s="747"/>
      <c r="F32" s="747"/>
      <c r="G32" s="747"/>
      <c r="H32" s="747"/>
      <c r="I32" s="747"/>
      <c r="J32" s="747"/>
      <c r="K32" s="747"/>
      <c r="L32" s="747"/>
      <c r="M32" s="747"/>
      <c r="N32" s="747"/>
      <c r="O32" s="747"/>
      <c r="P32" s="747"/>
      <c r="Q32" s="748"/>
      <c r="R32" s="683">
        <v>
272253</v>
      </c>
      <c r="S32" s="684"/>
      <c r="T32" s="684"/>
      <c r="U32" s="684"/>
      <c r="V32" s="684"/>
      <c r="W32" s="684"/>
      <c r="X32" s="684"/>
      <c r="Y32" s="685"/>
      <c r="Z32" s="686">
        <v>
0.3</v>
      </c>
      <c r="AA32" s="686"/>
      <c r="AB32" s="686"/>
      <c r="AC32" s="686"/>
      <c r="AD32" s="687">
        <v>
272253</v>
      </c>
      <c r="AE32" s="687"/>
      <c r="AF32" s="687"/>
      <c r="AG32" s="687"/>
      <c r="AH32" s="687"/>
      <c r="AI32" s="687"/>
      <c r="AJ32" s="687"/>
      <c r="AK32" s="687"/>
      <c r="AL32" s="688">
        <v>
0.6</v>
      </c>
      <c r="AM32" s="689"/>
      <c r="AN32" s="689"/>
      <c r="AO32" s="690"/>
      <c r="AP32" s="739"/>
      <c r="AQ32" s="740"/>
      <c r="AR32" s="740"/>
      <c r="AS32" s="740"/>
      <c r="AT32" s="744"/>
      <c r="AU32" s="229" t="s">
        <v>
314</v>
      </c>
      <c r="AV32" s="229"/>
      <c r="AW32" s="229"/>
      <c r="AX32" s="680" t="s">
        <v>
315</v>
      </c>
      <c r="AY32" s="681"/>
      <c r="AZ32" s="681"/>
      <c r="BA32" s="681"/>
      <c r="BB32" s="681"/>
      <c r="BC32" s="681"/>
      <c r="BD32" s="681"/>
      <c r="BE32" s="681"/>
      <c r="BF32" s="682"/>
      <c r="BG32" s="752">
        <v>
99.1</v>
      </c>
      <c r="BH32" s="720"/>
      <c r="BI32" s="720"/>
      <c r="BJ32" s="720"/>
      <c r="BK32" s="720"/>
      <c r="BL32" s="720"/>
      <c r="BM32" s="689">
        <v>
97.4</v>
      </c>
      <c r="BN32" s="749"/>
      <c r="BO32" s="749"/>
      <c r="BP32" s="749"/>
      <c r="BQ32" s="750"/>
      <c r="BR32" s="752">
        <v>
99.2</v>
      </c>
      <c r="BS32" s="720"/>
      <c r="BT32" s="720"/>
      <c r="BU32" s="720"/>
      <c r="BV32" s="720"/>
      <c r="BW32" s="720"/>
      <c r="BX32" s="689">
        <v>
97.4</v>
      </c>
      <c r="BY32" s="749"/>
      <c r="BZ32" s="749"/>
      <c r="CA32" s="749"/>
      <c r="CB32" s="750"/>
      <c r="CD32" s="727"/>
      <c r="CE32" s="728"/>
      <c r="CF32" s="698" t="s">
        <v>
316</v>
      </c>
      <c r="CG32" s="699"/>
      <c r="CH32" s="699"/>
      <c r="CI32" s="699"/>
      <c r="CJ32" s="699"/>
      <c r="CK32" s="699"/>
      <c r="CL32" s="699"/>
      <c r="CM32" s="699"/>
      <c r="CN32" s="699"/>
      <c r="CO32" s="699"/>
      <c r="CP32" s="699"/>
      <c r="CQ32" s="700"/>
      <c r="CR32" s="683" t="s">
        <v>
173</v>
      </c>
      <c r="CS32" s="684"/>
      <c r="CT32" s="684"/>
      <c r="CU32" s="684"/>
      <c r="CV32" s="684"/>
      <c r="CW32" s="684"/>
      <c r="CX32" s="684"/>
      <c r="CY32" s="685"/>
      <c r="CZ32" s="688" t="s">
        <v>
137</v>
      </c>
      <c r="DA32" s="718"/>
      <c r="DB32" s="718"/>
      <c r="DC32" s="722"/>
      <c r="DD32" s="692" t="s">
        <v>
173</v>
      </c>
      <c r="DE32" s="684"/>
      <c r="DF32" s="684"/>
      <c r="DG32" s="684"/>
      <c r="DH32" s="684"/>
      <c r="DI32" s="684"/>
      <c r="DJ32" s="684"/>
      <c r="DK32" s="685"/>
      <c r="DL32" s="692" t="s">
        <v>
264</v>
      </c>
      <c r="DM32" s="684"/>
      <c r="DN32" s="684"/>
      <c r="DO32" s="684"/>
      <c r="DP32" s="684"/>
      <c r="DQ32" s="684"/>
      <c r="DR32" s="684"/>
      <c r="DS32" s="684"/>
      <c r="DT32" s="684"/>
      <c r="DU32" s="684"/>
      <c r="DV32" s="685"/>
      <c r="DW32" s="688" t="s">
        <v>
173</v>
      </c>
      <c r="DX32" s="718"/>
      <c r="DY32" s="718"/>
      <c r="DZ32" s="718"/>
      <c r="EA32" s="718"/>
      <c r="EB32" s="718"/>
      <c r="EC32" s="719"/>
    </row>
    <row r="33" spans="2:133" ht="11.25" customHeight="1" x14ac:dyDescent="0.2">
      <c r="B33" s="680" t="s">
        <v>
317</v>
      </c>
      <c r="C33" s="681"/>
      <c r="D33" s="681"/>
      <c r="E33" s="681"/>
      <c r="F33" s="681"/>
      <c r="G33" s="681"/>
      <c r="H33" s="681"/>
      <c r="I33" s="681"/>
      <c r="J33" s="681"/>
      <c r="K33" s="681"/>
      <c r="L33" s="681"/>
      <c r="M33" s="681"/>
      <c r="N33" s="681"/>
      <c r="O33" s="681"/>
      <c r="P33" s="681"/>
      <c r="Q33" s="682"/>
      <c r="R33" s="683">
        <v>
9447092</v>
      </c>
      <c r="S33" s="684"/>
      <c r="T33" s="684"/>
      <c r="U33" s="684"/>
      <c r="V33" s="684"/>
      <c r="W33" s="684"/>
      <c r="X33" s="684"/>
      <c r="Y33" s="685"/>
      <c r="Z33" s="686">
        <v>
11.7</v>
      </c>
      <c r="AA33" s="686"/>
      <c r="AB33" s="686"/>
      <c r="AC33" s="686"/>
      <c r="AD33" s="687" t="s">
        <v>
173</v>
      </c>
      <c r="AE33" s="687"/>
      <c r="AF33" s="687"/>
      <c r="AG33" s="687"/>
      <c r="AH33" s="687"/>
      <c r="AI33" s="687"/>
      <c r="AJ33" s="687"/>
      <c r="AK33" s="687"/>
      <c r="AL33" s="688" t="s">
        <v>
264</v>
      </c>
      <c r="AM33" s="689"/>
      <c r="AN33" s="689"/>
      <c r="AO33" s="690"/>
      <c r="AP33" s="741"/>
      <c r="AQ33" s="742"/>
      <c r="AR33" s="742"/>
      <c r="AS33" s="742"/>
      <c r="AT33" s="745"/>
      <c r="AU33" s="231"/>
      <c r="AV33" s="231"/>
      <c r="AW33" s="231"/>
      <c r="AX33" s="732" t="s">
        <v>
318</v>
      </c>
      <c r="AY33" s="733"/>
      <c r="AZ33" s="733"/>
      <c r="BA33" s="733"/>
      <c r="BB33" s="733"/>
      <c r="BC33" s="733"/>
      <c r="BD33" s="733"/>
      <c r="BE33" s="733"/>
      <c r="BF33" s="734"/>
      <c r="BG33" s="753">
        <v>
99.6</v>
      </c>
      <c r="BH33" s="754"/>
      <c r="BI33" s="754"/>
      <c r="BJ33" s="754"/>
      <c r="BK33" s="754"/>
      <c r="BL33" s="754"/>
      <c r="BM33" s="755">
        <v>
99.2</v>
      </c>
      <c r="BN33" s="754"/>
      <c r="BO33" s="754"/>
      <c r="BP33" s="754"/>
      <c r="BQ33" s="756"/>
      <c r="BR33" s="753">
        <v>
99.7</v>
      </c>
      <c r="BS33" s="754"/>
      <c r="BT33" s="754"/>
      <c r="BU33" s="754"/>
      <c r="BV33" s="754"/>
      <c r="BW33" s="754"/>
      <c r="BX33" s="755">
        <v>
99.2</v>
      </c>
      <c r="BY33" s="754"/>
      <c r="BZ33" s="754"/>
      <c r="CA33" s="754"/>
      <c r="CB33" s="756"/>
      <c r="CD33" s="698" t="s">
        <v>
319</v>
      </c>
      <c r="CE33" s="699"/>
      <c r="CF33" s="699"/>
      <c r="CG33" s="699"/>
      <c r="CH33" s="699"/>
      <c r="CI33" s="699"/>
      <c r="CJ33" s="699"/>
      <c r="CK33" s="699"/>
      <c r="CL33" s="699"/>
      <c r="CM33" s="699"/>
      <c r="CN33" s="699"/>
      <c r="CO33" s="699"/>
      <c r="CP33" s="699"/>
      <c r="CQ33" s="700"/>
      <c r="CR33" s="683">
        <v>
28462946</v>
      </c>
      <c r="CS33" s="720"/>
      <c r="CT33" s="720"/>
      <c r="CU33" s="720"/>
      <c r="CV33" s="720"/>
      <c r="CW33" s="720"/>
      <c r="CX33" s="720"/>
      <c r="CY33" s="721"/>
      <c r="CZ33" s="688">
        <v>
37.6</v>
      </c>
      <c r="DA33" s="718"/>
      <c r="DB33" s="718"/>
      <c r="DC33" s="722"/>
      <c r="DD33" s="692">
        <v>
23560317</v>
      </c>
      <c r="DE33" s="720"/>
      <c r="DF33" s="720"/>
      <c r="DG33" s="720"/>
      <c r="DH33" s="720"/>
      <c r="DI33" s="720"/>
      <c r="DJ33" s="720"/>
      <c r="DK33" s="721"/>
      <c r="DL33" s="692">
        <v>
18172552</v>
      </c>
      <c r="DM33" s="720"/>
      <c r="DN33" s="720"/>
      <c r="DO33" s="720"/>
      <c r="DP33" s="720"/>
      <c r="DQ33" s="720"/>
      <c r="DR33" s="720"/>
      <c r="DS33" s="720"/>
      <c r="DT33" s="720"/>
      <c r="DU33" s="720"/>
      <c r="DV33" s="721"/>
      <c r="DW33" s="688">
        <v>
42.6</v>
      </c>
      <c r="DX33" s="718"/>
      <c r="DY33" s="718"/>
      <c r="DZ33" s="718"/>
      <c r="EA33" s="718"/>
      <c r="EB33" s="718"/>
      <c r="EC33" s="719"/>
    </row>
    <row r="34" spans="2:133" ht="11.25" customHeight="1" x14ac:dyDescent="0.2">
      <c r="B34" s="680" t="s">
        <v>
320</v>
      </c>
      <c r="C34" s="681"/>
      <c r="D34" s="681"/>
      <c r="E34" s="681"/>
      <c r="F34" s="681"/>
      <c r="G34" s="681"/>
      <c r="H34" s="681"/>
      <c r="I34" s="681"/>
      <c r="J34" s="681"/>
      <c r="K34" s="681"/>
      <c r="L34" s="681"/>
      <c r="M34" s="681"/>
      <c r="N34" s="681"/>
      <c r="O34" s="681"/>
      <c r="P34" s="681"/>
      <c r="Q34" s="682"/>
      <c r="R34" s="683">
        <v>
45092</v>
      </c>
      <c r="S34" s="684"/>
      <c r="T34" s="684"/>
      <c r="U34" s="684"/>
      <c r="V34" s="684"/>
      <c r="W34" s="684"/>
      <c r="X34" s="684"/>
      <c r="Y34" s="685"/>
      <c r="Z34" s="686">
        <v>
0.1</v>
      </c>
      <c r="AA34" s="686"/>
      <c r="AB34" s="686"/>
      <c r="AC34" s="686"/>
      <c r="AD34" s="687">
        <v>
7637</v>
      </c>
      <c r="AE34" s="687"/>
      <c r="AF34" s="687"/>
      <c r="AG34" s="687"/>
      <c r="AH34" s="687"/>
      <c r="AI34" s="687"/>
      <c r="AJ34" s="687"/>
      <c r="AK34" s="687"/>
      <c r="AL34" s="688">
        <v>
0</v>
      </c>
      <c r="AM34" s="689"/>
      <c r="AN34" s="689"/>
      <c r="AO34" s="690"/>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98" t="s">
        <v>
321</v>
      </c>
      <c r="CE34" s="699"/>
      <c r="CF34" s="699"/>
      <c r="CG34" s="699"/>
      <c r="CH34" s="699"/>
      <c r="CI34" s="699"/>
      <c r="CJ34" s="699"/>
      <c r="CK34" s="699"/>
      <c r="CL34" s="699"/>
      <c r="CM34" s="699"/>
      <c r="CN34" s="699"/>
      <c r="CO34" s="699"/>
      <c r="CP34" s="699"/>
      <c r="CQ34" s="700"/>
      <c r="CR34" s="683">
        <v>
11822995</v>
      </c>
      <c r="CS34" s="684"/>
      <c r="CT34" s="684"/>
      <c r="CU34" s="684"/>
      <c r="CV34" s="684"/>
      <c r="CW34" s="684"/>
      <c r="CX34" s="684"/>
      <c r="CY34" s="685"/>
      <c r="CZ34" s="688">
        <v>
15.6</v>
      </c>
      <c r="DA34" s="718"/>
      <c r="DB34" s="718"/>
      <c r="DC34" s="722"/>
      <c r="DD34" s="692">
        <v>
9560075</v>
      </c>
      <c r="DE34" s="684"/>
      <c r="DF34" s="684"/>
      <c r="DG34" s="684"/>
      <c r="DH34" s="684"/>
      <c r="DI34" s="684"/>
      <c r="DJ34" s="684"/>
      <c r="DK34" s="685"/>
      <c r="DL34" s="692">
        <v>
8519144</v>
      </c>
      <c r="DM34" s="684"/>
      <c r="DN34" s="684"/>
      <c r="DO34" s="684"/>
      <c r="DP34" s="684"/>
      <c r="DQ34" s="684"/>
      <c r="DR34" s="684"/>
      <c r="DS34" s="684"/>
      <c r="DT34" s="684"/>
      <c r="DU34" s="684"/>
      <c r="DV34" s="685"/>
      <c r="DW34" s="688">
        <v>
20</v>
      </c>
      <c r="DX34" s="718"/>
      <c r="DY34" s="718"/>
      <c r="DZ34" s="718"/>
      <c r="EA34" s="718"/>
      <c r="EB34" s="718"/>
      <c r="EC34" s="719"/>
    </row>
    <row r="35" spans="2:133" ht="11.25" customHeight="1" x14ac:dyDescent="0.2">
      <c r="B35" s="680" t="s">
        <v>
322</v>
      </c>
      <c r="C35" s="681"/>
      <c r="D35" s="681"/>
      <c r="E35" s="681"/>
      <c r="F35" s="681"/>
      <c r="G35" s="681"/>
      <c r="H35" s="681"/>
      <c r="I35" s="681"/>
      <c r="J35" s="681"/>
      <c r="K35" s="681"/>
      <c r="L35" s="681"/>
      <c r="M35" s="681"/>
      <c r="N35" s="681"/>
      <c r="O35" s="681"/>
      <c r="P35" s="681"/>
      <c r="Q35" s="682"/>
      <c r="R35" s="683">
        <v>
76508</v>
      </c>
      <c r="S35" s="684"/>
      <c r="T35" s="684"/>
      <c r="U35" s="684"/>
      <c r="V35" s="684"/>
      <c r="W35" s="684"/>
      <c r="X35" s="684"/>
      <c r="Y35" s="685"/>
      <c r="Z35" s="686">
        <v>
0.1</v>
      </c>
      <c r="AA35" s="686"/>
      <c r="AB35" s="686"/>
      <c r="AC35" s="686"/>
      <c r="AD35" s="687" t="s">
        <v>
173</v>
      </c>
      <c r="AE35" s="687"/>
      <c r="AF35" s="687"/>
      <c r="AG35" s="687"/>
      <c r="AH35" s="687"/>
      <c r="AI35" s="687"/>
      <c r="AJ35" s="687"/>
      <c r="AK35" s="687"/>
      <c r="AL35" s="688" t="s">
        <v>
173</v>
      </c>
      <c r="AM35" s="689"/>
      <c r="AN35" s="689"/>
      <c r="AO35" s="690"/>
      <c r="AP35" s="234"/>
      <c r="AQ35" s="662" t="s">
        <v>
323</v>
      </c>
      <c r="AR35" s="663"/>
      <c r="AS35" s="663"/>
      <c r="AT35" s="663"/>
      <c r="AU35" s="663"/>
      <c r="AV35" s="663"/>
      <c r="AW35" s="663"/>
      <c r="AX35" s="663"/>
      <c r="AY35" s="663"/>
      <c r="AZ35" s="663"/>
      <c r="BA35" s="663"/>
      <c r="BB35" s="663"/>
      <c r="BC35" s="663"/>
      <c r="BD35" s="663"/>
      <c r="BE35" s="663"/>
      <c r="BF35" s="664"/>
      <c r="BG35" s="662" t="s">
        <v>
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325</v>
      </c>
      <c r="CE35" s="699"/>
      <c r="CF35" s="699"/>
      <c r="CG35" s="699"/>
      <c r="CH35" s="699"/>
      <c r="CI35" s="699"/>
      <c r="CJ35" s="699"/>
      <c r="CK35" s="699"/>
      <c r="CL35" s="699"/>
      <c r="CM35" s="699"/>
      <c r="CN35" s="699"/>
      <c r="CO35" s="699"/>
      <c r="CP35" s="699"/>
      <c r="CQ35" s="700"/>
      <c r="CR35" s="683">
        <v>
917992</v>
      </c>
      <c r="CS35" s="720"/>
      <c r="CT35" s="720"/>
      <c r="CU35" s="720"/>
      <c r="CV35" s="720"/>
      <c r="CW35" s="720"/>
      <c r="CX35" s="720"/>
      <c r="CY35" s="721"/>
      <c r="CZ35" s="688">
        <v>
1.2</v>
      </c>
      <c r="DA35" s="718"/>
      <c r="DB35" s="718"/>
      <c r="DC35" s="722"/>
      <c r="DD35" s="692">
        <v>
828630</v>
      </c>
      <c r="DE35" s="720"/>
      <c r="DF35" s="720"/>
      <c r="DG35" s="720"/>
      <c r="DH35" s="720"/>
      <c r="DI35" s="720"/>
      <c r="DJ35" s="720"/>
      <c r="DK35" s="721"/>
      <c r="DL35" s="692">
        <v>
800408</v>
      </c>
      <c r="DM35" s="720"/>
      <c r="DN35" s="720"/>
      <c r="DO35" s="720"/>
      <c r="DP35" s="720"/>
      <c r="DQ35" s="720"/>
      <c r="DR35" s="720"/>
      <c r="DS35" s="720"/>
      <c r="DT35" s="720"/>
      <c r="DU35" s="720"/>
      <c r="DV35" s="721"/>
      <c r="DW35" s="688">
        <v>
1.9</v>
      </c>
      <c r="DX35" s="718"/>
      <c r="DY35" s="718"/>
      <c r="DZ35" s="718"/>
      <c r="EA35" s="718"/>
      <c r="EB35" s="718"/>
      <c r="EC35" s="719"/>
    </row>
    <row r="36" spans="2:133" ht="11.25" customHeight="1" x14ac:dyDescent="0.2">
      <c r="B36" s="680" t="s">
        <v>
326</v>
      </c>
      <c r="C36" s="681"/>
      <c r="D36" s="681"/>
      <c r="E36" s="681"/>
      <c r="F36" s="681"/>
      <c r="G36" s="681"/>
      <c r="H36" s="681"/>
      <c r="I36" s="681"/>
      <c r="J36" s="681"/>
      <c r="K36" s="681"/>
      <c r="L36" s="681"/>
      <c r="M36" s="681"/>
      <c r="N36" s="681"/>
      <c r="O36" s="681"/>
      <c r="P36" s="681"/>
      <c r="Q36" s="682"/>
      <c r="R36" s="683">
        <v>
158509</v>
      </c>
      <c r="S36" s="684"/>
      <c r="T36" s="684"/>
      <c r="U36" s="684"/>
      <c r="V36" s="684"/>
      <c r="W36" s="684"/>
      <c r="X36" s="684"/>
      <c r="Y36" s="685"/>
      <c r="Z36" s="686">
        <v>
0.2</v>
      </c>
      <c r="AA36" s="686"/>
      <c r="AB36" s="686"/>
      <c r="AC36" s="686"/>
      <c r="AD36" s="687" t="s">
        <v>
173</v>
      </c>
      <c r="AE36" s="687"/>
      <c r="AF36" s="687"/>
      <c r="AG36" s="687"/>
      <c r="AH36" s="687"/>
      <c r="AI36" s="687"/>
      <c r="AJ36" s="687"/>
      <c r="AK36" s="687"/>
      <c r="AL36" s="688" t="s">
        <v>
173</v>
      </c>
      <c r="AM36" s="689"/>
      <c r="AN36" s="689"/>
      <c r="AO36" s="690"/>
      <c r="AP36" s="234"/>
      <c r="AQ36" s="757" t="s">
        <v>
327</v>
      </c>
      <c r="AR36" s="758"/>
      <c r="AS36" s="758"/>
      <c r="AT36" s="758"/>
      <c r="AU36" s="758"/>
      <c r="AV36" s="758"/>
      <c r="AW36" s="758"/>
      <c r="AX36" s="758"/>
      <c r="AY36" s="759"/>
      <c r="AZ36" s="672">
        <v>
7461813</v>
      </c>
      <c r="BA36" s="673"/>
      <c r="BB36" s="673"/>
      <c r="BC36" s="673"/>
      <c r="BD36" s="673"/>
      <c r="BE36" s="673"/>
      <c r="BF36" s="760"/>
      <c r="BG36" s="694" t="s">
        <v>
328</v>
      </c>
      <c r="BH36" s="695"/>
      <c r="BI36" s="695"/>
      <c r="BJ36" s="695"/>
      <c r="BK36" s="695"/>
      <c r="BL36" s="695"/>
      <c r="BM36" s="695"/>
      <c r="BN36" s="695"/>
      <c r="BO36" s="695"/>
      <c r="BP36" s="695"/>
      <c r="BQ36" s="695"/>
      <c r="BR36" s="695"/>
      <c r="BS36" s="695"/>
      <c r="BT36" s="695"/>
      <c r="BU36" s="696"/>
      <c r="BV36" s="672">
        <v>
173426</v>
      </c>
      <c r="BW36" s="673"/>
      <c r="BX36" s="673"/>
      <c r="BY36" s="673"/>
      <c r="BZ36" s="673"/>
      <c r="CA36" s="673"/>
      <c r="CB36" s="760"/>
      <c r="CD36" s="698" t="s">
        <v>
329</v>
      </c>
      <c r="CE36" s="699"/>
      <c r="CF36" s="699"/>
      <c r="CG36" s="699"/>
      <c r="CH36" s="699"/>
      <c r="CI36" s="699"/>
      <c r="CJ36" s="699"/>
      <c r="CK36" s="699"/>
      <c r="CL36" s="699"/>
      <c r="CM36" s="699"/>
      <c r="CN36" s="699"/>
      <c r="CO36" s="699"/>
      <c r="CP36" s="699"/>
      <c r="CQ36" s="700"/>
      <c r="CR36" s="683">
        <v>
5843202</v>
      </c>
      <c r="CS36" s="684"/>
      <c r="CT36" s="684"/>
      <c r="CU36" s="684"/>
      <c r="CV36" s="684"/>
      <c r="CW36" s="684"/>
      <c r="CX36" s="684"/>
      <c r="CY36" s="685"/>
      <c r="CZ36" s="688">
        <v>
7.7</v>
      </c>
      <c r="DA36" s="718"/>
      <c r="DB36" s="718"/>
      <c r="DC36" s="722"/>
      <c r="DD36" s="692">
        <v>
4235090</v>
      </c>
      <c r="DE36" s="684"/>
      <c r="DF36" s="684"/>
      <c r="DG36" s="684"/>
      <c r="DH36" s="684"/>
      <c r="DI36" s="684"/>
      <c r="DJ36" s="684"/>
      <c r="DK36" s="685"/>
      <c r="DL36" s="692">
        <v>
3261999</v>
      </c>
      <c r="DM36" s="684"/>
      <c r="DN36" s="684"/>
      <c r="DO36" s="684"/>
      <c r="DP36" s="684"/>
      <c r="DQ36" s="684"/>
      <c r="DR36" s="684"/>
      <c r="DS36" s="684"/>
      <c r="DT36" s="684"/>
      <c r="DU36" s="684"/>
      <c r="DV36" s="685"/>
      <c r="DW36" s="688">
        <v>
7.7</v>
      </c>
      <c r="DX36" s="718"/>
      <c r="DY36" s="718"/>
      <c r="DZ36" s="718"/>
      <c r="EA36" s="718"/>
      <c r="EB36" s="718"/>
      <c r="EC36" s="719"/>
    </row>
    <row r="37" spans="2:133" ht="11.25" customHeight="1" x14ac:dyDescent="0.2">
      <c r="B37" s="680" t="s">
        <v>
330</v>
      </c>
      <c r="C37" s="681"/>
      <c r="D37" s="681"/>
      <c r="E37" s="681"/>
      <c r="F37" s="681"/>
      <c r="G37" s="681"/>
      <c r="H37" s="681"/>
      <c r="I37" s="681"/>
      <c r="J37" s="681"/>
      <c r="K37" s="681"/>
      <c r="L37" s="681"/>
      <c r="M37" s="681"/>
      <c r="N37" s="681"/>
      <c r="O37" s="681"/>
      <c r="P37" s="681"/>
      <c r="Q37" s="682"/>
      <c r="R37" s="683">
        <v>
4748958</v>
      </c>
      <c r="S37" s="684"/>
      <c r="T37" s="684"/>
      <c r="U37" s="684"/>
      <c r="V37" s="684"/>
      <c r="W37" s="684"/>
      <c r="X37" s="684"/>
      <c r="Y37" s="685"/>
      <c r="Z37" s="686">
        <v>
5.9</v>
      </c>
      <c r="AA37" s="686"/>
      <c r="AB37" s="686"/>
      <c r="AC37" s="686"/>
      <c r="AD37" s="687" t="s">
        <v>
173</v>
      </c>
      <c r="AE37" s="687"/>
      <c r="AF37" s="687"/>
      <c r="AG37" s="687"/>
      <c r="AH37" s="687"/>
      <c r="AI37" s="687"/>
      <c r="AJ37" s="687"/>
      <c r="AK37" s="687"/>
      <c r="AL37" s="688" t="s">
        <v>
137</v>
      </c>
      <c r="AM37" s="689"/>
      <c r="AN37" s="689"/>
      <c r="AO37" s="690"/>
      <c r="AQ37" s="761" t="s">
        <v>
331</v>
      </c>
      <c r="AR37" s="762"/>
      <c r="AS37" s="762"/>
      <c r="AT37" s="762"/>
      <c r="AU37" s="762"/>
      <c r="AV37" s="762"/>
      <c r="AW37" s="762"/>
      <c r="AX37" s="762"/>
      <c r="AY37" s="763"/>
      <c r="AZ37" s="683">
        <v>
1892055</v>
      </c>
      <c r="BA37" s="684"/>
      <c r="BB37" s="684"/>
      <c r="BC37" s="684"/>
      <c r="BD37" s="720"/>
      <c r="BE37" s="720"/>
      <c r="BF37" s="750"/>
      <c r="BG37" s="698" t="s">
        <v>
332</v>
      </c>
      <c r="BH37" s="699"/>
      <c r="BI37" s="699"/>
      <c r="BJ37" s="699"/>
      <c r="BK37" s="699"/>
      <c r="BL37" s="699"/>
      <c r="BM37" s="699"/>
      <c r="BN37" s="699"/>
      <c r="BO37" s="699"/>
      <c r="BP37" s="699"/>
      <c r="BQ37" s="699"/>
      <c r="BR37" s="699"/>
      <c r="BS37" s="699"/>
      <c r="BT37" s="699"/>
      <c r="BU37" s="700"/>
      <c r="BV37" s="683">
        <v>
-287533</v>
      </c>
      <c r="BW37" s="684"/>
      <c r="BX37" s="684"/>
      <c r="BY37" s="684"/>
      <c r="BZ37" s="684"/>
      <c r="CA37" s="684"/>
      <c r="CB37" s="693"/>
      <c r="CD37" s="698" t="s">
        <v>
333</v>
      </c>
      <c r="CE37" s="699"/>
      <c r="CF37" s="699"/>
      <c r="CG37" s="699"/>
      <c r="CH37" s="699"/>
      <c r="CI37" s="699"/>
      <c r="CJ37" s="699"/>
      <c r="CK37" s="699"/>
      <c r="CL37" s="699"/>
      <c r="CM37" s="699"/>
      <c r="CN37" s="699"/>
      <c r="CO37" s="699"/>
      <c r="CP37" s="699"/>
      <c r="CQ37" s="700"/>
      <c r="CR37" s="683">
        <v>
582661</v>
      </c>
      <c r="CS37" s="720"/>
      <c r="CT37" s="720"/>
      <c r="CU37" s="720"/>
      <c r="CV37" s="720"/>
      <c r="CW37" s="720"/>
      <c r="CX37" s="720"/>
      <c r="CY37" s="721"/>
      <c r="CZ37" s="688">
        <v>
0.8</v>
      </c>
      <c r="DA37" s="718"/>
      <c r="DB37" s="718"/>
      <c r="DC37" s="722"/>
      <c r="DD37" s="692">
        <v>
582661</v>
      </c>
      <c r="DE37" s="720"/>
      <c r="DF37" s="720"/>
      <c r="DG37" s="720"/>
      <c r="DH37" s="720"/>
      <c r="DI37" s="720"/>
      <c r="DJ37" s="720"/>
      <c r="DK37" s="721"/>
      <c r="DL37" s="692">
        <v>
487326</v>
      </c>
      <c r="DM37" s="720"/>
      <c r="DN37" s="720"/>
      <c r="DO37" s="720"/>
      <c r="DP37" s="720"/>
      <c r="DQ37" s="720"/>
      <c r="DR37" s="720"/>
      <c r="DS37" s="720"/>
      <c r="DT37" s="720"/>
      <c r="DU37" s="720"/>
      <c r="DV37" s="721"/>
      <c r="DW37" s="688">
        <v>
1.1000000000000001</v>
      </c>
      <c r="DX37" s="718"/>
      <c r="DY37" s="718"/>
      <c r="DZ37" s="718"/>
      <c r="EA37" s="718"/>
      <c r="EB37" s="718"/>
      <c r="EC37" s="719"/>
    </row>
    <row r="38" spans="2:133" ht="11.25" customHeight="1" x14ac:dyDescent="0.2">
      <c r="B38" s="680" t="s">
        <v>
334</v>
      </c>
      <c r="C38" s="681"/>
      <c r="D38" s="681"/>
      <c r="E38" s="681"/>
      <c r="F38" s="681"/>
      <c r="G38" s="681"/>
      <c r="H38" s="681"/>
      <c r="I38" s="681"/>
      <c r="J38" s="681"/>
      <c r="K38" s="681"/>
      <c r="L38" s="681"/>
      <c r="M38" s="681"/>
      <c r="N38" s="681"/>
      <c r="O38" s="681"/>
      <c r="P38" s="681"/>
      <c r="Q38" s="682"/>
      <c r="R38" s="683">
        <v>
776770</v>
      </c>
      <c r="S38" s="684"/>
      <c r="T38" s="684"/>
      <c r="U38" s="684"/>
      <c r="V38" s="684"/>
      <c r="W38" s="684"/>
      <c r="X38" s="684"/>
      <c r="Y38" s="685"/>
      <c r="Z38" s="686">
        <v>
1</v>
      </c>
      <c r="AA38" s="686"/>
      <c r="AB38" s="686"/>
      <c r="AC38" s="686"/>
      <c r="AD38" s="687">
        <v>
807</v>
      </c>
      <c r="AE38" s="687"/>
      <c r="AF38" s="687"/>
      <c r="AG38" s="687"/>
      <c r="AH38" s="687"/>
      <c r="AI38" s="687"/>
      <c r="AJ38" s="687"/>
      <c r="AK38" s="687"/>
      <c r="AL38" s="688">
        <v>
0</v>
      </c>
      <c r="AM38" s="689"/>
      <c r="AN38" s="689"/>
      <c r="AO38" s="690"/>
      <c r="AQ38" s="761" t="s">
        <v>
335</v>
      </c>
      <c r="AR38" s="762"/>
      <c r="AS38" s="762"/>
      <c r="AT38" s="762"/>
      <c r="AU38" s="762"/>
      <c r="AV38" s="762"/>
      <c r="AW38" s="762"/>
      <c r="AX38" s="762"/>
      <c r="AY38" s="763"/>
      <c r="AZ38" s="683" t="s">
        <v>
173</v>
      </c>
      <c r="BA38" s="684"/>
      <c r="BB38" s="684"/>
      <c r="BC38" s="684"/>
      <c r="BD38" s="720"/>
      <c r="BE38" s="720"/>
      <c r="BF38" s="750"/>
      <c r="BG38" s="698" t="s">
        <v>
336</v>
      </c>
      <c r="BH38" s="699"/>
      <c r="BI38" s="699"/>
      <c r="BJ38" s="699"/>
      <c r="BK38" s="699"/>
      <c r="BL38" s="699"/>
      <c r="BM38" s="699"/>
      <c r="BN38" s="699"/>
      <c r="BO38" s="699"/>
      <c r="BP38" s="699"/>
      <c r="BQ38" s="699"/>
      <c r="BR38" s="699"/>
      <c r="BS38" s="699"/>
      <c r="BT38" s="699"/>
      <c r="BU38" s="700"/>
      <c r="BV38" s="683">
        <v>
25839</v>
      </c>
      <c r="BW38" s="684"/>
      <c r="BX38" s="684"/>
      <c r="BY38" s="684"/>
      <c r="BZ38" s="684"/>
      <c r="CA38" s="684"/>
      <c r="CB38" s="693"/>
      <c r="CD38" s="698" t="s">
        <v>
337</v>
      </c>
      <c r="CE38" s="699"/>
      <c r="CF38" s="699"/>
      <c r="CG38" s="699"/>
      <c r="CH38" s="699"/>
      <c r="CI38" s="699"/>
      <c r="CJ38" s="699"/>
      <c r="CK38" s="699"/>
      <c r="CL38" s="699"/>
      <c r="CM38" s="699"/>
      <c r="CN38" s="699"/>
      <c r="CO38" s="699"/>
      <c r="CP38" s="699"/>
      <c r="CQ38" s="700"/>
      <c r="CR38" s="683">
        <v>
7461813</v>
      </c>
      <c r="CS38" s="684"/>
      <c r="CT38" s="684"/>
      <c r="CU38" s="684"/>
      <c r="CV38" s="684"/>
      <c r="CW38" s="684"/>
      <c r="CX38" s="684"/>
      <c r="CY38" s="685"/>
      <c r="CZ38" s="688">
        <v>
9.9</v>
      </c>
      <c r="DA38" s="718"/>
      <c r="DB38" s="718"/>
      <c r="DC38" s="722"/>
      <c r="DD38" s="692">
        <v>
6569474</v>
      </c>
      <c r="DE38" s="684"/>
      <c r="DF38" s="684"/>
      <c r="DG38" s="684"/>
      <c r="DH38" s="684"/>
      <c r="DI38" s="684"/>
      <c r="DJ38" s="684"/>
      <c r="DK38" s="685"/>
      <c r="DL38" s="692">
        <v>
5591001</v>
      </c>
      <c r="DM38" s="684"/>
      <c r="DN38" s="684"/>
      <c r="DO38" s="684"/>
      <c r="DP38" s="684"/>
      <c r="DQ38" s="684"/>
      <c r="DR38" s="684"/>
      <c r="DS38" s="684"/>
      <c r="DT38" s="684"/>
      <c r="DU38" s="684"/>
      <c r="DV38" s="685"/>
      <c r="DW38" s="688">
        <v>
13.1</v>
      </c>
      <c r="DX38" s="718"/>
      <c r="DY38" s="718"/>
      <c r="DZ38" s="718"/>
      <c r="EA38" s="718"/>
      <c r="EB38" s="718"/>
      <c r="EC38" s="719"/>
    </row>
    <row r="39" spans="2:133" ht="11.25" customHeight="1" x14ac:dyDescent="0.2">
      <c r="B39" s="680" t="s">
        <v>
338</v>
      </c>
      <c r="C39" s="681"/>
      <c r="D39" s="681"/>
      <c r="E39" s="681"/>
      <c r="F39" s="681"/>
      <c r="G39" s="681"/>
      <c r="H39" s="681"/>
      <c r="I39" s="681"/>
      <c r="J39" s="681"/>
      <c r="K39" s="681"/>
      <c r="L39" s="681"/>
      <c r="M39" s="681"/>
      <c r="N39" s="681"/>
      <c r="O39" s="681"/>
      <c r="P39" s="681"/>
      <c r="Q39" s="682"/>
      <c r="R39" s="683">
        <v>
2364500</v>
      </c>
      <c r="S39" s="684"/>
      <c r="T39" s="684"/>
      <c r="U39" s="684"/>
      <c r="V39" s="684"/>
      <c r="W39" s="684"/>
      <c r="X39" s="684"/>
      <c r="Y39" s="685"/>
      <c r="Z39" s="686">
        <v>
2.9</v>
      </c>
      <c r="AA39" s="686"/>
      <c r="AB39" s="686"/>
      <c r="AC39" s="686"/>
      <c r="AD39" s="687" t="s">
        <v>
137</v>
      </c>
      <c r="AE39" s="687"/>
      <c r="AF39" s="687"/>
      <c r="AG39" s="687"/>
      <c r="AH39" s="687"/>
      <c r="AI39" s="687"/>
      <c r="AJ39" s="687"/>
      <c r="AK39" s="687"/>
      <c r="AL39" s="688" t="s">
        <v>
173</v>
      </c>
      <c r="AM39" s="689"/>
      <c r="AN39" s="689"/>
      <c r="AO39" s="690"/>
      <c r="AQ39" s="761" t="s">
        <v>
339</v>
      </c>
      <c r="AR39" s="762"/>
      <c r="AS39" s="762"/>
      <c r="AT39" s="762"/>
      <c r="AU39" s="762"/>
      <c r="AV39" s="762"/>
      <c r="AW39" s="762"/>
      <c r="AX39" s="762"/>
      <c r="AY39" s="763"/>
      <c r="AZ39" s="683" t="s">
        <v>
173</v>
      </c>
      <c r="BA39" s="684"/>
      <c r="BB39" s="684"/>
      <c r="BC39" s="684"/>
      <c r="BD39" s="720"/>
      <c r="BE39" s="720"/>
      <c r="BF39" s="750"/>
      <c r="BG39" s="698" t="s">
        <v>
340</v>
      </c>
      <c r="BH39" s="699"/>
      <c r="BI39" s="699"/>
      <c r="BJ39" s="699"/>
      <c r="BK39" s="699"/>
      <c r="BL39" s="699"/>
      <c r="BM39" s="699"/>
      <c r="BN39" s="699"/>
      <c r="BO39" s="699"/>
      <c r="BP39" s="699"/>
      <c r="BQ39" s="699"/>
      <c r="BR39" s="699"/>
      <c r="BS39" s="699"/>
      <c r="BT39" s="699"/>
      <c r="BU39" s="700"/>
      <c r="BV39" s="683">
        <v>
37919</v>
      </c>
      <c r="BW39" s="684"/>
      <c r="BX39" s="684"/>
      <c r="BY39" s="684"/>
      <c r="BZ39" s="684"/>
      <c r="CA39" s="684"/>
      <c r="CB39" s="693"/>
      <c r="CD39" s="698" t="s">
        <v>
341</v>
      </c>
      <c r="CE39" s="699"/>
      <c r="CF39" s="699"/>
      <c r="CG39" s="699"/>
      <c r="CH39" s="699"/>
      <c r="CI39" s="699"/>
      <c r="CJ39" s="699"/>
      <c r="CK39" s="699"/>
      <c r="CL39" s="699"/>
      <c r="CM39" s="699"/>
      <c r="CN39" s="699"/>
      <c r="CO39" s="699"/>
      <c r="CP39" s="699"/>
      <c r="CQ39" s="700"/>
      <c r="CR39" s="683">
        <v>
2376426</v>
      </c>
      <c r="CS39" s="720"/>
      <c r="CT39" s="720"/>
      <c r="CU39" s="720"/>
      <c r="CV39" s="720"/>
      <c r="CW39" s="720"/>
      <c r="CX39" s="720"/>
      <c r="CY39" s="721"/>
      <c r="CZ39" s="688">
        <v>
3.1</v>
      </c>
      <c r="DA39" s="718"/>
      <c r="DB39" s="718"/>
      <c r="DC39" s="722"/>
      <c r="DD39" s="692">
        <v>
2366803</v>
      </c>
      <c r="DE39" s="720"/>
      <c r="DF39" s="720"/>
      <c r="DG39" s="720"/>
      <c r="DH39" s="720"/>
      <c r="DI39" s="720"/>
      <c r="DJ39" s="720"/>
      <c r="DK39" s="721"/>
      <c r="DL39" s="692" t="s">
        <v>
173</v>
      </c>
      <c r="DM39" s="720"/>
      <c r="DN39" s="720"/>
      <c r="DO39" s="720"/>
      <c r="DP39" s="720"/>
      <c r="DQ39" s="720"/>
      <c r="DR39" s="720"/>
      <c r="DS39" s="720"/>
      <c r="DT39" s="720"/>
      <c r="DU39" s="720"/>
      <c r="DV39" s="721"/>
      <c r="DW39" s="688" t="s">
        <v>
278</v>
      </c>
      <c r="DX39" s="718"/>
      <c r="DY39" s="718"/>
      <c r="DZ39" s="718"/>
      <c r="EA39" s="718"/>
      <c r="EB39" s="718"/>
      <c r="EC39" s="719"/>
    </row>
    <row r="40" spans="2:133" ht="11.25" customHeight="1" x14ac:dyDescent="0.2">
      <c r="B40" s="680" t="s">
        <v>
342</v>
      </c>
      <c r="C40" s="681"/>
      <c r="D40" s="681"/>
      <c r="E40" s="681"/>
      <c r="F40" s="681"/>
      <c r="G40" s="681"/>
      <c r="H40" s="681"/>
      <c r="I40" s="681"/>
      <c r="J40" s="681"/>
      <c r="K40" s="681"/>
      <c r="L40" s="681"/>
      <c r="M40" s="681"/>
      <c r="N40" s="681"/>
      <c r="O40" s="681"/>
      <c r="P40" s="681"/>
      <c r="Q40" s="682"/>
      <c r="R40" s="683" t="s">
        <v>
173</v>
      </c>
      <c r="S40" s="684"/>
      <c r="T40" s="684"/>
      <c r="U40" s="684"/>
      <c r="V40" s="684"/>
      <c r="W40" s="684"/>
      <c r="X40" s="684"/>
      <c r="Y40" s="685"/>
      <c r="Z40" s="686" t="s">
        <v>
173</v>
      </c>
      <c r="AA40" s="686"/>
      <c r="AB40" s="686"/>
      <c r="AC40" s="686"/>
      <c r="AD40" s="687" t="s">
        <v>
173</v>
      </c>
      <c r="AE40" s="687"/>
      <c r="AF40" s="687"/>
      <c r="AG40" s="687"/>
      <c r="AH40" s="687"/>
      <c r="AI40" s="687"/>
      <c r="AJ40" s="687"/>
      <c r="AK40" s="687"/>
      <c r="AL40" s="688" t="s">
        <v>
137</v>
      </c>
      <c r="AM40" s="689"/>
      <c r="AN40" s="689"/>
      <c r="AO40" s="690"/>
      <c r="AQ40" s="761" t="s">
        <v>
343</v>
      </c>
      <c r="AR40" s="762"/>
      <c r="AS40" s="762"/>
      <c r="AT40" s="762"/>
      <c r="AU40" s="762"/>
      <c r="AV40" s="762"/>
      <c r="AW40" s="762"/>
      <c r="AX40" s="762"/>
      <c r="AY40" s="763"/>
      <c r="AZ40" s="683" t="s">
        <v>
137</v>
      </c>
      <c r="BA40" s="684"/>
      <c r="BB40" s="684"/>
      <c r="BC40" s="684"/>
      <c r="BD40" s="720"/>
      <c r="BE40" s="720"/>
      <c r="BF40" s="750"/>
      <c r="BG40" s="764" t="s">
        <v>
344</v>
      </c>
      <c r="BH40" s="765"/>
      <c r="BI40" s="765"/>
      <c r="BJ40" s="765"/>
      <c r="BK40" s="765"/>
      <c r="BL40" s="235"/>
      <c r="BM40" s="699" t="s">
        <v>
345</v>
      </c>
      <c r="BN40" s="699"/>
      <c r="BO40" s="699"/>
      <c r="BP40" s="699"/>
      <c r="BQ40" s="699"/>
      <c r="BR40" s="699"/>
      <c r="BS40" s="699"/>
      <c r="BT40" s="699"/>
      <c r="BU40" s="700"/>
      <c r="BV40" s="683">
        <v>
104</v>
      </c>
      <c r="BW40" s="684"/>
      <c r="BX40" s="684"/>
      <c r="BY40" s="684"/>
      <c r="BZ40" s="684"/>
      <c r="CA40" s="684"/>
      <c r="CB40" s="693"/>
      <c r="CD40" s="698" t="s">
        <v>
346</v>
      </c>
      <c r="CE40" s="699"/>
      <c r="CF40" s="699"/>
      <c r="CG40" s="699"/>
      <c r="CH40" s="699"/>
      <c r="CI40" s="699"/>
      <c r="CJ40" s="699"/>
      <c r="CK40" s="699"/>
      <c r="CL40" s="699"/>
      <c r="CM40" s="699"/>
      <c r="CN40" s="699"/>
      <c r="CO40" s="699"/>
      <c r="CP40" s="699"/>
      <c r="CQ40" s="700"/>
      <c r="CR40" s="683">
        <v>
40518</v>
      </c>
      <c r="CS40" s="684"/>
      <c r="CT40" s="684"/>
      <c r="CU40" s="684"/>
      <c r="CV40" s="684"/>
      <c r="CW40" s="684"/>
      <c r="CX40" s="684"/>
      <c r="CY40" s="685"/>
      <c r="CZ40" s="688">
        <v>
0.1</v>
      </c>
      <c r="DA40" s="718"/>
      <c r="DB40" s="718"/>
      <c r="DC40" s="722"/>
      <c r="DD40" s="692">
        <v>
245</v>
      </c>
      <c r="DE40" s="684"/>
      <c r="DF40" s="684"/>
      <c r="DG40" s="684"/>
      <c r="DH40" s="684"/>
      <c r="DI40" s="684"/>
      <c r="DJ40" s="684"/>
      <c r="DK40" s="685"/>
      <c r="DL40" s="692" t="s">
        <v>
173</v>
      </c>
      <c r="DM40" s="684"/>
      <c r="DN40" s="684"/>
      <c r="DO40" s="684"/>
      <c r="DP40" s="684"/>
      <c r="DQ40" s="684"/>
      <c r="DR40" s="684"/>
      <c r="DS40" s="684"/>
      <c r="DT40" s="684"/>
      <c r="DU40" s="684"/>
      <c r="DV40" s="685"/>
      <c r="DW40" s="688" t="s">
        <v>
173</v>
      </c>
      <c r="DX40" s="718"/>
      <c r="DY40" s="718"/>
      <c r="DZ40" s="718"/>
      <c r="EA40" s="718"/>
      <c r="EB40" s="718"/>
      <c r="EC40" s="719"/>
    </row>
    <row r="41" spans="2:133" ht="11.25" customHeight="1" x14ac:dyDescent="0.2">
      <c r="B41" s="680" t="s">
        <v>
347</v>
      </c>
      <c r="C41" s="681"/>
      <c r="D41" s="681"/>
      <c r="E41" s="681"/>
      <c r="F41" s="681"/>
      <c r="G41" s="681"/>
      <c r="H41" s="681"/>
      <c r="I41" s="681"/>
      <c r="J41" s="681"/>
      <c r="K41" s="681"/>
      <c r="L41" s="681"/>
      <c r="M41" s="681"/>
      <c r="N41" s="681"/>
      <c r="O41" s="681"/>
      <c r="P41" s="681"/>
      <c r="Q41" s="682"/>
      <c r="R41" s="683" t="s">
        <v>
173</v>
      </c>
      <c r="S41" s="684"/>
      <c r="T41" s="684"/>
      <c r="U41" s="684"/>
      <c r="V41" s="684"/>
      <c r="W41" s="684"/>
      <c r="X41" s="684"/>
      <c r="Y41" s="685"/>
      <c r="Z41" s="686" t="s">
        <v>
173</v>
      </c>
      <c r="AA41" s="686"/>
      <c r="AB41" s="686"/>
      <c r="AC41" s="686"/>
      <c r="AD41" s="687" t="s">
        <v>
137</v>
      </c>
      <c r="AE41" s="687"/>
      <c r="AF41" s="687"/>
      <c r="AG41" s="687"/>
      <c r="AH41" s="687"/>
      <c r="AI41" s="687"/>
      <c r="AJ41" s="687"/>
      <c r="AK41" s="687"/>
      <c r="AL41" s="688" t="s">
        <v>
173</v>
      </c>
      <c r="AM41" s="689"/>
      <c r="AN41" s="689"/>
      <c r="AO41" s="690"/>
      <c r="AQ41" s="761" t="s">
        <v>
348</v>
      </c>
      <c r="AR41" s="762"/>
      <c r="AS41" s="762"/>
      <c r="AT41" s="762"/>
      <c r="AU41" s="762"/>
      <c r="AV41" s="762"/>
      <c r="AW41" s="762"/>
      <c r="AX41" s="762"/>
      <c r="AY41" s="763"/>
      <c r="AZ41" s="683">
        <v>
1510000</v>
      </c>
      <c r="BA41" s="684"/>
      <c r="BB41" s="684"/>
      <c r="BC41" s="684"/>
      <c r="BD41" s="720"/>
      <c r="BE41" s="720"/>
      <c r="BF41" s="750"/>
      <c r="BG41" s="764"/>
      <c r="BH41" s="765"/>
      <c r="BI41" s="765"/>
      <c r="BJ41" s="765"/>
      <c r="BK41" s="765"/>
      <c r="BL41" s="235"/>
      <c r="BM41" s="699" t="s">
        <v>
349</v>
      </c>
      <c r="BN41" s="699"/>
      <c r="BO41" s="699"/>
      <c r="BP41" s="699"/>
      <c r="BQ41" s="699"/>
      <c r="BR41" s="699"/>
      <c r="BS41" s="699"/>
      <c r="BT41" s="699"/>
      <c r="BU41" s="700"/>
      <c r="BV41" s="683" t="s">
        <v>
137</v>
      </c>
      <c r="BW41" s="684"/>
      <c r="BX41" s="684"/>
      <c r="BY41" s="684"/>
      <c r="BZ41" s="684"/>
      <c r="CA41" s="684"/>
      <c r="CB41" s="693"/>
      <c r="CD41" s="698" t="s">
        <v>
350</v>
      </c>
      <c r="CE41" s="699"/>
      <c r="CF41" s="699"/>
      <c r="CG41" s="699"/>
      <c r="CH41" s="699"/>
      <c r="CI41" s="699"/>
      <c r="CJ41" s="699"/>
      <c r="CK41" s="699"/>
      <c r="CL41" s="699"/>
      <c r="CM41" s="699"/>
      <c r="CN41" s="699"/>
      <c r="CO41" s="699"/>
      <c r="CP41" s="699"/>
      <c r="CQ41" s="700"/>
      <c r="CR41" s="683" t="s">
        <v>
173</v>
      </c>
      <c r="CS41" s="720"/>
      <c r="CT41" s="720"/>
      <c r="CU41" s="720"/>
      <c r="CV41" s="720"/>
      <c r="CW41" s="720"/>
      <c r="CX41" s="720"/>
      <c r="CY41" s="721"/>
      <c r="CZ41" s="688" t="s">
        <v>
137</v>
      </c>
      <c r="DA41" s="718"/>
      <c r="DB41" s="718"/>
      <c r="DC41" s="722"/>
      <c r="DD41" s="692" t="s">
        <v>
173</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2" t="s">
        <v>
351</v>
      </c>
      <c r="C42" s="733"/>
      <c r="D42" s="733"/>
      <c r="E42" s="733"/>
      <c r="F42" s="733"/>
      <c r="G42" s="733"/>
      <c r="H42" s="733"/>
      <c r="I42" s="733"/>
      <c r="J42" s="733"/>
      <c r="K42" s="733"/>
      <c r="L42" s="733"/>
      <c r="M42" s="733"/>
      <c r="N42" s="733"/>
      <c r="O42" s="733"/>
      <c r="P42" s="733"/>
      <c r="Q42" s="734"/>
      <c r="R42" s="768">
        <v>
80667857</v>
      </c>
      <c r="S42" s="769"/>
      <c r="T42" s="769"/>
      <c r="U42" s="769"/>
      <c r="V42" s="769"/>
      <c r="W42" s="769"/>
      <c r="X42" s="769"/>
      <c r="Y42" s="777"/>
      <c r="Z42" s="778">
        <v>
100</v>
      </c>
      <c r="AA42" s="778"/>
      <c r="AB42" s="778"/>
      <c r="AC42" s="778"/>
      <c r="AD42" s="779">
        <v>
42616571</v>
      </c>
      <c r="AE42" s="779"/>
      <c r="AF42" s="779"/>
      <c r="AG42" s="779"/>
      <c r="AH42" s="779"/>
      <c r="AI42" s="779"/>
      <c r="AJ42" s="779"/>
      <c r="AK42" s="779"/>
      <c r="AL42" s="780">
        <v>
100</v>
      </c>
      <c r="AM42" s="755"/>
      <c r="AN42" s="755"/>
      <c r="AO42" s="781"/>
      <c r="AQ42" s="782" t="s">
        <v>
352</v>
      </c>
      <c r="AR42" s="783"/>
      <c r="AS42" s="783"/>
      <c r="AT42" s="783"/>
      <c r="AU42" s="783"/>
      <c r="AV42" s="783"/>
      <c r="AW42" s="783"/>
      <c r="AX42" s="783"/>
      <c r="AY42" s="784"/>
      <c r="AZ42" s="768">
        <v>
4059758</v>
      </c>
      <c r="BA42" s="769"/>
      <c r="BB42" s="769"/>
      <c r="BC42" s="769"/>
      <c r="BD42" s="754"/>
      <c r="BE42" s="754"/>
      <c r="BF42" s="756"/>
      <c r="BG42" s="766"/>
      <c r="BH42" s="767"/>
      <c r="BI42" s="767"/>
      <c r="BJ42" s="767"/>
      <c r="BK42" s="767"/>
      <c r="BL42" s="236"/>
      <c r="BM42" s="709" t="s">
        <v>
353</v>
      </c>
      <c r="BN42" s="709"/>
      <c r="BO42" s="709"/>
      <c r="BP42" s="709"/>
      <c r="BQ42" s="709"/>
      <c r="BR42" s="709"/>
      <c r="BS42" s="709"/>
      <c r="BT42" s="709"/>
      <c r="BU42" s="710"/>
      <c r="BV42" s="768">
        <v>
289</v>
      </c>
      <c r="BW42" s="769"/>
      <c r="BX42" s="769"/>
      <c r="BY42" s="769"/>
      <c r="BZ42" s="769"/>
      <c r="CA42" s="769"/>
      <c r="CB42" s="776"/>
      <c r="CD42" s="680" t="s">
        <v>
354</v>
      </c>
      <c r="CE42" s="681"/>
      <c r="CF42" s="681"/>
      <c r="CG42" s="681"/>
      <c r="CH42" s="681"/>
      <c r="CI42" s="681"/>
      <c r="CJ42" s="681"/>
      <c r="CK42" s="681"/>
      <c r="CL42" s="681"/>
      <c r="CM42" s="681"/>
      <c r="CN42" s="681"/>
      <c r="CO42" s="681"/>
      <c r="CP42" s="681"/>
      <c r="CQ42" s="682"/>
      <c r="CR42" s="683">
        <v>
6398107</v>
      </c>
      <c r="CS42" s="684"/>
      <c r="CT42" s="684"/>
      <c r="CU42" s="684"/>
      <c r="CV42" s="684"/>
      <c r="CW42" s="684"/>
      <c r="CX42" s="684"/>
      <c r="CY42" s="685"/>
      <c r="CZ42" s="688">
        <v>
8.5</v>
      </c>
      <c r="DA42" s="689"/>
      <c r="DB42" s="689"/>
      <c r="DC42" s="701"/>
      <c r="DD42" s="692">
        <v>
1828174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7"/>
      <c r="BW43" s="237"/>
      <c r="BX43" s="237"/>
      <c r="BY43" s="237"/>
      <c r="BZ43" s="237"/>
      <c r="CA43" s="237"/>
      <c r="CB43" s="237"/>
      <c r="CD43" s="680" t="s">
        <v>
355</v>
      </c>
      <c r="CE43" s="681"/>
      <c r="CF43" s="681"/>
      <c r="CG43" s="681"/>
      <c r="CH43" s="681"/>
      <c r="CI43" s="681"/>
      <c r="CJ43" s="681"/>
      <c r="CK43" s="681"/>
      <c r="CL43" s="681"/>
      <c r="CM43" s="681"/>
      <c r="CN43" s="681"/>
      <c r="CO43" s="681"/>
      <c r="CP43" s="681"/>
      <c r="CQ43" s="682"/>
      <c r="CR43" s="683">
        <v>
114834</v>
      </c>
      <c r="CS43" s="720"/>
      <c r="CT43" s="720"/>
      <c r="CU43" s="720"/>
      <c r="CV43" s="720"/>
      <c r="CW43" s="720"/>
      <c r="CX43" s="720"/>
      <c r="CY43" s="721"/>
      <c r="CZ43" s="688">
        <v>
0.2</v>
      </c>
      <c r="DA43" s="718"/>
      <c r="DB43" s="718"/>
      <c r="DC43" s="722"/>
      <c r="DD43" s="692">
        <v>
114834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303</v>
      </c>
      <c r="CE44" s="796"/>
      <c r="CF44" s="680" t="s">
        <v>
356</v>
      </c>
      <c r="CG44" s="681"/>
      <c r="CH44" s="681"/>
      <c r="CI44" s="681"/>
      <c r="CJ44" s="681"/>
      <c r="CK44" s="681"/>
      <c r="CL44" s="681"/>
      <c r="CM44" s="681"/>
      <c r="CN44" s="681"/>
      <c r="CO44" s="681"/>
      <c r="CP44" s="681"/>
      <c r="CQ44" s="682"/>
      <c r="CR44" s="683">
        <v>
6382106</v>
      </c>
      <c r="CS44" s="684"/>
      <c r="CT44" s="684"/>
      <c r="CU44" s="684"/>
      <c r="CV44" s="684"/>
      <c r="CW44" s="684"/>
      <c r="CX44" s="684"/>
      <c r="CY44" s="685"/>
      <c r="CZ44" s="688">
        <v>
8.4</v>
      </c>
      <c r="DA44" s="689"/>
      <c r="DB44" s="689"/>
      <c r="DC44" s="701"/>
      <c r="DD44" s="692">
        <v>
1818167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357</v>
      </c>
      <c r="CG45" s="681"/>
      <c r="CH45" s="681"/>
      <c r="CI45" s="681"/>
      <c r="CJ45" s="681"/>
      <c r="CK45" s="681"/>
      <c r="CL45" s="681"/>
      <c r="CM45" s="681"/>
      <c r="CN45" s="681"/>
      <c r="CO45" s="681"/>
      <c r="CP45" s="681"/>
      <c r="CQ45" s="682"/>
      <c r="CR45" s="683">
        <v>
1207397</v>
      </c>
      <c r="CS45" s="720"/>
      <c r="CT45" s="720"/>
      <c r="CU45" s="720"/>
      <c r="CV45" s="720"/>
      <c r="CW45" s="720"/>
      <c r="CX45" s="720"/>
      <c r="CY45" s="721"/>
      <c r="CZ45" s="688">
        <v>
1.6</v>
      </c>
      <c r="DA45" s="718"/>
      <c r="DB45" s="718"/>
      <c r="DC45" s="722"/>
      <c r="DD45" s="692">
        <v>
99484</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29" t="s">
        <v>
358</v>
      </c>
      <c r="C46" s="229"/>
      <c r="D46" s="229"/>
      <c r="E46" s="229"/>
      <c r="F46" s="229"/>
      <c r="G46" s="229"/>
      <c r="H46" s="229"/>
      <c r="I46" s="229"/>
      <c r="J46" s="229"/>
      <c r="K46" s="229"/>
      <c r="L46" s="229"/>
      <c r="M46" s="229"/>
      <c r="N46" s="229"/>
      <c r="O46" s="229"/>
      <c r="P46" s="229"/>
      <c r="Q46" s="229"/>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
359</v>
      </c>
      <c r="CG46" s="681"/>
      <c r="CH46" s="681"/>
      <c r="CI46" s="681"/>
      <c r="CJ46" s="681"/>
      <c r="CK46" s="681"/>
      <c r="CL46" s="681"/>
      <c r="CM46" s="681"/>
      <c r="CN46" s="681"/>
      <c r="CO46" s="681"/>
      <c r="CP46" s="681"/>
      <c r="CQ46" s="682"/>
      <c r="CR46" s="683">
        <v>
5174709</v>
      </c>
      <c r="CS46" s="684"/>
      <c r="CT46" s="684"/>
      <c r="CU46" s="684"/>
      <c r="CV46" s="684"/>
      <c r="CW46" s="684"/>
      <c r="CX46" s="684"/>
      <c r="CY46" s="685"/>
      <c r="CZ46" s="688">
        <v>
6.8</v>
      </c>
      <c r="DA46" s="689"/>
      <c r="DB46" s="689"/>
      <c r="DC46" s="701"/>
      <c r="DD46" s="692">
        <v>
1718683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39" t="s">
        <v>
360</v>
      </c>
      <c r="C47" s="229"/>
      <c r="D47" s="229"/>
      <c r="E47" s="229"/>
      <c r="F47" s="229"/>
      <c r="G47" s="229"/>
      <c r="H47" s="229"/>
      <c r="I47" s="229"/>
      <c r="J47" s="229"/>
      <c r="K47" s="229"/>
      <c r="L47" s="229"/>
      <c r="M47" s="229"/>
      <c r="N47" s="229"/>
      <c r="O47" s="229"/>
      <c r="P47" s="229"/>
      <c r="Q47" s="229"/>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797"/>
      <c r="CE47" s="798"/>
      <c r="CF47" s="680" t="s">
        <v>
361</v>
      </c>
      <c r="CG47" s="681"/>
      <c r="CH47" s="681"/>
      <c r="CI47" s="681"/>
      <c r="CJ47" s="681"/>
      <c r="CK47" s="681"/>
      <c r="CL47" s="681"/>
      <c r="CM47" s="681"/>
      <c r="CN47" s="681"/>
      <c r="CO47" s="681"/>
      <c r="CP47" s="681"/>
      <c r="CQ47" s="682"/>
      <c r="CR47" s="683">
        <v>
16001</v>
      </c>
      <c r="CS47" s="720"/>
      <c r="CT47" s="720"/>
      <c r="CU47" s="720"/>
      <c r="CV47" s="720"/>
      <c r="CW47" s="720"/>
      <c r="CX47" s="720"/>
      <c r="CY47" s="721"/>
      <c r="CZ47" s="688">
        <v>
0</v>
      </c>
      <c r="DA47" s="718"/>
      <c r="DB47" s="718"/>
      <c r="DC47" s="722"/>
      <c r="DD47" s="692">
        <v>
10007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0" t="s">
        <v>
362</v>
      </c>
      <c r="CD48" s="799"/>
      <c r="CE48" s="800"/>
      <c r="CF48" s="680" t="s">
        <v>
363</v>
      </c>
      <c r="CG48" s="681"/>
      <c r="CH48" s="681"/>
      <c r="CI48" s="681"/>
      <c r="CJ48" s="681"/>
      <c r="CK48" s="681"/>
      <c r="CL48" s="681"/>
      <c r="CM48" s="681"/>
      <c r="CN48" s="681"/>
      <c r="CO48" s="681"/>
      <c r="CP48" s="681"/>
      <c r="CQ48" s="682"/>
      <c r="CR48" s="683" t="s">
        <v>
264</v>
      </c>
      <c r="CS48" s="684"/>
      <c r="CT48" s="684"/>
      <c r="CU48" s="684"/>
      <c r="CV48" s="684"/>
      <c r="CW48" s="684"/>
      <c r="CX48" s="684"/>
      <c r="CY48" s="685"/>
      <c r="CZ48" s="688" t="s">
        <v>
137</v>
      </c>
      <c r="DA48" s="689"/>
      <c r="DB48" s="689"/>
      <c r="DC48" s="701"/>
      <c r="DD48" s="692" t="s">
        <v>
173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2" t="s">
        <v>
364</v>
      </c>
      <c r="CE49" s="733"/>
      <c r="CF49" s="733"/>
      <c r="CG49" s="733"/>
      <c r="CH49" s="733"/>
      <c r="CI49" s="733"/>
      <c r="CJ49" s="733"/>
      <c r="CK49" s="733"/>
      <c r="CL49" s="733"/>
      <c r="CM49" s="733"/>
      <c r="CN49" s="733"/>
      <c r="CO49" s="733"/>
      <c r="CP49" s="733"/>
      <c r="CQ49" s="734"/>
      <c r="CR49" s="768">
        <v>
75637291</v>
      </c>
      <c r="CS49" s="754"/>
      <c r="CT49" s="754"/>
      <c r="CU49" s="754"/>
      <c r="CV49" s="754"/>
      <c r="CW49" s="754"/>
      <c r="CX49" s="754"/>
      <c r="CY49" s="785"/>
      <c r="CZ49" s="780">
        <v>
100</v>
      </c>
      <c r="DA49" s="786"/>
      <c r="DB49" s="786"/>
      <c r="DC49" s="787"/>
      <c r="DD49" s="788">
        <v>
46047677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klzyBJ41V9Z2Xd5/uOXCQBmz9TC1we81dFCIK4l5APfKK9wZYid8qqGFvf4D3wiKY4+lHYFNOJgNvDrYCF3IQ==" saltValue="JZcu/tgZCdPCiO2x99ODX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
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
366</v>
      </c>
      <c r="DK2" s="831"/>
      <c r="DL2" s="831"/>
      <c r="DM2" s="831"/>
      <c r="DN2" s="831"/>
      <c r="DO2" s="832"/>
      <c r="DP2" s="249"/>
      <c r="DQ2" s="830" t="s">
        <v>
367</v>
      </c>
      <c r="DR2" s="831"/>
      <c r="DS2" s="831"/>
      <c r="DT2" s="831"/>
      <c r="DU2" s="831"/>
      <c r="DV2" s="831"/>
      <c r="DW2" s="831"/>
      <c r="DX2" s="831"/>
      <c r="DY2" s="831"/>
      <c r="DZ2" s="832"/>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33" t="s">
        <v>
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
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4" t="s">
        <v>
370</v>
      </c>
      <c r="B5" s="825"/>
      <c r="C5" s="825"/>
      <c r="D5" s="825"/>
      <c r="E5" s="825"/>
      <c r="F5" s="825"/>
      <c r="G5" s="825"/>
      <c r="H5" s="825"/>
      <c r="I5" s="825"/>
      <c r="J5" s="825"/>
      <c r="K5" s="825"/>
      <c r="L5" s="825"/>
      <c r="M5" s="825"/>
      <c r="N5" s="825"/>
      <c r="O5" s="825"/>
      <c r="P5" s="826"/>
      <c r="Q5" s="801" t="s">
        <v>
371</v>
      </c>
      <c r="R5" s="802"/>
      <c r="S5" s="802"/>
      <c r="T5" s="802"/>
      <c r="U5" s="803"/>
      <c r="V5" s="801" t="s">
        <v>
372</v>
      </c>
      <c r="W5" s="802"/>
      <c r="X5" s="802"/>
      <c r="Y5" s="802"/>
      <c r="Z5" s="803"/>
      <c r="AA5" s="801" t="s">
        <v>
373</v>
      </c>
      <c r="AB5" s="802"/>
      <c r="AC5" s="802"/>
      <c r="AD5" s="802"/>
      <c r="AE5" s="802"/>
      <c r="AF5" s="834" t="s">
        <v>
374</v>
      </c>
      <c r="AG5" s="802"/>
      <c r="AH5" s="802"/>
      <c r="AI5" s="802"/>
      <c r="AJ5" s="813"/>
      <c r="AK5" s="802" t="s">
        <v>
375</v>
      </c>
      <c r="AL5" s="802"/>
      <c r="AM5" s="802"/>
      <c r="AN5" s="802"/>
      <c r="AO5" s="803"/>
      <c r="AP5" s="801" t="s">
        <v>
376</v>
      </c>
      <c r="AQ5" s="802"/>
      <c r="AR5" s="802"/>
      <c r="AS5" s="802"/>
      <c r="AT5" s="803"/>
      <c r="AU5" s="801" t="s">
        <v>
377</v>
      </c>
      <c r="AV5" s="802"/>
      <c r="AW5" s="802"/>
      <c r="AX5" s="802"/>
      <c r="AY5" s="813"/>
      <c r="AZ5" s="256"/>
      <c r="BA5" s="256"/>
      <c r="BB5" s="256"/>
      <c r="BC5" s="256"/>
      <c r="BD5" s="256"/>
      <c r="BE5" s="257"/>
      <c r="BF5" s="257"/>
      <c r="BG5" s="257"/>
      <c r="BH5" s="257"/>
      <c r="BI5" s="257"/>
      <c r="BJ5" s="257"/>
      <c r="BK5" s="257"/>
      <c r="BL5" s="257"/>
      <c r="BM5" s="257"/>
      <c r="BN5" s="257"/>
      <c r="BO5" s="257"/>
      <c r="BP5" s="257"/>
      <c r="BQ5" s="824" t="s">
        <v>
378</v>
      </c>
      <c r="BR5" s="825"/>
      <c r="BS5" s="825"/>
      <c r="BT5" s="825"/>
      <c r="BU5" s="825"/>
      <c r="BV5" s="825"/>
      <c r="BW5" s="825"/>
      <c r="BX5" s="825"/>
      <c r="BY5" s="825"/>
      <c r="BZ5" s="825"/>
      <c r="CA5" s="825"/>
      <c r="CB5" s="825"/>
      <c r="CC5" s="825"/>
      <c r="CD5" s="825"/>
      <c r="CE5" s="825"/>
      <c r="CF5" s="825"/>
      <c r="CG5" s="826"/>
      <c r="CH5" s="801" t="s">
        <v>
379</v>
      </c>
      <c r="CI5" s="802"/>
      <c r="CJ5" s="802"/>
      <c r="CK5" s="802"/>
      <c r="CL5" s="803"/>
      <c r="CM5" s="801" t="s">
        <v>
380</v>
      </c>
      <c r="CN5" s="802"/>
      <c r="CO5" s="802"/>
      <c r="CP5" s="802"/>
      <c r="CQ5" s="803"/>
      <c r="CR5" s="801" t="s">
        <v>
381</v>
      </c>
      <c r="CS5" s="802"/>
      <c r="CT5" s="802"/>
      <c r="CU5" s="802"/>
      <c r="CV5" s="803"/>
      <c r="CW5" s="801" t="s">
        <v>
382</v>
      </c>
      <c r="CX5" s="802"/>
      <c r="CY5" s="802"/>
      <c r="CZ5" s="802"/>
      <c r="DA5" s="803"/>
      <c r="DB5" s="801" t="s">
        <v>
383</v>
      </c>
      <c r="DC5" s="802"/>
      <c r="DD5" s="802"/>
      <c r="DE5" s="802"/>
      <c r="DF5" s="803"/>
      <c r="DG5" s="807" t="s">
        <v>
384</v>
      </c>
      <c r="DH5" s="808"/>
      <c r="DI5" s="808"/>
      <c r="DJ5" s="808"/>
      <c r="DK5" s="809"/>
      <c r="DL5" s="807" t="s">
        <v>
385</v>
      </c>
      <c r="DM5" s="808"/>
      <c r="DN5" s="808"/>
      <c r="DO5" s="808"/>
      <c r="DP5" s="809"/>
      <c r="DQ5" s="801" t="s">
        <v>
386</v>
      </c>
      <c r="DR5" s="802"/>
      <c r="DS5" s="802"/>
      <c r="DT5" s="802"/>
      <c r="DU5" s="803"/>
      <c r="DV5" s="801" t="s">
        <v>
377</v>
      </c>
      <c r="DW5" s="802"/>
      <c r="DX5" s="802"/>
      <c r="DY5" s="802"/>
      <c r="DZ5" s="813"/>
      <c r="EA5" s="254"/>
    </row>
    <row r="6" spans="1:131" s="255"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x14ac:dyDescent="0.2">
      <c r="A7" s="258">
        <v>
1</v>
      </c>
      <c r="B7" s="815" t="s">
        <v>
387</v>
      </c>
      <c r="C7" s="816"/>
      <c r="D7" s="816"/>
      <c r="E7" s="816"/>
      <c r="F7" s="816"/>
      <c r="G7" s="816"/>
      <c r="H7" s="816"/>
      <c r="I7" s="816"/>
      <c r="J7" s="816"/>
      <c r="K7" s="816"/>
      <c r="L7" s="816"/>
      <c r="M7" s="816"/>
      <c r="N7" s="816"/>
      <c r="O7" s="816"/>
      <c r="P7" s="817"/>
      <c r="Q7" s="818">
        <v>
80668</v>
      </c>
      <c r="R7" s="819"/>
      <c r="S7" s="819"/>
      <c r="T7" s="819"/>
      <c r="U7" s="819"/>
      <c r="V7" s="819">
        <v>
75637</v>
      </c>
      <c r="W7" s="819"/>
      <c r="X7" s="819"/>
      <c r="Y7" s="819"/>
      <c r="Z7" s="819"/>
      <c r="AA7" s="819">
        <v>
5031</v>
      </c>
      <c r="AB7" s="819"/>
      <c r="AC7" s="819"/>
      <c r="AD7" s="819"/>
      <c r="AE7" s="820"/>
      <c r="AF7" s="821">
        <v>
4317</v>
      </c>
      <c r="AG7" s="822"/>
      <c r="AH7" s="822"/>
      <c r="AI7" s="822"/>
      <c r="AJ7" s="823"/>
      <c r="AK7" s="858">
        <v>
159</v>
      </c>
      <c r="AL7" s="859"/>
      <c r="AM7" s="859"/>
      <c r="AN7" s="859"/>
      <c r="AO7" s="859"/>
      <c r="AP7" s="859">
        <v>
23524</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
1</v>
      </c>
      <c r="BR7" s="260"/>
      <c r="BS7" s="862" t="s">
        <v>
591</v>
      </c>
      <c r="BT7" s="863"/>
      <c r="BU7" s="863"/>
      <c r="BV7" s="863"/>
      <c r="BW7" s="863"/>
      <c r="BX7" s="863"/>
      <c r="BY7" s="863"/>
      <c r="BZ7" s="863"/>
      <c r="CA7" s="863"/>
      <c r="CB7" s="863"/>
      <c r="CC7" s="863"/>
      <c r="CD7" s="863"/>
      <c r="CE7" s="863"/>
      <c r="CF7" s="863"/>
      <c r="CG7" s="864"/>
      <c r="CH7" s="855">
        <v>
9</v>
      </c>
      <c r="CI7" s="856"/>
      <c r="CJ7" s="856"/>
      <c r="CK7" s="856"/>
      <c r="CL7" s="857"/>
      <c r="CM7" s="855">
        <v>
417</v>
      </c>
      <c r="CN7" s="856"/>
      <c r="CO7" s="856"/>
      <c r="CP7" s="856"/>
      <c r="CQ7" s="857"/>
      <c r="CR7" s="855">
        <v>
658</v>
      </c>
      <c r="CS7" s="856"/>
      <c r="CT7" s="856"/>
      <c r="CU7" s="856"/>
      <c r="CV7" s="857"/>
      <c r="CW7" s="855">
        <v>
137</v>
      </c>
      <c r="CX7" s="856"/>
      <c r="CY7" s="856"/>
      <c r="CZ7" s="856"/>
      <c r="DA7" s="857"/>
      <c r="DB7" s="855" t="s">
        <v>
586</v>
      </c>
      <c r="DC7" s="856"/>
      <c r="DD7" s="856"/>
      <c r="DE7" s="856"/>
      <c r="DF7" s="857"/>
      <c r="DG7" s="855" t="s">
        <v>
586</v>
      </c>
      <c r="DH7" s="856"/>
      <c r="DI7" s="856"/>
      <c r="DJ7" s="856"/>
      <c r="DK7" s="857"/>
      <c r="DL7" s="855" t="s">
        <v>
586</v>
      </c>
      <c r="DM7" s="856"/>
      <c r="DN7" s="856"/>
      <c r="DO7" s="856"/>
      <c r="DP7" s="857"/>
      <c r="DQ7" s="855" t="s">
        <v>
586</v>
      </c>
      <c r="DR7" s="856"/>
      <c r="DS7" s="856"/>
      <c r="DT7" s="856"/>
      <c r="DU7" s="857"/>
      <c r="DV7" s="836"/>
      <c r="DW7" s="837"/>
      <c r="DX7" s="837"/>
      <c r="DY7" s="837"/>
      <c r="DZ7" s="838"/>
      <c r="EA7" s="254"/>
    </row>
    <row r="8" spans="1:131" s="255" customFormat="1" ht="26.25" customHeight="1" x14ac:dyDescent="0.2">
      <c r="A8" s="261">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
2</v>
      </c>
      <c r="BR8" s="263"/>
      <c r="BS8" s="852" t="s">
        <v>
592</v>
      </c>
      <c r="BT8" s="853"/>
      <c r="BU8" s="853"/>
      <c r="BV8" s="853"/>
      <c r="BW8" s="853"/>
      <c r="BX8" s="853"/>
      <c r="BY8" s="853"/>
      <c r="BZ8" s="853"/>
      <c r="CA8" s="853"/>
      <c r="CB8" s="853"/>
      <c r="CC8" s="853"/>
      <c r="CD8" s="853"/>
      <c r="CE8" s="853"/>
      <c r="CF8" s="853"/>
      <c r="CG8" s="854"/>
      <c r="CH8" s="865">
        <v>
149</v>
      </c>
      <c r="CI8" s="866"/>
      <c r="CJ8" s="866"/>
      <c r="CK8" s="866"/>
      <c r="CL8" s="867"/>
      <c r="CM8" s="865">
        <v>
2149</v>
      </c>
      <c r="CN8" s="866"/>
      <c r="CO8" s="866"/>
      <c r="CP8" s="866"/>
      <c r="CQ8" s="867"/>
      <c r="CR8" s="865">
        <v>
150</v>
      </c>
      <c r="CS8" s="866"/>
      <c r="CT8" s="866"/>
      <c r="CU8" s="866"/>
      <c r="CV8" s="867"/>
      <c r="CW8" s="865" t="s">
        <v>
586</v>
      </c>
      <c r="CX8" s="866"/>
      <c r="CY8" s="866"/>
      <c r="CZ8" s="866"/>
      <c r="DA8" s="867"/>
      <c r="DB8" s="865" t="s">
        <v>
586</v>
      </c>
      <c r="DC8" s="866"/>
      <c r="DD8" s="866"/>
      <c r="DE8" s="866"/>
      <c r="DF8" s="867"/>
      <c r="DG8" s="865" t="s">
        <v>
586</v>
      </c>
      <c r="DH8" s="866"/>
      <c r="DI8" s="866"/>
      <c r="DJ8" s="866"/>
      <c r="DK8" s="867"/>
      <c r="DL8" s="865" t="s">
        <v>
586</v>
      </c>
      <c r="DM8" s="866"/>
      <c r="DN8" s="866"/>
      <c r="DO8" s="866"/>
      <c r="DP8" s="867"/>
      <c r="DQ8" s="865" t="s">
        <v>
586</v>
      </c>
      <c r="DR8" s="866"/>
      <c r="DS8" s="866"/>
      <c r="DT8" s="866"/>
      <c r="DU8" s="867"/>
      <c r="DV8" s="868"/>
      <c r="DW8" s="869"/>
      <c r="DX8" s="869"/>
      <c r="DY8" s="869"/>
      <c r="DZ8" s="870"/>
      <c r="EA8" s="254"/>
    </row>
    <row r="9" spans="1:131" s="255" customFormat="1" ht="26.25" customHeight="1" x14ac:dyDescent="0.2">
      <c r="A9" s="261">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
3</v>
      </c>
      <c r="BR9" s="263" t="s">
        <v>
593</v>
      </c>
      <c r="BS9" s="852" t="s">
        <v>
594</v>
      </c>
      <c r="BT9" s="853"/>
      <c r="BU9" s="853"/>
      <c r="BV9" s="853"/>
      <c r="BW9" s="853"/>
      <c r="BX9" s="853"/>
      <c r="BY9" s="853"/>
      <c r="BZ9" s="853"/>
      <c r="CA9" s="853"/>
      <c r="CB9" s="853"/>
      <c r="CC9" s="853"/>
      <c r="CD9" s="853"/>
      <c r="CE9" s="853"/>
      <c r="CF9" s="853"/>
      <c r="CG9" s="854"/>
      <c r="CH9" s="865">
        <v>
0</v>
      </c>
      <c r="CI9" s="866"/>
      <c r="CJ9" s="866"/>
      <c r="CK9" s="866"/>
      <c r="CL9" s="867"/>
      <c r="CM9" s="865">
        <v>
20</v>
      </c>
      <c r="CN9" s="866"/>
      <c r="CO9" s="866"/>
      <c r="CP9" s="866"/>
      <c r="CQ9" s="867"/>
      <c r="CR9" s="865">
        <v>
5</v>
      </c>
      <c r="CS9" s="866"/>
      <c r="CT9" s="866"/>
      <c r="CU9" s="866"/>
      <c r="CV9" s="867"/>
      <c r="CW9" s="865" t="s">
        <v>
586</v>
      </c>
      <c r="CX9" s="866"/>
      <c r="CY9" s="866"/>
      <c r="CZ9" s="866"/>
      <c r="DA9" s="867"/>
      <c r="DB9" s="865" t="s">
        <v>
586</v>
      </c>
      <c r="DC9" s="866"/>
      <c r="DD9" s="866"/>
      <c r="DE9" s="866"/>
      <c r="DF9" s="867"/>
      <c r="DG9" s="865">
        <v>
279</v>
      </c>
      <c r="DH9" s="866"/>
      <c r="DI9" s="866"/>
      <c r="DJ9" s="866"/>
      <c r="DK9" s="867"/>
      <c r="DL9" s="865" t="s">
        <v>
586</v>
      </c>
      <c r="DM9" s="866"/>
      <c r="DN9" s="866"/>
      <c r="DO9" s="866"/>
      <c r="DP9" s="867"/>
      <c r="DQ9" s="865" t="s">
        <v>
586</v>
      </c>
      <c r="DR9" s="866"/>
      <c r="DS9" s="866"/>
      <c r="DT9" s="866"/>
      <c r="DU9" s="867"/>
      <c r="DV9" s="868"/>
      <c r="DW9" s="869"/>
      <c r="DX9" s="869"/>
      <c r="DY9" s="869"/>
      <c r="DZ9" s="870"/>
      <c r="EA9" s="254"/>
    </row>
    <row r="10" spans="1:131" s="255" customFormat="1" ht="26.25" customHeight="1" x14ac:dyDescent="0.2">
      <c r="A10" s="261">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
4</v>
      </c>
      <c r="BR10" s="263"/>
      <c r="BS10" s="852" t="s">
        <v>
595</v>
      </c>
      <c r="BT10" s="853"/>
      <c r="BU10" s="853"/>
      <c r="BV10" s="853"/>
      <c r="BW10" s="853"/>
      <c r="BX10" s="853"/>
      <c r="BY10" s="853"/>
      <c r="BZ10" s="853"/>
      <c r="CA10" s="853"/>
      <c r="CB10" s="853"/>
      <c r="CC10" s="853"/>
      <c r="CD10" s="853"/>
      <c r="CE10" s="853"/>
      <c r="CF10" s="853"/>
      <c r="CG10" s="854"/>
      <c r="CH10" s="865">
        <v>
645</v>
      </c>
      <c r="CI10" s="866"/>
      <c r="CJ10" s="866"/>
      <c r="CK10" s="866"/>
      <c r="CL10" s="867"/>
      <c r="CM10" s="865">
        <v>
34130</v>
      </c>
      <c r="CN10" s="866"/>
      <c r="CO10" s="866"/>
      <c r="CP10" s="866"/>
      <c r="CQ10" s="867"/>
      <c r="CR10" s="865">
        <v>
331</v>
      </c>
      <c r="CS10" s="866"/>
      <c r="CT10" s="866"/>
      <c r="CU10" s="866"/>
      <c r="CV10" s="867"/>
      <c r="CW10" s="865" t="s">
        <v>
586</v>
      </c>
      <c r="CX10" s="866"/>
      <c r="CY10" s="866"/>
      <c r="CZ10" s="866"/>
      <c r="DA10" s="867"/>
      <c r="DB10" s="865">
        <v>
1500</v>
      </c>
      <c r="DC10" s="866"/>
      <c r="DD10" s="866"/>
      <c r="DE10" s="866"/>
      <c r="DF10" s="867"/>
      <c r="DG10" s="865" t="s">
        <v>
586</v>
      </c>
      <c r="DH10" s="866"/>
      <c r="DI10" s="866"/>
      <c r="DJ10" s="866"/>
      <c r="DK10" s="867"/>
      <c r="DL10" s="865" t="s">
        <v>
586</v>
      </c>
      <c r="DM10" s="866"/>
      <c r="DN10" s="866"/>
      <c r="DO10" s="866"/>
      <c r="DP10" s="867"/>
      <c r="DQ10" s="865" t="s">
        <v>
586</v>
      </c>
      <c r="DR10" s="866"/>
      <c r="DS10" s="866"/>
      <c r="DT10" s="866"/>
      <c r="DU10" s="867"/>
      <c r="DV10" s="868"/>
      <c r="DW10" s="869"/>
      <c r="DX10" s="869"/>
      <c r="DY10" s="869"/>
      <c r="DZ10" s="870"/>
      <c r="EA10" s="254"/>
    </row>
    <row r="11" spans="1:131" s="255" customFormat="1" ht="26.25" customHeight="1" x14ac:dyDescent="0.2">
      <c r="A11" s="261">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
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x14ac:dyDescent="0.2">
      <c r="A12" s="261">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
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x14ac:dyDescent="0.2">
      <c r="A13" s="261">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
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x14ac:dyDescent="0.2">
      <c r="A14" s="261">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
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x14ac:dyDescent="0.2">
      <c r="A15" s="261">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
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x14ac:dyDescent="0.2">
      <c r="A16" s="261">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
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x14ac:dyDescent="0.2">
      <c r="A17" s="261">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
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x14ac:dyDescent="0.2">
      <c r="A18" s="261">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
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x14ac:dyDescent="0.2">
      <c r="A19" s="261">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
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x14ac:dyDescent="0.2">
      <c r="A20" s="261">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
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x14ac:dyDescent="0.25">
      <c r="A21" s="261">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
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x14ac:dyDescent="0.2">
      <c r="A22" s="261">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388</v>
      </c>
      <c r="BA22" s="890"/>
      <c r="BB22" s="890"/>
      <c r="BC22" s="890"/>
      <c r="BD22" s="891"/>
      <c r="BE22" s="253"/>
      <c r="BF22" s="253"/>
      <c r="BG22" s="253"/>
      <c r="BH22" s="253"/>
      <c r="BI22" s="253"/>
      <c r="BJ22" s="253"/>
      <c r="BK22" s="253"/>
      <c r="BL22" s="253"/>
      <c r="BM22" s="253"/>
      <c r="BN22" s="253"/>
      <c r="BO22" s="253"/>
      <c r="BP22" s="253"/>
      <c r="BQ22" s="262">
        <v>
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x14ac:dyDescent="0.25">
      <c r="A23" s="264" t="s">
        <v>
389</v>
      </c>
      <c r="B23" s="874" t="s">
        <v>
390</v>
      </c>
      <c r="C23" s="875"/>
      <c r="D23" s="875"/>
      <c r="E23" s="875"/>
      <c r="F23" s="875"/>
      <c r="G23" s="875"/>
      <c r="H23" s="875"/>
      <c r="I23" s="875"/>
      <c r="J23" s="875"/>
      <c r="K23" s="875"/>
      <c r="L23" s="875"/>
      <c r="M23" s="875"/>
      <c r="N23" s="875"/>
      <c r="O23" s="875"/>
      <c r="P23" s="876"/>
      <c r="Q23" s="877">
        <v>
80668</v>
      </c>
      <c r="R23" s="878"/>
      <c r="S23" s="878"/>
      <c r="T23" s="878"/>
      <c r="U23" s="878"/>
      <c r="V23" s="878">
        <v>
75637</v>
      </c>
      <c r="W23" s="878"/>
      <c r="X23" s="878"/>
      <c r="Y23" s="878"/>
      <c r="Z23" s="878"/>
      <c r="AA23" s="878">
        <v>
5031</v>
      </c>
      <c r="AB23" s="878"/>
      <c r="AC23" s="878"/>
      <c r="AD23" s="878"/>
      <c r="AE23" s="879"/>
      <c r="AF23" s="880">
        <v>
4317</v>
      </c>
      <c r="AG23" s="878"/>
      <c r="AH23" s="878"/>
      <c r="AI23" s="878"/>
      <c r="AJ23" s="881"/>
      <c r="AK23" s="882"/>
      <c r="AL23" s="883"/>
      <c r="AM23" s="883"/>
      <c r="AN23" s="883"/>
      <c r="AO23" s="883"/>
      <c r="AP23" s="878">
        <v>
23524</v>
      </c>
      <c r="AQ23" s="878"/>
      <c r="AR23" s="878"/>
      <c r="AS23" s="878"/>
      <c r="AT23" s="878"/>
      <c r="AU23" s="884"/>
      <c r="AV23" s="884"/>
      <c r="AW23" s="884"/>
      <c r="AX23" s="884"/>
      <c r="AY23" s="885"/>
      <c r="AZ23" s="893" t="s">
        <v>
391</v>
      </c>
      <c r="BA23" s="894"/>
      <c r="BB23" s="894"/>
      <c r="BC23" s="894"/>
      <c r="BD23" s="895"/>
      <c r="BE23" s="253"/>
      <c r="BF23" s="253"/>
      <c r="BG23" s="253"/>
      <c r="BH23" s="253"/>
      <c r="BI23" s="253"/>
      <c r="BJ23" s="253"/>
      <c r="BK23" s="253"/>
      <c r="BL23" s="253"/>
      <c r="BM23" s="253"/>
      <c r="BN23" s="253"/>
      <c r="BO23" s="253"/>
      <c r="BP23" s="253"/>
      <c r="BQ23" s="262">
        <v>
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x14ac:dyDescent="0.2">
      <c r="A24" s="892" t="s">
        <v>
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2"/>
      <c r="BA24" s="252"/>
      <c r="BB24" s="252"/>
      <c r="BC24" s="252"/>
      <c r="BD24" s="252"/>
      <c r="BE24" s="253"/>
      <c r="BF24" s="253"/>
      <c r="BG24" s="253"/>
      <c r="BH24" s="253"/>
      <c r="BI24" s="253"/>
      <c r="BJ24" s="253"/>
      <c r="BK24" s="253"/>
      <c r="BL24" s="253"/>
      <c r="BM24" s="253"/>
      <c r="BN24" s="253"/>
      <c r="BO24" s="253"/>
      <c r="BP24" s="253"/>
      <c r="BQ24" s="262">
        <v>
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x14ac:dyDescent="0.25">
      <c r="A25" s="833" t="s">
        <v>
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
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x14ac:dyDescent="0.2">
      <c r="A26" s="824" t="s">
        <v>
370</v>
      </c>
      <c r="B26" s="825"/>
      <c r="C26" s="825"/>
      <c r="D26" s="825"/>
      <c r="E26" s="825"/>
      <c r="F26" s="825"/>
      <c r="G26" s="825"/>
      <c r="H26" s="825"/>
      <c r="I26" s="825"/>
      <c r="J26" s="825"/>
      <c r="K26" s="825"/>
      <c r="L26" s="825"/>
      <c r="M26" s="825"/>
      <c r="N26" s="825"/>
      <c r="O26" s="825"/>
      <c r="P26" s="826"/>
      <c r="Q26" s="801" t="s">
        <v>
394</v>
      </c>
      <c r="R26" s="802"/>
      <c r="S26" s="802"/>
      <c r="T26" s="802"/>
      <c r="U26" s="803"/>
      <c r="V26" s="801" t="s">
        <v>
395</v>
      </c>
      <c r="W26" s="802"/>
      <c r="X26" s="802"/>
      <c r="Y26" s="802"/>
      <c r="Z26" s="803"/>
      <c r="AA26" s="801" t="s">
        <v>
396</v>
      </c>
      <c r="AB26" s="802"/>
      <c r="AC26" s="802"/>
      <c r="AD26" s="802"/>
      <c r="AE26" s="802"/>
      <c r="AF26" s="896" t="s">
        <v>
397</v>
      </c>
      <c r="AG26" s="897"/>
      <c r="AH26" s="897"/>
      <c r="AI26" s="897"/>
      <c r="AJ26" s="898"/>
      <c r="AK26" s="802" t="s">
        <v>
398</v>
      </c>
      <c r="AL26" s="802"/>
      <c r="AM26" s="802"/>
      <c r="AN26" s="802"/>
      <c r="AO26" s="803"/>
      <c r="AP26" s="801" t="s">
        <v>
399</v>
      </c>
      <c r="AQ26" s="802"/>
      <c r="AR26" s="802"/>
      <c r="AS26" s="802"/>
      <c r="AT26" s="803"/>
      <c r="AU26" s="801" t="s">
        <v>
400</v>
      </c>
      <c r="AV26" s="802"/>
      <c r="AW26" s="802"/>
      <c r="AX26" s="802"/>
      <c r="AY26" s="803"/>
      <c r="AZ26" s="801" t="s">
        <v>
401</v>
      </c>
      <c r="BA26" s="802"/>
      <c r="BB26" s="802"/>
      <c r="BC26" s="802"/>
      <c r="BD26" s="803"/>
      <c r="BE26" s="801" t="s">
        <v>
377</v>
      </c>
      <c r="BF26" s="802"/>
      <c r="BG26" s="802"/>
      <c r="BH26" s="802"/>
      <c r="BI26" s="813"/>
      <c r="BJ26" s="252"/>
      <c r="BK26" s="252"/>
      <c r="BL26" s="252"/>
      <c r="BM26" s="252"/>
      <c r="BN26" s="252"/>
      <c r="BO26" s="265"/>
      <c r="BP26" s="265"/>
      <c r="BQ26" s="262">
        <v>
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
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x14ac:dyDescent="0.2">
      <c r="A28" s="266">
        <v>
1</v>
      </c>
      <c r="B28" s="815" t="s">
        <v>
402</v>
      </c>
      <c r="C28" s="816"/>
      <c r="D28" s="816"/>
      <c r="E28" s="816"/>
      <c r="F28" s="816"/>
      <c r="G28" s="816"/>
      <c r="H28" s="816"/>
      <c r="I28" s="816"/>
      <c r="J28" s="816"/>
      <c r="K28" s="816"/>
      <c r="L28" s="816"/>
      <c r="M28" s="816"/>
      <c r="N28" s="816"/>
      <c r="O28" s="816"/>
      <c r="P28" s="817"/>
      <c r="Q28" s="906">
        <v>
16958</v>
      </c>
      <c r="R28" s="907"/>
      <c r="S28" s="907"/>
      <c r="T28" s="907"/>
      <c r="U28" s="907"/>
      <c r="V28" s="907">
        <v>
16785</v>
      </c>
      <c r="W28" s="907"/>
      <c r="X28" s="907"/>
      <c r="Y28" s="907"/>
      <c r="Z28" s="907"/>
      <c r="AA28" s="907">
        <v>
173</v>
      </c>
      <c r="AB28" s="907"/>
      <c r="AC28" s="907"/>
      <c r="AD28" s="907"/>
      <c r="AE28" s="908"/>
      <c r="AF28" s="909">
        <v>
173</v>
      </c>
      <c r="AG28" s="907"/>
      <c r="AH28" s="907"/>
      <c r="AI28" s="907"/>
      <c r="AJ28" s="910"/>
      <c r="AK28" s="911">
        <v>
1510</v>
      </c>
      <c r="AL28" s="902"/>
      <c r="AM28" s="902"/>
      <c r="AN28" s="902"/>
      <c r="AO28" s="902"/>
      <c r="AP28" s="902" t="s">
        <v>
582</v>
      </c>
      <c r="AQ28" s="902"/>
      <c r="AR28" s="902"/>
      <c r="AS28" s="902"/>
      <c r="AT28" s="902"/>
      <c r="AU28" s="902" t="s">
        <v>
582</v>
      </c>
      <c r="AV28" s="902"/>
      <c r="AW28" s="902"/>
      <c r="AX28" s="902"/>
      <c r="AY28" s="902"/>
      <c r="AZ28" s="903" t="s">
        <v>
582</v>
      </c>
      <c r="BA28" s="903"/>
      <c r="BB28" s="903"/>
      <c r="BC28" s="903"/>
      <c r="BD28" s="903"/>
      <c r="BE28" s="904"/>
      <c r="BF28" s="904"/>
      <c r="BG28" s="904"/>
      <c r="BH28" s="904"/>
      <c r="BI28" s="905"/>
      <c r="BJ28" s="252"/>
      <c r="BK28" s="252"/>
      <c r="BL28" s="252"/>
      <c r="BM28" s="252"/>
      <c r="BN28" s="252"/>
      <c r="BO28" s="265"/>
      <c r="BP28" s="265"/>
      <c r="BQ28" s="262">
        <v>
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x14ac:dyDescent="0.2">
      <c r="A29" s="266">
        <v>
2</v>
      </c>
      <c r="B29" s="839" t="s">
        <v>
403</v>
      </c>
      <c r="C29" s="840"/>
      <c r="D29" s="840"/>
      <c r="E29" s="840"/>
      <c r="F29" s="840"/>
      <c r="G29" s="840"/>
      <c r="H29" s="840"/>
      <c r="I29" s="840"/>
      <c r="J29" s="840"/>
      <c r="K29" s="840"/>
      <c r="L29" s="840"/>
      <c r="M29" s="840"/>
      <c r="N29" s="840"/>
      <c r="O29" s="840"/>
      <c r="P29" s="841"/>
      <c r="Q29" s="842">
        <v>
13455</v>
      </c>
      <c r="R29" s="843"/>
      <c r="S29" s="843"/>
      <c r="T29" s="843"/>
      <c r="U29" s="843"/>
      <c r="V29" s="843">
        <v>
13377</v>
      </c>
      <c r="W29" s="843"/>
      <c r="X29" s="843"/>
      <c r="Y29" s="843"/>
      <c r="Z29" s="843"/>
      <c r="AA29" s="843">
        <v>
78</v>
      </c>
      <c r="AB29" s="843"/>
      <c r="AC29" s="843"/>
      <c r="AD29" s="843"/>
      <c r="AE29" s="844"/>
      <c r="AF29" s="845">
        <v>
78</v>
      </c>
      <c r="AG29" s="846"/>
      <c r="AH29" s="846"/>
      <c r="AI29" s="846"/>
      <c r="AJ29" s="847"/>
      <c r="AK29" s="914">
        <v>
2093</v>
      </c>
      <c r="AL29" s="915"/>
      <c r="AM29" s="915"/>
      <c r="AN29" s="915"/>
      <c r="AO29" s="915"/>
      <c r="AP29" s="915" t="s">
        <v>
582</v>
      </c>
      <c r="AQ29" s="915"/>
      <c r="AR29" s="915"/>
      <c r="AS29" s="915"/>
      <c r="AT29" s="915"/>
      <c r="AU29" s="915" t="s">
        <v>
582</v>
      </c>
      <c r="AV29" s="915"/>
      <c r="AW29" s="915"/>
      <c r="AX29" s="915"/>
      <c r="AY29" s="915"/>
      <c r="AZ29" s="916" t="s">
        <v>
582</v>
      </c>
      <c r="BA29" s="916"/>
      <c r="BB29" s="916"/>
      <c r="BC29" s="916"/>
      <c r="BD29" s="916"/>
      <c r="BE29" s="912"/>
      <c r="BF29" s="912"/>
      <c r="BG29" s="912"/>
      <c r="BH29" s="912"/>
      <c r="BI29" s="913"/>
      <c r="BJ29" s="252"/>
      <c r="BK29" s="252"/>
      <c r="BL29" s="252"/>
      <c r="BM29" s="252"/>
      <c r="BN29" s="252"/>
      <c r="BO29" s="265"/>
      <c r="BP29" s="265"/>
      <c r="BQ29" s="262">
        <v>
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x14ac:dyDescent="0.2">
      <c r="A30" s="266">
        <v>
3</v>
      </c>
      <c r="B30" s="839" t="s">
        <v>
404</v>
      </c>
      <c r="C30" s="840"/>
      <c r="D30" s="840"/>
      <c r="E30" s="840"/>
      <c r="F30" s="840"/>
      <c r="G30" s="840"/>
      <c r="H30" s="840"/>
      <c r="I30" s="840"/>
      <c r="J30" s="840"/>
      <c r="K30" s="840"/>
      <c r="L30" s="840"/>
      <c r="M30" s="840"/>
      <c r="N30" s="840"/>
      <c r="O30" s="840"/>
      <c r="P30" s="841"/>
      <c r="Q30" s="842">
        <v>
4097</v>
      </c>
      <c r="R30" s="843"/>
      <c r="S30" s="843"/>
      <c r="T30" s="843"/>
      <c r="U30" s="843"/>
      <c r="V30" s="843">
        <v>
4092</v>
      </c>
      <c r="W30" s="843"/>
      <c r="X30" s="843"/>
      <c r="Y30" s="843"/>
      <c r="Z30" s="843"/>
      <c r="AA30" s="843">
        <v>
4</v>
      </c>
      <c r="AB30" s="843"/>
      <c r="AC30" s="843"/>
      <c r="AD30" s="843"/>
      <c r="AE30" s="844"/>
      <c r="AF30" s="845">
        <v>
4</v>
      </c>
      <c r="AG30" s="846"/>
      <c r="AH30" s="846"/>
      <c r="AI30" s="846"/>
      <c r="AJ30" s="847"/>
      <c r="AK30" s="914">
        <v>
1975</v>
      </c>
      <c r="AL30" s="915"/>
      <c r="AM30" s="915"/>
      <c r="AN30" s="915"/>
      <c r="AO30" s="915"/>
      <c r="AP30" s="915" t="s">
        <v>
582</v>
      </c>
      <c r="AQ30" s="915"/>
      <c r="AR30" s="915"/>
      <c r="AS30" s="915"/>
      <c r="AT30" s="915"/>
      <c r="AU30" s="915" t="s">
        <v>
582</v>
      </c>
      <c r="AV30" s="915"/>
      <c r="AW30" s="915"/>
      <c r="AX30" s="915"/>
      <c r="AY30" s="915"/>
      <c r="AZ30" s="916" t="s">
        <v>
582</v>
      </c>
      <c r="BA30" s="916"/>
      <c r="BB30" s="916"/>
      <c r="BC30" s="916"/>
      <c r="BD30" s="916"/>
      <c r="BE30" s="912"/>
      <c r="BF30" s="912"/>
      <c r="BG30" s="912"/>
      <c r="BH30" s="912"/>
      <c r="BI30" s="913"/>
      <c r="BJ30" s="252"/>
      <c r="BK30" s="252"/>
      <c r="BL30" s="252"/>
      <c r="BM30" s="252"/>
      <c r="BN30" s="252"/>
      <c r="BO30" s="265"/>
      <c r="BP30" s="265"/>
      <c r="BQ30" s="262">
        <v>
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x14ac:dyDescent="0.2">
      <c r="A31" s="266">
        <v>
4</v>
      </c>
      <c r="B31" s="839" t="s">
        <v>
405</v>
      </c>
      <c r="C31" s="840"/>
      <c r="D31" s="840"/>
      <c r="E31" s="840"/>
      <c r="F31" s="840"/>
      <c r="G31" s="840"/>
      <c r="H31" s="840"/>
      <c r="I31" s="840"/>
      <c r="J31" s="840"/>
      <c r="K31" s="840"/>
      <c r="L31" s="840"/>
      <c r="M31" s="840"/>
      <c r="N31" s="840"/>
      <c r="O31" s="840"/>
      <c r="P31" s="841"/>
      <c r="Q31" s="842">
        <v>
112</v>
      </c>
      <c r="R31" s="843"/>
      <c r="S31" s="843"/>
      <c r="T31" s="843"/>
      <c r="U31" s="843"/>
      <c r="V31" s="843">
        <v>
89</v>
      </c>
      <c r="W31" s="843"/>
      <c r="X31" s="843"/>
      <c r="Y31" s="843"/>
      <c r="Z31" s="843"/>
      <c r="AA31" s="843">
        <v>
23</v>
      </c>
      <c r="AB31" s="843"/>
      <c r="AC31" s="843"/>
      <c r="AD31" s="843"/>
      <c r="AE31" s="844"/>
      <c r="AF31" s="845">
        <v>
23</v>
      </c>
      <c r="AG31" s="846"/>
      <c r="AH31" s="846"/>
      <c r="AI31" s="846"/>
      <c r="AJ31" s="847"/>
      <c r="AK31" s="914">
        <v>
12</v>
      </c>
      <c r="AL31" s="915"/>
      <c r="AM31" s="915"/>
      <c r="AN31" s="915"/>
      <c r="AO31" s="915"/>
      <c r="AP31" s="915" t="s">
        <v>
582</v>
      </c>
      <c r="AQ31" s="915"/>
      <c r="AR31" s="915"/>
      <c r="AS31" s="915"/>
      <c r="AT31" s="915"/>
      <c r="AU31" s="915" t="s">
        <v>
582</v>
      </c>
      <c r="AV31" s="915"/>
      <c r="AW31" s="915"/>
      <c r="AX31" s="915"/>
      <c r="AY31" s="915"/>
      <c r="AZ31" s="916" t="s">
        <v>
582</v>
      </c>
      <c r="BA31" s="916"/>
      <c r="BB31" s="916"/>
      <c r="BC31" s="916"/>
      <c r="BD31" s="916"/>
      <c r="BE31" s="912"/>
      <c r="BF31" s="912"/>
      <c r="BG31" s="912"/>
      <c r="BH31" s="912"/>
      <c r="BI31" s="913"/>
      <c r="BJ31" s="252"/>
      <c r="BK31" s="252"/>
      <c r="BL31" s="252"/>
      <c r="BM31" s="252"/>
      <c r="BN31" s="252"/>
      <c r="BO31" s="265"/>
      <c r="BP31" s="265"/>
      <c r="BQ31" s="262">
        <v>
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x14ac:dyDescent="0.2">
      <c r="A32" s="266">
        <v>
5</v>
      </c>
      <c r="B32" s="839" t="s">
        <v>
406</v>
      </c>
      <c r="C32" s="840"/>
      <c r="D32" s="840"/>
      <c r="E32" s="840"/>
      <c r="F32" s="840"/>
      <c r="G32" s="840"/>
      <c r="H32" s="840"/>
      <c r="I32" s="840"/>
      <c r="J32" s="840"/>
      <c r="K32" s="840"/>
      <c r="L32" s="840"/>
      <c r="M32" s="840"/>
      <c r="N32" s="840"/>
      <c r="O32" s="840"/>
      <c r="P32" s="841"/>
      <c r="Q32" s="842">
        <v>
26742</v>
      </c>
      <c r="R32" s="843"/>
      <c r="S32" s="843"/>
      <c r="T32" s="843"/>
      <c r="U32" s="843"/>
      <c r="V32" s="843">
        <v>
26429</v>
      </c>
      <c r="W32" s="843"/>
      <c r="X32" s="843"/>
      <c r="Y32" s="843"/>
      <c r="Z32" s="843"/>
      <c r="AA32" s="843">
        <v>
313</v>
      </c>
      <c r="AB32" s="843"/>
      <c r="AC32" s="843"/>
      <c r="AD32" s="843"/>
      <c r="AE32" s="844"/>
      <c r="AF32" s="845">
        <v>
259</v>
      </c>
      <c r="AG32" s="846"/>
      <c r="AH32" s="846"/>
      <c r="AI32" s="846"/>
      <c r="AJ32" s="847"/>
      <c r="AK32" s="914">
        <v>
254</v>
      </c>
      <c r="AL32" s="915"/>
      <c r="AM32" s="915"/>
      <c r="AN32" s="915"/>
      <c r="AO32" s="915"/>
      <c r="AP32" s="915" t="s">
        <v>
582</v>
      </c>
      <c r="AQ32" s="915"/>
      <c r="AR32" s="915"/>
      <c r="AS32" s="915"/>
      <c r="AT32" s="915"/>
      <c r="AU32" s="915" t="s">
        <v>
582</v>
      </c>
      <c r="AV32" s="915"/>
      <c r="AW32" s="915"/>
      <c r="AX32" s="915"/>
      <c r="AY32" s="915"/>
      <c r="AZ32" s="916" t="s">
        <v>
582</v>
      </c>
      <c r="BA32" s="916"/>
      <c r="BB32" s="916"/>
      <c r="BC32" s="916"/>
      <c r="BD32" s="916"/>
      <c r="BE32" s="912"/>
      <c r="BF32" s="912"/>
      <c r="BG32" s="912"/>
      <c r="BH32" s="912"/>
      <c r="BI32" s="913"/>
      <c r="BJ32" s="252"/>
      <c r="BK32" s="252"/>
      <c r="BL32" s="252"/>
      <c r="BM32" s="252"/>
      <c r="BN32" s="252"/>
      <c r="BO32" s="265"/>
      <c r="BP32" s="265"/>
      <c r="BQ32" s="262">
        <v>
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x14ac:dyDescent="0.2">
      <c r="A33" s="266">
        <v>
6</v>
      </c>
      <c r="B33" s="839" t="s">
        <v>
407</v>
      </c>
      <c r="C33" s="840"/>
      <c r="D33" s="840"/>
      <c r="E33" s="840"/>
      <c r="F33" s="840"/>
      <c r="G33" s="840"/>
      <c r="H33" s="840"/>
      <c r="I33" s="840"/>
      <c r="J33" s="840"/>
      <c r="K33" s="840"/>
      <c r="L33" s="840"/>
      <c r="M33" s="840"/>
      <c r="N33" s="840"/>
      <c r="O33" s="840"/>
      <c r="P33" s="841"/>
      <c r="Q33" s="842">
        <v>
6664</v>
      </c>
      <c r="R33" s="843"/>
      <c r="S33" s="843"/>
      <c r="T33" s="843"/>
      <c r="U33" s="843"/>
      <c r="V33" s="843">
        <v>
6446</v>
      </c>
      <c r="W33" s="843"/>
      <c r="X33" s="843"/>
      <c r="Y33" s="843"/>
      <c r="Z33" s="843"/>
      <c r="AA33" s="843">
        <v>
217</v>
      </c>
      <c r="AB33" s="843"/>
      <c r="AC33" s="843"/>
      <c r="AD33" s="843"/>
      <c r="AE33" s="844"/>
      <c r="AF33" s="845">
        <v>
214</v>
      </c>
      <c r="AG33" s="846"/>
      <c r="AH33" s="846"/>
      <c r="AI33" s="846"/>
      <c r="AJ33" s="847"/>
      <c r="AK33" s="914">
        <v>
1892</v>
      </c>
      <c r="AL33" s="915"/>
      <c r="AM33" s="915"/>
      <c r="AN33" s="915"/>
      <c r="AO33" s="915"/>
      <c r="AP33" s="915">
        <v>
13137</v>
      </c>
      <c r="AQ33" s="915"/>
      <c r="AR33" s="915"/>
      <c r="AS33" s="915"/>
      <c r="AT33" s="915"/>
      <c r="AU33" s="915">
        <v>
7751</v>
      </c>
      <c r="AV33" s="915"/>
      <c r="AW33" s="915"/>
      <c r="AX33" s="915"/>
      <c r="AY33" s="915"/>
      <c r="AZ33" s="916" t="s">
        <v>
583</v>
      </c>
      <c r="BA33" s="916"/>
      <c r="BB33" s="916"/>
      <c r="BC33" s="916"/>
      <c r="BD33" s="916"/>
      <c r="BE33" s="912" t="s">
        <v>
408</v>
      </c>
      <c r="BF33" s="912"/>
      <c r="BG33" s="912"/>
      <c r="BH33" s="912"/>
      <c r="BI33" s="913"/>
      <c r="BJ33" s="252"/>
      <c r="BK33" s="252"/>
      <c r="BL33" s="252"/>
      <c r="BM33" s="252"/>
      <c r="BN33" s="252"/>
      <c r="BO33" s="265"/>
      <c r="BP33" s="265"/>
      <c r="BQ33" s="262">
        <v>
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x14ac:dyDescent="0.2">
      <c r="A34" s="266">
        <v>
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2"/>
      <c r="BK34" s="252"/>
      <c r="BL34" s="252"/>
      <c r="BM34" s="252"/>
      <c r="BN34" s="252"/>
      <c r="BO34" s="265"/>
      <c r="BP34" s="265"/>
      <c r="BQ34" s="262">
        <v>
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x14ac:dyDescent="0.2">
      <c r="A35" s="266">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2"/>
      <c r="BK35" s="252"/>
      <c r="BL35" s="252"/>
      <c r="BM35" s="252"/>
      <c r="BN35" s="252"/>
      <c r="BO35" s="265"/>
      <c r="BP35" s="265"/>
      <c r="BQ35" s="262">
        <v>
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x14ac:dyDescent="0.2">
      <c r="A36" s="266">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2"/>
      <c r="BK36" s="252"/>
      <c r="BL36" s="252"/>
      <c r="BM36" s="252"/>
      <c r="BN36" s="252"/>
      <c r="BO36" s="265"/>
      <c r="BP36" s="265"/>
      <c r="BQ36" s="262">
        <v>
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x14ac:dyDescent="0.2">
      <c r="A37" s="266">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2"/>
      <c r="BK37" s="252"/>
      <c r="BL37" s="252"/>
      <c r="BM37" s="252"/>
      <c r="BN37" s="252"/>
      <c r="BO37" s="265"/>
      <c r="BP37" s="265"/>
      <c r="BQ37" s="262">
        <v>
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x14ac:dyDescent="0.2">
      <c r="A38" s="266">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2"/>
      <c r="BK38" s="252"/>
      <c r="BL38" s="252"/>
      <c r="BM38" s="252"/>
      <c r="BN38" s="252"/>
      <c r="BO38" s="265"/>
      <c r="BP38" s="265"/>
      <c r="BQ38" s="262">
        <v>
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x14ac:dyDescent="0.2">
      <c r="A39" s="266">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2"/>
      <c r="BK39" s="252"/>
      <c r="BL39" s="252"/>
      <c r="BM39" s="252"/>
      <c r="BN39" s="252"/>
      <c r="BO39" s="265"/>
      <c r="BP39" s="265"/>
      <c r="BQ39" s="262">
        <v>
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x14ac:dyDescent="0.2">
      <c r="A40" s="261">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2"/>
      <c r="BK40" s="252"/>
      <c r="BL40" s="252"/>
      <c r="BM40" s="252"/>
      <c r="BN40" s="252"/>
      <c r="BO40" s="265"/>
      <c r="BP40" s="265"/>
      <c r="BQ40" s="262">
        <v>
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x14ac:dyDescent="0.2">
      <c r="A41" s="261">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2"/>
      <c r="BK41" s="252"/>
      <c r="BL41" s="252"/>
      <c r="BM41" s="252"/>
      <c r="BN41" s="252"/>
      <c r="BO41" s="265"/>
      <c r="BP41" s="265"/>
      <c r="BQ41" s="262">
        <v>
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x14ac:dyDescent="0.2">
      <c r="A42" s="261">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2"/>
      <c r="BK42" s="252"/>
      <c r="BL42" s="252"/>
      <c r="BM42" s="252"/>
      <c r="BN42" s="252"/>
      <c r="BO42" s="265"/>
      <c r="BP42" s="265"/>
      <c r="BQ42" s="262">
        <v>
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x14ac:dyDescent="0.2">
      <c r="A43" s="261">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2"/>
      <c r="BK43" s="252"/>
      <c r="BL43" s="252"/>
      <c r="BM43" s="252"/>
      <c r="BN43" s="252"/>
      <c r="BO43" s="265"/>
      <c r="BP43" s="265"/>
      <c r="BQ43" s="262">
        <v>
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x14ac:dyDescent="0.2">
      <c r="A44" s="261">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2"/>
      <c r="BK44" s="252"/>
      <c r="BL44" s="252"/>
      <c r="BM44" s="252"/>
      <c r="BN44" s="252"/>
      <c r="BO44" s="265"/>
      <c r="BP44" s="265"/>
      <c r="BQ44" s="262">
        <v>
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x14ac:dyDescent="0.2">
      <c r="A45" s="261">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2"/>
      <c r="BK45" s="252"/>
      <c r="BL45" s="252"/>
      <c r="BM45" s="252"/>
      <c r="BN45" s="252"/>
      <c r="BO45" s="265"/>
      <c r="BP45" s="265"/>
      <c r="BQ45" s="262">
        <v>
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x14ac:dyDescent="0.2">
      <c r="A46" s="261">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2"/>
      <c r="BK46" s="252"/>
      <c r="BL46" s="252"/>
      <c r="BM46" s="252"/>
      <c r="BN46" s="252"/>
      <c r="BO46" s="265"/>
      <c r="BP46" s="265"/>
      <c r="BQ46" s="262">
        <v>
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x14ac:dyDescent="0.2">
      <c r="A47" s="261">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2"/>
      <c r="BK47" s="252"/>
      <c r="BL47" s="252"/>
      <c r="BM47" s="252"/>
      <c r="BN47" s="252"/>
      <c r="BO47" s="265"/>
      <c r="BP47" s="265"/>
      <c r="BQ47" s="262">
        <v>
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x14ac:dyDescent="0.2">
      <c r="A48" s="261">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2"/>
      <c r="BK48" s="252"/>
      <c r="BL48" s="252"/>
      <c r="BM48" s="252"/>
      <c r="BN48" s="252"/>
      <c r="BO48" s="265"/>
      <c r="BP48" s="265"/>
      <c r="BQ48" s="262">
        <v>
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x14ac:dyDescent="0.2">
      <c r="A49" s="261">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2"/>
      <c r="BK49" s="252"/>
      <c r="BL49" s="252"/>
      <c r="BM49" s="252"/>
      <c r="BN49" s="252"/>
      <c r="BO49" s="265"/>
      <c r="BP49" s="265"/>
      <c r="BQ49" s="262">
        <v>
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x14ac:dyDescent="0.2">
      <c r="A50" s="261">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2"/>
      <c r="BK50" s="252"/>
      <c r="BL50" s="252"/>
      <c r="BM50" s="252"/>
      <c r="BN50" s="252"/>
      <c r="BO50" s="265"/>
      <c r="BP50" s="265"/>
      <c r="BQ50" s="262">
        <v>
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x14ac:dyDescent="0.2">
      <c r="A51" s="261">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2"/>
      <c r="BK51" s="252"/>
      <c r="BL51" s="252"/>
      <c r="BM51" s="252"/>
      <c r="BN51" s="252"/>
      <c r="BO51" s="265"/>
      <c r="BP51" s="265"/>
      <c r="BQ51" s="262">
        <v>
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x14ac:dyDescent="0.2">
      <c r="A52" s="261">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2"/>
      <c r="BK52" s="252"/>
      <c r="BL52" s="252"/>
      <c r="BM52" s="252"/>
      <c r="BN52" s="252"/>
      <c r="BO52" s="265"/>
      <c r="BP52" s="265"/>
      <c r="BQ52" s="262">
        <v>
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x14ac:dyDescent="0.2">
      <c r="A53" s="261">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2"/>
      <c r="BK53" s="252"/>
      <c r="BL53" s="252"/>
      <c r="BM53" s="252"/>
      <c r="BN53" s="252"/>
      <c r="BO53" s="265"/>
      <c r="BP53" s="265"/>
      <c r="BQ53" s="262">
        <v>
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x14ac:dyDescent="0.2">
      <c r="A54" s="261">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2"/>
      <c r="BK54" s="252"/>
      <c r="BL54" s="252"/>
      <c r="BM54" s="252"/>
      <c r="BN54" s="252"/>
      <c r="BO54" s="265"/>
      <c r="BP54" s="265"/>
      <c r="BQ54" s="262">
        <v>
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x14ac:dyDescent="0.2">
      <c r="A55" s="261">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2"/>
      <c r="BK55" s="252"/>
      <c r="BL55" s="252"/>
      <c r="BM55" s="252"/>
      <c r="BN55" s="252"/>
      <c r="BO55" s="265"/>
      <c r="BP55" s="265"/>
      <c r="BQ55" s="262">
        <v>
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x14ac:dyDescent="0.2">
      <c r="A56" s="261">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2"/>
      <c r="BK56" s="252"/>
      <c r="BL56" s="252"/>
      <c r="BM56" s="252"/>
      <c r="BN56" s="252"/>
      <c r="BO56" s="265"/>
      <c r="BP56" s="265"/>
      <c r="BQ56" s="262">
        <v>
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x14ac:dyDescent="0.2">
      <c r="A57" s="261">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2"/>
      <c r="BK57" s="252"/>
      <c r="BL57" s="252"/>
      <c r="BM57" s="252"/>
      <c r="BN57" s="252"/>
      <c r="BO57" s="265"/>
      <c r="BP57" s="265"/>
      <c r="BQ57" s="262">
        <v>
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x14ac:dyDescent="0.2">
      <c r="A58" s="261">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2"/>
      <c r="BK58" s="252"/>
      <c r="BL58" s="252"/>
      <c r="BM58" s="252"/>
      <c r="BN58" s="252"/>
      <c r="BO58" s="265"/>
      <c r="BP58" s="265"/>
      <c r="BQ58" s="262">
        <v>
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x14ac:dyDescent="0.2">
      <c r="A59" s="261">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2"/>
      <c r="BK59" s="252"/>
      <c r="BL59" s="252"/>
      <c r="BM59" s="252"/>
      <c r="BN59" s="252"/>
      <c r="BO59" s="265"/>
      <c r="BP59" s="265"/>
      <c r="BQ59" s="262">
        <v>
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x14ac:dyDescent="0.2">
      <c r="A60" s="261">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2"/>
      <c r="BK60" s="252"/>
      <c r="BL60" s="252"/>
      <c r="BM60" s="252"/>
      <c r="BN60" s="252"/>
      <c r="BO60" s="265"/>
      <c r="BP60" s="265"/>
      <c r="BQ60" s="262">
        <v>
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x14ac:dyDescent="0.25">
      <c r="A61" s="261">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2"/>
      <c r="BK61" s="252"/>
      <c r="BL61" s="252"/>
      <c r="BM61" s="252"/>
      <c r="BN61" s="252"/>
      <c r="BO61" s="265"/>
      <c r="BP61" s="265"/>
      <c r="BQ61" s="262">
        <v>
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x14ac:dyDescent="0.2">
      <c r="A62" s="261">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409</v>
      </c>
      <c r="BK62" s="890"/>
      <c r="BL62" s="890"/>
      <c r="BM62" s="890"/>
      <c r="BN62" s="891"/>
      <c r="BO62" s="265"/>
      <c r="BP62" s="265"/>
      <c r="BQ62" s="262">
        <v>
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x14ac:dyDescent="0.25">
      <c r="A63" s="264" t="s">
        <v>
389</v>
      </c>
      <c r="B63" s="874" t="s">
        <v>
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752</v>
      </c>
      <c r="AG63" s="926"/>
      <c r="AH63" s="926"/>
      <c r="AI63" s="926"/>
      <c r="AJ63" s="927"/>
      <c r="AK63" s="928"/>
      <c r="AL63" s="923"/>
      <c r="AM63" s="923"/>
      <c r="AN63" s="923"/>
      <c r="AO63" s="923"/>
      <c r="AP63" s="926">
        <v>
13137</v>
      </c>
      <c r="AQ63" s="926"/>
      <c r="AR63" s="926"/>
      <c r="AS63" s="926"/>
      <c r="AT63" s="926"/>
      <c r="AU63" s="926">
        <v>
7751</v>
      </c>
      <c r="AV63" s="926"/>
      <c r="AW63" s="926"/>
      <c r="AX63" s="926"/>
      <c r="AY63" s="926"/>
      <c r="AZ63" s="930"/>
      <c r="BA63" s="930"/>
      <c r="BB63" s="930"/>
      <c r="BC63" s="930"/>
      <c r="BD63" s="930"/>
      <c r="BE63" s="931"/>
      <c r="BF63" s="931"/>
      <c r="BG63" s="931"/>
      <c r="BH63" s="931"/>
      <c r="BI63" s="932"/>
      <c r="BJ63" s="933" t="s">
        <v>
411</v>
      </c>
      <c r="BK63" s="934"/>
      <c r="BL63" s="934"/>
      <c r="BM63" s="934"/>
      <c r="BN63" s="935"/>
      <c r="BO63" s="265"/>
      <c r="BP63" s="265"/>
      <c r="BQ63" s="262">
        <v>
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
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x14ac:dyDescent="0.25">
      <c r="A65" s="252" t="s">
        <v>
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
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x14ac:dyDescent="0.2">
      <c r="A66" s="824" t="s">
        <v>
413</v>
      </c>
      <c r="B66" s="825"/>
      <c r="C66" s="825"/>
      <c r="D66" s="825"/>
      <c r="E66" s="825"/>
      <c r="F66" s="825"/>
      <c r="G66" s="825"/>
      <c r="H66" s="825"/>
      <c r="I66" s="825"/>
      <c r="J66" s="825"/>
      <c r="K66" s="825"/>
      <c r="L66" s="825"/>
      <c r="M66" s="825"/>
      <c r="N66" s="825"/>
      <c r="O66" s="825"/>
      <c r="P66" s="826"/>
      <c r="Q66" s="801" t="s">
        <v>
414</v>
      </c>
      <c r="R66" s="802"/>
      <c r="S66" s="802"/>
      <c r="T66" s="802"/>
      <c r="U66" s="803"/>
      <c r="V66" s="801" t="s">
        <v>
415</v>
      </c>
      <c r="W66" s="802"/>
      <c r="X66" s="802"/>
      <c r="Y66" s="802"/>
      <c r="Z66" s="803"/>
      <c r="AA66" s="801" t="s">
        <v>
416</v>
      </c>
      <c r="AB66" s="802"/>
      <c r="AC66" s="802"/>
      <c r="AD66" s="802"/>
      <c r="AE66" s="803"/>
      <c r="AF66" s="936" t="s">
        <v>
417</v>
      </c>
      <c r="AG66" s="897"/>
      <c r="AH66" s="897"/>
      <c r="AI66" s="897"/>
      <c r="AJ66" s="937"/>
      <c r="AK66" s="801" t="s">
        <v>
418</v>
      </c>
      <c r="AL66" s="825"/>
      <c r="AM66" s="825"/>
      <c r="AN66" s="825"/>
      <c r="AO66" s="826"/>
      <c r="AP66" s="801" t="s">
        <v>
419</v>
      </c>
      <c r="AQ66" s="802"/>
      <c r="AR66" s="802"/>
      <c r="AS66" s="802"/>
      <c r="AT66" s="803"/>
      <c r="AU66" s="801" t="s">
        <v>
420</v>
      </c>
      <c r="AV66" s="802"/>
      <c r="AW66" s="802"/>
      <c r="AX66" s="802"/>
      <c r="AY66" s="803"/>
      <c r="AZ66" s="801" t="s">
        <v>
377</v>
      </c>
      <c r="BA66" s="802"/>
      <c r="BB66" s="802"/>
      <c r="BC66" s="802"/>
      <c r="BD66" s="813"/>
      <c r="BE66" s="265"/>
      <c r="BF66" s="265"/>
      <c r="BG66" s="265"/>
      <c r="BH66" s="265"/>
      <c r="BI66" s="265"/>
      <c r="BJ66" s="265"/>
      <c r="BK66" s="265"/>
      <c r="BL66" s="265"/>
      <c r="BM66" s="265"/>
      <c r="BN66" s="265"/>
      <c r="BO66" s="265"/>
      <c r="BP66" s="265"/>
      <c r="BQ66" s="262">
        <v>
60</v>
      </c>
      <c r="BR66" s="267"/>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6"/>
    </row>
    <row r="67" spans="1:131" s="247"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
61</v>
      </c>
      <c r="BR67" s="267"/>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6"/>
    </row>
    <row r="68" spans="1:131" s="247" customFormat="1" ht="26.25" customHeight="1" thickTop="1" x14ac:dyDescent="0.2">
      <c r="A68" s="258">
        <v>
1</v>
      </c>
      <c r="B68" s="953" t="s">
        <v>
584</v>
      </c>
      <c r="C68" s="954"/>
      <c r="D68" s="954"/>
      <c r="E68" s="954"/>
      <c r="F68" s="954"/>
      <c r="G68" s="954"/>
      <c r="H68" s="954"/>
      <c r="I68" s="954"/>
      <c r="J68" s="954"/>
      <c r="K68" s="954"/>
      <c r="L68" s="954"/>
      <c r="M68" s="954"/>
      <c r="N68" s="954"/>
      <c r="O68" s="954"/>
      <c r="P68" s="955"/>
      <c r="Q68" s="956">
        <v>
10992</v>
      </c>
      <c r="R68" s="950"/>
      <c r="S68" s="950"/>
      <c r="T68" s="950"/>
      <c r="U68" s="950"/>
      <c r="V68" s="950">
        <v>
10500</v>
      </c>
      <c r="W68" s="950"/>
      <c r="X68" s="950"/>
      <c r="Y68" s="950"/>
      <c r="Z68" s="950"/>
      <c r="AA68" s="950">
        <v>
491</v>
      </c>
      <c r="AB68" s="950"/>
      <c r="AC68" s="950"/>
      <c r="AD68" s="950"/>
      <c r="AE68" s="950"/>
      <c r="AF68" s="950">
        <v>
491</v>
      </c>
      <c r="AG68" s="950"/>
      <c r="AH68" s="950"/>
      <c r="AI68" s="950"/>
      <c r="AJ68" s="950"/>
      <c r="AK68" s="950" t="s">
        <v>
519</v>
      </c>
      <c r="AL68" s="950"/>
      <c r="AM68" s="950"/>
      <c r="AN68" s="950"/>
      <c r="AO68" s="950"/>
      <c r="AP68" s="950">
        <v>
799</v>
      </c>
      <c r="AQ68" s="950"/>
      <c r="AR68" s="950"/>
      <c r="AS68" s="950"/>
      <c r="AT68" s="950"/>
      <c r="AU68" s="950">
        <v>
42</v>
      </c>
      <c r="AV68" s="950"/>
      <c r="AW68" s="950"/>
      <c r="AX68" s="950"/>
      <c r="AY68" s="950"/>
      <c r="AZ68" s="951"/>
      <c r="BA68" s="951"/>
      <c r="BB68" s="951"/>
      <c r="BC68" s="951"/>
      <c r="BD68" s="952"/>
      <c r="BE68" s="265"/>
      <c r="BF68" s="265"/>
      <c r="BG68" s="265"/>
      <c r="BH68" s="265"/>
      <c r="BI68" s="265"/>
      <c r="BJ68" s="265"/>
      <c r="BK68" s="265"/>
      <c r="BL68" s="265"/>
      <c r="BM68" s="265"/>
      <c r="BN68" s="265"/>
      <c r="BO68" s="265"/>
      <c r="BP68" s="265"/>
      <c r="BQ68" s="262">
        <v>
62</v>
      </c>
      <c r="BR68" s="267"/>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6"/>
    </row>
    <row r="69" spans="1:131" s="247" customFormat="1" ht="26.25" customHeight="1" x14ac:dyDescent="0.2">
      <c r="A69" s="261">
        <v>
2</v>
      </c>
      <c r="B69" s="957" t="s">
        <v>
585</v>
      </c>
      <c r="C69" s="958"/>
      <c r="D69" s="958"/>
      <c r="E69" s="958"/>
      <c r="F69" s="958"/>
      <c r="G69" s="958"/>
      <c r="H69" s="958"/>
      <c r="I69" s="958"/>
      <c r="J69" s="958"/>
      <c r="K69" s="958"/>
      <c r="L69" s="958"/>
      <c r="M69" s="958"/>
      <c r="N69" s="958"/>
      <c r="O69" s="958"/>
      <c r="P69" s="959"/>
      <c r="Q69" s="960">
        <v>
986</v>
      </c>
      <c r="R69" s="915"/>
      <c r="S69" s="915"/>
      <c r="T69" s="915"/>
      <c r="U69" s="915"/>
      <c r="V69" s="915">
        <v>
974</v>
      </c>
      <c r="W69" s="915"/>
      <c r="X69" s="915"/>
      <c r="Y69" s="915"/>
      <c r="Z69" s="915"/>
      <c r="AA69" s="915">
        <v>
12</v>
      </c>
      <c r="AB69" s="915"/>
      <c r="AC69" s="915"/>
      <c r="AD69" s="915"/>
      <c r="AE69" s="915"/>
      <c r="AF69" s="915">
        <v>
12</v>
      </c>
      <c r="AG69" s="915"/>
      <c r="AH69" s="915"/>
      <c r="AI69" s="915"/>
      <c r="AJ69" s="915"/>
      <c r="AK69" s="915">
        <v>
12</v>
      </c>
      <c r="AL69" s="915"/>
      <c r="AM69" s="915"/>
      <c r="AN69" s="915"/>
      <c r="AO69" s="915"/>
      <c r="AP69" s="915" t="s">
        <v>
586</v>
      </c>
      <c r="AQ69" s="915"/>
      <c r="AR69" s="915"/>
      <c r="AS69" s="915"/>
      <c r="AT69" s="915"/>
      <c r="AU69" s="915" t="s">
        <v>
586</v>
      </c>
      <c r="AV69" s="915"/>
      <c r="AW69" s="915"/>
      <c r="AX69" s="915"/>
      <c r="AY69" s="915"/>
      <c r="AZ69" s="961"/>
      <c r="BA69" s="961"/>
      <c r="BB69" s="961"/>
      <c r="BC69" s="961"/>
      <c r="BD69" s="962"/>
      <c r="BE69" s="265"/>
      <c r="BF69" s="265"/>
      <c r="BG69" s="265"/>
      <c r="BH69" s="265"/>
      <c r="BI69" s="265"/>
      <c r="BJ69" s="265"/>
      <c r="BK69" s="265"/>
      <c r="BL69" s="265"/>
      <c r="BM69" s="265"/>
      <c r="BN69" s="265"/>
      <c r="BO69" s="265"/>
      <c r="BP69" s="265"/>
      <c r="BQ69" s="262">
        <v>
63</v>
      </c>
      <c r="BR69" s="267"/>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6"/>
    </row>
    <row r="70" spans="1:131" s="247" customFormat="1" ht="26.25" customHeight="1" x14ac:dyDescent="0.2">
      <c r="A70" s="261">
        <v>
3</v>
      </c>
      <c r="B70" s="957" t="s">
        <v>
587</v>
      </c>
      <c r="C70" s="958"/>
      <c r="D70" s="958"/>
      <c r="E70" s="958"/>
      <c r="F70" s="958"/>
      <c r="G70" s="958"/>
      <c r="H70" s="958"/>
      <c r="I70" s="958"/>
      <c r="J70" s="958"/>
      <c r="K70" s="958"/>
      <c r="L70" s="958"/>
      <c r="M70" s="958"/>
      <c r="N70" s="958"/>
      <c r="O70" s="958"/>
      <c r="P70" s="959"/>
      <c r="Q70" s="960">
        <v>
288</v>
      </c>
      <c r="R70" s="915"/>
      <c r="S70" s="915"/>
      <c r="T70" s="915"/>
      <c r="U70" s="915"/>
      <c r="V70" s="915">
        <v>
206</v>
      </c>
      <c r="W70" s="915"/>
      <c r="X70" s="915"/>
      <c r="Y70" s="915"/>
      <c r="Z70" s="915"/>
      <c r="AA70" s="915">
        <v>
82</v>
      </c>
      <c r="AB70" s="915"/>
      <c r="AC70" s="915"/>
      <c r="AD70" s="915"/>
      <c r="AE70" s="915"/>
      <c r="AF70" s="915">
        <v>
82</v>
      </c>
      <c r="AG70" s="915"/>
      <c r="AH70" s="915"/>
      <c r="AI70" s="915"/>
      <c r="AJ70" s="915"/>
      <c r="AK70" s="915">
        <v>
47</v>
      </c>
      <c r="AL70" s="915"/>
      <c r="AM70" s="915"/>
      <c r="AN70" s="915"/>
      <c r="AO70" s="915"/>
      <c r="AP70" s="915" t="s">
        <v>
586</v>
      </c>
      <c r="AQ70" s="915"/>
      <c r="AR70" s="915"/>
      <c r="AS70" s="915"/>
      <c r="AT70" s="915"/>
      <c r="AU70" s="915" t="s">
        <v>
586</v>
      </c>
      <c r="AV70" s="915"/>
      <c r="AW70" s="915"/>
      <c r="AX70" s="915"/>
      <c r="AY70" s="915"/>
      <c r="AZ70" s="961"/>
      <c r="BA70" s="961"/>
      <c r="BB70" s="961"/>
      <c r="BC70" s="961"/>
      <c r="BD70" s="962"/>
      <c r="BE70" s="265"/>
      <c r="BF70" s="265"/>
      <c r="BG70" s="265"/>
      <c r="BH70" s="265"/>
      <c r="BI70" s="265"/>
      <c r="BJ70" s="265"/>
      <c r="BK70" s="265"/>
      <c r="BL70" s="265"/>
      <c r="BM70" s="265"/>
      <c r="BN70" s="265"/>
      <c r="BO70" s="265"/>
      <c r="BP70" s="265"/>
      <c r="BQ70" s="262">
        <v>
64</v>
      </c>
      <c r="BR70" s="267"/>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6"/>
    </row>
    <row r="71" spans="1:131" s="247" customFormat="1" ht="26.25" customHeight="1" x14ac:dyDescent="0.2">
      <c r="A71" s="261">
        <v>
4</v>
      </c>
      <c r="B71" s="957" t="s">
        <v>
588</v>
      </c>
      <c r="C71" s="958"/>
      <c r="D71" s="958"/>
      <c r="E71" s="958"/>
      <c r="F71" s="958"/>
      <c r="G71" s="958"/>
      <c r="H71" s="958"/>
      <c r="I71" s="958"/>
      <c r="J71" s="958"/>
      <c r="K71" s="958"/>
      <c r="L71" s="958"/>
      <c r="M71" s="958"/>
      <c r="N71" s="958"/>
      <c r="O71" s="958"/>
      <c r="P71" s="959"/>
      <c r="Q71" s="960">
        <v>
330</v>
      </c>
      <c r="R71" s="915"/>
      <c r="S71" s="915"/>
      <c r="T71" s="915"/>
      <c r="U71" s="915"/>
      <c r="V71" s="915">
        <v>
314</v>
      </c>
      <c r="W71" s="915"/>
      <c r="X71" s="915"/>
      <c r="Y71" s="915"/>
      <c r="Z71" s="915"/>
      <c r="AA71" s="915">
        <v>
16</v>
      </c>
      <c r="AB71" s="915"/>
      <c r="AC71" s="915"/>
      <c r="AD71" s="915"/>
      <c r="AE71" s="915"/>
      <c r="AF71" s="915">
        <v>
16</v>
      </c>
      <c r="AG71" s="915"/>
      <c r="AH71" s="915"/>
      <c r="AI71" s="915"/>
      <c r="AJ71" s="915"/>
      <c r="AK71" s="915">
        <v>
19</v>
      </c>
      <c r="AL71" s="915"/>
      <c r="AM71" s="915"/>
      <c r="AN71" s="915"/>
      <c r="AO71" s="915"/>
      <c r="AP71" s="915" t="s">
        <v>
586</v>
      </c>
      <c r="AQ71" s="915"/>
      <c r="AR71" s="915"/>
      <c r="AS71" s="915"/>
      <c r="AT71" s="915"/>
      <c r="AU71" s="915" t="s">
        <v>
586</v>
      </c>
      <c r="AV71" s="915"/>
      <c r="AW71" s="915"/>
      <c r="AX71" s="915"/>
      <c r="AY71" s="915"/>
      <c r="AZ71" s="961"/>
      <c r="BA71" s="961"/>
      <c r="BB71" s="961"/>
      <c r="BC71" s="961"/>
      <c r="BD71" s="962"/>
      <c r="BE71" s="265"/>
      <c r="BF71" s="265"/>
      <c r="BG71" s="265"/>
      <c r="BH71" s="265"/>
      <c r="BI71" s="265"/>
      <c r="BJ71" s="265"/>
      <c r="BK71" s="265"/>
      <c r="BL71" s="265"/>
      <c r="BM71" s="265"/>
      <c r="BN71" s="265"/>
      <c r="BO71" s="265"/>
      <c r="BP71" s="265"/>
      <c r="BQ71" s="262">
        <v>
65</v>
      </c>
      <c r="BR71" s="267"/>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6"/>
    </row>
    <row r="72" spans="1:131" s="247" customFormat="1" ht="26.25" customHeight="1" x14ac:dyDescent="0.2">
      <c r="A72" s="261">
        <v>
5</v>
      </c>
      <c r="B72" s="957" t="s">
        <v>
589</v>
      </c>
      <c r="C72" s="958"/>
      <c r="D72" s="958"/>
      <c r="E72" s="958"/>
      <c r="F72" s="958"/>
      <c r="G72" s="958"/>
      <c r="H72" s="958"/>
      <c r="I72" s="958"/>
      <c r="J72" s="958"/>
      <c r="K72" s="958"/>
      <c r="L72" s="958"/>
      <c r="M72" s="958"/>
      <c r="N72" s="958"/>
      <c r="O72" s="958"/>
      <c r="P72" s="959"/>
      <c r="Q72" s="960">
        <v>
6529</v>
      </c>
      <c r="R72" s="915">
        <v>
6933</v>
      </c>
      <c r="S72" s="915">
        <v>
6933</v>
      </c>
      <c r="T72" s="915">
        <v>
6933</v>
      </c>
      <c r="U72" s="915">
        <v>
6933</v>
      </c>
      <c r="V72" s="915">
        <v>
6443</v>
      </c>
      <c r="W72" s="915">
        <v>
6850</v>
      </c>
      <c r="X72" s="915">
        <v>
6850</v>
      </c>
      <c r="Y72" s="915">
        <v>
6850</v>
      </c>
      <c r="Z72" s="915">
        <v>
6850</v>
      </c>
      <c r="AA72" s="915">
        <v>
86</v>
      </c>
      <c r="AB72" s="915">
        <v>
82</v>
      </c>
      <c r="AC72" s="915">
        <v>
82</v>
      </c>
      <c r="AD72" s="915">
        <v>
82</v>
      </c>
      <c r="AE72" s="915">
        <v>
82</v>
      </c>
      <c r="AF72" s="915">
        <v>
86</v>
      </c>
      <c r="AG72" s="915">
        <v>
82</v>
      </c>
      <c r="AH72" s="915">
        <v>
82</v>
      </c>
      <c r="AI72" s="915">
        <v>
82</v>
      </c>
      <c r="AJ72" s="915">
        <v>
82</v>
      </c>
      <c r="AK72" s="915">
        <v>
1926</v>
      </c>
      <c r="AL72" s="915">
        <v>
2485</v>
      </c>
      <c r="AM72" s="915">
        <v>
2485</v>
      </c>
      <c r="AN72" s="915">
        <v>
2485</v>
      </c>
      <c r="AO72" s="915">
        <v>
2485</v>
      </c>
      <c r="AP72" s="915" t="s">
        <v>
586</v>
      </c>
      <c r="AQ72" s="915"/>
      <c r="AR72" s="915"/>
      <c r="AS72" s="915"/>
      <c r="AT72" s="915"/>
      <c r="AU72" s="915" t="s">
        <v>
586</v>
      </c>
      <c r="AV72" s="915"/>
      <c r="AW72" s="915"/>
      <c r="AX72" s="915"/>
      <c r="AY72" s="915"/>
      <c r="AZ72" s="961"/>
      <c r="BA72" s="961"/>
      <c r="BB72" s="961"/>
      <c r="BC72" s="961"/>
      <c r="BD72" s="962"/>
      <c r="BE72" s="265"/>
      <c r="BF72" s="265"/>
      <c r="BG72" s="265"/>
      <c r="BH72" s="265"/>
      <c r="BI72" s="265"/>
      <c r="BJ72" s="265"/>
      <c r="BK72" s="265"/>
      <c r="BL72" s="265"/>
      <c r="BM72" s="265"/>
      <c r="BN72" s="265"/>
      <c r="BO72" s="265"/>
      <c r="BP72" s="265"/>
      <c r="BQ72" s="262">
        <v>
66</v>
      </c>
      <c r="BR72" s="267"/>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6"/>
    </row>
    <row r="73" spans="1:131" s="247" customFormat="1" ht="26.25" customHeight="1" x14ac:dyDescent="0.2">
      <c r="A73" s="261">
        <v>
6</v>
      </c>
      <c r="B73" s="957" t="s">
        <v>
590</v>
      </c>
      <c r="C73" s="958"/>
      <c r="D73" s="958"/>
      <c r="E73" s="958"/>
      <c r="F73" s="958"/>
      <c r="G73" s="958"/>
      <c r="H73" s="958"/>
      <c r="I73" s="958"/>
      <c r="J73" s="958"/>
      <c r="K73" s="958"/>
      <c r="L73" s="958"/>
      <c r="M73" s="958"/>
      <c r="N73" s="958"/>
      <c r="O73" s="958"/>
      <c r="P73" s="959"/>
      <c r="Q73" s="960">
        <v>
1444184</v>
      </c>
      <c r="R73" s="915">
        <v>
1385861</v>
      </c>
      <c r="S73" s="915">
        <v>
1385861</v>
      </c>
      <c r="T73" s="915">
        <v>
1385861</v>
      </c>
      <c r="U73" s="915">
        <v>
1385861</v>
      </c>
      <c r="V73" s="915">
        <v>
1404896</v>
      </c>
      <c r="W73" s="915">
        <v>
1346246</v>
      </c>
      <c r="X73" s="915">
        <v>
1346246</v>
      </c>
      <c r="Y73" s="915">
        <v>
1346246</v>
      </c>
      <c r="Z73" s="915">
        <v>
1346246</v>
      </c>
      <c r="AA73" s="915">
        <v>
39288</v>
      </c>
      <c r="AB73" s="915">
        <v>
39615</v>
      </c>
      <c r="AC73" s="915">
        <v>
39615</v>
      </c>
      <c r="AD73" s="915">
        <v>
39615</v>
      </c>
      <c r="AE73" s="915">
        <v>
39615</v>
      </c>
      <c r="AF73" s="915">
        <v>
39288</v>
      </c>
      <c r="AG73" s="915">
        <v>
39615</v>
      </c>
      <c r="AH73" s="915">
        <v>
39615</v>
      </c>
      <c r="AI73" s="915">
        <v>
39615</v>
      </c>
      <c r="AJ73" s="915">
        <v>
39615</v>
      </c>
      <c r="AK73" s="915">
        <v>
16623</v>
      </c>
      <c r="AL73" s="915">
        <v>
13582</v>
      </c>
      <c r="AM73" s="915">
        <v>
13582</v>
      </c>
      <c r="AN73" s="915">
        <v>
13582</v>
      </c>
      <c r="AO73" s="915">
        <v>
13582</v>
      </c>
      <c r="AP73" s="915" t="s">
        <v>
586</v>
      </c>
      <c r="AQ73" s="915"/>
      <c r="AR73" s="915"/>
      <c r="AS73" s="915"/>
      <c r="AT73" s="915"/>
      <c r="AU73" s="915" t="s">
        <v>
586</v>
      </c>
      <c r="AV73" s="915"/>
      <c r="AW73" s="915"/>
      <c r="AX73" s="915"/>
      <c r="AY73" s="915"/>
      <c r="AZ73" s="961"/>
      <c r="BA73" s="961"/>
      <c r="BB73" s="961"/>
      <c r="BC73" s="961"/>
      <c r="BD73" s="962"/>
      <c r="BE73" s="265"/>
      <c r="BF73" s="265"/>
      <c r="BG73" s="265"/>
      <c r="BH73" s="265"/>
      <c r="BI73" s="265"/>
      <c r="BJ73" s="265"/>
      <c r="BK73" s="265"/>
      <c r="BL73" s="265"/>
      <c r="BM73" s="265"/>
      <c r="BN73" s="265"/>
      <c r="BO73" s="265"/>
      <c r="BP73" s="265"/>
      <c r="BQ73" s="262">
        <v>
67</v>
      </c>
      <c r="BR73" s="267"/>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6"/>
    </row>
    <row r="74" spans="1:131" s="247" customFormat="1" ht="26.25" customHeight="1" x14ac:dyDescent="0.2">
      <c r="A74" s="261">
        <v>
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5"/>
      <c r="BF74" s="265"/>
      <c r="BG74" s="265"/>
      <c r="BH74" s="265"/>
      <c r="BI74" s="265"/>
      <c r="BJ74" s="265"/>
      <c r="BK74" s="265"/>
      <c r="BL74" s="265"/>
      <c r="BM74" s="265"/>
      <c r="BN74" s="265"/>
      <c r="BO74" s="265"/>
      <c r="BP74" s="265"/>
      <c r="BQ74" s="262">
        <v>
68</v>
      </c>
      <c r="BR74" s="267"/>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6"/>
    </row>
    <row r="75" spans="1:131" s="247" customFormat="1" ht="26.25" customHeight="1" x14ac:dyDescent="0.2">
      <c r="A75" s="261">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5"/>
      <c r="BF75" s="265"/>
      <c r="BG75" s="265"/>
      <c r="BH75" s="265"/>
      <c r="BI75" s="265"/>
      <c r="BJ75" s="265"/>
      <c r="BK75" s="265"/>
      <c r="BL75" s="265"/>
      <c r="BM75" s="265"/>
      <c r="BN75" s="265"/>
      <c r="BO75" s="265"/>
      <c r="BP75" s="265"/>
      <c r="BQ75" s="262">
        <v>
69</v>
      </c>
      <c r="BR75" s="267"/>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6"/>
    </row>
    <row r="76" spans="1:131" s="247" customFormat="1" ht="26.25" customHeight="1" x14ac:dyDescent="0.2">
      <c r="A76" s="261">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5"/>
      <c r="BF76" s="265"/>
      <c r="BG76" s="265"/>
      <c r="BH76" s="265"/>
      <c r="BI76" s="265"/>
      <c r="BJ76" s="265"/>
      <c r="BK76" s="265"/>
      <c r="BL76" s="265"/>
      <c r="BM76" s="265"/>
      <c r="BN76" s="265"/>
      <c r="BO76" s="265"/>
      <c r="BP76" s="265"/>
      <c r="BQ76" s="262">
        <v>
70</v>
      </c>
      <c r="BR76" s="267"/>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6"/>
    </row>
    <row r="77" spans="1:131" s="247" customFormat="1" ht="26.25" customHeight="1" x14ac:dyDescent="0.2">
      <c r="A77" s="261">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5"/>
      <c r="BF77" s="265"/>
      <c r="BG77" s="265"/>
      <c r="BH77" s="265"/>
      <c r="BI77" s="265"/>
      <c r="BJ77" s="265"/>
      <c r="BK77" s="265"/>
      <c r="BL77" s="265"/>
      <c r="BM77" s="265"/>
      <c r="BN77" s="265"/>
      <c r="BO77" s="265"/>
      <c r="BP77" s="265"/>
      <c r="BQ77" s="262">
        <v>
71</v>
      </c>
      <c r="BR77" s="267"/>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6"/>
    </row>
    <row r="78" spans="1:131" s="247" customFormat="1" ht="26.25" customHeight="1" x14ac:dyDescent="0.2">
      <c r="A78" s="261">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5"/>
      <c r="BF78" s="265"/>
      <c r="BG78" s="265"/>
      <c r="BH78" s="265"/>
      <c r="BI78" s="265"/>
      <c r="BJ78" s="268"/>
      <c r="BK78" s="268"/>
      <c r="BL78" s="268"/>
      <c r="BM78" s="268"/>
      <c r="BN78" s="268"/>
      <c r="BO78" s="265"/>
      <c r="BP78" s="265"/>
      <c r="BQ78" s="262">
        <v>
72</v>
      </c>
      <c r="BR78" s="267"/>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6"/>
    </row>
    <row r="79" spans="1:131" s="247" customFormat="1" ht="26.25" customHeight="1" x14ac:dyDescent="0.2">
      <c r="A79" s="261">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5"/>
      <c r="BF79" s="265"/>
      <c r="BG79" s="265"/>
      <c r="BH79" s="265"/>
      <c r="BI79" s="265"/>
      <c r="BJ79" s="268"/>
      <c r="BK79" s="268"/>
      <c r="BL79" s="268"/>
      <c r="BM79" s="268"/>
      <c r="BN79" s="268"/>
      <c r="BO79" s="265"/>
      <c r="BP79" s="265"/>
      <c r="BQ79" s="262">
        <v>
73</v>
      </c>
      <c r="BR79" s="267"/>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6"/>
    </row>
    <row r="80" spans="1:131" s="247" customFormat="1" ht="26.25" customHeight="1" x14ac:dyDescent="0.2">
      <c r="A80" s="261">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5"/>
      <c r="BF80" s="265"/>
      <c r="BG80" s="265"/>
      <c r="BH80" s="265"/>
      <c r="BI80" s="265"/>
      <c r="BJ80" s="265"/>
      <c r="BK80" s="265"/>
      <c r="BL80" s="265"/>
      <c r="BM80" s="265"/>
      <c r="BN80" s="265"/>
      <c r="BO80" s="265"/>
      <c r="BP80" s="265"/>
      <c r="BQ80" s="262">
        <v>
74</v>
      </c>
      <c r="BR80" s="267"/>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6"/>
    </row>
    <row r="81" spans="1:131" s="247" customFormat="1" ht="26.25" customHeight="1" x14ac:dyDescent="0.2">
      <c r="A81" s="261">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5"/>
      <c r="BF81" s="265"/>
      <c r="BG81" s="265"/>
      <c r="BH81" s="265"/>
      <c r="BI81" s="265"/>
      <c r="BJ81" s="265"/>
      <c r="BK81" s="265"/>
      <c r="BL81" s="265"/>
      <c r="BM81" s="265"/>
      <c r="BN81" s="265"/>
      <c r="BO81" s="265"/>
      <c r="BP81" s="265"/>
      <c r="BQ81" s="262">
        <v>
75</v>
      </c>
      <c r="BR81" s="267"/>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6"/>
    </row>
    <row r="82" spans="1:131" s="247" customFormat="1" ht="26.25" customHeight="1" x14ac:dyDescent="0.2">
      <c r="A82" s="261">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5"/>
      <c r="BF82" s="265"/>
      <c r="BG82" s="265"/>
      <c r="BH82" s="265"/>
      <c r="BI82" s="265"/>
      <c r="BJ82" s="265"/>
      <c r="BK82" s="265"/>
      <c r="BL82" s="265"/>
      <c r="BM82" s="265"/>
      <c r="BN82" s="265"/>
      <c r="BO82" s="265"/>
      <c r="BP82" s="265"/>
      <c r="BQ82" s="262">
        <v>
76</v>
      </c>
      <c r="BR82" s="267"/>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6"/>
    </row>
    <row r="83" spans="1:131" s="247" customFormat="1" ht="26.25" customHeight="1" x14ac:dyDescent="0.2">
      <c r="A83" s="261">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5"/>
      <c r="BF83" s="265"/>
      <c r="BG83" s="265"/>
      <c r="BH83" s="265"/>
      <c r="BI83" s="265"/>
      <c r="BJ83" s="265"/>
      <c r="BK83" s="265"/>
      <c r="BL83" s="265"/>
      <c r="BM83" s="265"/>
      <c r="BN83" s="265"/>
      <c r="BO83" s="265"/>
      <c r="BP83" s="265"/>
      <c r="BQ83" s="262">
        <v>
77</v>
      </c>
      <c r="BR83" s="267"/>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6"/>
    </row>
    <row r="84" spans="1:131" s="247" customFormat="1" ht="26.25" customHeight="1" x14ac:dyDescent="0.2">
      <c r="A84" s="261">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5"/>
      <c r="BF84" s="265"/>
      <c r="BG84" s="265"/>
      <c r="BH84" s="265"/>
      <c r="BI84" s="265"/>
      <c r="BJ84" s="265"/>
      <c r="BK84" s="265"/>
      <c r="BL84" s="265"/>
      <c r="BM84" s="265"/>
      <c r="BN84" s="265"/>
      <c r="BO84" s="265"/>
      <c r="BP84" s="265"/>
      <c r="BQ84" s="262">
        <v>
78</v>
      </c>
      <c r="BR84" s="267"/>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6"/>
    </row>
    <row r="85" spans="1:131" s="247" customFormat="1" ht="26.25" customHeight="1" x14ac:dyDescent="0.2">
      <c r="A85" s="261">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5"/>
      <c r="BF85" s="265"/>
      <c r="BG85" s="265"/>
      <c r="BH85" s="265"/>
      <c r="BI85" s="265"/>
      <c r="BJ85" s="265"/>
      <c r="BK85" s="265"/>
      <c r="BL85" s="265"/>
      <c r="BM85" s="265"/>
      <c r="BN85" s="265"/>
      <c r="BO85" s="265"/>
      <c r="BP85" s="265"/>
      <c r="BQ85" s="262">
        <v>
79</v>
      </c>
      <c r="BR85" s="267"/>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6"/>
    </row>
    <row r="86" spans="1:131" s="247" customFormat="1" ht="26.25" customHeight="1" x14ac:dyDescent="0.2">
      <c r="A86" s="261">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5"/>
      <c r="BF86" s="265"/>
      <c r="BG86" s="265"/>
      <c r="BH86" s="265"/>
      <c r="BI86" s="265"/>
      <c r="BJ86" s="265"/>
      <c r="BK86" s="265"/>
      <c r="BL86" s="265"/>
      <c r="BM86" s="265"/>
      <c r="BN86" s="265"/>
      <c r="BO86" s="265"/>
      <c r="BP86" s="265"/>
      <c r="BQ86" s="262">
        <v>
80</v>
      </c>
      <c r="BR86" s="267"/>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6"/>
    </row>
    <row r="87" spans="1:131" s="247" customFormat="1" ht="26.25" customHeight="1" x14ac:dyDescent="0.2">
      <c r="A87" s="269">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5"/>
      <c r="BF87" s="265"/>
      <c r="BG87" s="265"/>
      <c r="BH87" s="265"/>
      <c r="BI87" s="265"/>
      <c r="BJ87" s="265"/>
      <c r="BK87" s="265"/>
      <c r="BL87" s="265"/>
      <c r="BM87" s="265"/>
      <c r="BN87" s="265"/>
      <c r="BO87" s="265"/>
      <c r="BP87" s="265"/>
      <c r="BQ87" s="262">
        <v>
81</v>
      </c>
      <c r="BR87" s="267"/>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6"/>
    </row>
    <row r="88" spans="1:131" s="247" customFormat="1" ht="26.25" customHeight="1" thickBot="1" x14ac:dyDescent="0.25">
      <c r="A88" s="264" t="s">
        <v>
389</v>
      </c>
      <c r="B88" s="874" t="s">
        <v>
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39975</v>
      </c>
      <c r="AG88" s="926"/>
      <c r="AH88" s="926"/>
      <c r="AI88" s="926"/>
      <c r="AJ88" s="926"/>
      <c r="AK88" s="923"/>
      <c r="AL88" s="923"/>
      <c r="AM88" s="923"/>
      <c r="AN88" s="923"/>
      <c r="AO88" s="923"/>
      <c r="AP88" s="926">
        <v>
799</v>
      </c>
      <c r="AQ88" s="926"/>
      <c r="AR88" s="926"/>
      <c r="AS88" s="926"/>
      <c r="AT88" s="926"/>
      <c r="AU88" s="926">
        <v>
42</v>
      </c>
      <c r="AV88" s="926"/>
      <c r="AW88" s="926"/>
      <c r="AX88" s="926"/>
      <c r="AY88" s="926"/>
      <c r="AZ88" s="931"/>
      <c r="BA88" s="931"/>
      <c r="BB88" s="931"/>
      <c r="BC88" s="931"/>
      <c r="BD88" s="932"/>
      <c r="BE88" s="265"/>
      <c r="BF88" s="265"/>
      <c r="BG88" s="265"/>
      <c r="BH88" s="265"/>
      <c r="BI88" s="265"/>
      <c r="BJ88" s="265"/>
      <c r="BK88" s="265"/>
      <c r="BL88" s="265"/>
      <c r="BM88" s="265"/>
      <c r="BN88" s="265"/>
      <c r="BO88" s="265"/>
      <c r="BP88" s="265"/>
      <c r="BQ88" s="262">
        <v>
82</v>
      </c>
      <c r="BR88" s="267"/>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
83</v>
      </c>
      <c r="BR89" s="267"/>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
84</v>
      </c>
      <c r="BR90" s="267"/>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
85</v>
      </c>
      <c r="BR91" s="267"/>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
86</v>
      </c>
      <c r="BR92" s="267"/>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
87</v>
      </c>
      <c r="BR93" s="267"/>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
88</v>
      </c>
      <c r="BR94" s="267"/>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
89</v>
      </c>
      <c r="BR95" s="267"/>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
90</v>
      </c>
      <c r="BR96" s="267"/>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
91</v>
      </c>
      <c r="BR97" s="267"/>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
92</v>
      </c>
      <c r="BR98" s="267"/>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
93</v>
      </c>
      <c r="BR99" s="267"/>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
94</v>
      </c>
      <c r="BR100" s="267"/>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
95</v>
      </c>
      <c r="BR101" s="267"/>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
389</v>
      </c>
      <c r="BR102" s="874" t="s">
        <v>
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
CR7+CR8+CR9+CR10</f>
        <v>
1144</v>
      </c>
      <c r="CS102" s="934"/>
      <c r="CT102" s="934"/>
      <c r="CU102" s="934"/>
      <c r="CV102" s="977"/>
      <c r="CW102" s="976">
        <v>
137</v>
      </c>
      <c r="CX102" s="934"/>
      <c r="CY102" s="934"/>
      <c r="CZ102" s="934"/>
      <c r="DA102" s="977"/>
      <c r="DB102" s="976">
        <v>
1500</v>
      </c>
      <c r="DC102" s="934"/>
      <c r="DD102" s="934"/>
      <c r="DE102" s="934"/>
      <c r="DF102" s="977"/>
      <c r="DG102" s="976">
        <v>
279</v>
      </c>
      <c r="DH102" s="934"/>
      <c r="DI102" s="934"/>
      <c r="DJ102" s="934"/>
      <c r="DK102" s="977"/>
      <c r="DL102" s="976">
        <v>
0</v>
      </c>
      <c r="DM102" s="934"/>
      <c r="DN102" s="934"/>
      <c r="DO102" s="934"/>
      <c r="DP102" s="977"/>
      <c r="DQ102" s="976">
        <v>
0</v>
      </c>
      <c r="DR102" s="934"/>
      <c r="DS102" s="934"/>
      <c r="DT102" s="934"/>
      <c r="DU102" s="977"/>
      <c r="DV102" s="1000"/>
      <c r="DW102" s="1001"/>
      <c r="DX102" s="1001"/>
      <c r="DY102" s="1001"/>
      <c r="DZ102" s="1002"/>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3" t="s">
        <v>
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4" t="s">
        <v>
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
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
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5" t="s">
        <v>
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6" customFormat="1" ht="26.25" customHeight="1" x14ac:dyDescent="0.2">
      <c r="A109" s="998" t="s">
        <v>
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430</v>
      </c>
      <c r="AB109" s="979"/>
      <c r="AC109" s="979"/>
      <c r="AD109" s="979"/>
      <c r="AE109" s="980"/>
      <c r="AF109" s="978" t="s">
        <v>
307</v>
      </c>
      <c r="AG109" s="979"/>
      <c r="AH109" s="979"/>
      <c r="AI109" s="979"/>
      <c r="AJ109" s="980"/>
      <c r="AK109" s="978" t="s">
        <v>
306</v>
      </c>
      <c r="AL109" s="979"/>
      <c r="AM109" s="979"/>
      <c r="AN109" s="979"/>
      <c r="AO109" s="980"/>
      <c r="AP109" s="978" t="s">
        <v>
431</v>
      </c>
      <c r="AQ109" s="979"/>
      <c r="AR109" s="979"/>
      <c r="AS109" s="979"/>
      <c r="AT109" s="981"/>
      <c r="AU109" s="998" t="s">
        <v>
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430</v>
      </c>
      <c r="BR109" s="979"/>
      <c r="BS109" s="979"/>
      <c r="BT109" s="979"/>
      <c r="BU109" s="980"/>
      <c r="BV109" s="978" t="s">
        <v>
307</v>
      </c>
      <c r="BW109" s="979"/>
      <c r="BX109" s="979"/>
      <c r="BY109" s="979"/>
      <c r="BZ109" s="980"/>
      <c r="CA109" s="978" t="s">
        <v>
306</v>
      </c>
      <c r="CB109" s="979"/>
      <c r="CC109" s="979"/>
      <c r="CD109" s="979"/>
      <c r="CE109" s="980"/>
      <c r="CF109" s="999" t="s">
        <v>
431</v>
      </c>
      <c r="CG109" s="999"/>
      <c r="CH109" s="999"/>
      <c r="CI109" s="999"/>
      <c r="CJ109" s="999"/>
      <c r="CK109" s="978" t="s">
        <v>
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430</v>
      </c>
      <c r="DH109" s="979"/>
      <c r="DI109" s="979"/>
      <c r="DJ109" s="979"/>
      <c r="DK109" s="980"/>
      <c r="DL109" s="978" t="s">
        <v>
307</v>
      </c>
      <c r="DM109" s="979"/>
      <c r="DN109" s="979"/>
      <c r="DO109" s="979"/>
      <c r="DP109" s="980"/>
      <c r="DQ109" s="978" t="s">
        <v>
306</v>
      </c>
      <c r="DR109" s="979"/>
      <c r="DS109" s="979"/>
      <c r="DT109" s="979"/>
      <c r="DU109" s="980"/>
      <c r="DV109" s="978" t="s">
        <v>
431</v>
      </c>
      <c r="DW109" s="979"/>
      <c r="DX109" s="979"/>
      <c r="DY109" s="979"/>
      <c r="DZ109" s="981"/>
    </row>
    <row r="110" spans="1:131" s="246" customFormat="1" ht="26.25" customHeight="1" x14ac:dyDescent="0.2">
      <c r="A110" s="982" t="s">
        <v>
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4031338</v>
      </c>
      <c r="AB110" s="986"/>
      <c r="AC110" s="986"/>
      <c r="AD110" s="986"/>
      <c r="AE110" s="987"/>
      <c r="AF110" s="988">
        <v>
4067252</v>
      </c>
      <c r="AG110" s="986"/>
      <c r="AH110" s="986"/>
      <c r="AI110" s="986"/>
      <c r="AJ110" s="987"/>
      <c r="AK110" s="988">
        <v>
3682009</v>
      </c>
      <c r="AL110" s="986"/>
      <c r="AM110" s="986"/>
      <c r="AN110" s="986"/>
      <c r="AO110" s="987"/>
      <c r="AP110" s="989">
        <v>
9.5</v>
      </c>
      <c r="AQ110" s="990"/>
      <c r="AR110" s="990"/>
      <c r="AS110" s="990"/>
      <c r="AT110" s="991"/>
      <c r="AU110" s="992" t="s">
        <v>
72</v>
      </c>
      <c r="AV110" s="993"/>
      <c r="AW110" s="993"/>
      <c r="AX110" s="993"/>
      <c r="AY110" s="993"/>
      <c r="AZ110" s="1034" t="s">
        <v>
434</v>
      </c>
      <c r="BA110" s="983"/>
      <c r="BB110" s="983"/>
      <c r="BC110" s="983"/>
      <c r="BD110" s="983"/>
      <c r="BE110" s="983"/>
      <c r="BF110" s="983"/>
      <c r="BG110" s="983"/>
      <c r="BH110" s="983"/>
      <c r="BI110" s="983"/>
      <c r="BJ110" s="983"/>
      <c r="BK110" s="983"/>
      <c r="BL110" s="983"/>
      <c r="BM110" s="983"/>
      <c r="BN110" s="983"/>
      <c r="BO110" s="983"/>
      <c r="BP110" s="984"/>
      <c r="BQ110" s="1020">
        <v>
26473309</v>
      </c>
      <c r="BR110" s="1021"/>
      <c r="BS110" s="1021"/>
      <c r="BT110" s="1021"/>
      <c r="BU110" s="1021"/>
      <c r="BV110" s="1021">
        <v>
24708165</v>
      </c>
      <c r="BW110" s="1021"/>
      <c r="BX110" s="1021"/>
      <c r="BY110" s="1021"/>
      <c r="BZ110" s="1021"/>
      <c r="CA110" s="1021">
        <v>
23523599</v>
      </c>
      <c r="CB110" s="1021"/>
      <c r="CC110" s="1021"/>
      <c r="CD110" s="1021"/>
      <c r="CE110" s="1021"/>
      <c r="CF110" s="1035">
        <v>
60.5</v>
      </c>
      <c r="CG110" s="1036"/>
      <c r="CH110" s="1036"/>
      <c r="CI110" s="1036"/>
      <c r="CJ110" s="1036"/>
      <c r="CK110" s="1037" t="s">
        <v>
435</v>
      </c>
      <c r="CL110" s="1038"/>
      <c r="CM110" s="1017" t="s">
        <v>
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
1545020</v>
      </c>
      <c r="DH110" s="1021"/>
      <c r="DI110" s="1021"/>
      <c r="DJ110" s="1021"/>
      <c r="DK110" s="1021"/>
      <c r="DL110" s="1021">
        <v>
1391051</v>
      </c>
      <c r="DM110" s="1021"/>
      <c r="DN110" s="1021"/>
      <c r="DO110" s="1021"/>
      <c r="DP110" s="1021"/>
      <c r="DQ110" s="1021">
        <v>
1236971</v>
      </c>
      <c r="DR110" s="1021"/>
      <c r="DS110" s="1021"/>
      <c r="DT110" s="1021"/>
      <c r="DU110" s="1021"/>
      <c r="DV110" s="1022">
        <v>
3.2</v>
      </c>
      <c r="DW110" s="1022"/>
      <c r="DX110" s="1022"/>
      <c r="DY110" s="1022"/>
      <c r="DZ110" s="1023"/>
    </row>
    <row r="111" spans="1:131" s="246" customFormat="1" ht="26.25" customHeight="1" x14ac:dyDescent="0.2">
      <c r="A111" s="1024" t="s">
        <v>
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438</v>
      </c>
      <c r="AB111" s="1028"/>
      <c r="AC111" s="1028"/>
      <c r="AD111" s="1028"/>
      <c r="AE111" s="1029"/>
      <c r="AF111" s="1030" t="s">
        <v>
438</v>
      </c>
      <c r="AG111" s="1028"/>
      <c r="AH111" s="1028"/>
      <c r="AI111" s="1028"/>
      <c r="AJ111" s="1029"/>
      <c r="AK111" s="1030" t="s">
        <v>
439</v>
      </c>
      <c r="AL111" s="1028"/>
      <c r="AM111" s="1028"/>
      <c r="AN111" s="1028"/>
      <c r="AO111" s="1029"/>
      <c r="AP111" s="1031" t="s">
        <v>
440</v>
      </c>
      <c r="AQ111" s="1032"/>
      <c r="AR111" s="1032"/>
      <c r="AS111" s="1032"/>
      <c r="AT111" s="1033"/>
      <c r="AU111" s="994"/>
      <c r="AV111" s="995"/>
      <c r="AW111" s="995"/>
      <c r="AX111" s="995"/>
      <c r="AY111" s="995"/>
      <c r="AZ111" s="1043" t="s">
        <v>
441</v>
      </c>
      <c r="BA111" s="1044"/>
      <c r="BB111" s="1044"/>
      <c r="BC111" s="1044"/>
      <c r="BD111" s="1044"/>
      <c r="BE111" s="1044"/>
      <c r="BF111" s="1044"/>
      <c r="BG111" s="1044"/>
      <c r="BH111" s="1044"/>
      <c r="BI111" s="1044"/>
      <c r="BJ111" s="1044"/>
      <c r="BK111" s="1044"/>
      <c r="BL111" s="1044"/>
      <c r="BM111" s="1044"/>
      <c r="BN111" s="1044"/>
      <c r="BO111" s="1044"/>
      <c r="BP111" s="1045"/>
      <c r="BQ111" s="1013">
        <v>
1747445</v>
      </c>
      <c r="BR111" s="1014"/>
      <c r="BS111" s="1014"/>
      <c r="BT111" s="1014"/>
      <c r="BU111" s="1014"/>
      <c r="BV111" s="1014">
        <v>
1806144</v>
      </c>
      <c r="BW111" s="1014"/>
      <c r="BX111" s="1014"/>
      <c r="BY111" s="1014"/>
      <c r="BZ111" s="1014"/>
      <c r="CA111" s="1014">
        <v>
1576106</v>
      </c>
      <c r="CB111" s="1014"/>
      <c r="CC111" s="1014"/>
      <c r="CD111" s="1014"/>
      <c r="CE111" s="1014"/>
      <c r="CF111" s="1008">
        <v>
4.0999999999999996</v>
      </c>
      <c r="CG111" s="1009"/>
      <c r="CH111" s="1009"/>
      <c r="CI111" s="1009"/>
      <c r="CJ111" s="1009"/>
      <c r="CK111" s="1039"/>
      <c r="CL111" s="1040"/>
      <c r="CM111" s="1010" t="s">
        <v>
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443</v>
      </c>
      <c r="DH111" s="1014"/>
      <c r="DI111" s="1014"/>
      <c r="DJ111" s="1014"/>
      <c r="DK111" s="1014"/>
      <c r="DL111" s="1014" t="s">
        <v>
444</v>
      </c>
      <c r="DM111" s="1014"/>
      <c r="DN111" s="1014"/>
      <c r="DO111" s="1014"/>
      <c r="DP111" s="1014"/>
      <c r="DQ111" s="1014" t="s">
        <v>
438</v>
      </c>
      <c r="DR111" s="1014"/>
      <c r="DS111" s="1014"/>
      <c r="DT111" s="1014"/>
      <c r="DU111" s="1014"/>
      <c r="DV111" s="1015" t="s">
        <v>
438</v>
      </c>
      <c r="DW111" s="1015"/>
      <c r="DX111" s="1015"/>
      <c r="DY111" s="1015"/>
      <c r="DZ111" s="1016"/>
    </row>
    <row r="112" spans="1:131" s="246" customFormat="1" ht="26.25" customHeight="1" x14ac:dyDescent="0.2">
      <c r="A112" s="1046" t="s">
        <v>
445</v>
      </c>
      <c r="B112" s="1047"/>
      <c r="C112" s="1044" t="s">
        <v>
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443</v>
      </c>
      <c r="AB112" s="1053"/>
      <c r="AC112" s="1053"/>
      <c r="AD112" s="1053"/>
      <c r="AE112" s="1054"/>
      <c r="AF112" s="1055" t="s">
        <v>
173</v>
      </c>
      <c r="AG112" s="1053"/>
      <c r="AH112" s="1053"/>
      <c r="AI112" s="1053"/>
      <c r="AJ112" s="1054"/>
      <c r="AK112" s="1055" t="s">
        <v>
438</v>
      </c>
      <c r="AL112" s="1053"/>
      <c r="AM112" s="1053"/>
      <c r="AN112" s="1053"/>
      <c r="AO112" s="1054"/>
      <c r="AP112" s="1056" t="s">
        <v>
438</v>
      </c>
      <c r="AQ112" s="1057"/>
      <c r="AR112" s="1057"/>
      <c r="AS112" s="1057"/>
      <c r="AT112" s="1058"/>
      <c r="AU112" s="994"/>
      <c r="AV112" s="995"/>
      <c r="AW112" s="995"/>
      <c r="AX112" s="995"/>
      <c r="AY112" s="995"/>
      <c r="AZ112" s="1043" t="s">
        <v>
447</v>
      </c>
      <c r="BA112" s="1044"/>
      <c r="BB112" s="1044"/>
      <c r="BC112" s="1044"/>
      <c r="BD112" s="1044"/>
      <c r="BE112" s="1044"/>
      <c r="BF112" s="1044"/>
      <c r="BG112" s="1044"/>
      <c r="BH112" s="1044"/>
      <c r="BI112" s="1044"/>
      <c r="BJ112" s="1044"/>
      <c r="BK112" s="1044"/>
      <c r="BL112" s="1044"/>
      <c r="BM112" s="1044"/>
      <c r="BN112" s="1044"/>
      <c r="BO112" s="1044"/>
      <c r="BP112" s="1045"/>
      <c r="BQ112" s="1013">
        <v>
7940053</v>
      </c>
      <c r="BR112" s="1014"/>
      <c r="BS112" s="1014"/>
      <c r="BT112" s="1014"/>
      <c r="BU112" s="1014"/>
      <c r="BV112" s="1014">
        <v>
7425980</v>
      </c>
      <c r="BW112" s="1014"/>
      <c r="BX112" s="1014"/>
      <c r="BY112" s="1014"/>
      <c r="BZ112" s="1014"/>
      <c r="CA112" s="1014">
        <v>
7750771</v>
      </c>
      <c r="CB112" s="1014"/>
      <c r="CC112" s="1014"/>
      <c r="CD112" s="1014"/>
      <c r="CE112" s="1014"/>
      <c r="CF112" s="1008">
        <v>
19.899999999999999</v>
      </c>
      <c r="CG112" s="1009"/>
      <c r="CH112" s="1009"/>
      <c r="CI112" s="1009"/>
      <c r="CJ112" s="1009"/>
      <c r="CK112" s="1039"/>
      <c r="CL112" s="1040"/>
      <c r="CM112" s="1010" t="s">
        <v>
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440</v>
      </c>
      <c r="DH112" s="1014"/>
      <c r="DI112" s="1014"/>
      <c r="DJ112" s="1014"/>
      <c r="DK112" s="1014"/>
      <c r="DL112" s="1014" t="s">
        <v>
440</v>
      </c>
      <c r="DM112" s="1014"/>
      <c r="DN112" s="1014"/>
      <c r="DO112" s="1014"/>
      <c r="DP112" s="1014"/>
      <c r="DQ112" s="1014" t="s">
        <v>
439</v>
      </c>
      <c r="DR112" s="1014"/>
      <c r="DS112" s="1014"/>
      <c r="DT112" s="1014"/>
      <c r="DU112" s="1014"/>
      <c r="DV112" s="1015" t="s">
        <v>
391</v>
      </c>
      <c r="DW112" s="1015"/>
      <c r="DX112" s="1015"/>
      <c r="DY112" s="1015"/>
      <c r="DZ112" s="1016"/>
    </row>
    <row r="113" spans="1:130" s="246" customFormat="1" ht="26.25" customHeight="1" x14ac:dyDescent="0.2">
      <c r="A113" s="1048"/>
      <c r="B113" s="1049"/>
      <c r="C113" s="1044" t="s">
        <v>
449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1196991</v>
      </c>
      <c r="AB113" s="1028"/>
      <c r="AC113" s="1028"/>
      <c r="AD113" s="1028"/>
      <c r="AE113" s="1029"/>
      <c r="AF113" s="1030">
        <v>
1122306</v>
      </c>
      <c r="AG113" s="1028"/>
      <c r="AH113" s="1028"/>
      <c r="AI113" s="1028"/>
      <c r="AJ113" s="1029"/>
      <c r="AK113" s="1030">
        <v>
1104630</v>
      </c>
      <c r="AL113" s="1028"/>
      <c r="AM113" s="1028"/>
      <c r="AN113" s="1028"/>
      <c r="AO113" s="1029"/>
      <c r="AP113" s="1031">
        <v>
2.8</v>
      </c>
      <c r="AQ113" s="1032"/>
      <c r="AR113" s="1032"/>
      <c r="AS113" s="1032"/>
      <c r="AT113" s="1033"/>
      <c r="AU113" s="994"/>
      <c r="AV113" s="995"/>
      <c r="AW113" s="995"/>
      <c r="AX113" s="995"/>
      <c r="AY113" s="995"/>
      <c r="AZ113" s="1043" t="s">
        <v>
450</v>
      </c>
      <c r="BA113" s="1044"/>
      <c r="BB113" s="1044"/>
      <c r="BC113" s="1044"/>
      <c r="BD113" s="1044"/>
      <c r="BE113" s="1044"/>
      <c r="BF113" s="1044"/>
      <c r="BG113" s="1044"/>
      <c r="BH113" s="1044"/>
      <c r="BI113" s="1044"/>
      <c r="BJ113" s="1044"/>
      <c r="BK113" s="1044"/>
      <c r="BL113" s="1044"/>
      <c r="BM113" s="1044"/>
      <c r="BN113" s="1044"/>
      <c r="BO113" s="1044"/>
      <c r="BP113" s="1045"/>
      <c r="BQ113" s="1013">
        <v>
213016</v>
      </c>
      <c r="BR113" s="1014"/>
      <c r="BS113" s="1014"/>
      <c r="BT113" s="1014"/>
      <c r="BU113" s="1014"/>
      <c r="BV113" s="1014">
        <v>
112586</v>
      </c>
      <c r="BW113" s="1014"/>
      <c r="BX113" s="1014"/>
      <c r="BY113" s="1014"/>
      <c r="BZ113" s="1014"/>
      <c r="CA113" s="1014">
        <v>
41567</v>
      </c>
      <c r="CB113" s="1014"/>
      <c r="CC113" s="1014"/>
      <c r="CD113" s="1014"/>
      <c r="CE113" s="1014"/>
      <c r="CF113" s="1008">
        <v>
0.1</v>
      </c>
      <c r="CG113" s="1009"/>
      <c r="CH113" s="1009"/>
      <c r="CI113" s="1009"/>
      <c r="CJ113" s="1009"/>
      <c r="CK113" s="1039"/>
      <c r="CL113" s="1040"/>
      <c r="CM113" s="1010" t="s">
        <v>
451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439</v>
      </c>
      <c r="DH113" s="1053"/>
      <c r="DI113" s="1053"/>
      <c r="DJ113" s="1053"/>
      <c r="DK113" s="1054"/>
      <c r="DL113" s="1055" t="s">
        <v>
173</v>
      </c>
      <c r="DM113" s="1053"/>
      <c r="DN113" s="1053"/>
      <c r="DO113" s="1053"/>
      <c r="DP113" s="1054"/>
      <c r="DQ113" s="1055" t="s">
        <v>
173</v>
      </c>
      <c r="DR113" s="1053"/>
      <c r="DS113" s="1053"/>
      <c r="DT113" s="1053"/>
      <c r="DU113" s="1054"/>
      <c r="DV113" s="1056" t="s">
        <v>
438</v>
      </c>
      <c r="DW113" s="1057"/>
      <c r="DX113" s="1057"/>
      <c r="DY113" s="1057"/>
      <c r="DZ113" s="1058"/>
    </row>
    <row r="114" spans="1:130" s="246" customFormat="1" ht="26.25" customHeight="1" x14ac:dyDescent="0.2">
      <c r="A114" s="1048"/>
      <c r="B114" s="1049"/>
      <c r="C114" s="1044" t="s">
        <v>
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105296</v>
      </c>
      <c r="AB114" s="1053"/>
      <c r="AC114" s="1053"/>
      <c r="AD114" s="1053"/>
      <c r="AE114" s="1054"/>
      <c r="AF114" s="1055">
        <v>
91216</v>
      </c>
      <c r="AG114" s="1053"/>
      <c r="AH114" s="1053"/>
      <c r="AI114" s="1053"/>
      <c r="AJ114" s="1054"/>
      <c r="AK114" s="1055">
        <v>
64996</v>
      </c>
      <c r="AL114" s="1053"/>
      <c r="AM114" s="1053"/>
      <c r="AN114" s="1053"/>
      <c r="AO114" s="1054"/>
      <c r="AP114" s="1056">
        <v>
0.2</v>
      </c>
      <c r="AQ114" s="1057"/>
      <c r="AR114" s="1057"/>
      <c r="AS114" s="1057"/>
      <c r="AT114" s="1058"/>
      <c r="AU114" s="994"/>
      <c r="AV114" s="995"/>
      <c r="AW114" s="995"/>
      <c r="AX114" s="995"/>
      <c r="AY114" s="995"/>
      <c r="AZ114" s="1043" t="s">
        <v>
453</v>
      </c>
      <c r="BA114" s="1044"/>
      <c r="BB114" s="1044"/>
      <c r="BC114" s="1044"/>
      <c r="BD114" s="1044"/>
      <c r="BE114" s="1044"/>
      <c r="BF114" s="1044"/>
      <c r="BG114" s="1044"/>
      <c r="BH114" s="1044"/>
      <c r="BI114" s="1044"/>
      <c r="BJ114" s="1044"/>
      <c r="BK114" s="1044"/>
      <c r="BL114" s="1044"/>
      <c r="BM114" s="1044"/>
      <c r="BN114" s="1044"/>
      <c r="BO114" s="1044"/>
      <c r="BP114" s="1045"/>
      <c r="BQ114" s="1013">
        <v>
8889065</v>
      </c>
      <c r="BR114" s="1014"/>
      <c r="BS114" s="1014"/>
      <c r="BT114" s="1014"/>
      <c r="BU114" s="1014"/>
      <c r="BV114" s="1014">
        <v>
8729811</v>
      </c>
      <c r="BW114" s="1014"/>
      <c r="BX114" s="1014"/>
      <c r="BY114" s="1014"/>
      <c r="BZ114" s="1014"/>
      <c r="CA114" s="1014">
        <v>
8733311</v>
      </c>
      <c r="CB114" s="1014"/>
      <c r="CC114" s="1014"/>
      <c r="CD114" s="1014"/>
      <c r="CE114" s="1014"/>
      <c r="CF114" s="1008">
        <v>
22.5</v>
      </c>
      <c r="CG114" s="1009"/>
      <c r="CH114" s="1009"/>
      <c r="CI114" s="1009"/>
      <c r="CJ114" s="1009"/>
      <c r="CK114" s="1039"/>
      <c r="CL114" s="1040"/>
      <c r="CM114" s="1010" t="s">
        <v>
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444</v>
      </c>
      <c r="DH114" s="1053"/>
      <c r="DI114" s="1053"/>
      <c r="DJ114" s="1053"/>
      <c r="DK114" s="1054"/>
      <c r="DL114" s="1055" t="s">
        <v>
438</v>
      </c>
      <c r="DM114" s="1053"/>
      <c r="DN114" s="1053"/>
      <c r="DO114" s="1053"/>
      <c r="DP114" s="1054"/>
      <c r="DQ114" s="1055" t="s">
        <v>
173</v>
      </c>
      <c r="DR114" s="1053"/>
      <c r="DS114" s="1053"/>
      <c r="DT114" s="1053"/>
      <c r="DU114" s="1054"/>
      <c r="DV114" s="1056" t="s">
        <v>
443</v>
      </c>
      <c r="DW114" s="1057"/>
      <c r="DX114" s="1057"/>
      <c r="DY114" s="1057"/>
      <c r="DZ114" s="1058"/>
    </row>
    <row r="115" spans="1:130" s="246" customFormat="1" ht="26.25" customHeight="1" x14ac:dyDescent="0.2">
      <c r="A115" s="1048"/>
      <c r="B115" s="1049"/>
      <c r="C115" s="1044" t="s">
        <v>
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395012</v>
      </c>
      <c r="AB115" s="1028"/>
      <c r="AC115" s="1028"/>
      <c r="AD115" s="1028"/>
      <c r="AE115" s="1029"/>
      <c r="AF115" s="1030">
        <v>
247903</v>
      </c>
      <c r="AG115" s="1028"/>
      <c r="AH115" s="1028"/>
      <c r="AI115" s="1028"/>
      <c r="AJ115" s="1029"/>
      <c r="AK115" s="1030">
        <v>
214410</v>
      </c>
      <c r="AL115" s="1028"/>
      <c r="AM115" s="1028"/>
      <c r="AN115" s="1028"/>
      <c r="AO115" s="1029"/>
      <c r="AP115" s="1031">
        <v>
0.6</v>
      </c>
      <c r="AQ115" s="1032"/>
      <c r="AR115" s="1032"/>
      <c r="AS115" s="1032"/>
      <c r="AT115" s="1033"/>
      <c r="AU115" s="994"/>
      <c r="AV115" s="995"/>
      <c r="AW115" s="995"/>
      <c r="AX115" s="995"/>
      <c r="AY115" s="995"/>
      <c r="AZ115" s="1043" t="s">
        <v>
456</v>
      </c>
      <c r="BA115" s="1044"/>
      <c r="BB115" s="1044"/>
      <c r="BC115" s="1044"/>
      <c r="BD115" s="1044"/>
      <c r="BE115" s="1044"/>
      <c r="BF115" s="1044"/>
      <c r="BG115" s="1044"/>
      <c r="BH115" s="1044"/>
      <c r="BI115" s="1044"/>
      <c r="BJ115" s="1044"/>
      <c r="BK115" s="1044"/>
      <c r="BL115" s="1044"/>
      <c r="BM115" s="1044"/>
      <c r="BN115" s="1044"/>
      <c r="BO115" s="1044"/>
      <c r="BP115" s="1045"/>
      <c r="BQ115" s="1013" t="s">
        <v>
457</v>
      </c>
      <c r="BR115" s="1014"/>
      <c r="BS115" s="1014"/>
      <c r="BT115" s="1014"/>
      <c r="BU115" s="1014"/>
      <c r="BV115" s="1014" t="s">
        <v>
440</v>
      </c>
      <c r="BW115" s="1014"/>
      <c r="BX115" s="1014"/>
      <c r="BY115" s="1014"/>
      <c r="BZ115" s="1014"/>
      <c r="CA115" s="1014" t="s">
        <v>
443</v>
      </c>
      <c r="CB115" s="1014"/>
      <c r="CC115" s="1014"/>
      <c r="CD115" s="1014"/>
      <c r="CE115" s="1014"/>
      <c r="CF115" s="1008" t="s">
        <v>
443</v>
      </c>
      <c r="CG115" s="1009"/>
      <c r="CH115" s="1009"/>
      <c r="CI115" s="1009"/>
      <c r="CJ115" s="1009"/>
      <c r="CK115" s="1039"/>
      <c r="CL115" s="1040"/>
      <c r="CM115" s="1043" t="s">
        <v>
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
87175</v>
      </c>
      <c r="DH115" s="1053"/>
      <c r="DI115" s="1053"/>
      <c r="DJ115" s="1053"/>
      <c r="DK115" s="1054"/>
      <c r="DL115" s="1055">
        <v>
328061</v>
      </c>
      <c r="DM115" s="1053"/>
      <c r="DN115" s="1053"/>
      <c r="DO115" s="1053"/>
      <c r="DP115" s="1054"/>
      <c r="DQ115" s="1055">
        <v>
278721</v>
      </c>
      <c r="DR115" s="1053"/>
      <c r="DS115" s="1053"/>
      <c r="DT115" s="1053"/>
      <c r="DU115" s="1054"/>
      <c r="DV115" s="1056">
        <v>
0.7</v>
      </c>
      <c r="DW115" s="1057"/>
      <c r="DX115" s="1057"/>
      <c r="DY115" s="1057"/>
      <c r="DZ115" s="1058"/>
    </row>
    <row r="116" spans="1:130" s="246" customFormat="1" ht="26.25" customHeight="1" x14ac:dyDescent="0.2">
      <c r="A116" s="1050"/>
      <c r="B116" s="1051"/>
      <c r="C116" s="1059" t="s">
        <v>
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444</v>
      </c>
      <c r="AB116" s="1053"/>
      <c r="AC116" s="1053"/>
      <c r="AD116" s="1053"/>
      <c r="AE116" s="1054"/>
      <c r="AF116" s="1055" t="s">
        <v>
438</v>
      </c>
      <c r="AG116" s="1053"/>
      <c r="AH116" s="1053"/>
      <c r="AI116" s="1053"/>
      <c r="AJ116" s="1054"/>
      <c r="AK116" s="1055" t="s">
        <v>
457</v>
      </c>
      <c r="AL116" s="1053"/>
      <c r="AM116" s="1053"/>
      <c r="AN116" s="1053"/>
      <c r="AO116" s="1054"/>
      <c r="AP116" s="1056" t="s">
        <v>
438</v>
      </c>
      <c r="AQ116" s="1057"/>
      <c r="AR116" s="1057"/>
      <c r="AS116" s="1057"/>
      <c r="AT116" s="1058"/>
      <c r="AU116" s="994"/>
      <c r="AV116" s="995"/>
      <c r="AW116" s="995"/>
      <c r="AX116" s="995"/>
      <c r="AY116" s="995"/>
      <c r="AZ116" s="1061" t="s">
        <v>
460</v>
      </c>
      <c r="BA116" s="1062"/>
      <c r="BB116" s="1062"/>
      <c r="BC116" s="1062"/>
      <c r="BD116" s="1062"/>
      <c r="BE116" s="1062"/>
      <c r="BF116" s="1062"/>
      <c r="BG116" s="1062"/>
      <c r="BH116" s="1062"/>
      <c r="BI116" s="1062"/>
      <c r="BJ116" s="1062"/>
      <c r="BK116" s="1062"/>
      <c r="BL116" s="1062"/>
      <c r="BM116" s="1062"/>
      <c r="BN116" s="1062"/>
      <c r="BO116" s="1062"/>
      <c r="BP116" s="1063"/>
      <c r="BQ116" s="1013" t="s">
        <v>
444</v>
      </c>
      <c r="BR116" s="1014"/>
      <c r="BS116" s="1014"/>
      <c r="BT116" s="1014"/>
      <c r="BU116" s="1014"/>
      <c r="BV116" s="1014" t="s">
        <v>
439</v>
      </c>
      <c r="BW116" s="1014"/>
      <c r="BX116" s="1014"/>
      <c r="BY116" s="1014"/>
      <c r="BZ116" s="1014"/>
      <c r="CA116" s="1014" t="s">
        <v>
391</v>
      </c>
      <c r="CB116" s="1014"/>
      <c r="CC116" s="1014"/>
      <c r="CD116" s="1014"/>
      <c r="CE116" s="1014"/>
      <c r="CF116" s="1008" t="s">
        <v>
461</v>
      </c>
      <c r="CG116" s="1009"/>
      <c r="CH116" s="1009"/>
      <c r="CI116" s="1009"/>
      <c r="CJ116" s="1009"/>
      <c r="CK116" s="1039"/>
      <c r="CL116" s="1040"/>
      <c r="CM116" s="1010" t="s">
        <v>
462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
109130</v>
      </c>
      <c r="DH116" s="1053"/>
      <c r="DI116" s="1053"/>
      <c r="DJ116" s="1053"/>
      <c r="DK116" s="1054"/>
      <c r="DL116" s="1055">
        <v>
81932</v>
      </c>
      <c r="DM116" s="1053"/>
      <c r="DN116" s="1053"/>
      <c r="DO116" s="1053"/>
      <c r="DP116" s="1054"/>
      <c r="DQ116" s="1055">
        <v>
56334</v>
      </c>
      <c r="DR116" s="1053"/>
      <c r="DS116" s="1053"/>
      <c r="DT116" s="1053"/>
      <c r="DU116" s="1054"/>
      <c r="DV116" s="1056">
        <v>
0.1</v>
      </c>
      <c r="DW116" s="1057"/>
      <c r="DX116" s="1057"/>
      <c r="DY116" s="1057"/>
      <c r="DZ116" s="1058"/>
    </row>
    <row r="117" spans="1:130" s="246" customFormat="1" ht="26.25" customHeight="1" x14ac:dyDescent="0.2">
      <c r="A117" s="998" t="s">
        <v>
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463</v>
      </c>
      <c r="Z117" s="980"/>
      <c r="AA117" s="1070">
        <v>
5728637</v>
      </c>
      <c r="AB117" s="1071"/>
      <c r="AC117" s="1071"/>
      <c r="AD117" s="1071"/>
      <c r="AE117" s="1072"/>
      <c r="AF117" s="1073">
        <v>
5528677</v>
      </c>
      <c r="AG117" s="1071"/>
      <c r="AH117" s="1071"/>
      <c r="AI117" s="1071"/>
      <c r="AJ117" s="1072"/>
      <c r="AK117" s="1073">
        <v>
5066045</v>
      </c>
      <c r="AL117" s="1071"/>
      <c r="AM117" s="1071"/>
      <c r="AN117" s="1071"/>
      <c r="AO117" s="1072"/>
      <c r="AP117" s="1074"/>
      <c r="AQ117" s="1075"/>
      <c r="AR117" s="1075"/>
      <c r="AS117" s="1075"/>
      <c r="AT117" s="1076"/>
      <c r="AU117" s="994"/>
      <c r="AV117" s="995"/>
      <c r="AW117" s="995"/>
      <c r="AX117" s="995"/>
      <c r="AY117" s="995"/>
      <c r="AZ117" s="1061" t="s">
        <v>
464</v>
      </c>
      <c r="BA117" s="1062"/>
      <c r="BB117" s="1062"/>
      <c r="BC117" s="1062"/>
      <c r="BD117" s="1062"/>
      <c r="BE117" s="1062"/>
      <c r="BF117" s="1062"/>
      <c r="BG117" s="1062"/>
      <c r="BH117" s="1062"/>
      <c r="BI117" s="1062"/>
      <c r="BJ117" s="1062"/>
      <c r="BK117" s="1062"/>
      <c r="BL117" s="1062"/>
      <c r="BM117" s="1062"/>
      <c r="BN117" s="1062"/>
      <c r="BO117" s="1062"/>
      <c r="BP117" s="1063"/>
      <c r="BQ117" s="1013" t="s">
        <v>
444</v>
      </c>
      <c r="BR117" s="1014"/>
      <c r="BS117" s="1014"/>
      <c r="BT117" s="1014"/>
      <c r="BU117" s="1014"/>
      <c r="BV117" s="1014" t="s">
        <v>
461</v>
      </c>
      <c r="BW117" s="1014"/>
      <c r="BX117" s="1014"/>
      <c r="BY117" s="1014"/>
      <c r="BZ117" s="1014"/>
      <c r="CA117" s="1014" t="s">
        <v>
444</v>
      </c>
      <c r="CB117" s="1014"/>
      <c r="CC117" s="1014"/>
      <c r="CD117" s="1014"/>
      <c r="CE117" s="1014"/>
      <c r="CF117" s="1008" t="s">
        <v>
438</v>
      </c>
      <c r="CG117" s="1009"/>
      <c r="CH117" s="1009"/>
      <c r="CI117" s="1009"/>
      <c r="CJ117" s="1009"/>
      <c r="CK117" s="1039"/>
      <c r="CL117" s="1040"/>
      <c r="CM117" s="1010" t="s">
        <v>
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439</v>
      </c>
      <c r="DH117" s="1053"/>
      <c r="DI117" s="1053"/>
      <c r="DJ117" s="1053"/>
      <c r="DK117" s="1054"/>
      <c r="DL117" s="1055" t="s">
        <v>
438</v>
      </c>
      <c r="DM117" s="1053"/>
      <c r="DN117" s="1053"/>
      <c r="DO117" s="1053"/>
      <c r="DP117" s="1054"/>
      <c r="DQ117" s="1055" t="s">
        <v>
439</v>
      </c>
      <c r="DR117" s="1053"/>
      <c r="DS117" s="1053"/>
      <c r="DT117" s="1053"/>
      <c r="DU117" s="1054"/>
      <c r="DV117" s="1056" t="s">
        <v>
438</v>
      </c>
      <c r="DW117" s="1057"/>
      <c r="DX117" s="1057"/>
      <c r="DY117" s="1057"/>
      <c r="DZ117" s="1058"/>
    </row>
    <row r="118" spans="1:130" s="246" customFormat="1" ht="26.25" customHeight="1" x14ac:dyDescent="0.2">
      <c r="A118" s="998" t="s">
        <v>
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430</v>
      </c>
      <c r="AB118" s="979"/>
      <c r="AC118" s="979"/>
      <c r="AD118" s="979"/>
      <c r="AE118" s="980"/>
      <c r="AF118" s="978" t="s">
        <v>
307</v>
      </c>
      <c r="AG118" s="979"/>
      <c r="AH118" s="979"/>
      <c r="AI118" s="979"/>
      <c r="AJ118" s="980"/>
      <c r="AK118" s="978" t="s">
        <v>
306</v>
      </c>
      <c r="AL118" s="979"/>
      <c r="AM118" s="979"/>
      <c r="AN118" s="979"/>
      <c r="AO118" s="980"/>
      <c r="AP118" s="1065" t="s">
        <v>
431</v>
      </c>
      <c r="AQ118" s="1066"/>
      <c r="AR118" s="1066"/>
      <c r="AS118" s="1066"/>
      <c r="AT118" s="1067"/>
      <c r="AU118" s="994"/>
      <c r="AV118" s="995"/>
      <c r="AW118" s="995"/>
      <c r="AX118" s="995"/>
      <c r="AY118" s="995"/>
      <c r="AZ118" s="1068" t="s">
        <v>
466</v>
      </c>
      <c r="BA118" s="1059"/>
      <c r="BB118" s="1059"/>
      <c r="BC118" s="1059"/>
      <c r="BD118" s="1059"/>
      <c r="BE118" s="1059"/>
      <c r="BF118" s="1059"/>
      <c r="BG118" s="1059"/>
      <c r="BH118" s="1059"/>
      <c r="BI118" s="1059"/>
      <c r="BJ118" s="1059"/>
      <c r="BK118" s="1059"/>
      <c r="BL118" s="1059"/>
      <c r="BM118" s="1059"/>
      <c r="BN118" s="1059"/>
      <c r="BO118" s="1059"/>
      <c r="BP118" s="1060"/>
      <c r="BQ118" s="1091" t="s">
        <v>
439</v>
      </c>
      <c r="BR118" s="1092"/>
      <c r="BS118" s="1092"/>
      <c r="BT118" s="1092"/>
      <c r="BU118" s="1092"/>
      <c r="BV118" s="1092" t="s">
        <v>
438</v>
      </c>
      <c r="BW118" s="1092"/>
      <c r="BX118" s="1092"/>
      <c r="BY118" s="1092"/>
      <c r="BZ118" s="1092"/>
      <c r="CA118" s="1092" t="s">
        <v>
173</v>
      </c>
      <c r="CB118" s="1092"/>
      <c r="CC118" s="1092"/>
      <c r="CD118" s="1092"/>
      <c r="CE118" s="1092"/>
      <c r="CF118" s="1008" t="s">
        <v>
173</v>
      </c>
      <c r="CG118" s="1009"/>
      <c r="CH118" s="1009"/>
      <c r="CI118" s="1009"/>
      <c r="CJ118" s="1009"/>
      <c r="CK118" s="1039"/>
      <c r="CL118" s="1040"/>
      <c r="CM118" s="1010" t="s">
        <v>
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438</v>
      </c>
      <c r="DH118" s="1053"/>
      <c r="DI118" s="1053"/>
      <c r="DJ118" s="1053"/>
      <c r="DK118" s="1054"/>
      <c r="DL118" s="1055" t="s">
        <v>
444</v>
      </c>
      <c r="DM118" s="1053"/>
      <c r="DN118" s="1053"/>
      <c r="DO118" s="1053"/>
      <c r="DP118" s="1054"/>
      <c r="DQ118" s="1055" t="s">
        <v>
173</v>
      </c>
      <c r="DR118" s="1053"/>
      <c r="DS118" s="1053"/>
      <c r="DT118" s="1053"/>
      <c r="DU118" s="1054"/>
      <c r="DV118" s="1056" t="s">
        <v>
438</v>
      </c>
      <c r="DW118" s="1057"/>
      <c r="DX118" s="1057"/>
      <c r="DY118" s="1057"/>
      <c r="DZ118" s="1058"/>
    </row>
    <row r="119" spans="1:130" s="246" customFormat="1" ht="26.25" customHeight="1" x14ac:dyDescent="0.2">
      <c r="A119" s="1152" t="s">
        <v>
435</v>
      </c>
      <c r="B119" s="1038"/>
      <c r="C119" s="1017" t="s">
        <v>
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
153857</v>
      </c>
      <c r="AB119" s="986"/>
      <c r="AC119" s="986"/>
      <c r="AD119" s="986"/>
      <c r="AE119" s="987"/>
      <c r="AF119" s="988">
        <v>
153968</v>
      </c>
      <c r="AG119" s="986"/>
      <c r="AH119" s="986"/>
      <c r="AI119" s="986"/>
      <c r="AJ119" s="987"/>
      <c r="AK119" s="988">
        <v>
154081</v>
      </c>
      <c r="AL119" s="986"/>
      <c r="AM119" s="986"/>
      <c r="AN119" s="986"/>
      <c r="AO119" s="987"/>
      <c r="AP119" s="989">
        <v>
0.4</v>
      </c>
      <c r="AQ119" s="990"/>
      <c r="AR119" s="990"/>
      <c r="AS119" s="990"/>
      <c r="AT119" s="991"/>
      <c r="AU119" s="996"/>
      <c r="AV119" s="997"/>
      <c r="AW119" s="997"/>
      <c r="AX119" s="997"/>
      <c r="AY119" s="997"/>
      <c r="AZ119" s="277" t="s">
        <v>
185</v>
      </c>
      <c r="BA119" s="277"/>
      <c r="BB119" s="277"/>
      <c r="BC119" s="277"/>
      <c r="BD119" s="277"/>
      <c r="BE119" s="277"/>
      <c r="BF119" s="277"/>
      <c r="BG119" s="277"/>
      <c r="BH119" s="277"/>
      <c r="BI119" s="277"/>
      <c r="BJ119" s="277"/>
      <c r="BK119" s="277"/>
      <c r="BL119" s="277"/>
      <c r="BM119" s="277"/>
      <c r="BN119" s="277"/>
      <c r="BO119" s="1069" t="s">
        <v>
468</v>
      </c>
      <c r="BP119" s="1100"/>
      <c r="BQ119" s="1091">
        <v>
45262888</v>
      </c>
      <c r="BR119" s="1092"/>
      <c r="BS119" s="1092"/>
      <c r="BT119" s="1092"/>
      <c r="BU119" s="1092"/>
      <c r="BV119" s="1092">
        <v>
42782686</v>
      </c>
      <c r="BW119" s="1092"/>
      <c r="BX119" s="1092"/>
      <c r="BY119" s="1092"/>
      <c r="BZ119" s="1092"/>
      <c r="CA119" s="1092">
        <v>
41625354</v>
      </c>
      <c r="CB119" s="1092"/>
      <c r="CC119" s="1092"/>
      <c r="CD119" s="1092"/>
      <c r="CE119" s="1092"/>
      <c r="CF119" s="1093"/>
      <c r="CG119" s="1094"/>
      <c r="CH119" s="1094"/>
      <c r="CI119" s="1094"/>
      <c r="CJ119" s="1095"/>
      <c r="CK119" s="1041"/>
      <c r="CL119" s="1042"/>
      <c r="CM119" s="1096" t="s">
        <v>
469</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
6120</v>
      </c>
      <c r="DH119" s="1078"/>
      <c r="DI119" s="1078"/>
      <c r="DJ119" s="1078"/>
      <c r="DK119" s="1079"/>
      <c r="DL119" s="1077">
        <v>
5100</v>
      </c>
      <c r="DM119" s="1078"/>
      <c r="DN119" s="1078"/>
      <c r="DO119" s="1078"/>
      <c r="DP119" s="1079"/>
      <c r="DQ119" s="1077">
        <v>
4080</v>
      </c>
      <c r="DR119" s="1078"/>
      <c r="DS119" s="1078"/>
      <c r="DT119" s="1078"/>
      <c r="DU119" s="1079"/>
      <c r="DV119" s="1080">
        <v>
0</v>
      </c>
      <c r="DW119" s="1081"/>
      <c r="DX119" s="1081"/>
      <c r="DY119" s="1081"/>
      <c r="DZ119" s="1082"/>
    </row>
    <row r="120" spans="1:130" s="246" customFormat="1" ht="26.25" customHeight="1" x14ac:dyDescent="0.2">
      <c r="A120" s="1153"/>
      <c r="B120" s="1040"/>
      <c r="C120" s="1010" t="s">
        <v>
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391</v>
      </c>
      <c r="AB120" s="1053"/>
      <c r="AC120" s="1053"/>
      <c r="AD120" s="1053"/>
      <c r="AE120" s="1054"/>
      <c r="AF120" s="1055" t="s">
        <v>
444</v>
      </c>
      <c r="AG120" s="1053"/>
      <c r="AH120" s="1053"/>
      <c r="AI120" s="1053"/>
      <c r="AJ120" s="1054"/>
      <c r="AK120" s="1055" t="s">
        <v>
457</v>
      </c>
      <c r="AL120" s="1053"/>
      <c r="AM120" s="1053"/>
      <c r="AN120" s="1053"/>
      <c r="AO120" s="1054"/>
      <c r="AP120" s="1056" t="s">
        <v>
444</v>
      </c>
      <c r="AQ120" s="1057"/>
      <c r="AR120" s="1057"/>
      <c r="AS120" s="1057"/>
      <c r="AT120" s="1058"/>
      <c r="AU120" s="1083" t="s">
        <v>
470</v>
      </c>
      <c r="AV120" s="1084"/>
      <c r="AW120" s="1084"/>
      <c r="AX120" s="1084"/>
      <c r="AY120" s="1085"/>
      <c r="AZ120" s="1034" t="s">
        <v>
471</v>
      </c>
      <c r="BA120" s="983"/>
      <c r="BB120" s="983"/>
      <c r="BC120" s="983"/>
      <c r="BD120" s="983"/>
      <c r="BE120" s="983"/>
      <c r="BF120" s="983"/>
      <c r="BG120" s="983"/>
      <c r="BH120" s="983"/>
      <c r="BI120" s="983"/>
      <c r="BJ120" s="983"/>
      <c r="BK120" s="983"/>
      <c r="BL120" s="983"/>
      <c r="BM120" s="983"/>
      <c r="BN120" s="983"/>
      <c r="BO120" s="983"/>
      <c r="BP120" s="984"/>
      <c r="BQ120" s="1020">
        <v>
26219125</v>
      </c>
      <c r="BR120" s="1021"/>
      <c r="BS120" s="1021"/>
      <c r="BT120" s="1021"/>
      <c r="BU120" s="1021"/>
      <c r="BV120" s="1021">
        <v>
29707229</v>
      </c>
      <c r="BW120" s="1021"/>
      <c r="BX120" s="1021"/>
      <c r="BY120" s="1021"/>
      <c r="BZ120" s="1021"/>
      <c r="CA120" s="1021">
        <v>
32807673</v>
      </c>
      <c r="CB120" s="1021"/>
      <c r="CC120" s="1021"/>
      <c r="CD120" s="1021"/>
      <c r="CE120" s="1021"/>
      <c r="CF120" s="1035">
        <v>
84.4</v>
      </c>
      <c r="CG120" s="1036"/>
      <c r="CH120" s="1036"/>
      <c r="CI120" s="1036"/>
      <c r="CJ120" s="1036"/>
      <c r="CK120" s="1101" t="s">
        <v>
472</v>
      </c>
      <c r="CL120" s="1102"/>
      <c r="CM120" s="1102"/>
      <c r="CN120" s="1102"/>
      <c r="CO120" s="1103"/>
      <c r="CP120" s="1109" t="s">
        <v>
473</v>
      </c>
      <c r="CQ120" s="1110"/>
      <c r="CR120" s="1110"/>
      <c r="CS120" s="1110"/>
      <c r="CT120" s="1110"/>
      <c r="CU120" s="1110"/>
      <c r="CV120" s="1110"/>
      <c r="CW120" s="1110"/>
      <c r="CX120" s="1110"/>
      <c r="CY120" s="1110"/>
      <c r="CZ120" s="1110"/>
      <c r="DA120" s="1110"/>
      <c r="DB120" s="1110"/>
      <c r="DC120" s="1110"/>
      <c r="DD120" s="1110"/>
      <c r="DE120" s="1110"/>
      <c r="DF120" s="1111"/>
      <c r="DG120" s="1020">
        <v>
7940053</v>
      </c>
      <c r="DH120" s="1021"/>
      <c r="DI120" s="1021"/>
      <c r="DJ120" s="1021"/>
      <c r="DK120" s="1021"/>
      <c r="DL120" s="1021">
        <v>
7425980</v>
      </c>
      <c r="DM120" s="1021"/>
      <c r="DN120" s="1021"/>
      <c r="DO120" s="1021"/>
      <c r="DP120" s="1021"/>
      <c r="DQ120" s="1021">
        <v>
7750771</v>
      </c>
      <c r="DR120" s="1021"/>
      <c r="DS120" s="1021"/>
      <c r="DT120" s="1021"/>
      <c r="DU120" s="1021"/>
      <c r="DV120" s="1022">
        <v>
19.899999999999999</v>
      </c>
      <c r="DW120" s="1022"/>
      <c r="DX120" s="1022"/>
      <c r="DY120" s="1022"/>
      <c r="DZ120" s="1023"/>
    </row>
    <row r="121" spans="1:130" s="246" customFormat="1" ht="26.25" customHeight="1" x14ac:dyDescent="0.2">
      <c r="A121" s="1153"/>
      <c r="B121" s="1040"/>
      <c r="C121" s="1061" t="s">
        <v>
474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438</v>
      </c>
      <c r="AB121" s="1053"/>
      <c r="AC121" s="1053"/>
      <c r="AD121" s="1053"/>
      <c r="AE121" s="1054"/>
      <c r="AF121" s="1055" t="s">
        <v>
438</v>
      </c>
      <c r="AG121" s="1053"/>
      <c r="AH121" s="1053"/>
      <c r="AI121" s="1053"/>
      <c r="AJ121" s="1054"/>
      <c r="AK121" s="1055" t="s">
        <v>
391</v>
      </c>
      <c r="AL121" s="1053"/>
      <c r="AM121" s="1053"/>
      <c r="AN121" s="1053"/>
      <c r="AO121" s="1054"/>
      <c r="AP121" s="1056" t="s">
        <v>
444</v>
      </c>
      <c r="AQ121" s="1057"/>
      <c r="AR121" s="1057"/>
      <c r="AS121" s="1057"/>
      <c r="AT121" s="1058"/>
      <c r="AU121" s="1086"/>
      <c r="AV121" s="1087"/>
      <c r="AW121" s="1087"/>
      <c r="AX121" s="1087"/>
      <c r="AY121" s="1088"/>
      <c r="AZ121" s="1043" t="s">
        <v>
475</v>
      </c>
      <c r="BA121" s="1044"/>
      <c r="BB121" s="1044"/>
      <c r="BC121" s="1044"/>
      <c r="BD121" s="1044"/>
      <c r="BE121" s="1044"/>
      <c r="BF121" s="1044"/>
      <c r="BG121" s="1044"/>
      <c r="BH121" s="1044"/>
      <c r="BI121" s="1044"/>
      <c r="BJ121" s="1044"/>
      <c r="BK121" s="1044"/>
      <c r="BL121" s="1044"/>
      <c r="BM121" s="1044"/>
      <c r="BN121" s="1044"/>
      <c r="BO121" s="1044"/>
      <c r="BP121" s="1045"/>
      <c r="BQ121" s="1013">
        <v>
11675781</v>
      </c>
      <c r="BR121" s="1014"/>
      <c r="BS121" s="1014"/>
      <c r="BT121" s="1014"/>
      <c r="BU121" s="1014"/>
      <c r="BV121" s="1014">
        <v>
10744537</v>
      </c>
      <c r="BW121" s="1014"/>
      <c r="BX121" s="1014"/>
      <c r="BY121" s="1014"/>
      <c r="BZ121" s="1014"/>
      <c r="CA121" s="1014">
        <v>
10896249</v>
      </c>
      <c r="CB121" s="1014"/>
      <c r="CC121" s="1014"/>
      <c r="CD121" s="1014"/>
      <c r="CE121" s="1014"/>
      <c r="CF121" s="1008">
        <v>
28</v>
      </c>
      <c r="CG121" s="1009"/>
      <c r="CH121" s="1009"/>
      <c r="CI121" s="1009"/>
      <c r="CJ121" s="1009"/>
      <c r="CK121" s="1104"/>
      <c r="CL121" s="1105"/>
      <c r="CM121" s="1105"/>
      <c r="CN121" s="1105"/>
      <c r="CO121" s="1106"/>
      <c r="CP121" s="1114" t="s">
        <v>
476</v>
      </c>
      <c r="CQ121" s="1115"/>
      <c r="CR121" s="1115"/>
      <c r="CS121" s="1115"/>
      <c r="CT121" s="1115"/>
      <c r="CU121" s="1115"/>
      <c r="CV121" s="1115"/>
      <c r="CW121" s="1115"/>
      <c r="CX121" s="1115"/>
      <c r="CY121" s="1115"/>
      <c r="CZ121" s="1115"/>
      <c r="DA121" s="1115"/>
      <c r="DB121" s="1115"/>
      <c r="DC121" s="1115"/>
      <c r="DD121" s="1115"/>
      <c r="DE121" s="1115"/>
      <c r="DF121" s="1116"/>
      <c r="DG121" s="1013" t="s">
        <v>
438</v>
      </c>
      <c r="DH121" s="1014"/>
      <c r="DI121" s="1014"/>
      <c r="DJ121" s="1014"/>
      <c r="DK121" s="1014"/>
      <c r="DL121" s="1014" t="s">
        <v>
438</v>
      </c>
      <c r="DM121" s="1014"/>
      <c r="DN121" s="1014"/>
      <c r="DO121" s="1014"/>
      <c r="DP121" s="1014"/>
      <c r="DQ121" s="1014" t="s">
        <v>
438</v>
      </c>
      <c r="DR121" s="1014"/>
      <c r="DS121" s="1014"/>
      <c r="DT121" s="1014"/>
      <c r="DU121" s="1014"/>
      <c r="DV121" s="1015" t="s">
        <v>
444</v>
      </c>
      <c r="DW121" s="1015"/>
      <c r="DX121" s="1015"/>
      <c r="DY121" s="1015"/>
      <c r="DZ121" s="1016"/>
    </row>
    <row r="122" spans="1:130" s="246" customFormat="1" ht="26.25" customHeight="1" x14ac:dyDescent="0.2">
      <c r="A122" s="1153"/>
      <c r="B122" s="1040"/>
      <c r="C122" s="1010" t="s">
        <v>
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173</v>
      </c>
      <c r="AB122" s="1053"/>
      <c r="AC122" s="1053"/>
      <c r="AD122" s="1053"/>
      <c r="AE122" s="1054"/>
      <c r="AF122" s="1055" t="s">
        <v>
444</v>
      </c>
      <c r="AG122" s="1053"/>
      <c r="AH122" s="1053"/>
      <c r="AI122" s="1053"/>
      <c r="AJ122" s="1054"/>
      <c r="AK122" s="1055" t="s">
        <v>
444</v>
      </c>
      <c r="AL122" s="1053"/>
      <c r="AM122" s="1053"/>
      <c r="AN122" s="1053"/>
      <c r="AO122" s="1054"/>
      <c r="AP122" s="1056" t="s">
        <v>
438</v>
      </c>
      <c r="AQ122" s="1057"/>
      <c r="AR122" s="1057"/>
      <c r="AS122" s="1057"/>
      <c r="AT122" s="1058"/>
      <c r="AU122" s="1086"/>
      <c r="AV122" s="1087"/>
      <c r="AW122" s="1087"/>
      <c r="AX122" s="1087"/>
      <c r="AY122" s="1088"/>
      <c r="AZ122" s="1068" t="s">
        <v>
477</v>
      </c>
      <c r="BA122" s="1059"/>
      <c r="BB122" s="1059"/>
      <c r="BC122" s="1059"/>
      <c r="BD122" s="1059"/>
      <c r="BE122" s="1059"/>
      <c r="BF122" s="1059"/>
      <c r="BG122" s="1059"/>
      <c r="BH122" s="1059"/>
      <c r="BI122" s="1059"/>
      <c r="BJ122" s="1059"/>
      <c r="BK122" s="1059"/>
      <c r="BL122" s="1059"/>
      <c r="BM122" s="1059"/>
      <c r="BN122" s="1059"/>
      <c r="BO122" s="1059"/>
      <c r="BP122" s="1060"/>
      <c r="BQ122" s="1091">
        <v>
18675653</v>
      </c>
      <c r="BR122" s="1092"/>
      <c r="BS122" s="1092"/>
      <c r="BT122" s="1092"/>
      <c r="BU122" s="1092"/>
      <c r="BV122" s="1092">
        <v>
16670044</v>
      </c>
      <c r="BW122" s="1092"/>
      <c r="BX122" s="1092"/>
      <c r="BY122" s="1092"/>
      <c r="BZ122" s="1092"/>
      <c r="CA122" s="1092">
        <v>
15086196</v>
      </c>
      <c r="CB122" s="1092"/>
      <c r="CC122" s="1092"/>
      <c r="CD122" s="1092"/>
      <c r="CE122" s="1092"/>
      <c r="CF122" s="1112">
        <v>
38.799999999999997</v>
      </c>
      <c r="CG122" s="1113"/>
      <c r="CH122" s="1113"/>
      <c r="CI122" s="1113"/>
      <c r="CJ122" s="1113"/>
      <c r="CK122" s="1104"/>
      <c r="CL122" s="1105"/>
      <c r="CM122" s="1105"/>
      <c r="CN122" s="1105"/>
      <c r="CO122" s="1106"/>
      <c r="CP122" s="1114" t="s">
        <v>
478</v>
      </c>
      <c r="CQ122" s="1115"/>
      <c r="CR122" s="1115"/>
      <c r="CS122" s="1115"/>
      <c r="CT122" s="1115"/>
      <c r="CU122" s="1115"/>
      <c r="CV122" s="1115"/>
      <c r="CW122" s="1115"/>
      <c r="CX122" s="1115"/>
      <c r="CY122" s="1115"/>
      <c r="CZ122" s="1115"/>
      <c r="DA122" s="1115"/>
      <c r="DB122" s="1115"/>
      <c r="DC122" s="1115"/>
      <c r="DD122" s="1115"/>
      <c r="DE122" s="1115"/>
      <c r="DF122" s="1116"/>
      <c r="DG122" s="1013" t="s">
        <v>
173</v>
      </c>
      <c r="DH122" s="1014"/>
      <c r="DI122" s="1014"/>
      <c r="DJ122" s="1014"/>
      <c r="DK122" s="1014"/>
      <c r="DL122" s="1014" t="s">
        <v>
457</v>
      </c>
      <c r="DM122" s="1014"/>
      <c r="DN122" s="1014"/>
      <c r="DO122" s="1014"/>
      <c r="DP122" s="1014"/>
      <c r="DQ122" s="1014" t="s">
        <v>
438</v>
      </c>
      <c r="DR122" s="1014"/>
      <c r="DS122" s="1014"/>
      <c r="DT122" s="1014"/>
      <c r="DU122" s="1014"/>
      <c r="DV122" s="1015" t="s">
        <v>
438</v>
      </c>
      <c r="DW122" s="1015"/>
      <c r="DX122" s="1015"/>
      <c r="DY122" s="1015"/>
      <c r="DZ122" s="1016"/>
    </row>
    <row r="123" spans="1:130" s="246" customFormat="1" ht="26.25" customHeight="1" x14ac:dyDescent="0.2">
      <c r="A123" s="1153"/>
      <c r="B123" s="1040"/>
      <c r="C123" s="1010" t="s">
        <v>
462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
461</v>
      </c>
      <c r="AB123" s="1053"/>
      <c r="AC123" s="1053"/>
      <c r="AD123" s="1053"/>
      <c r="AE123" s="1054"/>
      <c r="AF123" s="1055" t="s">
        <v>
173</v>
      </c>
      <c r="AG123" s="1053"/>
      <c r="AH123" s="1053"/>
      <c r="AI123" s="1053"/>
      <c r="AJ123" s="1054"/>
      <c r="AK123" s="1055" t="s">
        <v>
391</v>
      </c>
      <c r="AL123" s="1053"/>
      <c r="AM123" s="1053"/>
      <c r="AN123" s="1053"/>
      <c r="AO123" s="1054"/>
      <c r="AP123" s="1056" t="s">
        <v>
391</v>
      </c>
      <c r="AQ123" s="1057"/>
      <c r="AR123" s="1057"/>
      <c r="AS123" s="1057"/>
      <c r="AT123" s="1058"/>
      <c r="AU123" s="1089"/>
      <c r="AV123" s="1090"/>
      <c r="AW123" s="1090"/>
      <c r="AX123" s="1090"/>
      <c r="AY123" s="1090"/>
      <c r="AZ123" s="277" t="s">
        <v>
185</v>
      </c>
      <c r="BA123" s="277"/>
      <c r="BB123" s="277"/>
      <c r="BC123" s="277"/>
      <c r="BD123" s="277"/>
      <c r="BE123" s="277"/>
      <c r="BF123" s="277"/>
      <c r="BG123" s="277"/>
      <c r="BH123" s="277"/>
      <c r="BI123" s="277"/>
      <c r="BJ123" s="277"/>
      <c r="BK123" s="277"/>
      <c r="BL123" s="277"/>
      <c r="BM123" s="277"/>
      <c r="BN123" s="277"/>
      <c r="BO123" s="1069" t="s">
        <v>
479</v>
      </c>
      <c r="BP123" s="1100"/>
      <c r="BQ123" s="1159">
        <v>
56570559</v>
      </c>
      <c r="BR123" s="1160"/>
      <c r="BS123" s="1160"/>
      <c r="BT123" s="1160"/>
      <c r="BU123" s="1160"/>
      <c r="BV123" s="1160">
        <v>
57121810</v>
      </c>
      <c r="BW123" s="1160"/>
      <c r="BX123" s="1160"/>
      <c r="BY123" s="1160"/>
      <c r="BZ123" s="1160"/>
      <c r="CA123" s="1160">
        <v>
58790118</v>
      </c>
      <c r="CB123" s="1160"/>
      <c r="CC123" s="1160"/>
      <c r="CD123" s="1160"/>
      <c r="CE123" s="1160"/>
      <c r="CF123" s="1093"/>
      <c r="CG123" s="1094"/>
      <c r="CH123" s="1094"/>
      <c r="CI123" s="1094"/>
      <c r="CJ123" s="1095"/>
      <c r="CK123" s="1104"/>
      <c r="CL123" s="1105"/>
      <c r="CM123" s="1105"/>
      <c r="CN123" s="1105"/>
      <c r="CO123" s="1106"/>
      <c r="CP123" s="1114" t="s">
        <v>
480</v>
      </c>
      <c r="CQ123" s="1115"/>
      <c r="CR123" s="1115"/>
      <c r="CS123" s="1115"/>
      <c r="CT123" s="1115"/>
      <c r="CU123" s="1115"/>
      <c r="CV123" s="1115"/>
      <c r="CW123" s="1115"/>
      <c r="CX123" s="1115"/>
      <c r="CY123" s="1115"/>
      <c r="CZ123" s="1115"/>
      <c r="DA123" s="1115"/>
      <c r="DB123" s="1115"/>
      <c r="DC123" s="1115"/>
      <c r="DD123" s="1115"/>
      <c r="DE123" s="1115"/>
      <c r="DF123" s="1116"/>
      <c r="DG123" s="1052" t="s">
        <v>
438</v>
      </c>
      <c r="DH123" s="1053"/>
      <c r="DI123" s="1053"/>
      <c r="DJ123" s="1053"/>
      <c r="DK123" s="1054"/>
      <c r="DL123" s="1055" t="s">
        <v>
173</v>
      </c>
      <c r="DM123" s="1053"/>
      <c r="DN123" s="1053"/>
      <c r="DO123" s="1053"/>
      <c r="DP123" s="1054"/>
      <c r="DQ123" s="1055" t="s">
        <v>
444</v>
      </c>
      <c r="DR123" s="1053"/>
      <c r="DS123" s="1053"/>
      <c r="DT123" s="1053"/>
      <c r="DU123" s="1054"/>
      <c r="DV123" s="1056" t="s">
        <v>
438</v>
      </c>
      <c r="DW123" s="1057"/>
      <c r="DX123" s="1057"/>
      <c r="DY123" s="1057"/>
      <c r="DZ123" s="1058"/>
    </row>
    <row r="124" spans="1:130" s="246" customFormat="1" ht="26.25" customHeight="1" thickBot="1" x14ac:dyDescent="0.25">
      <c r="A124" s="1153"/>
      <c r="B124" s="1040"/>
      <c r="C124" s="1010" t="s">
        <v>
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173</v>
      </c>
      <c r="AB124" s="1053"/>
      <c r="AC124" s="1053"/>
      <c r="AD124" s="1053"/>
      <c r="AE124" s="1054"/>
      <c r="AF124" s="1055" t="s">
        <v>
173</v>
      </c>
      <c r="AG124" s="1053"/>
      <c r="AH124" s="1053"/>
      <c r="AI124" s="1053"/>
      <c r="AJ124" s="1054"/>
      <c r="AK124" s="1055" t="s">
        <v>
438</v>
      </c>
      <c r="AL124" s="1053"/>
      <c r="AM124" s="1053"/>
      <c r="AN124" s="1053"/>
      <c r="AO124" s="1054"/>
      <c r="AP124" s="1056" t="s">
        <v>
444</v>
      </c>
      <c r="AQ124" s="1057"/>
      <c r="AR124" s="1057"/>
      <c r="AS124" s="1057"/>
      <c r="AT124" s="1058"/>
      <c r="AU124" s="1155" t="s">
        <v>
481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
438</v>
      </c>
      <c r="BR124" s="1122"/>
      <c r="BS124" s="1122"/>
      <c r="BT124" s="1122"/>
      <c r="BU124" s="1122"/>
      <c r="BV124" s="1122" t="s">
        <v>
438</v>
      </c>
      <c r="BW124" s="1122"/>
      <c r="BX124" s="1122"/>
      <c r="BY124" s="1122"/>
      <c r="BZ124" s="1122"/>
      <c r="CA124" s="1122" t="s">
        <v>
438</v>
      </c>
      <c r="CB124" s="1122"/>
      <c r="CC124" s="1122"/>
      <c r="CD124" s="1122"/>
      <c r="CE124" s="1122"/>
      <c r="CF124" s="1123"/>
      <c r="CG124" s="1124"/>
      <c r="CH124" s="1124"/>
      <c r="CI124" s="1124"/>
      <c r="CJ124" s="1125"/>
      <c r="CK124" s="1107"/>
      <c r="CL124" s="1107"/>
      <c r="CM124" s="1107"/>
      <c r="CN124" s="1107"/>
      <c r="CO124" s="1108"/>
      <c r="CP124" s="1114" t="s">
        <v>
482</v>
      </c>
      <c r="CQ124" s="1115"/>
      <c r="CR124" s="1115"/>
      <c r="CS124" s="1115"/>
      <c r="CT124" s="1115"/>
      <c r="CU124" s="1115"/>
      <c r="CV124" s="1115"/>
      <c r="CW124" s="1115"/>
      <c r="CX124" s="1115"/>
      <c r="CY124" s="1115"/>
      <c r="CZ124" s="1115"/>
      <c r="DA124" s="1115"/>
      <c r="DB124" s="1115"/>
      <c r="DC124" s="1115"/>
      <c r="DD124" s="1115"/>
      <c r="DE124" s="1115"/>
      <c r="DF124" s="1116"/>
      <c r="DG124" s="1099" t="s">
        <v>
438</v>
      </c>
      <c r="DH124" s="1078"/>
      <c r="DI124" s="1078"/>
      <c r="DJ124" s="1078"/>
      <c r="DK124" s="1079"/>
      <c r="DL124" s="1077" t="s">
        <v>
457</v>
      </c>
      <c r="DM124" s="1078"/>
      <c r="DN124" s="1078"/>
      <c r="DO124" s="1078"/>
      <c r="DP124" s="1079"/>
      <c r="DQ124" s="1077" t="s">
        <v>
461</v>
      </c>
      <c r="DR124" s="1078"/>
      <c r="DS124" s="1078"/>
      <c r="DT124" s="1078"/>
      <c r="DU124" s="1079"/>
      <c r="DV124" s="1080" t="s">
        <v>
457</v>
      </c>
      <c r="DW124" s="1081"/>
      <c r="DX124" s="1081"/>
      <c r="DY124" s="1081"/>
      <c r="DZ124" s="1082"/>
    </row>
    <row r="125" spans="1:130" s="246" customFormat="1" ht="26.25" customHeight="1" x14ac:dyDescent="0.2">
      <c r="A125" s="1153"/>
      <c r="B125" s="1040"/>
      <c r="C125" s="1010" t="s">
        <v>
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444</v>
      </c>
      <c r="AB125" s="1053"/>
      <c r="AC125" s="1053"/>
      <c r="AD125" s="1053"/>
      <c r="AE125" s="1054"/>
      <c r="AF125" s="1055" t="s">
        <v>
438</v>
      </c>
      <c r="AG125" s="1053"/>
      <c r="AH125" s="1053"/>
      <c r="AI125" s="1053"/>
      <c r="AJ125" s="1054"/>
      <c r="AK125" s="1055" t="s">
        <v>
438</v>
      </c>
      <c r="AL125" s="1053"/>
      <c r="AM125" s="1053"/>
      <c r="AN125" s="1053"/>
      <c r="AO125" s="1054"/>
      <c r="AP125" s="1056" t="s">
        <v>
444</v>
      </c>
      <c r="AQ125" s="1057"/>
      <c r="AR125" s="1057"/>
      <c r="AS125" s="1057"/>
      <c r="AT125" s="1058"/>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7" t="s">
        <v>
483</v>
      </c>
      <c r="CL125" s="1102"/>
      <c r="CM125" s="1102"/>
      <c r="CN125" s="1102"/>
      <c r="CO125" s="1103"/>
      <c r="CP125" s="1034" t="s">
        <v>
484</v>
      </c>
      <c r="CQ125" s="983"/>
      <c r="CR125" s="983"/>
      <c r="CS125" s="983"/>
      <c r="CT125" s="983"/>
      <c r="CU125" s="983"/>
      <c r="CV125" s="983"/>
      <c r="CW125" s="983"/>
      <c r="CX125" s="983"/>
      <c r="CY125" s="983"/>
      <c r="CZ125" s="983"/>
      <c r="DA125" s="983"/>
      <c r="DB125" s="983"/>
      <c r="DC125" s="983"/>
      <c r="DD125" s="983"/>
      <c r="DE125" s="983"/>
      <c r="DF125" s="984"/>
      <c r="DG125" s="1020" t="s">
        <v>
438</v>
      </c>
      <c r="DH125" s="1021"/>
      <c r="DI125" s="1021"/>
      <c r="DJ125" s="1021"/>
      <c r="DK125" s="1021"/>
      <c r="DL125" s="1021" t="s">
        <v>
457</v>
      </c>
      <c r="DM125" s="1021"/>
      <c r="DN125" s="1021"/>
      <c r="DO125" s="1021"/>
      <c r="DP125" s="1021"/>
      <c r="DQ125" s="1021" t="s">
        <v>
438</v>
      </c>
      <c r="DR125" s="1021"/>
      <c r="DS125" s="1021"/>
      <c r="DT125" s="1021"/>
      <c r="DU125" s="1021"/>
      <c r="DV125" s="1022" t="s">
        <v>
444</v>
      </c>
      <c r="DW125" s="1022"/>
      <c r="DX125" s="1022"/>
      <c r="DY125" s="1022"/>
      <c r="DZ125" s="1023"/>
    </row>
    <row r="126" spans="1:130" s="246" customFormat="1" ht="26.25" customHeight="1" thickBot="1" x14ac:dyDescent="0.25">
      <c r="A126" s="1153"/>
      <c r="B126" s="1040"/>
      <c r="C126" s="1010" t="s">
        <v>
469</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
237195</v>
      </c>
      <c r="AB126" s="1053"/>
      <c r="AC126" s="1053"/>
      <c r="AD126" s="1053"/>
      <c r="AE126" s="1054"/>
      <c r="AF126" s="1055">
        <v>
90499</v>
      </c>
      <c r="AG126" s="1053"/>
      <c r="AH126" s="1053"/>
      <c r="AI126" s="1053"/>
      <c r="AJ126" s="1054"/>
      <c r="AK126" s="1055">
        <v>
57702</v>
      </c>
      <c r="AL126" s="1053"/>
      <c r="AM126" s="1053"/>
      <c r="AN126" s="1053"/>
      <c r="AO126" s="1054"/>
      <c r="AP126" s="1056">
        <v>
0.1</v>
      </c>
      <c r="AQ126" s="1057"/>
      <c r="AR126" s="1057"/>
      <c r="AS126" s="1057"/>
      <c r="AT126" s="1058"/>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8"/>
      <c r="CL126" s="1105"/>
      <c r="CM126" s="1105"/>
      <c r="CN126" s="1105"/>
      <c r="CO126" s="1106"/>
      <c r="CP126" s="1043" t="s">
        <v>
485</v>
      </c>
      <c r="CQ126" s="1044"/>
      <c r="CR126" s="1044"/>
      <c r="CS126" s="1044"/>
      <c r="CT126" s="1044"/>
      <c r="CU126" s="1044"/>
      <c r="CV126" s="1044"/>
      <c r="CW126" s="1044"/>
      <c r="CX126" s="1044"/>
      <c r="CY126" s="1044"/>
      <c r="CZ126" s="1044"/>
      <c r="DA126" s="1044"/>
      <c r="DB126" s="1044"/>
      <c r="DC126" s="1044"/>
      <c r="DD126" s="1044"/>
      <c r="DE126" s="1044"/>
      <c r="DF126" s="1045"/>
      <c r="DG126" s="1013" t="s">
        <v>
444</v>
      </c>
      <c r="DH126" s="1014"/>
      <c r="DI126" s="1014"/>
      <c r="DJ126" s="1014"/>
      <c r="DK126" s="1014"/>
      <c r="DL126" s="1014" t="s">
        <v>
457</v>
      </c>
      <c r="DM126" s="1014"/>
      <c r="DN126" s="1014"/>
      <c r="DO126" s="1014"/>
      <c r="DP126" s="1014"/>
      <c r="DQ126" s="1014" t="s">
        <v>
438</v>
      </c>
      <c r="DR126" s="1014"/>
      <c r="DS126" s="1014"/>
      <c r="DT126" s="1014"/>
      <c r="DU126" s="1014"/>
      <c r="DV126" s="1015" t="s">
        <v>
444</v>
      </c>
      <c r="DW126" s="1015"/>
      <c r="DX126" s="1015"/>
      <c r="DY126" s="1015"/>
      <c r="DZ126" s="1016"/>
    </row>
    <row r="127" spans="1:130" s="246" customFormat="1" ht="26.25" customHeight="1" x14ac:dyDescent="0.2">
      <c r="A127" s="1154"/>
      <c r="B127" s="1042"/>
      <c r="C127" s="1096" t="s">
        <v>
486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
3960</v>
      </c>
      <c r="AB127" s="1053"/>
      <c r="AC127" s="1053"/>
      <c r="AD127" s="1053"/>
      <c r="AE127" s="1054"/>
      <c r="AF127" s="1055">
        <v>
3436</v>
      </c>
      <c r="AG127" s="1053"/>
      <c r="AH127" s="1053"/>
      <c r="AI127" s="1053"/>
      <c r="AJ127" s="1054"/>
      <c r="AK127" s="1055">
        <v>
2627</v>
      </c>
      <c r="AL127" s="1053"/>
      <c r="AM127" s="1053"/>
      <c r="AN127" s="1053"/>
      <c r="AO127" s="1054"/>
      <c r="AP127" s="1056">
        <v>
0</v>
      </c>
      <c r="AQ127" s="1057"/>
      <c r="AR127" s="1057"/>
      <c r="AS127" s="1057"/>
      <c r="AT127" s="1058"/>
      <c r="AU127" s="282"/>
      <c r="AV127" s="282"/>
      <c r="AW127" s="282"/>
      <c r="AX127" s="1126" t="s">
        <v>
487</v>
      </c>
      <c r="AY127" s="1127"/>
      <c r="AZ127" s="1127"/>
      <c r="BA127" s="1127"/>
      <c r="BB127" s="1127"/>
      <c r="BC127" s="1127"/>
      <c r="BD127" s="1127"/>
      <c r="BE127" s="1128"/>
      <c r="BF127" s="1129" t="s">
        <v>
488</v>
      </c>
      <c r="BG127" s="1127"/>
      <c r="BH127" s="1127"/>
      <c r="BI127" s="1127"/>
      <c r="BJ127" s="1127"/>
      <c r="BK127" s="1127"/>
      <c r="BL127" s="1128"/>
      <c r="BM127" s="1129" t="s">
        <v>
489</v>
      </c>
      <c r="BN127" s="1127"/>
      <c r="BO127" s="1127"/>
      <c r="BP127" s="1127"/>
      <c r="BQ127" s="1127"/>
      <c r="BR127" s="1127"/>
      <c r="BS127" s="1128"/>
      <c r="BT127" s="1129" t="s">
        <v>
490</v>
      </c>
      <c r="BU127" s="1127"/>
      <c r="BV127" s="1127"/>
      <c r="BW127" s="1127"/>
      <c r="BX127" s="1127"/>
      <c r="BY127" s="1127"/>
      <c r="BZ127" s="1151"/>
      <c r="CA127" s="282"/>
      <c r="CB127" s="282"/>
      <c r="CC127" s="282"/>
      <c r="CD127" s="283"/>
      <c r="CE127" s="283"/>
      <c r="CF127" s="283"/>
      <c r="CG127" s="280"/>
      <c r="CH127" s="280"/>
      <c r="CI127" s="280"/>
      <c r="CJ127" s="281"/>
      <c r="CK127" s="1118"/>
      <c r="CL127" s="1105"/>
      <c r="CM127" s="1105"/>
      <c r="CN127" s="1105"/>
      <c r="CO127" s="1106"/>
      <c r="CP127" s="1043" t="s">
        <v>
491</v>
      </c>
      <c r="CQ127" s="1044"/>
      <c r="CR127" s="1044"/>
      <c r="CS127" s="1044"/>
      <c r="CT127" s="1044"/>
      <c r="CU127" s="1044"/>
      <c r="CV127" s="1044"/>
      <c r="CW127" s="1044"/>
      <c r="CX127" s="1044"/>
      <c r="CY127" s="1044"/>
      <c r="CZ127" s="1044"/>
      <c r="DA127" s="1044"/>
      <c r="DB127" s="1044"/>
      <c r="DC127" s="1044"/>
      <c r="DD127" s="1044"/>
      <c r="DE127" s="1044"/>
      <c r="DF127" s="1045"/>
      <c r="DG127" s="1013" t="s">
        <v>
438</v>
      </c>
      <c r="DH127" s="1014"/>
      <c r="DI127" s="1014"/>
      <c r="DJ127" s="1014"/>
      <c r="DK127" s="1014"/>
      <c r="DL127" s="1014" t="s">
        <v>
438</v>
      </c>
      <c r="DM127" s="1014"/>
      <c r="DN127" s="1014"/>
      <c r="DO127" s="1014"/>
      <c r="DP127" s="1014"/>
      <c r="DQ127" s="1014" t="s">
        <v>
457</v>
      </c>
      <c r="DR127" s="1014"/>
      <c r="DS127" s="1014"/>
      <c r="DT127" s="1014"/>
      <c r="DU127" s="1014"/>
      <c r="DV127" s="1015" t="s">
        <v>
457</v>
      </c>
      <c r="DW127" s="1015"/>
      <c r="DX127" s="1015"/>
      <c r="DY127" s="1015"/>
      <c r="DZ127" s="1016"/>
    </row>
    <row r="128" spans="1:130" s="246" customFormat="1" ht="26.25" customHeight="1" thickBot="1" x14ac:dyDescent="0.25">
      <c r="A128" s="1137" t="s">
        <v>
492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493</v>
      </c>
      <c r="X128" s="1139"/>
      <c r="Y128" s="1139"/>
      <c r="Z128" s="1140"/>
      <c r="AA128" s="1141">
        <v>
2001604</v>
      </c>
      <c r="AB128" s="1142"/>
      <c r="AC128" s="1142"/>
      <c r="AD128" s="1142"/>
      <c r="AE128" s="1143"/>
      <c r="AF128" s="1144">
        <v>
2003403</v>
      </c>
      <c r="AG128" s="1142"/>
      <c r="AH128" s="1142"/>
      <c r="AI128" s="1142"/>
      <c r="AJ128" s="1143"/>
      <c r="AK128" s="1144">
        <v>
1899756</v>
      </c>
      <c r="AL128" s="1142"/>
      <c r="AM128" s="1142"/>
      <c r="AN128" s="1142"/>
      <c r="AO128" s="1143"/>
      <c r="AP128" s="1145"/>
      <c r="AQ128" s="1146"/>
      <c r="AR128" s="1146"/>
      <c r="AS128" s="1146"/>
      <c r="AT128" s="1147"/>
      <c r="AU128" s="282"/>
      <c r="AV128" s="282"/>
      <c r="AW128" s="282"/>
      <c r="AX128" s="982" t="s">
        <v>
494</v>
      </c>
      <c r="AY128" s="983"/>
      <c r="AZ128" s="983"/>
      <c r="BA128" s="983"/>
      <c r="BB128" s="983"/>
      <c r="BC128" s="983"/>
      <c r="BD128" s="983"/>
      <c r="BE128" s="984"/>
      <c r="BF128" s="1148" t="s">
        <v>
173</v>
      </c>
      <c r="BG128" s="1149"/>
      <c r="BH128" s="1149"/>
      <c r="BI128" s="1149"/>
      <c r="BJ128" s="1149"/>
      <c r="BK128" s="1149"/>
      <c r="BL128" s="1150"/>
      <c r="BM128" s="1148">
        <v>
11.43</v>
      </c>
      <c r="BN128" s="1149"/>
      <c r="BO128" s="1149"/>
      <c r="BP128" s="1149"/>
      <c r="BQ128" s="1149"/>
      <c r="BR128" s="1149"/>
      <c r="BS128" s="1150"/>
      <c r="BT128" s="1148">
        <v>
20</v>
      </c>
      <c r="BU128" s="1149"/>
      <c r="BV128" s="1149"/>
      <c r="BW128" s="1149"/>
      <c r="BX128" s="1149"/>
      <c r="BY128" s="1149"/>
      <c r="BZ128" s="1173"/>
      <c r="CA128" s="283"/>
      <c r="CB128" s="283"/>
      <c r="CC128" s="283"/>
      <c r="CD128" s="283"/>
      <c r="CE128" s="283"/>
      <c r="CF128" s="283"/>
      <c r="CG128" s="280"/>
      <c r="CH128" s="280"/>
      <c r="CI128" s="280"/>
      <c r="CJ128" s="281"/>
      <c r="CK128" s="1119"/>
      <c r="CL128" s="1120"/>
      <c r="CM128" s="1120"/>
      <c r="CN128" s="1120"/>
      <c r="CO128" s="1121"/>
      <c r="CP128" s="1130" t="s">
        <v>
495</v>
      </c>
      <c r="CQ128" s="1131"/>
      <c r="CR128" s="1131"/>
      <c r="CS128" s="1131"/>
      <c r="CT128" s="1131"/>
      <c r="CU128" s="1131"/>
      <c r="CV128" s="1131"/>
      <c r="CW128" s="1131"/>
      <c r="CX128" s="1131"/>
      <c r="CY128" s="1131"/>
      <c r="CZ128" s="1131"/>
      <c r="DA128" s="1131"/>
      <c r="DB128" s="1131"/>
      <c r="DC128" s="1131"/>
      <c r="DD128" s="1131"/>
      <c r="DE128" s="1131"/>
      <c r="DF128" s="1132"/>
      <c r="DG128" s="1133" t="s">
        <v>
444</v>
      </c>
      <c r="DH128" s="1134"/>
      <c r="DI128" s="1134"/>
      <c r="DJ128" s="1134"/>
      <c r="DK128" s="1134"/>
      <c r="DL128" s="1134" t="s">
        <v>
173</v>
      </c>
      <c r="DM128" s="1134"/>
      <c r="DN128" s="1134"/>
      <c r="DO128" s="1134"/>
      <c r="DP128" s="1134"/>
      <c r="DQ128" s="1134" t="s">
        <v>
173</v>
      </c>
      <c r="DR128" s="1134"/>
      <c r="DS128" s="1134"/>
      <c r="DT128" s="1134"/>
      <c r="DU128" s="1134"/>
      <c r="DV128" s="1135" t="s">
        <v>
438</v>
      </c>
      <c r="DW128" s="1135"/>
      <c r="DX128" s="1135"/>
      <c r="DY128" s="1135"/>
      <c r="DZ128" s="1136"/>
    </row>
    <row r="129" spans="1:131" s="246" customFormat="1" ht="26.25" customHeight="1" x14ac:dyDescent="0.2">
      <c r="A129" s="1024" t="s">
        <v>
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496</v>
      </c>
      <c r="X129" s="1168"/>
      <c r="Y129" s="1168"/>
      <c r="Z129" s="1169"/>
      <c r="AA129" s="1052">
        <v>
41199875</v>
      </c>
      <c r="AB129" s="1053"/>
      <c r="AC129" s="1053"/>
      <c r="AD129" s="1053"/>
      <c r="AE129" s="1054"/>
      <c r="AF129" s="1055">
        <v>
40716024</v>
      </c>
      <c r="AG129" s="1053"/>
      <c r="AH129" s="1053"/>
      <c r="AI129" s="1053"/>
      <c r="AJ129" s="1054"/>
      <c r="AK129" s="1055">
        <v>
41166136</v>
      </c>
      <c r="AL129" s="1053"/>
      <c r="AM129" s="1053"/>
      <c r="AN129" s="1053"/>
      <c r="AO129" s="1054"/>
      <c r="AP129" s="1170"/>
      <c r="AQ129" s="1171"/>
      <c r="AR129" s="1171"/>
      <c r="AS129" s="1171"/>
      <c r="AT129" s="1172"/>
      <c r="AU129" s="284"/>
      <c r="AV129" s="284"/>
      <c r="AW129" s="284"/>
      <c r="AX129" s="1161" t="s">
        <v>
497</v>
      </c>
      <c r="AY129" s="1044"/>
      <c r="AZ129" s="1044"/>
      <c r="BA129" s="1044"/>
      <c r="BB129" s="1044"/>
      <c r="BC129" s="1044"/>
      <c r="BD129" s="1044"/>
      <c r="BE129" s="1045"/>
      <c r="BF129" s="1162" t="s">
        <v>
438</v>
      </c>
      <c r="BG129" s="1163"/>
      <c r="BH129" s="1163"/>
      <c r="BI129" s="1163"/>
      <c r="BJ129" s="1163"/>
      <c r="BK129" s="1163"/>
      <c r="BL129" s="1164"/>
      <c r="BM129" s="1162">
        <v>
16.43</v>
      </c>
      <c r="BN129" s="1163"/>
      <c r="BO129" s="1163"/>
      <c r="BP129" s="1163"/>
      <c r="BQ129" s="1163"/>
      <c r="BR129" s="1163"/>
      <c r="BS129" s="1164"/>
      <c r="BT129" s="1162">
        <v>
30</v>
      </c>
      <c r="BU129" s="1165"/>
      <c r="BV129" s="1165"/>
      <c r="BW129" s="1165"/>
      <c r="BX129" s="1165"/>
      <c r="BY129" s="1165"/>
      <c r="BZ129" s="1166"/>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4" t="s">
        <v>
498</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499</v>
      </c>
      <c r="X130" s="1168"/>
      <c r="Y130" s="1168"/>
      <c r="Z130" s="1169"/>
      <c r="AA130" s="1052">
        <v>
2736306</v>
      </c>
      <c r="AB130" s="1053"/>
      <c r="AC130" s="1053"/>
      <c r="AD130" s="1053"/>
      <c r="AE130" s="1054"/>
      <c r="AF130" s="1055">
        <v>
2588987</v>
      </c>
      <c r="AG130" s="1053"/>
      <c r="AH130" s="1053"/>
      <c r="AI130" s="1053"/>
      <c r="AJ130" s="1054"/>
      <c r="AK130" s="1055">
        <v>
2304323</v>
      </c>
      <c r="AL130" s="1053"/>
      <c r="AM130" s="1053"/>
      <c r="AN130" s="1053"/>
      <c r="AO130" s="1054"/>
      <c r="AP130" s="1170"/>
      <c r="AQ130" s="1171"/>
      <c r="AR130" s="1171"/>
      <c r="AS130" s="1171"/>
      <c r="AT130" s="1172"/>
      <c r="AU130" s="284"/>
      <c r="AV130" s="284"/>
      <c r="AW130" s="284"/>
      <c r="AX130" s="1161" t="s">
        <v>
500</v>
      </c>
      <c r="AY130" s="1044"/>
      <c r="AZ130" s="1044"/>
      <c r="BA130" s="1044"/>
      <c r="BB130" s="1044"/>
      <c r="BC130" s="1044"/>
      <c r="BD130" s="1044"/>
      <c r="BE130" s="1045"/>
      <c r="BF130" s="1198">
        <v>
2.4</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501</v>
      </c>
      <c r="X131" s="1206"/>
      <c r="Y131" s="1206"/>
      <c r="Z131" s="1207"/>
      <c r="AA131" s="1099">
        <v>
38463569</v>
      </c>
      <c r="AB131" s="1078"/>
      <c r="AC131" s="1078"/>
      <c r="AD131" s="1078"/>
      <c r="AE131" s="1079"/>
      <c r="AF131" s="1077">
        <v>
38127037</v>
      </c>
      <c r="AG131" s="1078"/>
      <c r="AH131" s="1078"/>
      <c r="AI131" s="1078"/>
      <c r="AJ131" s="1079"/>
      <c r="AK131" s="1077">
        <v>
38861813</v>
      </c>
      <c r="AL131" s="1078"/>
      <c r="AM131" s="1078"/>
      <c r="AN131" s="1078"/>
      <c r="AO131" s="1079"/>
      <c r="AP131" s="1208"/>
      <c r="AQ131" s="1209"/>
      <c r="AR131" s="1209"/>
      <c r="AS131" s="1209"/>
      <c r="AT131" s="1210"/>
      <c r="AU131" s="284"/>
      <c r="AV131" s="284"/>
      <c r="AW131" s="284"/>
      <c r="AX131" s="1180" t="s">
        <v>
502</v>
      </c>
      <c r="AY131" s="1131"/>
      <c r="AZ131" s="1131"/>
      <c r="BA131" s="1131"/>
      <c r="BB131" s="1131"/>
      <c r="BC131" s="1131"/>
      <c r="BD131" s="1131"/>
      <c r="BE131" s="1132"/>
      <c r="BF131" s="1181" t="s">
        <v>
503</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7" t="s">
        <v>
504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505</v>
      </c>
      <c r="W132" s="1191"/>
      <c r="X132" s="1191"/>
      <c r="Y132" s="1191"/>
      <c r="Z132" s="1192"/>
      <c r="AA132" s="1193">
        <v>
2.575754216</v>
      </c>
      <c r="AB132" s="1194"/>
      <c r="AC132" s="1194"/>
      <c r="AD132" s="1194"/>
      <c r="AE132" s="1195"/>
      <c r="AF132" s="1196">
        <v>
2.4557035470000002</v>
      </c>
      <c r="AG132" s="1194"/>
      <c r="AH132" s="1194"/>
      <c r="AI132" s="1194"/>
      <c r="AJ132" s="1195"/>
      <c r="AK132" s="1196">
        <v>
2.2180282739999999</v>
      </c>
      <c r="AL132" s="1194"/>
      <c r="AM132" s="1194"/>
      <c r="AN132" s="1194"/>
      <c r="AO132" s="1195"/>
      <c r="AP132" s="1093"/>
      <c r="AQ132" s="1094"/>
      <c r="AR132" s="1094"/>
      <c r="AS132" s="1094"/>
      <c r="AT132" s="1197"/>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506</v>
      </c>
      <c r="W133" s="1174"/>
      <c r="X133" s="1174"/>
      <c r="Y133" s="1174"/>
      <c r="Z133" s="1175"/>
      <c r="AA133" s="1176">
        <v>
2.5</v>
      </c>
      <c r="AB133" s="1177"/>
      <c r="AC133" s="1177"/>
      <c r="AD133" s="1177"/>
      <c r="AE133" s="1178"/>
      <c r="AF133" s="1176">
        <v>
2.8</v>
      </c>
      <c r="AG133" s="1177"/>
      <c r="AH133" s="1177"/>
      <c r="AI133" s="1177"/>
      <c r="AJ133" s="1178"/>
      <c r="AK133" s="1176">
        <v>
2.4</v>
      </c>
      <c r="AL133" s="1177"/>
      <c r="AM133" s="1177"/>
      <c r="AN133" s="1177"/>
      <c r="AO133" s="1178"/>
      <c r="AP133" s="1123"/>
      <c r="AQ133" s="1124"/>
      <c r="AR133" s="1124"/>
      <c r="AS133" s="1124"/>
      <c r="AT133" s="1179"/>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IAodU3CYlPL6LAOrl1x4v83vgHu/PsCU8Uecc2l+b6pNjTvOcbqIDD1CC8Ba2iHeoZPMVzmlWC9zpqp61LOJTQ==" saltValue="EgBUiZQHe1QM1eLH0nZi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
507</v>
      </c>
    </row>
    <row r="98" spans="24:120" ht="13.2" hidden="1" x14ac:dyDescent="0.2">
      <c r="CS98" s="290"/>
      <c r="CX98" s="290"/>
      <c r="DC98" s="290"/>
      <c r="DH98" s="290"/>
    </row>
    <row r="99" spans="24:120" ht="13.2" hidden="1" x14ac:dyDescent="0.2">
      <c r="CS99" s="290"/>
      <c r="CX99" s="290"/>
      <c r="DC99" s="290"/>
      <c r="DH99" s="290"/>
    </row>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sheetData>
  <sheetProtection algorithmName="SHA-512" hashValue="5cCEJkyoBgffr0Mkn0zcTEpYcvacgMTdwF9CpdRPwluVhrsW//j2mNQoMMrJOfgAolVz2HAefOtcLbpg+cBwvQ==" saltValue="RFHWMMZ6rwnpA1TvGik49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xXH9Dwnv6ykukhZzVNMsUDgBkdylmruPCESy5ROhpx1D/sJgD9lEBB9uE9GDqbYHaDUbhFt0CvU6VLjTeNOIQ==" saltValue="YF3IW5PImE1uQV1ydDlbO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
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
509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4" t="s">
        <v>
510</v>
      </c>
      <c r="AP7" s="303"/>
      <c r="AQ7" s="304" t="s">
        <v>
511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5"/>
      <c r="AP8" s="309" t="s">
        <v>
512</v>
      </c>
      <c r="AQ8" s="310" t="s">
        <v>
513</v>
      </c>
      <c r="AR8" s="311" t="s">
        <v>
514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6" t="s">
        <v>
515</v>
      </c>
      <c r="AL9" s="1217"/>
      <c r="AM9" s="1217"/>
      <c r="AN9" s="1218"/>
      <c r="AO9" s="312">
        <v>
10288972</v>
      </c>
      <c r="AP9" s="312">
        <v>
55891</v>
      </c>
      <c r="AQ9" s="313">
        <v>
56205</v>
      </c>
      <c r="AR9" s="314">
        <v>
-0.6</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6" t="s">
        <v>
516</v>
      </c>
      <c r="AL10" s="1217"/>
      <c r="AM10" s="1217"/>
      <c r="AN10" s="1218"/>
      <c r="AO10" s="315">
        <v>
450288</v>
      </c>
      <c r="AP10" s="315">
        <v>
2446</v>
      </c>
      <c r="AQ10" s="316">
        <v>
3535</v>
      </c>
      <c r="AR10" s="317">
        <v>
-30.8</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6" t="s">
        <v>
517</v>
      </c>
      <c r="AL11" s="1217"/>
      <c r="AM11" s="1217"/>
      <c r="AN11" s="1218"/>
      <c r="AO11" s="315">
        <v>
50529</v>
      </c>
      <c r="AP11" s="315">
        <v>
274</v>
      </c>
      <c r="AQ11" s="316">
        <v>
1601</v>
      </c>
      <c r="AR11" s="317">
        <v>
-82.9</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6" t="s">
        <v>
518</v>
      </c>
      <c r="AL12" s="1217"/>
      <c r="AM12" s="1217"/>
      <c r="AN12" s="1218"/>
      <c r="AO12" s="315" t="s">
        <v>
519</v>
      </c>
      <c r="AP12" s="315" t="s">
        <v>
519</v>
      </c>
      <c r="AQ12" s="316">
        <v>
977</v>
      </c>
      <c r="AR12" s="317" t="s">
        <v>
519</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6" t="s">
        <v>
520</v>
      </c>
      <c r="AL13" s="1217"/>
      <c r="AM13" s="1217"/>
      <c r="AN13" s="1218"/>
      <c r="AO13" s="315" t="s">
        <v>
519</v>
      </c>
      <c r="AP13" s="315" t="s">
        <v>
519</v>
      </c>
      <c r="AQ13" s="316">
        <v>
14</v>
      </c>
      <c r="AR13" s="317" t="s">
        <v>
519</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6" t="s">
        <v>
521</v>
      </c>
      <c r="AL14" s="1217"/>
      <c r="AM14" s="1217"/>
      <c r="AN14" s="1218"/>
      <c r="AO14" s="315">
        <v>
743028</v>
      </c>
      <c r="AP14" s="315">
        <v>
4036</v>
      </c>
      <c r="AQ14" s="316">
        <v>
2086</v>
      </c>
      <c r="AR14" s="317">
        <v>
93.5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6" t="s">
        <v>
522</v>
      </c>
      <c r="AL15" s="1217"/>
      <c r="AM15" s="1217"/>
      <c r="AN15" s="1218"/>
      <c r="AO15" s="315">
        <v>
114834</v>
      </c>
      <c r="AP15" s="315">
        <v>
624</v>
      </c>
      <c r="AQ15" s="316">
        <v>
1354</v>
      </c>
      <c r="AR15" s="317">
        <v>
-53.9</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9" t="s">
        <v>
523</v>
      </c>
      <c r="AL16" s="1220"/>
      <c r="AM16" s="1220"/>
      <c r="AN16" s="1221"/>
      <c r="AO16" s="315">
        <v>
-600896</v>
      </c>
      <c r="AP16" s="315">
        <v>
-3264</v>
      </c>
      <c r="AQ16" s="316">
        <v>
-3936</v>
      </c>
      <c r="AR16" s="317">
        <v>
-17.100000000000001</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9" t="s">
        <v>
185</v>
      </c>
      <c r="AL17" s="1220"/>
      <c r="AM17" s="1220"/>
      <c r="AN17" s="1221"/>
      <c r="AO17" s="315">
        <v>
11046755</v>
      </c>
      <c r="AP17" s="315">
        <v>
60007</v>
      </c>
      <c r="AQ17" s="316">
        <v>
61836</v>
      </c>
      <c r="AR17" s="317">
        <v>
-3</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
524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
525</v>
      </c>
      <c r="AP20" s="323" t="s">
        <v>
526</v>
      </c>
      <c r="AQ20" s="324" t="s">
        <v>
527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1" t="s">
        <v>
528</v>
      </c>
      <c r="AL21" s="1212"/>
      <c r="AM21" s="1212"/>
      <c r="AN21" s="1213"/>
      <c r="AO21" s="327">
        <v>
5.3</v>
      </c>
      <c r="AP21" s="328">
        <v>
6.05</v>
      </c>
      <c r="AQ21" s="329">
        <v>
-0.75</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1" t="s">
        <v>
529</v>
      </c>
      <c r="AL22" s="1212"/>
      <c r="AM22" s="1212"/>
      <c r="AN22" s="1213"/>
      <c r="AO22" s="332">
        <v>
98.7</v>
      </c>
      <c r="AP22" s="333">
        <v>
100</v>
      </c>
      <c r="AQ22" s="334">
        <v>
-1.3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
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
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
532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4" t="s">
        <v>
510</v>
      </c>
      <c r="AP30" s="303"/>
      <c r="AQ30" s="304" t="s">
        <v>
511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5"/>
      <c r="AP31" s="309" t="s">
        <v>
512</v>
      </c>
      <c r="AQ31" s="310" t="s">
        <v>
513</v>
      </c>
      <c r="AR31" s="311" t="s">
        <v>
514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7" t="s">
        <v>
533</v>
      </c>
      <c r="AL32" s="1228"/>
      <c r="AM32" s="1228"/>
      <c r="AN32" s="1229"/>
      <c r="AO32" s="342">
        <v>
3682009</v>
      </c>
      <c r="AP32" s="342">
        <v>
20001</v>
      </c>
      <c r="AQ32" s="343">
        <v>
27026</v>
      </c>
      <c r="AR32" s="344">
        <v>
-26</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7" t="s">
        <v>
534</v>
      </c>
      <c r="AL33" s="1228"/>
      <c r="AM33" s="1228"/>
      <c r="AN33" s="1229"/>
      <c r="AO33" s="342" t="s">
        <v>
519</v>
      </c>
      <c r="AP33" s="342" t="s">
        <v>
519</v>
      </c>
      <c r="AQ33" s="343" t="s">
        <v>
519</v>
      </c>
      <c r="AR33" s="344" t="s">
        <v>
519</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7" t="s">
        <v>
535</v>
      </c>
      <c r="AL34" s="1228"/>
      <c r="AM34" s="1228"/>
      <c r="AN34" s="1229"/>
      <c r="AO34" s="342" t="s">
        <v>
519</v>
      </c>
      <c r="AP34" s="342" t="s">
        <v>
519</v>
      </c>
      <c r="AQ34" s="343">
        <v>
25</v>
      </c>
      <c r="AR34" s="344" t="s">
        <v>
519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7" t="s">
        <v>
536</v>
      </c>
      <c r="AL35" s="1228"/>
      <c r="AM35" s="1228"/>
      <c r="AN35" s="1229"/>
      <c r="AO35" s="342">
        <v>
1104630</v>
      </c>
      <c r="AP35" s="342">
        <v>
6000</v>
      </c>
      <c r="AQ35" s="343">
        <v>
6128</v>
      </c>
      <c r="AR35" s="344">
        <v>
-2.1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7" t="s">
        <v>
537</v>
      </c>
      <c r="AL36" s="1228"/>
      <c r="AM36" s="1228"/>
      <c r="AN36" s="1229"/>
      <c r="AO36" s="342">
        <v>
64996</v>
      </c>
      <c r="AP36" s="342">
        <v>
353</v>
      </c>
      <c r="AQ36" s="343">
        <v>
667</v>
      </c>
      <c r="AR36" s="344">
        <v>
-47.1</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7" t="s">
        <v>
538</v>
      </c>
      <c r="AL37" s="1228"/>
      <c r="AM37" s="1228"/>
      <c r="AN37" s="1229"/>
      <c r="AO37" s="342">
        <v>
214410</v>
      </c>
      <c r="AP37" s="342">
        <v>
1165</v>
      </c>
      <c r="AQ37" s="343">
        <v>
1499</v>
      </c>
      <c r="AR37" s="344">
        <v>
-22.3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0" t="s">
        <v>
539</v>
      </c>
      <c r="AL38" s="1231"/>
      <c r="AM38" s="1231"/>
      <c r="AN38" s="1232"/>
      <c r="AO38" s="345" t="s">
        <v>
519</v>
      </c>
      <c r="AP38" s="345" t="s">
        <v>
519</v>
      </c>
      <c r="AQ38" s="346">
        <v>
0</v>
      </c>
      <c r="AR38" s="334" t="s">
        <v>
519</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0" t="s">
        <v>
540</v>
      </c>
      <c r="AL39" s="1231"/>
      <c r="AM39" s="1231"/>
      <c r="AN39" s="1232"/>
      <c r="AO39" s="342">
        <v>
-1899756</v>
      </c>
      <c r="AP39" s="342">
        <v>
-10320</v>
      </c>
      <c r="AQ39" s="343">
        <v>
-7805</v>
      </c>
      <c r="AR39" s="344">
        <v>
32.200000000000003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7" t="s">
        <v>
541</v>
      </c>
      <c r="AL40" s="1228"/>
      <c r="AM40" s="1228"/>
      <c r="AN40" s="1229"/>
      <c r="AO40" s="342">
        <v>
-2304323</v>
      </c>
      <c r="AP40" s="342">
        <v>
-12517</v>
      </c>
      <c r="AQ40" s="343">
        <v>
-21058</v>
      </c>
      <c r="AR40" s="344">
        <v>
-40.6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3" t="s">
        <v>
298</v>
      </c>
      <c r="AL41" s="1234"/>
      <c r="AM41" s="1234"/>
      <c r="AN41" s="1235"/>
      <c r="AO41" s="342">
        <v>
861966</v>
      </c>
      <c r="AP41" s="342">
        <v>
4682</v>
      </c>
      <c r="AQ41" s="343">
        <v>
6483</v>
      </c>
      <c r="AR41" s="344">
        <v>
-27.8</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
542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
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
544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2" t="s">
        <v>
510</v>
      </c>
      <c r="AN49" s="1224" t="s">
        <v>
545</v>
      </c>
      <c r="AO49" s="1225"/>
      <c r="AP49" s="1225"/>
      <c r="AQ49" s="1225"/>
      <c r="AR49" s="1226"/>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3"/>
      <c r="AN50" s="358" t="s">
        <v>
546</v>
      </c>
      <c r="AO50" s="359" t="s">
        <v>
547</v>
      </c>
      <c r="AP50" s="360" t="s">
        <v>
548</v>
      </c>
      <c r="AQ50" s="361" t="s">
        <v>
549</v>
      </c>
      <c r="AR50" s="362" t="s">
        <v>
550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
551</v>
      </c>
      <c r="AL51" s="355"/>
      <c r="AM51" s="363">
        <v>
8719802</v>
      </c>
      <c r="AN51" s="364">
        <v>
48498</v>
      </c>
      <c r="AO51" s="365">
        <v>
-15.7</v>
      </c>
      <c r="AP51" s="366">
        <v>
43532</v>
      </c>
      <c r="AQ51" s="367">
        <v>
-3.5</v>
      </c>
      <c r="AR51" s="368">
        <v>
-12.2</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
552</v>
      </c>
      <c r="AM52" s="371">
        <v>
4675173</v>
      </c>
      <c r="AN52" s="372">
        <v>
26003</v>
      </c>
      <c r="AO52" s="373">
        <v>
-36.9</v>
      </c>
      <c r="AP52" s="374">
        <v>
25435</v>
      </c>
      <c r="AQ52" s="375">
        <v>
-0.6</v>
      </c>
      <c r="AR52" s="376">
        <v>
-36.299999999999997</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
553</v>
      </c>
      <c r="AL53" s="355"/>
      <c r="AM53" s="363">
        <v>
8226052</v>
      </c>
      <c r="AN53" s="364">
        <v>
45309</v>
      </c>
      <c r="AO53" s="365">
        <v>
-6.6</v>
      </c>
      <c r="AP53" s="366">
        <v>
39893</v>
      </c>
      <c r="AQ53" s="367">
        <v>
-8.4</v>
      </c>
      <c r="AR53" s="368">
        <v>
1.8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
552</v>
      </c>
      <c r="AM54" s="371">
        <v>
5931955</v>
      </c>
      <c r="AN54" s="372">
        <v>
32673</v>
      </c>
      <c r="AO54" s="373">
        <v>
25.7</v>
      </c>
      <c r="AP54" s="374">
        <v>
26170</v>
      </c>
      <c r="AQ54" s="375">
        <v>
2.9</v>
      </c>
      <c r="AR54" s="376">
        <v>
22.8</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
554</v>
      </c>
      <c r="AL55" s="355"/>
      <c r="AM55" s="363">
        <v>
4826602</v>
      </c>
      <c r="AN55" s="364">
        <v>
26424</v>
      </c>
      <c r="AO55" s="365">
        <v>
-41.7</v>
      </c>
      <c r="AP55" s="366">
        <v>
41080</v>
      </c>
      <c r="AQ55" s="367">
        <v>
3</v>
      </c>
      <c r="AR55" s="368">
        <v>
-44.7</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
552</v>
      </c>
      <c r="AM56" s="371">
        <v>
3765681</v>
      </c>
      <c r="AN56" s="372">
        <v>
20616</v>
      </c>
      <c r="AO56" s="373">
        <v>
-36.9</v>
      </c>
      <c r="AP56" s="374">
        <v>
27265</v>
      </c>
      <c r="AQ56" s="375">
        <v>
4.2</v>
      </c>
      <c r="AR56" s="376">
        <v>
-41.1</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
555</v>
      </c>
      <c r="AL57" s="355"/>
      <c r="AM57" s="363">
        <v>
5765461</v>
      </c>
      <c r="AN57" s="364">
        <v>
31364</v>
      </c>
      <c r="AO57" s="365">
        <v>
18.7</v>
      </c>
      <c r="AP57" s="366">
        <v>
33173</v>
      </c>
      <c r="AQ57" s="367">
        <v>
-19.2</v>
      </c>
      <c r="AR57" s="368">
        <v>
37.9</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
552</v>
      </c>
      <c r="AM58" s="371">
        <v>
4885803</v>
      </c>
      <c r="AN58" s="372">
        <v>
26579</v>
      </c>
      <c r="AO58" s="373">
        <v>
28.9</v>
      </c>
      <c r="AP58" s="374">
        <v>
20353</v>
      </c>
      <c r="AQ58" s="375">
        <v>
-25.4</v>
      </c>
      <c r="AR58" s="376">
        <v>
54.3</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
556</v>
      </c>
      <c r="AL59" s="355"/>
      <c r="AM59" s="363">
        <v>
6382106</v>
      </c>
      <c r="AN59" s="364">
        <v>
34668</v>
      </c>
      <c r="AO59" s="365">
        <v>
10.5</v>
      </c>
      <c r="AP59" s="366">
        <v>
37644</v>
      </c>
      <c r="AQ59" s="367">
        <v>
13.5</v>
      </c>
      <c r="AR59" s="368">
        <v>
-3</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
552</v>
      </c>
      <c r="AM60" s="371">
        <v>
5174709</v>
      </c>
      <c r="AN60" s="372">
        <v>
28110</v>
      </c>
      <c r="AO60" s="373">
        <v>
5.8</v>
      </c>
      <c r="AP60" s="374">
        <v>
24939</v>
      </c>
      <c r="AQ60" s="375">
        <v>
22.5</v>
      </c>
      <c r="AR60" s="376">
        <v>
-16.7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
557</v>
      </c>
      <c r="AL61" s="377"/>
      <c r="AM61" s="378">
        <v>
6784005</v>
      </c>
      <c r="AN61" s="379">
        <v>
37253</v>
      </c>
      <c r="AO61" s="380">
        <v>
-7</v>
      </c>
      <c r="AP61" s="381">
        <v>
39064</v>
      </c>
      <c r="AQ61" s="382">
        <v>
-2.9</v>
      </c>
      <c r="AR61" s="368">
        <v>
-4.0999999999999996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
552</v>
      </c>
      <c r="AM62" s="371">
        <v>
4886664</v>
      </c>
      <c r="AN62" s="372">
        <v>
26796</v>
      </c>
      <c r="AO62" s="373">
        <v>
-2.7</v>
      </c>
      <c r="AP62" s="374">
        <v>
24832</v>
      </c>
      <c r="AQ62" s="375">
        <v>
0.7</v>
      </c>
      <c r="AR62" s="376">
        <v>
-3.4</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uTUKxu497Yr1wuw0hc3MvDj5jbgzrm+Jl2YzteKD1rUhEn8LbfEoHj1ZVBUNv/+lpoxgENs3b6h0ohBN5iBByw==" saltValue="7WXAjkqfjkRytTRZbvc/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
559</v>
      </c>
    </row>
    <row r="120" spans="125:125" ht="13.5" hidden="1" customHeight="1" x14ac:dyDescent="0.2"/>
    <row r="121" spans="125:125" ht="13.5" hidden="1" customHeight="1" x14ac:dyDescent="0.2">
      <c r="DU121" s="290"/>
    </row>
  </sheetData>
  <sheetProtection algorithmName="SHA-512" hashValue="lknuRrrWv0J3oq9KkkCyYMrA0WEuNdYARGiEqeJWevAOeySd8DqErVKfsw3v6E5EhrgzpDJ89ngPoDJjUqn5Mg==" saltValue="C8Ar+2wUC+u/Hhb9Romnp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560</v>
      </c>
    </row>
  </sheetData>
  <sheetProtection algorithmName="SHA-512" hashValue="ThmGi0RHVSraS+XrUse8BmYAYxn4BeG6ETJRSHUszDnQyNA1ieaOQnBX2CjStf3nSrRTdeyktd9KO9VfVxulGg==" saltValue="uZa0pML+liviOt9udJJYA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561</v>
      </c>
      <c r="G46" s="8" t="s">
        <v>
562</v>
      </c>
      <c r="H46" s="8" t="s">
        <v>
563</v>
      </c>
      <c r="I46" s="8" t="s">
        <v>
564</v>
      </c>
      <c r="J46" s="9" t="s">
        <v>
565</v>
      </c>
    </row>
    <row r="47" spans="2:10" ht="57.75" customHeight="1" x14ac:dyDescent="0.2">
      <c r="B47" s="10"/>
      <c r="C47" s="1236" t="s">
        <v>
3</v>
      </c>
      <c r="D47" s="1236"/>
      <c r="E47" s="1237"/>
      <c r="F47" s="11">
        <v>
19.989999999999998</v>
      </c>
      <c r="G47" s="12">
        <v>
19.71</v>
      </c>
      <c r="H47" s="12">
        <v>
19.739999999999998</v>
      </c>
      <c r="I47" s="12">
        <v>
25.9</v>
      </c>
      <c r="J47" s="13">
        <v>
25.62</v>
      </c>
    </row>
    <row r="48" spans="2:10" ht="57.75" customHeight="1" x14ac:dyDescent="0.2">
      <c r="B48" s="14"/>
      <c r="C48" s="1238" t="s">
        <v>
4</v>
      </c>
      <c r="D48" s="1238"/>
      <c r="E48" s="1239"/>
      <c r="F48" s="15">
        <v>
9.48</v>
      </c>
      <c r="G48" s="16">
        <v>
8.44</v>
      </c>
      <c r="H48" s="16">
        <v>
9.5</v>
      </c>
      <c r="I48" s="16">
        <v>
9.19</v>
      </c>
      <c r="J48" s="17">
        <v>
10.49</v>
      </c>
    </row>
    <row r="49" spans="2:10" ht="57.75" customHeight="1" thickBot="1" x14ac:dyDescent="0.25">
      <c r="B49" s="18"/>
      <c r="C49" s="1240" t="s">
        <v>
5</v>
      </c>
      <c r="D49" s="1240"/>
      <c r="E49" s="1241"/>
      <c r="F49" s="19">
        <v>
3.88</v>
      </c>
      <c r="G49" s="20" t="s">
        <v>
566</v>
      </c>
      <c r="H49" s="20">
        <v>
1.1399999999999999</v>
      </c>
      <c r="I49" s="20">
        <v>
5.5</v>
      </c>
      <c r="J49" s="21">
        <v>
1.41</v>
      </c>
    </row>
    <row r="50" spans="2:10" ht="13.5" customHeight="1" x14ac:dyDescent="0.2"/>
  </sheetData>
  <sheetProtection algorithmName="SHA-512" hashValue="GSkhuGQ03FLfhwhkKm365aWybZOH3+kGw/lgtRcOUxqHbYjUoGjOzU7Gj8WrYFbIeiPdJVpu5MZSbOPAa0Eykw==" saltValue="/uD70+PgVfBQ/o8el5coc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2021-02-25T01:19:21Z</cp:lastPrinted>
  <dcterms:created xsi:type="dcterms:W3CDTF">2021-02-05T02:01:04Z</dcterms:created>
  <dcterms:modified xsi:type="dcterms:W3CDTF">2021-10-19T02:27:43Z</dcterms:modified>
  <cp:category/>
</cp:coreProperties>
</file>