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5360" windowHeight="76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<sst xmlns="http://schemas.openxmlformats.org/spreadsheetml/2006/main" count="1154" uniqueCount="590">
  <si>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</si>
  <si>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</si>
  <si>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</si>
  <si>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</si>
  <si>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</si>
  <si>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</si>
  <si>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</si>
  <si>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※平成31年度中に市町村合併した団体で、合併前の団体ごとの決算に基づく連結実質赤字比率を算出していない団体については、グラフを表記しない。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</si>
  <si>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</si>
  <si>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</si>
  <si>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</si>
  <si>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</si>
  <si>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</si>
  <si>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</si>
  <si>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</si>
  <si>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</si>
  <si>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</si>
  <si>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</si>
  <si>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</si>
  <si>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</si>
  <si>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</si>
  <si>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</si>
  <si>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平成31年度中に市町村合併した団体で、合併前の団体ごとの決算に基づく実質公債費比率を算出していない団体については、グラフを表記しない。</t>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</si>
  <si>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</si>
  <si>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</si>
  <si>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</si>
  <si>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</si>
  <si>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</si>
  <si>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</si>
  <si>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</si>
  <si>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</si>
  <si>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</si>
  <si>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</si>
  <si>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</si>
  <si>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</si>
  <si>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</si>
  <si>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</si>
  <si>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</si>
  <si>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</si>
  <si>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</si>
  <si>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</si>
  <si>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</si>
  <si>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</si>
  <si>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</si>
  <si>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</si>
  <si>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※平成31年度中に市町村合併した団体で、合併前の団体ごとの決算に基づく将来負担比率を算出していない団体については、グラフを表記しない。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</si>
  <si>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</si>
  <si>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</si>
  <si>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</si>
  <si>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</si>
  <si>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</si>
  <si>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</si>
  <si>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</si>
  <si>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6"/>
  </si>
  <si>
    <t>財政調整基金残高</t>
    <phoneticPr fontId="6"/>
  </si>
  <si>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</si>
  <si>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</si>
  <si>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</si>
  <si>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</si>
  <si>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</si>
  <si>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</si>
  <si>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</si>
  <si>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</si>
  <si>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</si>
  <si>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</si>
  <si>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</si>
  <si>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</si>
  <si>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</si>
  <si>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</si>
  <si>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</si>
  <si>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</si>
  <si>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</si>
  <si>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</si>
  <si>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</si>
  <si>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</si>
  <si>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9"/>
  </si>
  <si>
    <t>財政調整基金</t>
    <phoneticPr fontId="19"/>
  </si>
  <si>
    <t>減債基金</t>
    <phoneticPr fontId="19"/>
  </si>
  <si>
    <t>その他特定目的基金</t>
    <phoneticPr fontId="19"/>
  </si>
  <si>
    <t>平成30年度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</si>
  <si>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</si>
  <si>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</si>
  <si>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</si>
  <si>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</si>
  <si>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特別区</t>
    <phoneticPr fontId="6"/>
  </si>
  <si>
    <t>指定団体等の指定状況</t>
    <phoneticPr fontId="6"/>
  </si>
  <si>
    <t>平成30年度(千円)</t>
    <rPh sb="0" eb="2">
      <t>ヘイセイ</t>
    </rPh>
    <rPh sb="4" eb="6">
      <t>ネンド</t>
    </rPh>
    <rPh sb="7" eb="9">
      <t>センエン</t>
    </rPh>
    <phoneticPr fontId="6"/>
  </si>
  <si>
    <t>平成29年度(千円)</t>
    <rPh sb="0" eb="2">
      <t>ヘイセイ</t>
    </rPh>
    <rPh sb="4" eb="6">
      <t>ネンド</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</si>
  <si>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</si>
  <si>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</si>
  <si>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phoneticPr fontId="2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</si>
  <si>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</si>
  <si>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</si>
  <si>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</si>
  <si>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5"/>
  </si>
  <si>
    <t>経常収支比率</t>
    <rPh sb="0" eb="2">
      <t>ケイジョウ</t>
    </rPh>
    <rPh sb="2" eb="4">
      <t>シュウシ</t>
    </rPh>
    <rPh sb="4" eb="6">
      <t>ヒリツ</t>
    </rPh>
    <phoneticPr fontId="6"/>
  </si>
  <si>
    <t>市町村名</t>
    <rPh sb="0" eb="3">
      <t>シチョウソン</t>
    </rPh>
    <rPh sb="3" eb="4">
      <t>メイ</t>
    </rPh>
    <phoneticPr fontId="6"/>
  </si>
  <si>
    <t>墨田区</t>
    <phoneticPr fontId="6"/>
  </si>
  <si>
    <t>地方交付税種地</t>
    <rPh sb="0" eb="2">
      <t>チホウ</t>
    </rPh>
    <rPh sb="2" eb="5">
      <t>コウフゼイ</t>
    </rPh>
    <rPh sb="5" eb="6">
      <t>シュ</t>
    </rPh>
    <rPh sb="6" eb="7">
      <t>チ</t>
    </rPh>
    <phoneticPr fontId="6"/>
  </si>
  <si>
    <t>0-</t>
    <phoneticPr fontId="6"/>
  </si>
  <si>
    <t>財源超過</t>
    <rPh sb="0" eb="2">
      <t>ザイゲン</t>
    </rPh>
    <rPh sb="2" eb="4">
      <t>チョウカ</t>
    </rPh>
    <phoneticPr fontId="6"/>
  </si>
  <si>
    <t>○</t>
    <phoneticPr fontId="6"/>
  </si>
  <si>
    <t>歳入歳出差引</t>
    <phoneticPr fontId="2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</si>
  <si>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</si>
  <si>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</si>
  <si>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</si>
  <si>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</si>
  <si>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</si>
  <si>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</si>
  <si>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</si>
  <si>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</si>
  <si>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</si>
  <si>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</si>
  <si>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</si>
  <si>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</si>
  <si>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</si>
  <si>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</si>
  <si>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</si>
  <si>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</si>
  <si>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</si>
  <si>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</si>
  <si>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</si>
  <si>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</si>
  <si>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3.5</t>
    <phoneticPr fontId="6"/>
  </si>
  <si>
    <t>山振</t>
    <rPh sb="0" eb="1">
      <t>ヤマ</t>
    </rPh>
    <rPh sb="1" eb="2">
      <t>フ</t>
    </rPh>
    <phoneticPr fontId="6"/>
  </si>
  <si>
    <t>繰上償還金</t>
    <phoneticPr fontId="2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</si>
  <si>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</si>
  <si>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</si>
  <si>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</si>
  <si>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31.01.01(人)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</si>
  <si>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</si>
  <si>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</si>
  <si>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</si>
  <si>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</si>
  <si>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</si>
  <si>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</si>
  <si>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</si>
  <si>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</si>
  <si>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</si>
  <si>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</si>
  <si>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5"/>
  </si>
  <si>
    <t>　実質公債費比率</t>
    <rPh sb="1" eb="3">
      <t>ジッシツ</t>
    </rPh>
    <rPh sb="3" eb="6">
      <t>コウサイヒ</t>
    </rPh>
    <rPh sb="6" eb="8">
      <t>ヒリツ</t>
    </rPh>
    <phoneticPr fontId="6"/>
  </si>
  <si>
    <t>30.01.01(人)</t>
    <phoneticPr fontId="6"/>
  </si>
  <si>
    <t>　将来負担比率</t>
    <rPh sb="1" eb="3">
      <t>ショウライ</t>
    </rPh>
    <rPh sb="3" eb="5">
      <t>フタン</t>
    </rPh>
    <rPh sb="5" eb="7">
      <t>ヒリツ</t>
    </rPh>
    <phoneticPr fontId="6"/>
  </si>
  <si>
    <t>-</t>
    <phoneticPr fontId="6"/>
  </si>
  <si>
    <t>うち日本人(人)</t>
    <phoneticPr fontId="6"/>
  </si>
  <si>
    <t>第2次</t>
    <rPh sb="0" eb="1">
      <t>ダイ</t>
    </rPh>
    <rPh sb="2" eb="3">
      <t>ジ</t>
    </rPh>
    <phoneticPr fontId="6"/>
  </si>
  <si>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</si>
  <si>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</si>
  <si>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</si>
  <si>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</si>
  <si>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25"/>
  </si>
  <si>
    <t>うち日本人(％)</t>
    <phoneticPr fontId="6"/>
  </si>
  <si>
    <t>0.9</t>
    <phoneticPr fontId="6"/>
  </si>
  <si>
    <t>第3次</t>
    <rPh sb="0" eb="1">
      <t>ダイ</t>
    </rPh>
    <rPh sb="2" eb="3">
      <t>ジ</t>
    </rPh>
    <phoneticPr fontId="6"/>
  </si>
  <si>
    <t>標準税収入額等</t>
    <phoneticPr fontId="2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</si>
  <si>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</si>
  <si>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</si>
  <si>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6"/>
  </si>
  <si>
    <t>歳入一般財源等</t>
    <rPh sb="0" eb="2">
      <t>サイニュウ</t>
    </rPh>
    <rPh sb="2" eb="4">
      <t>イッパン</t>
    </rPh>
    <rPh sb="4" eb="6">
      <t>ザイゲン</t>
    </rPh>
    <rPh sb="6" eb="7">
      <t>トウ</t>
    </rPh>
    <phoneticPr fontId="2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</si>
  <si>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</si>
  <si>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</si>
  <si>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</si>
  <si>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</si>
  <si>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</si>
  <si>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</si>
  <si>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</si>
  <si>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</si>
  <si>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</si>
  <si>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</si>
  <si>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</si>
  <si>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</si>
  <si>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</si>
  <si>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</si>
  <si>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</si>
  <si>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</si>
  <si>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</si>
  <si>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</si>
  <si>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</si>
  <si>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</si>
  <si>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</si>
  <si>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</si>
  <si>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</si>
  <si>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</si>
  <si>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5"/>
  </si>
  <si>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</si>
  <si>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</si>
  <si>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</si>
  <si>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</si>
  <si>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</si>
  <si>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</si>
  <si>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</si>
  <si>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</si>
  <si>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</si>
  <si>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</si>
  <si>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</si>
  <si>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</si>
  <si>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</si>
  <si>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</si>
  <si>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</si>
  <si>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</si>
  <si>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</si>
  <si>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</si>
  <si>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</si>
  <si>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</si>
  <si>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</si>
  <si>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</si>
  <si>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</si>
  <si>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</si>
  <si>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</si>
  <si>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</si>
  <si>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29"/>
  </si>
  <si>
    <t>平成30年度</t>
    <phoneticPr fontId="25"/>
  </si>
  <si>
    <t>東京都墨田区</t>
    <phoneticPr fontId="2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</si>
  <si>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</si>
  <si>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</si>
  <si>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</si>
  <si>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</si>
  <si>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</si>
  <si>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</si>
  <si>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</si>
  <si>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</si>
  <si>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</si>
  <si>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</si>
  <si>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</si>
  <si>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</si>
  <si>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</si>
  <si>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</si>
  <si>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</si>
  <si>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</si>
  <si>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</si>
  <si>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</si>
  <si>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6"/>
  </si>
  <si>
    <t>議会費</t>
  </si>
  <si>
    <t>利子割交付金</t>
  </si>
  <si>
    <t>　　市町村民税</t>
    <phoneticPr fontId="6"/>
  </si>
  <si>
    <t>総務費</t>
  </si>
  <si>
    <t>配当割交付金</t>
    <rPh sb="0" eb="2">
      <t>ハイトウ</t>
    </rPh>
    <rPh sb="2" eb="3">
      <t>ワリ</t>
    </rPh>
    <rPh sb="3" eb="6">
      <t>コウフキン</t>
    </rPh>
    <phoneticPr fontId="2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</si>
  <si>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</si>
  <si>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</si>
  <si>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</si>
  <si>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6"/>
  </si>
  <si>
    <t>衛生費</t>
  </si>
  <si>
    <t>分離課税所得割交付金</t>
    <phoneticPr fontId="25"/>
  </si>
  <si>
    <t>　　　法人均等割</t>
    <phoneticPr fontId="6"/>
  </si>
  <si>
    <t>労働費</t>
  </si>
  <si>
    <t>道府県民税所得割臨時交付金</t>
    <phoneticPr fontId="25"/>
  </si>
  <si>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</si>
  <si>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</si>
  <si>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</si>
  <si>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</si>
  <si>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</si>
  <si>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</si>
  <si>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</si>
  <si>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</si>
  <si>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</si>
  <si>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</si>
  <si>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</si>
  <si>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</si>
  <si>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</si>
  <si>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</si>
  <si>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</si>
  <si>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</si>
  <si>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</si>
  <si>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6"/>
  </si>
  <si>
    <t>　　特別土地保有税</t>
    <phoneticPr fontId="6"/>
  </si>
  <si>
    <t>公債費</t>
  </si>
  <si>
    <t>地方交付税</t>
  </si>
  <si>
    <t>　法定外普通税</t>
    <phoneticPr fontId="6"/>
  </si>
  <si>
    <t>諸支出金</t>
    <rPh sb="3" eb="4">
      <t>キン</t>
    </rPh>
    <phoneticPr fontId="25"/>
  </si>
  <si>
    <t>　普通交付税</t>
    <phoneticPr fontId="6"/>
  </si>
  <si>
    <t>目的税</t>
  </si>
  <si>
    <t>前年度繰上充用金</t>
    <phoneticPr fontId="6"/>
  </si>
  <si>
    <t>　特別交付税</t>
    <phoneticPr fontId="6"/>
  </si>
  <si>
    <t>　法定目的税</t>
    <phoneticPr fontId="6"/>
  </si>
  <si>
    <t>歳出合計</t>
  </si>
  <si>
    <t>　震災復興特別交付税</t>
    <phoneticPr fontId="25"/>
  </si>
  <si>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</si>
  <si>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</si>
  <si>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</si>
  <si>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</si>
  <si>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</si>
  <si>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</si>
  <si>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</si>
  <si>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</si>
  <si>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</si>
  <si>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</si>
  <si>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0"/>
  </si>
  <si>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</si>
  <si>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</si>
  <si>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</si>
  <si>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</si>
  <si>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</si>
  <si>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</si>
  <si>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</si>
  <si>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</si>
  <si>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</si>
  <si>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</si>
  <si>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</si>
  <si>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</si>
  <si>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</si>
  <si>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</si>
  <si>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</si>
  <si>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平成30年度</t>
    <rPh sb="0" eb="2">
      <t>ヘイセイ</t>
    </rPh>
    <rPh sb="4" eb="6">
      <t>ネンド</t>
    </rPh>
    <phoneticPr fontId="6"/>
  </si>
  <si>
    <t>平成29年度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</si>
  <si>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</si>
  <si>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</si>
  <si>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</si>
  <si>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</si>
  <si>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</si>
  <si>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5"/>
  </si>
  <si>
    <t>寄附金</t>
  </si>
  <si>
    <t>・計</t>
    <phoneticPr fontId="6"/>
  </si>
  <si>
    <t>市町村民税</t>
    <rPh sb="0" eb="3">
      <t>シチョウソン</t>
    </rPh>
    <rPh sb="3" eb="4">
      <t>ミン</t>
    </rPh>
    <rPh sb="4" eb="5">
      <t>ゼイ</t>
    </rPh>
    <phoneticPr fontId="6"/>
  </si>
  <si>
    <t>　うち利子</t>
    <phoneticPr fontId="25"/>
  </si>
  <si>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</si>
  <si>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</si>
  <si>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</si>
  <si>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</si>
  <si>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</si>
  <si>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</si>
  <si>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</si>
  <si>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</si>
  <si>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</si>
  <si>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</si>
  <si>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</si>
  <si>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</si>
  <si>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</si>
  <si>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6"/>
  </si>
  <si>
    <t>介護サービス</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</si>
  <si>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</si>
  <si>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</si>
  <si>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</si>
  <si>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</si>
  <si>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</si>
  <si>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</si>
  <si>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</si>
  <si>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</si>
  <si>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</si>
  <si>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</si>
  <si>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</si>
  <si>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</si>
  <si>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</si>
  <si>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</si>
  <si>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</si>
  <si>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</si>
  <si>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</si>
  <si>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</si>
  <si>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</si>
  <si>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</si>
  <si>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</si>
  <si>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</si>
  <si>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</si>
  <si>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</si>
  <si>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</si>
  <si>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</si>
  <si>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</si>
  <si>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</si>
  <si>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</si>
  <si>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</si>
  <si>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</si>
  <si>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</si>
  <si>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平成30年度</t>
  </si>
  <si>
    <t>東京都墨田区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</si>
  <si>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</si>
  <si>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</si>
  <si>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</si>
  <si>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</si>
  <si>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</si>
  <si>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</si>
  <si>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</si>
  <si>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</si>
  <si>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</si>
  <si>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</si>
  <si>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</si>
  <si>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</si>
  <si>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</si>
  <si>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</si>
  <si>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</si>
  <si>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</si>
  <si>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</si>
  <si>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</si>
  <si>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</si>
  <si>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</si>
  <si>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</si>
  <si>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</si>
  <si>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</si>
  <si>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</si>
  <si>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</si>
  <si>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</si>
  <si>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</si>
  <si>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</si>
  <si>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</si>
  <si>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</si>
  <si>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</si>
  <si>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</si>
  <si>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</si>
  <si>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</si>
  <si>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</si>
  <si>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</si>
  <si>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</si>
  <si>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</si>
  <si>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</si>
  <si>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</si>
  <si>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</si>
  <si>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1"/>
  </si>
  <si>
    <t>総費用
（歳出）</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</si>
  <si>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</si>
  <si>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</si>
  <si>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</si>
  <si>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</si>
  <si>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</si>
  <si>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</si>
  <si>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</si>
  <si>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</si>
  <si>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</si>
  <si>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</si>
  <si>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</si>
  <si>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</si>
  <si>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1"/>
  </si>
  <si>
    <t>平成28年度</t>
    <rPh sb="0" eb="2">
      <t>ヘイセイ</t>
    </rPh>
    <rPh sb="4" eb="6">
      <t>ネンド</t>
    </rPh>
    <phoneticPr fontId="6"/>
  </si>
  <si>
    <t>分母比</t>
    <rPh sb="0" eb="2">
      <t>ブンボ</t>
    </rPh>
    <rPh sb="2" eb="3">
      <t>ヒ</t>
    </rPh>
    <phoneticPr fontId="6"/>
  </si>
  <si>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</si>
  <si>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</si>
  <si>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</si>
  <si>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6"/>
  </si>
  <si>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</si>
  <si>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</si>
  <si>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</si>
  <si>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</si>
  <si>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</si>
  <si>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</si>
  <si>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</si>
  <si>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</si>
  <si>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</si>
  <si>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</si>
  <si>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</si>
  <si>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</si>
  <si>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</si>
  <si>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</si>
  <si>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</si>
  <si>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</si>
  <si>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</si>
  <si>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</si>
  <si>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</si>
  <si>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</si>
  <si>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</si>
  <si>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</si>
  <si>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</si>
  <si>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</si>
  <si>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</si>
  <si>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</si>
  <si>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</si>
  <si>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</si>
  <si>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</si>
  <si>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</si>
  <si>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介護保険特別会計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</si>
  <si>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</si>
  <si>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</si>
  <si>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</si>
  <si>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</si>
  <si>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</si>
  <si>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</si>
  <si>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</si>
  <si>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</si>
  <si>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</si>
  <si>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</si>
  <si>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</si>
  <si>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</si>
  <si>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</si>
  <si>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平成30年度</t>
    <rPh sb="0" eb="2">
      <t>ヘイセイ</t>
    </rPh>
    <rPh sb="4" eb="6">
      <t>ネンド</t>
    </rPh>
    <phoneticPr fontId="2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</si>
  <si>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</si>
  <si>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</si>
  <si>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</si>
  <si>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</si>
  <si>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</si>
  <si>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</si>
  <si>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</si>
  <si>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6"/>
  </si>
  <si>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</si>
  <si>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</si>
  <si>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</si>
  <si>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0"/>
  </si>
  <si>
    <t>(Ｃ)－(Ｄ)</t>
    <phoneticPr fontId="6"/>
  </si>
  <si>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</si>
  <si>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</si>
  <si>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</si>
  <si>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</si>
  <si>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</si>
  <si>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</si>
  <si>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</si>
  <si>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</si>
  <si>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</si>
  <si>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</si>
  <si>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</si>
  <si>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</si>
  <si>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</si>
  <si>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</si>
  <si>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</si>
  <si>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</si>
  <si>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</si>
  <si>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</si>
  <si>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</si>
  <si>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</si>
  <si>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</si>
  <si>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</si>
  <si>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</si>
  <si>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</si>
  <si>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</si>
  <si>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</si>
  <si>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</si>
  <si>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</si>
  <si>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</si>
  <si>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</si>
  <si>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</si>
  <si>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</si>
  <si>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</si>
  <si>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</si>
  <si>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</si>
  <si>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</si>
  <si>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</si>
  <si>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</si>
  <si>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</si>
  <si>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</si>
  <si>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</si>
  <si>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</si>
  <si>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</si>
  <si>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</si>
  <si>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</si>
  <si>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</si>
  <si>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</si>
  <si>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</si>
  <si>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H26</t>
  </si>
  <si>
    <t>うち単独分</t>
    <rPh sb="2" eb="4">
      <t>タンドク</t>
    </rPh>
    <rPh sb="4" eb="5">
      <t>ブン</t>
    </rPh>
    <phoneticPr fontId="6"/>
  </si>
  <si>
    <t xml:space="preserve"> H27</t>
  </si>
  <si>
    <t xml:space="preserve"> H28</t>
  </si>
  <si>
    <t xml:space="preserve"> H29</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</si>
  <si>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</si>
  <si>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</si>
  <si>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</si>
  <si>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</si>
  <si>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</si>
  <si>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H26</t>
  </si>
  <si>
    <t>H27</t>
  </si>
  <si>
    <t>H28</t>
  </si>
  <si>
    <t>H29</t>
  </si>
  <si>
    <t>H30</t>
  </si>
  <si>
    <t>一般会計</t>
  </si>
  <si>
    <t>国民健康保険特別会計</t>
  </si>
  <si>
    <t>介護保険特別会計</t>
  </si>
  <si>
    <t>後期高齢者医療特別会計</t>
  </si>
  <si>
    <t>その他会計（赤字）</t>
  </si>
  <si>
    <t>その他会計（黒字）</t>
  </si>
  <si>
    <t>H25末</t>
    <phoneticPr fontId="6"/>
  </si>
  <si>
    <t>H26末</t>
    <phoneticPr fontId="6"/>
  </si>
  <si>
    <t>H27末</t>
    <phoneticPr fontId="6"/>
  </si>
  <si>
    <t>H28末</t>
    <phoneticPr fontId="6"/>
  </si>
  <si>
    <t>H29末</t>
    <phoneticPr fontId="6"/>
  </si>
  <si>
    <t>特別区人事・厚生事務組合</t>
    <rPh sb="0" eb="3">
      <t>トクベツク</t>
    </rPh>
    <rPh sb="3" eb="5">
      <t>ジンジ</t>
    </rPh>
    <rPh sb="6" eb="8">
      <t>コウセイ</t>
    </rPh>
    <rPh sb="8" eb="10">
      <t>ジム</t>
    </rPh>
    <rPh sb="10" eb="12">
      <t>クミアイ</t>
    </rPh>
    <phoneticPr fontId="3"/>
  </si>
  <si>
    <t>特別区競馬組合</t>
    <rPh sb="0" eb="3">
      <t>トクベツク</t>
    </rPh>
    <rPh sb="3" eb="5">
      <t>ケイバ</t>
    </rPh>
    <rPh sb="5" eb="7">
      <t>クミアイ</t>
    </rPh>
    <phoneticPr fontId="3"/>
  </si>
  <si>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3"/>
  </si>
  <si>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</si>
  <si>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</si>
  <si>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t>
    <phoneticPr fontId="3"/>
  </si>
  <si>
    <t>-</t>
    <phoneticPr fontId="3"/>
  </si>
  <si>
    <t>法適用</t>
    <rPh sb="0" eb="1">
      <t>ホウ</t>
    </rPh>
    <rPh sb="1" eb="3">
      <t>テキヨウ</t>
    </rPh>
    <phoneticPr fontId="3"/>
  </si>
  <si>
    <t>墨田まちづくり公社</t>
    <rPh sb="0" eb="2">
      <t>スミダ</t>
    </rPh>
    <rPh sb="7" eb="9">
      <t>コウシャ</t>
    </rPh>
    <phoneticPr fontId="3"/>
  </si>
  <si>
    <t>墨田区文化振興財団</t>
    <rPh sb="0" eb="3">
      <t>スミダク</t>
    </rPh>
    <rPh sb="3" eb="5">
      <t>ブンカ</t>
    </rPh>
    <rPh sb="5" eb="7">
      <t>シンコウ</t>
    </rPh>
    <rPh sb="7" eb="9">
      <t>ザイダン</t>
    </rPh>
    <phoneticPr fontId="3"/>
  </si>
  <si>
    <t>アルカタワーズ</t>
    <phoneticPr fontId="3"/>
  </si>
  <si>
    <t>墨田区土地開発公社</t>
    <rPh sb="0" eb="3">
      <t>スミダク</t>
    </rPh>
    <rPh sb="3" eb="5">
      <t>トチ</t>
    </rPh>
    <rPh sb="5" eb="7">
      <t>カイハツ</t>
    </rPh>
    <rPh sb="7" eb="9">
      <t>コウシャ</t>
    </rPh>
    <phoneticPr fontId="3"/>
  </si>
  <si>
    <t>国際ファッションセンター</t>
    <rPh sb="0" eb="2">
      <t>コクサイ</t>
    </rPh>
    <phoneticPr fontId="3"/>
  </si>
  <si>
    <t>ファッション産業人材育成機構</t>
    <rPh sb="6" eb="8">
      <t>サンギョウ</t>
    </rPh>
    <rPh sb="8" eb="10">
      <t>ジンザイ</t>
    </rPh>
    <rPh sb="10" eb="12">
      <t>イクセイ</t>
    </rPh>
    <rPh sb="12" eb="14">
      <t>キコウ</t>
    </rPh>
    <phoneticPr fontId="3"/>
  </si>
  <si>
    <t>-</t>
    <phoneticPr fontId="3"/>
  </si>
  <si>
    <t>公共施設整備基金</t>
    <rPh sb="0" eb="2">
      <t>コウキョウ</t>
    </rPh>
    <rPh sb="2" eb="4">
      <t>シセツ</t>
    </rPh>
    <rPh sb="4" eb="6">
      <t>セイビ</t>
    </rPh>
    <rPh sb="6" eb="8">
      <t>キキン</t>
    </rPh>
    <phoneticPr fontId="3"/>
  </si>
  <si>
    <t>水と緑のまちづくり基金</t>
    <rPh sb="0" eb="1">
      <t>ミズ</t>
    </rPh>
    <rPh sb="2" eb="3">
      <t>ミドリ</t>
    </rPh>
    <rPh sb="9" eb="11">
      <t>キキン</t>
    </rPh>
    <phoneticPr fontId="3"/>
  </si>
  <si>
    <t>北斎基金</t>
    <rPh sb="0" eb="2">
      <t>ホクサイ</t>
    </rPh>
    <rPh sb="2" eb="4">
      <t>キキン</t>
    </rPh>
    <phoneticPr fontId="3"/>
  </si>
  <si>
    <t>連続立体交差事業基金</t>
    <rPh sb="0" eb="2">
      <t>レンゾク</t>
    </rPh>
    <rPh sb="2" eb="4">
      <t>リッタイ</t>
    </rPh>
    <rPh sb="4" eb="6">
      <t>コウサ</t>
    </rPh>
    <rPh sb="6" eb="8">
      <t>ジギョウ</t>
    </rPh>
    <rPh sb="8" eb="10">
      <t>キキン</t>
    </rPh>
    <phoneticPr fontId="3"/>
  </si>
  <si>
    <t>文化観光基金</t>
    <rPh sb="0" eb="2">
      <t>ブンカ</t>
    </rPh>
    <rPh sb="2" eb="4">
      <t>カンコウ</t>
    </rPh>
    <rPh sb="4" eb="6">
      <t>キキン</t>
    </rPh>
    <phoneticPr fontId="3"/>
  </si>
  <si>
    <t>実質公債費比率</t>
    <phoneticPr fontId="6"/>
  </si>
  <si>
    <t>将来負担比率</t>
    <phoneticPr fontId="6"/>
  </si>
  <si>
    <t>類似団体内平均値</t>
    <phoneticPr fontId="6"/>
  </si>
  <si>
    <t>当該団体値</t>
    <rPh sb="0" eb="2">
      <t>トウガイ</t>
    </rPh>
    <rPh sb="2" eb="4">
      <t>ダンタイ</t>
    </rPh>
    <rPh sb="4" eb="5">
      <t>アタイ</t>
    </rPh>
    <phoneticPr fontId="6"/>
  </si>
  <si>
    <t>(　参考　）</t>
    <rPh sb="2" eb="4">
      <t>サンコウ</t>
    </rPh>
    <phoneticPr fontId="6"/>
  </si>
  <si>
    <t>将来負担比率は、将来負担額より控除額が上回っているため「－」と表示されており、実質公債費比率との組合せによる分析は困難である。
なお、それぞれの比率についての分析は（３）に記載しているとおりである。</t>
    <phoneticPr fontId="6"/>
  </si>
  <si>
    <t>分析欄</t>
    <rPh sb="0" eb="2">
      <t>ブンセキ</t>
    </rPh>
    <rPh sb="2" eb="3">
      <t>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</si>
  <si>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</si>
  <si>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有形固定資産減価償却率</t>
    <phoneticPr fontId="6"/>
  </si>
  <si>
    <t>将来負担比率は、将来負担額より控除額が上回っているため「－」と表示されており、有形固定資産減価償却率との組合せによる分析は困難である。</t>
    <rPh sb="0" eb="2">
      <t>ショウライ</t>
    </rPh>
    <rPh sb="2" eb="4">
      <t>フタン</t>
    </rPh>
    <rPh sb="4" eb="6">
      <t>ヒリツ</t>
    </rPh>
    <rPh sb="8" eb="10">
      <t>ショウライ</t>
    </rPh>
    <rPh sb="10" eb="12">
      <t>フタン</t>
    </rPh>
    <rPh sb="12" eb="13">
      <t>ガク</t>
    </rPh>
    <rPh sb="15" eb="17">
      <t>コウジョ</t>
    </rPh>
    <rPh sb="17" eb="18">
      <t>ガク</t>
    </rPh>
    <rPh sb="19" eb="21">
      <t>ウワマワ</t>
    </rPh>
    <rPh sb="31" eb="33">
      <t>ヒョウジ</t>
    </rPh>
    <rPh sb="39" eb="41">
      <t>ユウケイ</t>
    </rPh>
    <rPh sb="41" eb="43">
      <t>コテイ</t>
    </rPh>
    <rPh sb="43" eb="45">
      <t>シサン</t>
    </rPh>
    <rPh sb="45" eb="47">
      <t>ゲンカ</t>
    </rPh>
    <rPh sb="47" eb="49">
      <t>ショウキャク</t>
    </rPh>
    <rPh sb="49" eb="50">
      <t>リツ</t>
    </rPh>
    <rPh sb="52" eb="54">
      <t>クミアワ</t>
    </rPh>
    <rPh sb="58" eb="60">
      <t>ブンセキ</t>
    </rPh>
    <rPh sb="61" eb="63">
      <t>コンナン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</si>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</sst>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38" fillId="0" borderId="0">
      <alignment vertical="center"/>
    </xf>
  </cellStyleXfs>
  <cellXfs count="1330">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9"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Border="1" applyAlignment="1">
      <alignment horizontal="center" vertical="center"/>
    </xf>
    <xf numFmtId="0" fontId="20" fillId="0" borderId="0" xfId="11" applyFont="1" applyFill="1">
      <alignment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2" fillId="0" borderId="0" xfId="13">
      <alignment vertical="center"/>
    </xf>
    <xf numFmtId="0" fontId="16" fillId="6" borderId="0" xfId="6" applyFill="1" applyProtection="1">
      <protection hidden="1"/>
    </xf>
    <xf numFmtId="0" fontId="16" fillId="6" borderId="0" xfId="6" applyFill="1"/>
    <xf numFmtId="0" fontId="2" fillId="0" borderId="0" xfId="16" applyFont="1" applyFill="1">
      <alignment vertical="center"/>
    </xf>
    <xf numFmtId="0" fontId="2" fillId="0" borderId="0" xfId="16" applyFont="1" applyFill="1" applyBorder="1">
      <alignment vertical="center"/>
    </xf>
    <xf numFmtId="0" fontId="34"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4"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2" xfId="8" applyFont="1" applyFill="1" applyBorder="1" applyAlignment="1">
      <alignment horizontal="center"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0" fontId="2"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2" fillId="0" borderId="4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 fillId="0" borderId="0" xfId="16" applyFont="1">
      <alignment vertical="center"/>
    </xf>
    <xf numFmtId="0" fontId="2" fillId="0" borderId="64" xfId="16" applyFont="1" applyBorder="1">
      <alignment vertical="center"/>
    </xf>
    <xf numFmtId="0" fontId="2" fillId="0" borderId="38" xfId="16" applyFont="1" applyBorder="1">
      <alignment vertical="center"/>
    </xf>
    <xf numFmtId="180" fontId="2" fillId="0" borderId="0" xfId="16" applyNumberFormat="1" applyFont="1">
      <alignment vertical="center"/>
    </xf>
    <xf numFmtId="0" fontId="2" fillId="0" borderId="40" xfId="16" applyFont="1" applyBorder="1">
      <alignment vertical="center"/>
    </xf>
    <xf numFmtId="0" fontId="2" fillId="0" borderId="54" xfId="16" applyFont="1" applyBorder="1">
      <alignment vertical="center"/>
    </xf>
    <xf numFmtId="0" fontId="2" fillId="0" borderId="37" xfId="16" applyFont="1" applyBorder="1">
      <alignment vertical="center"/>
    </xf>
    <xf numFmtId="0" fontId="39" fillId="0" borderId="0" xfId="23" applyFont="1">
      <alignment vertical="center"/>
    </xf>
    <xf numFmtId="187" fontId="2" fillId="6" borderId="34" xfId="17" applyNumberFormat="1" applyFont="1" applyFill="1" applyBorder="1" applyAlignment="1">
      <alignment horizontal="center" vertical="center"/>
    </xf>
    <xf numFmtId="179" fontId="2" fillId="6" borderId="34" xfId="17" applyNumberFormat="1" applyFont="1" applyFill="1" applyBorder="1" applyAlignment="1">
      <alignment horizontal="center" vertical="center" wrapText="1"/>
    </xf>
    <xf numFmtId="0" fontId="2" fillId="0" borderId="34" xfId="16" applyFont="1" applyBorder="1" applyAlignment="1">
      <alignment horizontal="center" vertical="center"/>
    </xf>
    <xf numFmtId="187" fontId="2" fillId="0" borderId="0" xfId="16" applyNumberFormat="1" applyFont="1" applyAlignment="1">
      <alignment horizontal="center" vertical="center"/>
    </xf>
    <xf numFmtId="178" fontId="16" fillId="0" borderId="0" xfId="16" applyNumberFormat="1" applyAlignment="1">
      <alignment horizontal="center"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wrapText="1"/>
    </xf>
    <xf numFmtId="179" fontId="2" fillId="6" borderId="0" xfId="17" applyNumberFormat="1" applyFont="1" applyFill="1" applyAlignment="1">
      <alignment vertical="center" wrapText="1"/>
    </xf>
    <xf numFmtId="187" fontId="2" fillId="6" borderId="0" xfId="17" applyNumberFormat="1" applyFont="1" applyFill="1" applyAlignment="1">
      <alignment horizontal="center" vertical="center"/>
    </xf>
    <xf numFmtId="179" fontId="2" fillId="6" borderId="0" xfId="17" applyNumberFormat="1" applyFont="1" applyFill="1" applyAlignment="1">
      <alignment horizontal="center" vertical="center" wrapText="1"/>
    </xf>
    <xf numFmtId="0" fontId="2" fillId="0" borderId="42" xfId="16" applyFont="1" applyBorder="1" applyAlignment="1">
      <alignment horizontal="center" vertical="center"/>
    </xf>
    <xf numFmtId="0" fontId="2" fillId="0" borderId="31" xfId="16" applyFont="1" applyBorder="1" applyAlignment="1">
      <alignment horizontal="center" vertical="center"/>
    </xf>
    <xf numFmtId="0" fontId="2" fillId="0" borderId="39" xfId="16" applyFont="1" applyBorder="1" applyAlignment="1">
      <alignment horizontal="center" vertical="center"/>
    </xf>
    <xf numFmtId="49" fontId="2" fillId="6" borderId="0" xfId="17" applyNumberFormat="1" applyFont="1" applyFill="1" applyAlignment="1">
      <alignment horizontal="center" vertical="center"/>
    </xf>
    <xf numFmtId="49" fontId="2" fillId="6" borderId="0" xfId="17" applyNumberFormat="1" applyFont="1" applyFill="1" applyAlignment="1">
      <alignment horizontal="center" vertical="center" wrapText="1"/>
    </xf>
    <xf numFmtId="178" fontId="2"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2" fillId="0" borderId="40"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2" fillId="0" borderId="0" xfId="16" applyNumberFormat="1" applyFont="1">
      <alignment vertical="center"/>
    </xf>
    <xf numFmtId="178" fontId="38" fillId="0" borderId="0" xfId="16" applyNumberFormat="1" applyFont="1">
      <alignment vertical="center"/>
    </xf>
    <xf numFmtId="189" fontId="2" fillId="0" borderId="0" xfId="17" applyNumberFormat="1" applyFont="1">
      <alignment vertical="center"/>
    </xf>
    <xf numFmtId="0" fontId="2" fillId="0" borderId="0" xfId="17" applyFont="1">
      <alignment vertical="center"/>
    </xf>
    <xf numFmtId="0" fontId="34" fillId="0" borderId="64" xfId="16" applyFont="1" applyBorder="1">
      <alignment vertical="center"/>
    </xf>
    <xf numFmtId="0" fontId="2" fillId="0" borderId="31" xfId="16" applyFont="1" applyBorder="1">
      <alignment vertical="center"/>
    </xf>
    <xf numFmtId="178" fontId="2" fillId="0" borderId="64" xfId="16" applyNumberFormat="1" applyFont="1" applyBorder="1">
      <alignment vertical="center"/>
    </xf>
    <xf numFmtId="178" fontId="2" fillId="0" borderId="40" xfId="16" applyNumberFormat="1" applyFont="1" applyBorder="1">
      <alignment vertical="center"/>
    </xf>
    <xf numFmtId="189" fontId="2" fillId="0" borderId="54" xfId="16" applyNumberFormat="1" applyFont="1" applyBorder="1">
      <alignment vertical="center"/>
    </xf>
    <xf numFmtId="178" fontId="2" fillId="0" borderId="54" xfId="16" applyNumberFormat="1" applyFont="1" applyBorder="1">
      <alignment vertical="center"/>
    </xf>
    <xf numFmtId="178" fontId="2" fillId="0" borderId="37"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87" fontId="2" fillId="6" borderId="188" xfId="17" applyNumberFormat="1" applyFont="1" applyFill="1" applyBorder="1" applyAlignment="1">
      <alignment horizontal="center" vertical="center"/>
    </xf>
    <xf numFmtId="179" fontId="2" fillId="0" borderId="0" xfId="17" applyNumberFormat="1" applyFont="1" applyAlignment="1">
      <alignment horizontal="center" vertical="center" wrapText="1"/>
    </xf>
    <xf numFmtId="0" fontId="2" fillId="0" borderId="48" xfId="16" applyFont="1" applyBorder="1">
      <alignment vertical="center"/>
    </xf>
    <xf numFmtId="0" fontId="2"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2" fillId="0" borderId="12" xfId="16" applyNumberFormat="1" applyFont="1" applyBorder="1">
      <alignment vertical="center"/>
    </xf>
    <xf numFmtId="0" fontId="2"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4">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4923-470F-A9D5-798DD1D17B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44994</c:v>
                </c:pt>
                <c:pt idx="1">
                  <c:v>39751</c:v>
                </c:pt>
                <c:pt idx="2">
                  <c:v>43680</c:v>
                </c:pt>
                <c:pt idx="3">
                  <c:v>40445</c:v>
                </c:pt>
                <c:pt idx="4">
                  <c:v>53383</c:v>
                </c:pt>
              </c:numCache>
            </c:numRef>
          </c:val>
          <c:smooth val="0"/>
          <c:extLst>
            <c:ext xmlns:c16="http://schemas.microsoft.com/office/drawing/2014/chart" uri="{C3380CC4-5D6E-409C-BE32-E72D297353CC}">
              <c16:uniqueId val="{00000001-4923-470F-A9D5-798DD1D17B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4.28</c:v>
                </c:pt>
                <c:pt idx="1">
                  <c:v>4.92</c:v>
                </c:pt>
                <c:pt idx="2">
                  <c:v>3.73</c:v>
                </c:pt>
                <c:pt idx="3">
                  <c:v>6.79</c:v>
                </c:pt>
                <c:pt idx="4">
                  <c:v>5.19</c:v>
                </c:pt>
              </c:numCache>
            </c:numRef>
          </c:val>
          <c:extLst>
            <c:ext xmlns:c16="http://schemas.microsoft.com/office/drawing/2014/chart" uri="{C3380CC4-5D6E-409C-BE32-E72D297353CC}">
              <c16:uniqueId val="{00000000-63AF-4698-ABD6-86E99CA25C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8.56</c:v>
                </c:pt>
                <c:pt idx="1">
                  <c:v>10.49</c:v>
                </c:pt>
                <c:pt idx="2">
                  <c:v>12.47</c:v>
                </c:pt>
                <c:pt idx="3">
                  <c:v>14.45</c:v>
                </c:pt>
                <c:pt idx="4">
                  <c:v>20.28</c:v>
                </c:pt>
              </c:numCache>
            </c:numRef>
          </c:val>
          <c:extLst>
            <c:ext xmlns:c16="http://schemas.microsoft.com/office/drawing/2014/chart" uri="{C3380CC4-5D6E-409C-BE32-E72D297353CC}">
              <c16:uniqueId val="{00000001-63AF-4698-ABD6-86E99CA25C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1.83</c:v>
                </c:pt>
                <c:pt idx="1">
                  <c:v>3.43</c:v>
                </c:pt>
                <c:pt idx="2">
                  <c:v>1.05</c:v>
                </c:pt>
                <c:pt idx="3">
                  <c:v>4.3600000000000003</c:v>
                </c:pt>
                <c:pt idx="4">
                  <c:v>4.13</c:v>
                </c:pt>
              </c:numCache>
            </c:numRef>
          </c:val>
          <c:smooth val="0"/>
          <c:extLst>
            <c:ext xmlns:c16="http://schemas.microsoft.com/office/drawing/2014/chart" uri="{C3380CC4-5D6E-409C-BE32-E72D297353CC}">
              <c16:uniqueId val="{00000002-63AF-4698-ABD6-86E99CA25C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CB-4FA5-96D8-3778FFE812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CB-4FA5-96D8-3778FFE812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CB-4FA5-96D8-3778FFE8125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CB-4FA5-96D8-3778FFE8125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0CB-4FA5-96D8-3778FFE8125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0CB-4FA5-96D8-3778FFE8125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0.38</c:v>
                </c:pt>
                <c:pt idx="4">
                  <c:v>#N/A</c:v>
                </c:pt>
                <c:pt idx="5">
                  <c:v>0.3</c:v>
                </c:pt>
                <c:pt idx="6">
                  <c:v>#N/A</c:v>
                </c:pt>
                <c:pt idx="7">
                  <c:v>0.33</c:v>
                </c:pt>
                <c:pt idx="8">
                  <c:v>#N/A</c:v>
                </c:pt>
                <c:pt idx="9">
                  <c:v>0.27</c:v>
                </c:pt>
              </c:numCache>
            </c:numRef>
          </c:val>
          <c:extLst>
            <c:ext xmlns:c16="http://schemas.microsoft.com/office/drawing/2014/chart" uri="{C3380CC4-5D6E-409C-BE32-E72D297353CC}">
              <c16:uniqueId val="{00000006-10CB-4FA5-96D8-3778FFE8125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1.08</c:v>
                </c:pt>
                <c:pt idx="2">
                  <c:v>#N/A</c:v>
                </c:pt>
                <c:pt idx="3">
                  <c:v>0.13</c:v>
                </c:pt>
                <c:pt idx="4">
                  <c:v>#N/A</c:v>
                </c:pt>
                <c:pt idx="5">
                  <c:v>0.59</c:v>
                </c:pt>
                <c:pt idx="6">
                  <c:v>#N/A</c:v>
                </c:pt>
                <c:pt idx="7">
                  <c:v>1.36</c:v>
                </c:pt>
                <c:pt idx="8">
                  <c:v>#N/A</c:v>
                </c:pt>
                <c:pt idx="9">
                  <c:v>1.33</c:v>
                </c:pt>
              </c:numCache>
            </c:numRef>
          </c:val>
          <c:extLst>
            <c:ext xmlns:c16="http://schemas.microsoft.com/office/drawing/2014/chart" uri="{C3380CC4-5D6E-409C-BE32-E72D297353CC}">
              <c16:uniqueId val="{00000007-10CB-4FA5-96D8-3778FFE8125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0.77</c:v>
                </c:pt>
                <c:pt idx="2">
                  <c:v>#N/A</c:v>
                </c:pt>
                <c:pt idx="3">
                  <c:v>1.45</c:v>
                </c:pt>
                <c:pt idx="4">
                  <c:v>#N/A</c:v>
                </c:pt>
                <c:pt idx="5">
                  <c:v>1.62</c:v>
                </c:pt>
                <c:pt idx="6">
                  <c:v>#N/A</c:v>
                </c:pt>
                <c:pt idx="7">
                  <c:v>1.46</c:v>
                </c:pt>
                <c:pt idx="8">
                  <c:v>#N/A</c:v>
                </c:pt>
                <c:pt idx="9">
                  <c:v>1.37</c:v>
                </c:pt>
              </c:numCache>
            </c:numRef>
          </c:val>
          <c:extLst>
            <c:ext xmlns:c16="http://schemas.microsoft.com/office/drawing/2014/chart" uri="{C3380CC4-5D6E-409C-BE32-E72D297353CC}">
              <c16:uniqueId val="{00000008-10CB-4FA5-96D8-3778FFE812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4.2699999999999996</c:v>
                </c:pt>
                <c:pt idx="2">
                  <c:v>#N/A</c:v>
                </c:pt>
                <c:pt idx="3">
                  <c:v>4.91</c:v>
                </c:pt>
                <c:pt idx="4">
                  <c:v>#N/A</c:v>
                </c:pt>
                <c:pt idx="5">
                  <c:v>3.73</c:v>
                </c:pt>
                <c:pt idx="6">
                  <c:v>#N/A</c:v>
                </c:pt>
                <c:pt idx="7">
                  <c:v>6.78</c:v>
                </c:pt>
                <c:pt idx="8">
                  <c:v>#N/A</c:v>
                </c:pt>
                <c:pt idx="9">
                  <c:v>5.18</c:v>
                </c:pt>
              </c:numCache>
            </c:numRef>
          </c:val>
          <c:extLst>
            <c:ext xmlns:c16="http://schemas.microsoft.com/office/drawing/2014/chart" uri="{C3380CC4-5D6E-409C-BE32-E72D297353CC}">
              <c16:uniqueId val="{00000009-10CB-4FA5-96D8-3778FFE812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4486</c:v>
                </c:pt>
                <c:pt idx="5">
                  <c:v>4658</c:v>
                </c:pt>
                <c:pt idx="8">
                  <c:v>4713</c:v>
                </c:pt>
                <c:pt idx="11">
                  <c:v>4372</c:v>
                </c:pt>
                <c:pt idx="14">
                  <c:v>4264</c:v>
                </c:pt>
              </c:numCache>
            </c:numRef>
          </c:val>
          <c:extLst>
            <c:ext xmlns:c16="http://schemas.microsoft.com/office/drawing/2014/chart" uri="{C3380CC4-5D6E-409C-BE32-E72D297353CC}">
              <c16:uniqueId val="{00000000-7C22-42FC-884D-E7A9B45E0A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22-42FC-884D-E7A9B45E0A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899</c:v>
                </c:pt>
                <c:pt idx="3">
                  <c:v>660</c:v>
                </c:pt>
                <c:pt idx="6">
                  <c:v>641</c:v>
                </c:pt>
                <c:pt idx="9">
                  <c:v>617</c:v>
                </c:pt>
                <c:pt idx="12">
                  <c:v>581</c:v>
                </c:pt>
              </c:numCache>
            </c:numRef>
          </c:val>
          <c:extLst>
            <c:ext xmlns:c16="http://schemas.microsoft.com/office/drawing/2014/chart" uri="{C3380CC4-5D6E-409C-BE32-E72D297353CC}">
              <c16:uniqueId val="{00000002-7C22-42FC-884D-E7A9B45E0A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145</c:v>
                </c:pt>
                <c:pt idx="3">
                  <c:v>137</c:v>
                </c:pt>
                <c:pt idx="6">
                  <c:v>88</c:v>
                </c:pt>
                <c:pt idx="9">
                  <c:v>77</c:v>
                </c:pt>
                <c:pt idx="12">
                  <c:v>83</c:v>
                </c:pt>
              </c:numCache>
            </c:numRef>
          </c:val>
          <c:extLst>
            <c:ext xmlns:c16="http://schemas.microsoft.com/office/drawing/2014/chart" uri="{C3380CC4-5D6E-409C-BE32-E72D297353CC}">
              <c16:uniqueId val="{00000003-7C22-42FC-884D-E7A9B45E0A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22-42FC-884D-E7A9B45E0A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98</c:v>
                </c:pt>
                <c:pt idx="3">
                  <c:v>95</c:v>
                </c:pt>
                <c:pt idx="6">
                  <c:v>75</c:v>
                </c:pt>
                <c:pt idx="9">
                  <c:v>84</c:v>
                </c:pt>
                <c:pt idx="12">
                  <c:v>83</c:v>
                </c:pt>
              </c:numCache>
            </c:numRef>
          </c:val>
          <c:extLst>
            <c:ext xmlns:c16="http://schemas.microsoft.com/office/drawing/2014/chart" uri="{C3380CC4-5D6E-409C-BE32-E72D297353CC}">
              <c16:uniqueId val="{00000005-7C22-42FC-884D-E7A9B45E0A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22-42FC-884D-E7A9B45E0A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3212</c:v>
                </c:pt>
                <c:pt idx="3">
                  <c:v>3444</c:v>
                </c:pt>
                <c:pt idx="6">
                  <c:v>3762</c:v>
                </c:pt>
                <c:pt idx="9">
                  <c:v>2728</c:v>
                </c:pt>
                <c:pt idx="12">
                  <c:v>2817</c:v>
                </c:pt>
              </c:numCache>
            </c:numRef>
          </c:val>
          <c:extLst>
            <c:ext xmlns:c16="http://schemas.microsoft.com/office/drawing/2014/chart" uri="{C3380CC4-5D6E-409C-BE32-E72D297353CC}">
              <c16:uniqueId val="{00000007-7C22-42FC-884D-E7A9B45E0A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-132</c:v>
                </c:pt>
                <c:pt idx="2">
                  <c:v>#N/A</c:v>
                </c:pt>
                <c:pt idx="3">
                  <c:v>#N/A</c:v>
                </c:pt>
                <c:pt idx="4">
                  <c:v>-322</c:v>
                </c:pt>
                <c:pt idx="5">
                  <c:v>#N/A</c:v>
                </c:pt>
                <c:pt idx="6">
                  <c:v>#N/A</c:v>
                </c:pt>
                <c:pt idx="7">
                  <c:v>-147</c:v>
                </c:pt>
                <c:pt idx="8">
                  <c:v>#N/A</c:v>
                </c:pt>
                <c:pt idx="9">
                  <c:v>#N/A</c:v>
                </c:pt>
                <c:pt idx="10">
                  <c:v>-866</c:v>
                </c:pt>
                <c:pt idx="11">
                  <c:v>#N/A</c:v>
                </c:pt>
                <c:pt idx="12">
                  <c:v>#N/A</c:v>
                </c:pt>
                <c:pt idx="13">
                  <c:v>-700</c:v>
                </c:pt>
                <c:pt idx="14">
                  <c:v>#N/A</c:v>
                </c:pt>
              </c:numCache>
            </c:numRef>
          </c:val>
          <c:smooth val="0"/>
          <c:extLst>
            <c:ext xmlns:c16="http://schemas.microsoft.com/office/drawing/2014/chart" uri="{C3380CC4-5D6E-409C-BE32-E72D297353CC}">
              <c16:uniqueId val="{00000008-7C22-42FC-884D-E7A9B45E0A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53438</c:v>
                </c:pt>
                <c:pt idx="5">
                  <c:v>49851</c:v>
                </c:pt>
                <c:pt idx="8">
                  <c:v>45971</c:v>
                </c:pt>
                <c:pt idx="11">
                  <c:v>42390</c:v>
                </c:pt>
                <c:pt idx="14">
                  <c:v>38938</c:v>
                </c:pt>
              </c:numCache>
            </c:numRef>
          </c:val>
          <c:extLst>
            <c:ext xmlns:c16="http://schemas.microsoft.com/office/drawing/2014/chart" uri="{C3380CC4-5D6E-409C-BE32-E72D297353CC}">
              <c16:uniqueId val="{00000000-00AD-4631-ACAF-486D00E327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0AD-4631-ACAF-486D00E327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12394</c:v>
                </c:pt>
                <c:pt idx="5">
                  <c:v>14659</c:v>
                </c:pt>
                <c:pt idx="8">
                  <c:v>19230</c:v>
                </c:pt>
                <c:pt idx="11">
                  <c:v>19265</c:v>
                </c:pt>
                <c:pt idx="14">
                  <c:v>24903</c:v>
                </c:pt>
              </c:numCache>
            </c:numRef>
          </c:val>
          <c:extLst>
            <c:ext xmlns:c16="http://schemas.microsoft.com/office/drawing/2014/chart" uri="{C3380CC4-5D6E-409C-BE32-E72D297353CC}">
              <c16:uniqueId val="{00000002-00AD-4631-ACAF-486D00E327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AD-4631-ACAF-486D00E327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AD-4631-ACAF-486D00E327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170</c:v>
                </c:pt>
                <c:pt idx="3">
                  <c:v>0</c:v>
                </c:pt>
                <c:pt idx="6">
                  <c:v>0</c:v>
                </c:pt>
                <c:pt idx="9">
                  <c:v>0</c:v>
                </c:pt>
                <c:pt idx="12">
                  <c:v>0</c:v>
                </c:pt>
              </c:numCache>
            </c:numRef>
          </c:val>
          <c:extLst>
            <c:ext xmlns:c16="http://schemas.microsoft.com/office/drawing/2014/chart" uri="{C3380CC4-5D6E-409C-BE32-E72D297353CC}">
              <c16:uniqueId val="{00000005-00AD-4631-ACAF-486D00E327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15492</c:v>
                </c:pt>
                <c:pt idx="3">
                  <c:v>15973</c:v>
                </c:pt>
                <c:pt idx="6">
                  <c:v>16696</c:v>
                </c:pt>
                <c:pt idx="9">
                  <c:v>15615</c:v>
                </c:pt>
                <c:pt idx="12">
                  <c:v>15271</c:v>
                </c:pt>
              </c:numCache>
            </c:numRef>
          </c:val>
          <c:extLst>
            <c:ext xmlns:c16="http://schemas.microsoft.com/office/drawing/2014/chart" uri="{C3380CC4-5D6E-409C-BE32-E72D297353CC}">
              <c16:uniqueId val="{00000006-00AD-4631-ACAF-486D00E327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859</c:v>
                </c:pt>
                <c:pt idx="3">
                  <c:v>833</c:v>
                </c:pt>
                <c:pt idx="6">
                  <c:v>873</c:v>
                </c:pt>
                <c:pt idx="9">
                  <c:v>1025</c:v>
                </c:pt>
                <c:pt idx="12">
                  <c:v>1039</c:v>
                </c:pt>
              </c:numCache>
            </c:numRef>
          </c:val>
          <c:extLst>
            <c:ext xmlns:c16="http://schemas.microsoft.com/office/drawing/2014/chart" uri="{C3380CC4-5D6E-409C-BE32-E72D297353CC}">
              <c16:uniqueId val="{00000007-00AD-4631-ACAF-486D00E327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0AD-4631-ACAF-486D00E327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8514</c:v>
                </c:pt>
                <c:pt idx="3">
                  <c:v>7854</c:v>
                </c:pt>
                <c:pt idx="6">
                  <c:v>7213</c:v>
                </c:pt>
                <c:pt idx="9">
                  <c:v>6404</c:v>
                </c:pt>
                <c:pt idx="12">
                  <c:v>6183</c:v>
                </c:pt>
              </c:numCache>
            </c:numRef>
          </c:val>
          <c:extLst>
            <c:ext xmlns:c16="http://schemas.microsoft.com/office/drawing/2014/chart" uri="{C3380CC4-5D6E-409C-BE32-E72D297353CC}">
              <c16:uniqueId val="{00000009-00AD-4631-ACAF-486D00E327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31393</c:v>
                </c:pt>
                <c:pt idx="3">
                  <c:v>30162</c:v>
                </c:pt>
                <c:pt idx="6">
                  <c:v>29352</c:v>
                </c:pt>
                <c:pt idx="9">
                  <c:v>28171</c:v>
                </c:pt>
                <c:pt idx="12">
                  <c:v>28586</c:v>
                </c:pt>
              </c:numCache>
            </c:numRef>
          </c:val>
          <c:extLst>
            <c:ext xmlns:c16="http://schemas.microsoft.com/office/drawing/2014/chart" uri="{C3380CC4-5D6E-409C-BE32-E72D297353CC}">
              <c16:uniqueId val="{0000000A-00AD-4631-ACAF-486D00E327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AD-4631-ACAF-486D00E327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8604</c:v>
                </c:pt>
                <c:pt idx="1">
                  <c:v>9569</c:v>
                </c:pt>
                <c:pt idx="2">
                  <c:v>14317</c:v>
                </c:pt>
              </c:numCache>
            </c:numRef>
          </c:val>
          <c:extLst>
            <c:ext xmlns:c16="http://schemas.microsoft.com/office/drawing/2014/chart" uri="{C3380CC4-5D6E-409C-BE32-E72D297353CC}">
              <c16:uniqueId val="{00000000-A856-4F0E-8F94-D00C90AE54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109</c:v>
                </c:pt>
                <c:pt idx="1">
                  <c:v>177</c:v>
                </c:pt>
                <c:pt idx="2">
                  <c:v>16</c:v>
                </c:pt>
              </c:numCache>
            </c:numRef>
          </c:val>
          <c:extLst>
            <c:ext xmlns:c16="http://schemas.microsoft.com/office/drawing/2014/chart" uri="{C3380CC4-5D6E-409C-BE32-E72D297353CC}">
              <c16:uniqueId val="{00000001-A856-4F0E-8F94-D00C90AE54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8384</c:v>
                </c:pt>
                <c:pt idx="1">
                  <c:v>7641</c:v>
                </c:pt>
                <c:pt idx="2">
                  <c:v>8335</c:v>
                </c:pt>
              </c:numCache>
            </c:numRef>
          </c:val>
          <c:extLst>
            <c:ext xmlns:c16="http://schemas.microsoft.com/office/drawing/2014/chart" uri="{C3380CC4-5D6E-409C-BE32-E72D297353CC}">
              <c16:uniqueId val="{00000002-A856-4F0E-8F94-D00C90AE54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{008AC36F-BDB6-44BB-A990-32C9F9E7452B}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CB4-46A3-8444-293491C813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{188126B7-83E0-48CC-8FB4-08F4C85AD776}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B4-46A3-8444-293491C813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{B9BAF3D2-1557-4C04-B4E4-BBBE762420E7}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B4-46A3-8444-293491C813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{2B4E7547-5246-4ED8-A391-E8EE6A002874}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B4-46A3-8444-293491C813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{F488A7FD-5B98-437D-A5BC-B76386619187}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B4-46A3-8444-293491C8133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{CC24905F-FEB1-4AFC-B7B7-497878EB6CFE}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CB4-46A3-8444-293491C8133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{21F39B0C-0193-44BD-BB10-105BD0C68270}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CB4-46A3-8444-293491C8133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{ED95A71F-282F-4829-A243-89A3649291D4}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CB4-46A3-8444-293491C8133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{E054EB7B-BAAE-4F38-904A-780ABA37A23C}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CB4-46A3-8444-293491C813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59.9</c:v>
                </c:pt>
                <c:pt idx="16">
                  <c:v>59</c:v>
                </c:pt>
                <c:pt idx="24">
                  <c:v>59.2</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B4-46A3-8444-293491C813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{821CE7AC-BC5E-4C33-95DA-93FCC7107806}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CB4-46A3-8444-293491C813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{F52968FD-0A9D-4917-8480-6ECC9B5A3357}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B4-46A3-8444-293491C813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{ABE2CBFB-C0EB-462B-9121-FBCDEAAFA2FF}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B4-46A3-8444-293491C813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{2D9AD75D-E11C-476C-A1C5-D7B24FEDA437}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B4-46A3-8444-293491C813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{3A4375C8-5C02-4D34-AF0E-D84C7E1D0752}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B4-46A3-8444-293491C8133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{F436FB39-BA0F-45B3-A614-D9468B9E5BA1}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CB4-46A3-8444-293491C81338}"/>
                </c:ext>
              </c:extLst>
            </c:dLbl>
            <c:dLbl>
              <c:idx val="16"/>
              <c:layout>
                <c:manualLayout>
                  <c:x val="-3.480059631372347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{E060A04A-7151-4ACD-8E21-A9C2F70EC962}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CB4-46A3-8444-293491C81338}"/>
                </c:ext>
              </c:extLst>
            </c:dLbl>
            <c:dLbl>
              <c:idx val="24"/>
              <c:layout>
                <c:manualLayout>
                  <c:x val="-2.94898046254211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{2317AB48-02D8-4DEB-AC2F-2888060A8721}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CB4-46A3-8444-293491C8133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{70678B72-6414-4975-B3E4-ECF2ECC874E4}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CB4-46A3-8444-293491C813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56.8</c:v>
                </c:pt>
                <c:pt idx="24">
                  <c:v>56.9</c:v>
                </c:pt>
                <c:pt idx="32">
                  <c:v>57.7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CB4-46A3-8444-293491C81338}"/>
            </c:ext>
          </c:extLst>
        </c:ser>
        <c:dLbls>
          <c:showLegendKey val="0"/>
          <c:showVal val="1"/>
          <c:showCatName val="0"/>
          <c:showSerName val="0"/>
          <c:showPercent val="0"/>
          <c:showBubbleSize val="0"/>
        </c:dLbls>
        <c:axId val="46179840"/>
        <c:axId val="46181760"/>
      </c:scatterChart>
      <c:valAx>
        <c:axId val="46179840"/>
        <c:scaling>
          <c:orientation val="minMax"/>
          <c:max val="60.5"/>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{88F5EAEB-CBF9-4009-85A6-28CDDA911946}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104-4729-B46C-8B2F819513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{85D6653E-2121-4928-B089-CC17C827F6AD}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4-4729-B46C-8B2F819513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{101095C4-34B0-4A72-A01D-E485411CD818}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4-4729-B46C-8B2F819513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{B1DB6C73-FFD4-4254-973D-A62F06F52558}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4-4729-B46C-8B2F819513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{64883296-1AB4-4E08-8EAF-798E740DDE27}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4-4729-B46C-8B2F8195131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{4732D235-024F-44F8-8A34-AD0490302D84}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104-4729-B46C-8B2F8195131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{7F63A8C6-1D0E-4440-9522-55F6DB4F8BE2}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104-4729-B46C-8B2F8195131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{75AEA945-A4A9-4E61-AB39-015EC3C76E59}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104-4729-B46C-8B2F8195131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{2E7DB5D3-2D19-48A5-9AB8-260F133FD69F}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104-4729-B46C-8B2F819513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-0.2</c:v>
                </c:pt>
                <c:pt idx="16">
                  <c:v>-0.3</c:v>
                </c:pt>
                <c:pt idx="24">
                  <c:v>-0.7</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04-4729-B46C-8B2F819513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{D7ECDBFD-36A6-4405-8819-0D96C95D289F}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104-4729-B46C-8B2F819513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{9A8FF77A-1C5D-4F8C-AE2D-B1E9E2D97743}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4-4729-B46C-8B2F819513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{DB7220F5-3995-4D03-BECD-759EF6F46C4F}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4-4729-B46C-8B2F819513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{ABF32E72-296A-4CE2-B292-042E3989540E}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4-4729-B46C-8B2F819513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{D1A3E224-9EA9-42FE-826C-47F9F96A1AD9}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4-4729-B46C-8B2F8195131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{21149FB9-FA33-4F9B-88BF-313E647C3693}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104-4729-B46C-8B2F8195131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{EA923C6C-EEBE-4419-9039-B80F04B8DF6F}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104-4729-B46C-8B2F8195131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{2740389D-E9E0-4682-A7CD-027ADF85FFDD}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104-4729-B46C-8B2F8195131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{9B6A5F56-FE5A-4BD7-BB5F-4AB9109ACF71}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104-4729-B46C-8B2F81951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04-4729-B46C-8B2F8195131E}"/>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財政力指数は、依然足踏み状態が続いている。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歳入面では、特別区税や国・都支出金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、特別区交付金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等が増加したため、前年度決算額を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これまでも税等の歳入確保や事務事業の民間委託等による歳出削減に取組んできたところであるが、今後においても更なる行財政改革の推進により、財政基盤の強化を図っていく。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29369</xdr:rowOff>
    </xdr:from>
    <xdr:to>
      <xdr:col>23</xdr:col>
      <xdr:colOff>133350</xdr:colOff>
      <xdr:row>44</xdr:row>
      <xdr:rowOff>29369</xdr:rowOff>
    </xdr:to>
    <xdr:cxnSp macro="">
      <xdr:nvCxnSpPr>
        <xdr:cNvPr id="73" name="直線コネクタ 72"/>
        <xdr:cNvCxnSpPr/>
      </xdr:nvCxnSpPr>
      <xdr:spPr>
        <a:xfrm>
          <a:off x="4114800" y="75731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29369</xdr:rowOff>
    </xdr:from>
    <xdr:to>
      <xdr:col>19</xdr:col>
      <xdr:colOff>133350</xdr:colOff>
      <xdr:row>44</xdr:row>
      <xdr:rowOff>44450</xdr:rowOff>
    </xdr:to>
    <xdr:cxnSp macro="">
      <xdr:nvCxnSpPr>
        <xdr:cNvPr id="76" name="直線コネクタ 75"/>
        <xdr:cNvCxnSpPr/>
      </xdr:nvCxnSpPr>
      <xdr:spPr>
        <a:xfrm flipV="1">
          <a:off x="3225800" y="75731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59531</xdr:rowOff>
    </xdr:to>
    <xdr:cxnSp macro="">
      <xdr:nvCxnSpPr>
        <xdr:cNvPr id="79" name="直線コネクタ 78"/>
        <xdr:cNvCxnSpPr/>
      </xdr:nvCxnSpPr>
      <xdr:spPr>
        <a:xfrm flipV="1">
          <a:off x="2336800" y="75882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59531</xdr:rowOff>
    </xdr:from>
    <xdr:to>
      <xdr:col>11</xdr:col>
      <xdr:colOff>31750</xdr:colOff>
      <xdr:row>44</xdr:row>
      <xdr:rowOff>74613</xdr:rowOff>
    </xdr:to>
    <xdr:cxnSp macro="">
      <xdr:nvCxnSpPr>
        <xdr:cNvPr id="82" name="直線コネクタ 81"/>
        <xdr:cNvCxnSpPr/>
      </xdr:nvCxnSpPr>
      <xdr:spPr>
        <a:xfrm flipV="1">
          <a:off x="1447800" y="76033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150019</xdr:rowOff>
    </xdr:from>
    <xdr:to>
      <xdr:col>23</xdr:col>
      <xdr:colOff>184150</xdr:colOff>
      <xdr:row>44</xdr:row>
      <xdr:rowOff>80169</xdr:rowOff>
    </xdr:to>
    <xdr:sp macro="" textlink="">
      <xdr:nvSpPr>
        <xdr:cNvPr id="92" name="楕円 91"/>
        <xdr:cNvSpPr/>
      </xdr:nvSpPr>
      <xdr:spPr>
        <a:xfrm>
          <a:off x="49022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45896</xdr:rowOff>
    </xdr:from>
    <xdr:ext cx="762000" cy="259045"/>
    <xdr:sp macro="" textlink="">
      <xdr:nvSpPr>
        <xdr:cNvPr id="93" name="財政力該当値テキスト"/>
        <xdr:cNvSpPr txBox="1"/>
      </xdr:nvSpPr>
      <xdr:spPr>
        <a:xfrm>
          <a:off x="5041900" y="741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150019</xdr:rowOff>
    </xdr:from>
    <xdr:to>
      <xdr:col>19</xdr:col>
      <xdr:colOff>184150</xdr:colOff>
      <xdr:row>44</xdr:row>
      <xdr:rowOff>80169</xdr:rowOff>
    </xdr:to>
    <xdr:sp macro="" textlink="">
      <xdr:nvSpPr>
        <xdr:cNvPr id="94" name="楕円 93"/>
        <xdr:cNvSpPr/>
      </xdr:nvSpPr>
      <xdr:spPr>
        <a:xfrm>
          <a:off x="4064000" y="75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64946</xdr:rowOff>
    </xdr:from>
    <xdr:ext cx="736600" cy="259045"/>
    <xdr:sp macro="" textlink="">
      <xdr:nvSpPr>
        <xdr:cNvPr id="95" name="テキスト ボックス 94"/>
        <xdr:cNvSpPr txBox="1"/>
      </xdr:nvSpPr>
      <xdr:spPr>
        <a:xfrm>
          <a:off x="3733800" y="760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6" name="楕円 95"/>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7" name="テキスト ボックス 96"/>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8731</xdr:rowOff>
    </xdr:from>
    <xdr:to>
      <xdr:col>11</xdr:col>
      <xdr:colOff>82550</xdr:colOff>
      <xdr:row>44</xdr:row>
      <xdr:rowOff>110331</xdr:rowOff>
    </xdr:to>
    <xdr:sp macro="" textlink="">
      <xdr:nvSpPr>
        <xdr:cNvPr id="98" name="楕円 97"/>
        <xdr:cNvSpPr/>
      </xdr:nvSpPr>
      <xdr:spPr>
        <a:xfrm>
          <a:off x="2286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95108</xdr:rowOff>
    </xdr:from>
    <xdr:ext cx="762000" cy="259045"/>
    <xdr:sp macro="" textlink="">
      <xdr:nvSpPr>
        <xdr:cNvPr id="99" name="テキスト ボックス 98"/>
        <xdr:cNvSpPr txBox="1"/>
      </xdr:nvSpPr>
      <xdr:spPr>
        <a:xfrm>
          <a:off x="1955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23813</xdr:rowOff>
    </xdr:from>
    <xdr:to>
      <xdr:col>7</xdr:col>
      <xdr:colOff>31750</xdr:colOff>
      <xdr:row>44</xdr:row>
      <xdr:rowOff>125413</xdr:rowOff>
    </xdr:to>
    <xdr:sp macro="" textlink="">
      <xdr:nvSpPr>
        <xdr:cNvPr id="100" name="楕円 99"/>
        <xdr:cNvSpPr/>
      </xdr:nvSpPr>
      <xdr:spPr>
        <a:xfrm>
          <a:off x="1397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110190</xdr:rowOff>
    </xdr:from>
    <xdr:ext cx="762000" cy="259045"/>
    <xdr:sp macro="" textlink="">
      <xdr:nvSpPr>
        <xdr:cNvPr id="101" name="テキスト ボックス 100"/>
        <xdr:cNvSpPr txBox="1"/>
      </xdr:nvSpPr>
      <xdr:spPr>
        <a:xfrm>
          <a:off x="1066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景気が緩やかに回復する中、様々な地域活性化施策の効果もあり、納税義務者数の増加傾向が続いている。その効果を受け、特別区税</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財政調整交付金の普通交付金が大幅に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したため、経常収支比率が前年度と比較して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良化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した。今後も行財政改革をこれまで以上に推進していくことにより、経常収支比率の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67</xdr:row>
      <xdr:rowOff>31750</xdr:rowOff>
    </xdr:to>
    <xdr:cxnSp macro="">
      <xdr:nvCxnSpPr>
        <xdr:cNvPr id="134" name="直線コネクタ 133"/>
        <xdr:cNvCxnSpPr/>
      </xdr:nvCxnSpPr>
      <xdr:spPr>
        <a:xfrm flipV="1">
          <a:off x="4114800" y="1123899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77724</xdr:rowOff>
    </xdr:from>
    <xdr:to>
      <xdr:col>19</xdr:col>
      <xdr:colOff>133350</xdr:colOff>
      <xdr:row>67</xdr:row>
      <xdr:rowOff>31750</xdr:rowOff>
    </xdr:to>
    <xdr:cxnSp macro="">
      <xdr:nvCxnSpPr>
        <xdr:cNvPr id="137" name="直線コネクタ 136"/>
        <xdr:cNvCxnSpPr/>
      </xdr:nvCxnSpPr>
      <xdr:spPr>
        <a:xfrm>
          <a:off x="3225800" y="113934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66</xdr:row>
      <xdr:rowOff>77724</xdr:rowOff>
    </xdr:to>
    <xdr:cxnSp macro="">
      <xdr:nvCxnSpPr>
        <xdr:cNvPr id="140" name="直線コネクタ 139"/>
        <xdr:cNvCxnSpPr/>
      </xdr:nvCxnSpPr>
      <xdr:spPr>
        <a:xfrm>
          <a:off x="2336800" y="113548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39116</xdr:rowOff>
    </xdr:from>
    <xdr:to>
      <xdr:col>11</xdr:col>
      <xdr:colOff>31750</xdr:colOff>
      <xdr:row>67</xdr:row>
      <xdr:rowOff>31750</xdr:rowOff>
    </xdr:to>
    <xdr:cxnSp macro="">
      <xdr:nvCxnSpPr>
        <xdr:cNvPr id="143" name="直線コネクタ 142"/>
        <xdr:cNvCxnSpPr/>
      </xdr:nvCxnSpPr>
      <xdr:spPr>
        <a:xfrm flipV="1">
          <a:off x="1447800" y="113548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3" name="楕円 152"/>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4"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5" name="楕円 154"/>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6" name="テキスト ボックス 155"/>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7" name="楕円 156"/>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8" name="テキスト ボックス 157"/>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9" name="楕円 158"/>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60" name="テキスト ボックス 159"/>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61" name="楕円 160"/>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62" name="テキスト ボックス 161"/>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該当者の増加により退職金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区営住宅維持管理経費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等の増により、増加した。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このほか、人口増の影響もあり、本指標は減少した。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11514</xdr:rowOff>
    </xdr:from>
    <xdr:to>
      <xdr:col>23</xdr:col>
      <xdr:colOff>133350</xdr:colOff>
      <xdr:row>82</xdr:row>
      <xdr:rowOff>18521</xdr:rowOff>
    </xdr:to>
    <xdr:cxnSp macro="">
      <xdr:nvCxnSpPr>
        <xdr:cNvPr id="195" name="直線コネクタ 194"/>
        <xdr:cNvCxnSpPr/>
      </xdr:nvCxnSpPr>
      <xdr:spPr>
        <a:xfrm flipV="1">
          <a:off x="4114800" y="14070414"/>
          <a:ext cx="8382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18521</xdr:rowOff>
    </xdr:from>
    <xdr:to>
      <xdr:col>19</xdr:col>
      <xdr:colOff>133350</xdr:colOff>
      <xdr:row>82</xdr:row>
      <xdr:rowOff>28530</xdr:rowOff>
    </xdr:to>
    <xdr:cxnSp macro="">
      <xdr:nvCxnSpPr>
        <xdr:cNvPr id="198" name="直線コネクタ 197"/>
        <xdr:cNvCxnSpPr/>
      </xdr:nvCxnSpPr>
      <xdr:spPr>
        <a:xfrm flipV="1">
          <a:off x="3225800" y="14077421"/>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27170</xdr:rowOff>
    </xdr:from>
    <xdr:to>
      <xdr:col>15</xdr:col>
      <xdr:colOff>82550</xdr:colOff>
      <xdr:row>82</xdr:row>
      <xdr:rowOff>28530</xdr:rowOff>
    </xdr:to>
    <xdr:cxnSp macro="">
      <xdr:nvCxnSpPr>
        <xdr:cNvPr id="201" name="直線コネクタ 200"/>
        <xdr:cNvCxnSpPr/>
      </xdr:nvCxnSpPr>
      <xdr:spPr>
        <a:xfrm>
          <a:off x="2336800" y="14086070"/>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22103</xdr:rowOff>
    </xdr:from>
    <xdr:to>
      <xdr:col>11</xdr:col>
      <xdr:colOff>31750</xdr:colOff>
      <xdr:row>82</xdr:row>
      <xdr:rowOff>27170</xdr:rowOff>
    </xdr:to>
    <xdr:cxnSp macro="">
      <xdr:nvCxnSpPr>
        <xdr:cNvPr id="204" name="直線コネクタ 203"/>
        <xdr:cNvCxnSpPr/>
      </xdr:nvCxnSpPr>
      <xdr:spPr>
        <a:xfrm>
          <a:off x="1447800" y="140810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132164</xdr:rowOff>
    </xdr:from>
    <xdr:to>
      <xdr:col>23</xdr:col>
      <xdr:colOff>184150</xdr:colOff>
      <xdr:row>82</xdr:row>
      <xdr:rowOff>62314</xdr:rowOff>
    </xdr:to>
    <xdr:sp macro="" textlink="">
      <xdr:nvSpPr>
        <xdr:cNvPr id="214" name="楕円 213"/>
        <xdr:cNvSpPr/>
      </xdr:nvSpPr>
      <xdr:spPr>
        <a:xfrm>
          <a:off x="4902200" y="14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104241</xdr:rowOff>
    </xdr:from>
    <xdr:ext cx="762000" cy="259045"/>
    <xdr:sp macro="" textlink="">
      <xdr:nvSpPr>
        <xdr:cNvPr id="215" name="人件費・物件費等の状況該当値テキスト"/>
        <xdr:cNvSpPr txBox="1"/>
      </xdr:nvSpPr>
      <xdr:spPr>
        <a:xfrm>
          <a:off x="5041900" y="139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139171</xdr:rowOff>
    </xdr:from>
    <xdr:to>
      <xdr:col>19</xdr:col>
      <xdr:colOff>184150</xdr:colOff>
      <xdr:row>82</xdr:row>
      <xdr:rowOff>69321</xdr:rowOff>
    </xdr:to>
    <xdr:sp macro="" textlink="">
      <xdr:nvSpPr>
        <xdr:cNvPr id="216" name="楕円 215"/>
        <xdr:cNvSpPr/>
      </xdr:nvSpPr>
      <xdr:spPr>
        <a:xfrm>
          <a:off x="4064000" y="140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54098</xdr:rowOff>
    </xdr:from>
    <xdr:ext cx="736600" cy="259045"/>
    <xdr:sp macro="" textlink="">
      <xdr:nvSpPr>
        <xdr:cNvPr id="217" name="テキスト ボックス 216"/>
        <xdr:cNvSpPr txBox="1"/>
      </xdr:nvSpPr>
      <xdr:spPr>
        <a:xfrm>
          <a:off x="3733800" y="1411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149180</xdr:rowOff>
    </xdr:from>
    <xdr:to>
      <xdr:col>15</xdr:col>
      <xdr:colOff>133350</xdr:colOff>
      <xdr:row>82</xdr:row>
      <xdr:rowOff>79330</xdr:rowOff>
    </xdr:to>
    <xdr:sp macro="" textlink="">
      <xdr:nvSpPr>
        <xdr:cNvPr id="218" name="楕円 217"/>
        <xdr:cNvSpPr/>
      </xdr:nvSpPr>
      <xdr:spPr>
        <a:xfrm>
          <a:off x="3175000" y="140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64107</xdr:rowOff>
    </xdr:from>
    <xdr:ext cx="762000" cy="259045"/>
    <xdr:sp macro="" textlink="">
      <xdr:nvSpPr>
        <xdr:cNvPr id="219" name="テキスト ボックス 218"/>
        <xdr:cNvSpPr txBox="1"/>
      </xdr:nvSpPr>
      <xdr:spPr>
        <a:xfrm>
          <a:off x="2844800" y="141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147820</xdr:rowOff>
    </xdr:from>
    <xdr:to>
      <xdr:col>11</xdr:col>
      <xdr:colOff>82550</xdr:colOff>
      <xdr:row>82</xdr:row>
      <xdr:rowOff>77970</xdr:rowOff>
    </xdr:to>
    <xdr:sp macro="" textlink="">
      <xdr:nvSpPr>
        <xdr:cNvPr id="220" name="楕円 219"/>
        <xdr:cNvSpPr/>
      </xdr:nvSpPr>
      <xdr:spPr>
        <a:xfrm>
          <a:off x="2286000" y="14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62747</xdr:rowOff>
    </xdr:from>
    <xdr:ext cx="762000" cy="259045"/>
    <xdr:sp macro="" textlink="">
      <xdr:nvSpPr>
        <xdr:cNvPr id="221" name="テキスト ボックス 220"/>
        <xdr:cNvSpPr txBox="1"/>
      </xdr:nvSpPr>
      <xdr:spPr>
        <a:xfrm>
          <a:off x="1955800" y="1412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142753</xdr:rowOff>
    </xdr:from>
    <xdr:to>
      <xdr:col>7</xdr:col>
      <xdr:colOff>31750</xdr:colOff>
      <xdr:row>82</xdr:row>
      <xdr:rowOff>72903</xdr:rowOff>
    </xdr:to>
    <xdr:sp macro="" textlink="">
      <xdr:nvSpPr>
        <xdr:cNvPr id="222" name="楕円 221"/>
        <xdr:cNvSpPr/>
      </xdr:nvSpPr>
      <xdr:spPr>
        <a:xfrm>
          <a:off x="1397000" y="140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57680</xdr:rowOff>
    </xdr:from>
    <xdr:ext cx="762000" cy="259045"/>
    <xdr:sp macro="" textlink="">
      <xdr:nvSpPr>
        <xdr:cNvPr id="223" name="テキスト ボックス 222"/>
        <xdr:cNvSpPr txBox="1"/>
      </xdr:nvSpPr>
      <xdr:spPr>
        <a:xfrm>
          <a:off x="1066800" y="1411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年度を比較すると、数値は同等で、全国市平均以下となっている。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今年度の数値が公表前のため、前年度の数値を引用している。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133350</xdr:rowOff>
    </xdr:to>
    <xdr:cxnSp macro="">
      <xdr:nvCxnSpPr>
        <xdr:cNvPr id="257" name="直線コネクタ 256"/>
        <xdr:cNvCxnSpPr/>
      </xdr:nvCxnSpPr>
      <xdr:spPr>
        <a:xfrm flipV="1">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60" name="直線コネクタ 259"/>
        <xdr:cNvCxnSpPr/>
      </xdr:nvCxnSpPr>
      <xdr:spPr>
        <a:xfrm>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93134</xdr:rowOff>
    </xdr:to>
    <xdr:cxnSp macro="">
      <xdr:nvCxnSpPr>
        <xdr:cNvPr id="263" name="直線コネクタ 262"/>
        <xdr:cNvCxnSpPr/>
      </xdr:nvCxnSpPr>
      <xdr:spPr>
        <a:xfrm flipV="1">
          <a:off x="14401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83</xdr:row>
      <xdr:rowOff>93134</xdr:rowOff>
    </xdr:to>
    <xdr:cxnSp macro="">
      <xdr:nvCxnSpPr>
        <xdr:cNvPr id="266" name="直線コネクタ 265"/>
        <xdr:cNvCxnSpPr/>
      </xdr:nvCxnSpPr>
      <xdr:spPr>
        <a:xfrm>
          <a:off x="13512800" y="1384088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2" name="楕円 281"/>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3" name="テキスト ボックス 28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4" name="楕円 283"/>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5" name="テキスト ボックス 284"/>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旧墨田区行財政改革実施計画（平成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年度）では、累計削減数△１００人を目標達成した。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年度からの新たな墨田区行財政改革実施計画（平成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年度）においては、人員削減目標は立てていないが、昨年度実施した業務量調査の結果も踏まえつつ、引き続き選択と集中による適切な定員管理を行っていく。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64467</xdr:rowOff>
    </xdr:to>
    <xdr:cxnSp macro="">
      <xdr:nvCxnSpPr>
        <xdr:cNvPr id="322" name="直線コネクタ 321"/>
        <xdr:cNvCxnSpPr/>
      </xdr:nvCxnSpPr>
      <xdr:spPr>
        <a:xfrm flipV="1">
          <a:off x="16179800" y="10336530"/>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64467</xdr:rowOff>
    </xdr:from>
    <xdr:to>
      <xdr:col>77</xdr:col>
      <xdr:colOff>44450</xdr:colOff>
      <xdr:row>60</xdr:row>
      <xdr:rowOff>77107</xdr:rowOff>
    </xdr:to>
    <xdr:cxnSp macro="">
      <xdr:nvCxnSpPr>
        <xdr:cNvPr id="325" name="直線コネクタ 324"/>
        <xdr:cNvCxnSpPr/>
      </xdr:nvCxnSpPr>
      <xdr:spPr>
        <a:xfrm flipV="1">
          <a:off x="15290800" y="1035146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84001</xdr:rowOff>
    </xdr:to>
    <xdr:cxnSp macro="">
      <xdr:nvCxnSpPr>
        <xdr:cNvPr id="328" name="直線コネクタ 327"/>
        <xdr:cNvCxnSpPr/>
      </xdr:nvCxnSpPr>
      <xdr:spPr>
        <a:xfrm flipV="1">
          <a:off x="14401800" y="103641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104684</xdr:rowOff>
    </xdr:to>
    <xdr:cxnSp macro="">
      <xdr:nvCxnSpPr>
        <xdr:cNvPr id="331" name="直線コネクタ 330"/>
        <xdr:cNvCxnSpPr/>
      </xdr:nvCxnSpPr>
      <xdr:spPr>
        <a:xfrm flipV="1">
          <a:off x="13512800" y="103710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1" name="楕円 340"/>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142257</xdr:rowOff>
    </xdr:from>
    <xdr:ext cx="762000" cy="259045"/>
    <xdr:sp macro="" textlink="">
      <xdr:nvSpPr>
        <xdr:cNvPr id="342" name="定員管理の状況該当値テキスト"/>
        <xdr:cNvSpPr txBox="1"/>
      </xdr:nvSpPr>
      <xdr:spPr>
        <a:xfrm>
          <a:off x="17106900" y="10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13667</xdr:rowOff>
    </xdr:from>
    <xdr:to>
      <xdr:col>77</xdr:col>
      <xdr:colOff>95250</xdr:colOff>
      <xdr:row>60</xdr:row>
      <xdr:rowOff>115267</xdr:rowOff>
    </xdr:to>
    <xdr:sp macro="" textlink="">
      <xdr:nvSpPr>
        <xdr:cNvPr id="343" name="楕円 342"/>
        <xdr:cNvSpPr/>
      </xdr:nvSpPr>
      <xdr:spPr>
        <a:xfrm>
          <a:off x="16129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100044</xdr:rowOff>
    </xdr:from>
    <xdr:ext cx="736600" cy="259045"/>
    <xdr:sp macro="" textlink="">
      <xdr:nvSpPr>
        <xdr:cNvPr id="344" name="テキスト ボックス 343"/>
        <xdr:cNvSpPr txBox="1"/>
      </xdr:nvSpPr>
      <xdr:spPr>
        <a:xfrm>
          <a:off x="15798800" y="10387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5" name="楕円 344"/>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112684</xdr:rowOff>
    </xdr:from>
    <xdr:ext cx="762000" cy="259045"/>
    <xdr:sp macro="" textlink="">
      <xdr:nvSpPr>
        <xdr:cNvPr id="346" name="テキスト ボックス 345"/>
        <xdr:cNvSpPr txBox="1"/>
      </xdr:nvSpPr>
      <xdr:spPr>
        <a:xfrm>
          <a:off x="14909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47" name="楕円 346"/>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48" name="テキスト ボックス 347"/>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49" name="楕円 348"/>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140261</xdr:rowOff>
    </xdr:from>
    <xdr:ext cx="762000" cy="259045"/>
    <xdr:sp macro="" textlink="">
      <xdr:nvSpPr>
        <xdr:cNvPr id="350" name="テキスト ボックス 349"/>
        <xdr:cNvSpPr txBox="1"/>
      </xdr:nvSpPr>
      <xdr:spPr>
        <a:xfrm>
          <a:off x="13131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過去の建設工事等の償還が進む一方で、新規の起債発行額を抑制してきたことにより、実質公債費比率が低下した。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引き続き、学校施設の改築などに起債する計画であるが、その際は、財政基盤の確立に配慮した起債となるよう努めることとしている。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45508</xdr:rowOff>
    </xdr:to>
    <xdr:cxnSp macro="">
      <xdr:nvCxnSpPr>
        <xdr:cNvPr id="381" name="直線コネクタ 380"/>
        <xdr:cNvCxnSpPr/>
      </xdr:nvCxnSpPr>
      <xdr:spPr>
        <a:xfrm flipV="1">
          <a:off x="16179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45508</xdr:rowOff>
    </xdr:from>
    <xdr:to>
      <xdr:col>77</xdr:col>
      <xdr:colOff>44450</xdr:colOff>
      <xdr:row>42</xdr:row>
      <xdr:rowOff>125942</xdr:rowOff>
    </xdr:to>
    <xdr:cxnSp macro="">
      <xdr:nvCxnSpPr>
        <xdr:cNvPr id="384" name="直線コネクタ 383"/>
        <xdr:cNvCxnSpPr/>
      </xdr:nvCxnSpPr>
      <xdr:spPr>
        <a:xfrm flipV="1">
          <a:off x="15290800" y="72464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42</xdr:row>
      <xdr:rowOff>146050</xdr:rowOff>
    </xdr:to>
    <xdr:cxnSp macro="">
      <xdr:nvCxnSpPr>
        <xdr:cNvPr id="387" name="直線コネクタ 386"/>
        <xdr:cNvCxnSpPr/>
      </xdr:nvCxnSpPr>
      <xdr:spPr>
        <a:xfrm flipV="1">
          <a:off x="14401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34925</xdr:rowOff>
    </xdr:to>
    <xdr:cxnSp macro="">
      <xdr:nvCxnSpPr>
        <xdr:cNvPr id="390" name="直線コネクタ 389"/>
        <xdr:cNvCxnSpPr/>
      </xdr:nvCxnSpPr>
      <xdr:spPr>
        <a:xfrm flipV="1">
          <a:off x="13512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166158</xdr:rowOff>
    </xdr:from>
    <xdr:to>
      <xdr:col>77</xdr:col>
      <xdr:colOff>95250</xdr:colOff>
      <xdr:row>42</xdr:row>
      <xdr:rowOff>96308</xdr:rowOff>
    </xdr:to>
    <xdr:sp macro="" textlink="">
      <xdr:nvSpPr>
        <xdr:cNvPr id="402" name="楕円 401"/>
        <xdr:cNvSpPr/>
      </xdr:nvSpPr>
      <xdr:spPr>
        <a:xfrm>
          <a:off x="16129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81085</xdr:rowOff>
    </xdr:from>
    <xdr:ext cx="736600" cy="259045"/>
    <xdr:sp macro="" textlink="">
      <xdr:nvSpPr>
        <xdr:cNvPr id="403" name="テキスト ボックス 402"/>
        <xdr:cNvSpPr txBox="1"/>
      </xdr:nvSpPr>
      <xdr:spPr>
        <a:xfrm>
          <a:off x="15798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04" name="楕円 403"/>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05" name="テキスト ボックス 404"/>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6" name="楕円 405"/>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7" name="テキスト ボックス 406"/>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408" name="楕円 407"/>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409" name="テキスト ボックス 408"/>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本区の将来負担額は、特別区債の残高や退職手当負担見込額などが約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億円となるが、将来負担額から控除することができる基金残高や地方交付税上の基準財政需要額算入見込額などが約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億円と、将来負担額により控除額が上回るため、将来負担比率は「－」と表示される。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類似団体と比較しても低率となっている。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引き続き選択と集中による適切な定員管理を行っていくことで、人件費の抑制を図っていく。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25400</xdr:rowOff>
    </xdr:from>
    <xdr:to>
      <xdr:col>24</xdr:col>
      <xdr:colOff>25400</xdr:colOff>
      <xdr:row>36</xdr:row>
      <xdr:rowOff>152400</xdr:rowOff>
    </xdr:to>
    <xdr:cxnSp macro="">
      <xdr:nvCxnSpPr>
        <xdr:cNvPr id="66" name="直線コネクタ 65"/>
        <xdr:cNvCxnSpPr/>
      </xdr:nvCxnSpPr>
      <xdr:spPr>
        <a:xfrm flipV="1">
          <a:off x="3987800" y="6197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152400</xdr:rowOff>
    </xdr:from>
    <xdr:to>
      <xdr:col>19</xdr:col>
      <xdr:colOff>187325</xdr:colOff>
      <xdr:row>36</xdr:row>
      <xdr:rowOff>165100</xdr:rowOff>
    </xdr:to>
    <xdr:cxnSp macro="">
      <xdr:nvCxnSpPr>
        <xdr:cNvPr id="69" name="直線コネクタ 68"/>
        <xdr:cNvCxnSpPr/>
      </xdr:nvCxnSpPr>
      <xdr:spPr>
        <a:xfrm flipV="1">
          <a:off x="30988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152400</xdr:rowOff>
    </xdr:from>
    <xdr:to>
      <xdr:col>15</xdr:col>
      <xdr:colOff>98425</xdr:colOff>
      <xdr:row>36</xdr:row>
      <xdr:rowOff>165100</xdr:rowOff>
    </xdr:to>
    <xdr:cxnSp macro="">
      <xdr:nvCxnSpPr>
        <xdr:cNvPr id="72" name="直線コネクタ 71"/>
        <xdr:cNvCxnSpPr/>
      </xdr:nvCxnSpPr>
      <xdr:spPr>
        <a:xfrm>
          <a:off x="22098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152400</xdr:rowOff>
    </xdr:from>
    <xdr:to>
      <xdr:col>11</xdr:col>
      <xdr:colOff>9525</xdr:colOff>
      <xdr:row>38</xdr:row>
      <xdr:rowOff>50800</xdr:rowOff>
    </xdr:to>
    <xdr:cxnSp macro="">
      <xdr:nvCxnSpPr>
        <xdr:cNvPr id="75" name="直線コネクタ 74"/>
        <xdr:cNvCxnSpPr/>
      </xdr:nvCxnSpPr>
      <xdr:spPr>
        <a:xfrm flipV="1">
          <a:off x="1320800" y="6324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85" name="楕円 84"/>
        <xdr:cNvSpPr/>
      </xdr:nvSpPr>
      <xdr:spPr>
        <a:xfrm>
          <a:off x="4775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88" name="テキスト ボックス 87"/>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101600</xdr:rowOff>
    </xdr:from>
    <xdr:to>
      <xdr:col>11</xdr:col>
      <xdr:colOff>60325</xdr:colOff>
      <xdr:row>37</xdr:row>
      <xdr:rowOff>31750</xdr:rowOff>
    </xdr:to>
    <xdr:sp macro="" textlink="">
      <xdr:nvSpPr>
        <xdr:cNvPr id="91" name="楕円 90"/>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2" name="テキスト ボックス 91"/>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区営住宅維持管理経費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等の増により、、経常的経費充当一般財源が前年度に比べ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依然として類似団体より高い状況が続いているため、必要な見直しを行っていく。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38100</xdr:rowOff>
    </xdr:to>
    <xdr:cxnSp macro="">
      <xdr:nvCxnSpPr>
        <xdr:cNvPr id="127" name="直線コネクタ 126"/>
        <xdr:cNvCxnSpPr/>
      </xdr:nvCxnSpPr>
      <xdr:spPr>
        <a:xfrm flipV="1">
          <a:off x="15671800" y="2667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38100</xdr:rowOff>
    </xdr:to>
    <xdr:cxnSp macro="">
      <xdr:nvCxnSpPr>
        <xdr:cNvPr id="130" name="直線コネクタ 129"/>
        <xdr:cNvCxnSpPr/>
      </xdr:nvCxnSpPr>
      <xdr:spPr>
        <a:xfrm>
          <a:off x="14782800" y="267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158750</xdr:rowOff>
    </xdr:to>
    <xdr:cxnSp macro="">
      <xdr:nvCxnSpPr>
        <xdr:cNvPr id="133" name="直線コネクタ 132"/>
        <xdr:cNvCxnSpPr/>
      </xdr:nvCxnSpPr>
      <xdr:spPr>
        <a:xfrm flipV="1">
          <a:off x="13893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5" name="テキスト ボックス 134"/>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76200</xdr:rowOff>
    </xdr:to>
    <xdr:cxnSp macro="">
      <xdr:nvCxnSpPr>
        <xdr:cNvPr id="136" name="直線コネクタ 135"/>
        <xdr:cNvCxnSpPr/>
      </xdr:nvCxnSpPr>
      <xdr:spPr>
        <a:xfrm flipV="1">
          <a:off x="13004800" y="2730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38" name="テキスト ボックス 137"/>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8" name="楕円 147"/>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49" name="テキスト ボックス 148"/>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2" name="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扶助費は、私立保育所保育委託費や自立支援給付事業費などの増があり、経常的経費充当一般財源が前年度に比べ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同等にはなっているが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、受給の適正化など、必要に応じて見直しを行っていく。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64407</xdr:rowOff>
    </xdr:from>
    <xdr:to>
      <xdr:col>24</xdr:col>
      <xdr:colOff>25400</xdr:colOff>
      <xdr:row>59</xdr:row>
      <xdr:rowOff>129722</xdr:rowOff>
    </xdr:to>
    <xdr:cxnSp macro="">
      <xdr:nvCxnSpPr>
        <xdr:cNvPr id="190" name="直線コネクタ 189"/>
        <xdr:cNvCxnSpPr/>
      </xdr:nvCxnSpPr>
      <xdr:spPr>
        <a:xfrm flipV="1">
          <a:off x="3987800" y="10179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9978</xdr:rowOff>
    </xdr:from>
    <xdr:to>
      <xdr:col>19</xdr:col>
      <xdr:colOff>187325</xdr:colOff>
      <xdr:row>59</xdr:row>
      <xdr:rowOff>129722</xdr:rowOff>
    </xdr:to>
    <xdr:cxnSp macro="">
      <xdr:nvCxnSpPr>
        <xdr:cNvPr id="193" name="直線コネクタ 192"/>
        <xdr:cNvCxnSpPr/>
      </xdr:nvCxnSpPr>
      <xdr:spPr>
        <a:xfrm>
          <a:off x="3098800" y="10125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5" name="テキスト ボックス 194"/>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9978</xdr:rowOff>
    </xdr:to>
    <xdr:cxnSp macro="">
      <xdr:nvCxnSpPr>
        <xdr:cNvPr id="196" name="直線コネクタ 195"/>
        <xdr:cNvCxnSpPr/>
      </xdr:nvCxnSpPr>
      <xdr:spPr>
        <a:xfrm>
          <a:off x="2209800" y="1007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127000</xdr:rowOff>
    </xdr:to>
    <xdr:cxnSp macro="">
      <xdr:nvCxnSpPr>
        <xdr:cNvPr id="199" name="直線コネクタ 198"/>
        <xdr:cNvCxnSpPr/>
      </xdr:nvCxnSpPr>
      <xdr:spPr>
        <a:xfrm>
          <a:off x="1320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1" name="テキスト ボックス 200"/>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209" name="楕円 208"/>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157134</xdr:rowOff>
    </xdr:from>
    <xdr:ext cx="762000" cy="259045"/>
    <xdr:sp macro="" textlink="">
      <xdr:nvSpPr>
        <xdr:cNvPr id="210" name="扶助費該当値テキスト"/>
        <xdr:cNvSpPr txBox="1"/>
      </xdr:nvSpPr>
      <xdr:spPr>
        <a:xfrm>
          <a:off x="4914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78922</xdr:rowOff>
    </xdr:from>
    <xdr:to>
      <xdr:col>20</xdr:col>
      <xdr:colOff>38100</xdr:colOff>
      <xdr:row>60</xdr:row>
      <xdr:rowOff>9072</xdr:rowOff>
    </xdr:to>
    <xdr:sp macro="" textlink="">
      <xdr:nvSpPr>
        <xdr:cNvPr id="211" name="楕円 210"/>
        <xdr:cNvSpPr/>
      </xdr:nvSpPr>
      <xdr:spPr>
        <a:xfrm>
          <a:off x="3937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165299</xdr:rowOff>
    </xdr:from>
    <xdr:ext cx="736600" cy="259045"/>
    <xdr:sp macro="" textlink="">
      <xdr:nvSpPr>
        <xdr:cNvPr id="212" name="テキスト ボックス 211"/>
        <xdr:cNvSpPr txBox="1"/>
      </xdr:nvSpPr>
      <xdr:spPr>
        <a:xfrm>
          <a:off x="3606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130628</xdr:rowOff>
    </xdr:from>
    <xdr:to>
      <xdr:col>15</xdr:col>
      <xdr:colOff>149225</xdr:colOff>
      <xdr:row>59</xdr:row>
      <xdr:rowOff>60778</xdr:rowOff>
    </xdr:to>
    <xdr:sp macro="" textlink="">
      <xdr:nvSpPr>
        <xdr:cNvPr id="213" name="楕円 212"/>
        <xdr:cNvSpPr/>
      </xdr:nvSpPr>
      <xdr:spPr>
        <a:xfrm>
          <a:off x="3048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45555</xdr:rowOff>
    </xdr:from>
    <xdr:ext cx="762000" cy="259045"/>
    <xdr:sp macro="" textlink="">
      <xdr:nvSpPr>
        <xdr:cNvPr id="214" name="テキスト ボックス 213"/>
        <xdr:cNvSpPr txBox="1"/>
      </xdr:nvSpPr>
      <xdr:spPr>
        <a:xfrm>
          <a:off x="2717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その他の経費は、主に他会計繰出金の増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などがあったが、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経常収支比率が前年度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と同等であ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類似団体より高い状況が続いているため、必要な見直しを行い、普通会計の負担軽減等を図っていく。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31750</xdr:rowOff>
    </xdr:from>
    <xdr:to>
      <xdr:col>82</xdr:col>
      <xdr:colOff>107950</xdr:colOff>
      <xdr:row>60</xdr:row>
      <xdr:rowOff>31750</xdr:rowOff>
    </xdr:to>
    <xdr:cxnSp macro="">
      <xdr:nvCxnSpPr>
        <xdr:cNvPr id="251" name="直線コネクタ 250"/>
        <xdr:cNvCxnSpPr/>
      </xdr:nvCxnSpPr>
      <xdr:spPr>
        <a:xfrm>
          <a:off x="15671800" y="10318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60</xdr:row>
      <xdr:rowOff>31750</xdr:rowOff>
    </xdr:to>
    <xdr:cxnSp macro="">
      <xdr:nvCxnSpPr>
        <xdr:cNvPr id="254" name="直線コネクタ 253"/>
        <xdr:cNvCxnSpPr/>
      </xdr:nvCxnSpPr>
      <xdr:spPr>
        <a:xfrm>
          <a:off x="14782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88900</xdr:rowOff>
    </xdr:to>
    <xdr:cxnSp macro="">
      <xdr:nvCxnSpPr>
        <xdr:cNvPr id="257" name="直線コネクタ 256"/>
        <xdr:cNvCxnSpPr/>
      </xdr:nvCxnSpPr>
      <xdr:spPr>
        <a:xfrm>
          <a:off x="13893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107950</xdr:rowOff>
    </xdr:to>
    <xdr:cxnSp macro="">
      <xdr:nvCxnSpPr>
        <xdr:cNvPr id="260" name="直線コネクタ 259"/>
        <xdr:cNvCxnSpPr/>
      </xdr:nvCxnSpPr>
      <xdr:spPr>
        <a:xfrm flipV="1">
          <a:off x="13004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152400</xdr:rowOff>
    </xdr:from>
    <xdr:to>
      <xdr:col>82</xdr:col>
      <xdr:colOff>158750</xdr:colOff>
      <xdr:row>60</xdr:row>
      <xdr:rowOff>82550</xdr:rowOff>
    </xdr:to>
    <xdr:sp macro="" textlink="">
      <xdr:nvSpPr>
        <xdr:cNvPr id="270" name="楕円 269"/>
        <xdr:cNvSpPr/>
      </xdr:nvSpPr>
      <xdr:spPr>
        <a:xfrm>
          <a:off x="16459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124477</xdr:rowOff>
    </xdr:from>
    <xdr:ext cx="762000" cy="259045"/>
    <xdr:sp macro="" textlink="">
      <xdr:nvSpPr>
        <xdr:cNvPr id="271" name="その他該当値テキスト"/>
        <xdr:cNvSpPr txBox="1"/>
      </xdr:nvSpPr>
      <xdr:spPr>
        <a:xfrm>
          <a:off x="16598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152400</xdr:rowOff>
    </xdr:from>
    <xdr:to>
      <xdr:col>78</xdr:col>
      <xdr:colOff>120650</xdr:colOff>
      <xdr:row>60</xdr:row>
      <xdr:rowOff>82550</xdr:rowOff>
    </xdr:to>
    <xdr:sp macro="" textlink="">
      <xdr:nvSpPr>
        <xdr:cNvPr id="272" name="楕円 271"/>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67327</xdr:rowOff>
    </xdr:from>
    <xdr:ext cx="736600" cy="259045"/>
    <xdr:sp macro="" textlink="">
      <xdr:nvSpPr>
        <xdr:cNvPr id="273" name="テキスト ボックス 272"/>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38100</xdr:rowOff>
    </xdr:from>
    <xdr:to>
      <xdr:col>74</xdr:col>
      <xdr:colOff>31750</xdr:colOff>
      <xdr:row>59</xdr:row>
      <xdr:rowOff>139700</xdr:rowOff>
    </xdr:to>
    <xdr:sp macro="" textlink="">
      <xdr:nvSpPr>
        <xdr:cNvPr id="274" name="楕円 273"/>
        <xdr:cNvSpPr/>
      </xdr:nvSpPr>
      <xdr:spPr>
        <a:xfrm>
          <a:off x="14732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124477</xdr:rowOff>
    </xdr:from>
    <xdr:ext cx="762000" cy="259045"/>
    <xdr:sp macro="" textlink="">
      <xdr:nvSpPr>
        <xdr:cNvPr id="275" name="テキスト ボックス 274"/>
        <xdr:cNvSpPr txBox="1"/>
      </xdr:nvSpPr>
      <xdr:spPr>
        <a:xfrm>
          <a:off x="14401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重度肢体不自由児生活介護事業所運営補助事業費等の増により、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経常的経費充当一般財源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も同等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引き続き補助事業の見直しを進めていく。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5" name="直線コネクタ 304"/>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6"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7" name="直線コネクタ 306"/>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08"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09" name="直線コネクタ 308"/>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161290</xdr:rowOff>
    </xdr:to>
    <xdr:cxnSp macro="">
      <xdr:nvCxnSpPr>
        <xdr:cNvPr id="310" name="直線コネクタ 309"/>
        <xdr:cNvCxnSpPr/>
      </xdr:nvCxnSpPr>
      <xdr:spPr>
        <a:xfrm flipV="1">
          <a:off x="15671800" y="6413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1"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2" name="フローチャート: 判断 311"/>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161290</xdr:rowOff>
    </xdr:to>
    <xdr:cxnSp macro="">
      <xdr:nvCxnSpPr>
        <xdr:cNvPr id="313" name="直線コネクタ 312"/>
        <xdr:cNvCxnSpPr/>
      </xdr:nvCxnSpPr>
      <xdr:spPr>
        <a:xfrm>
          <a:off x="14782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4" name="フローチャート: 判断 31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5" name="テキスト ボックス 314"/>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161290</xdr:rowOff>
    </xdr:to>
    <xdr:cxnSp macro="">
      <xdr:nvCxnSpPr>
        <xdr:cNvPr id="316" name="直線コネクタ 315"/>
        <xdr:cNvCxnSpPr/>
      </xdr:nvCxnSpPr>
      <xdr:spPr>
        <a:xfrm flipV="1">
          <a:off x="13893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7" name="フローチャート: 判断 316"/>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8" name="テキスト ボックス 317"/>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41</xdr:row>
      <xdr:rowOff>115570</xdr:rowOff>
    </xdr:to>
    <xdr:cxnSp macro="">
      <xdr:nvCxnSpPr>
        <xdr:cNvPr id="319" name="直線コネクタ 318"/>
        <xdr:cNvCxnSpPr/>
      </xdr:nvCxnSpPr>
      <xdr:spPr>
        <a:xfrm flipV="1">
          <a:off x="13004800" y="650494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0" name="フローチャート: 判断 319"/>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1" name="テキスト ボックス 32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2" name="フローチャート: 判断 321"/>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5097</xdr:rowOff>
    </xdr:from>
    <xdr:ext cx="762000" cy="259045"/>
    <xdr:sp macro="" textlink="">
      <xdr:nvSpPr>
        <xdr:cNvPr id="323" name="テキスト ボックス 322"/>
        <xdr:cNvSpPr txBox="1"/>
      </xdr:nvSpPr>
      <xdr:spPr>
        <a:xfrm>
          <a:off x="12623800" y="68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9" name="楕円 328"/>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0"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1" name="楕円 330"/>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2" name="テキスト ボックス 33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3" name="楕円 332"/>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34" name="テキスト ボックス 333"/>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36" name="テキスト ボックス 335"/>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37" name="楕円 336"/>
        <xdr:cNvSpPr/>
      </xdr:nvSpPr>
      <xdr:spPr>
        <a:xfrm>
          <a:off x="12954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38" name="テキスト ボックス 337"/>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公債費は、一般単独事業債の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により、経常的経費充当一般財源が前年度に比べ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となったが、依然として類似団体より高い状況が続いている。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引き続き、学校施設の改築などに起債する計画であるが、その際は、財政基盤の確立に配慮した起債となるよう努めることとしている。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7" name="直線コネクタ 366"/>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68"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69" name="直線コネクタ 368"/>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118836</xdr:rowOff>
    </xdr:from>
    <xdr:to>
      <xdr:col>24</xdr:col>
      <xdr:colOff>25400</xdr:colOff>
      <xdr:row>80</xdr:row>
      <xdr:rowOff>12700</xdr:rowOff>
    </xdr:to>
    <xdr:cxnSp macro="">
      <xdr:nvCxnSpPr>
        <xdr:cNvPr id="372" name="直線コネクタ 371"/>
        <xdr:cNvCxnSpPr/>
      </xdr:nvCxnSpPr>
      <xdr:spPr>
        <a:xfrm flipV="1">
          <a:off x="3987800" y="13663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3"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82</xdr:row>
      <xdr:rowOff>61686</xdr:rowOff>
    </xdr:to>
    <xdr:cxnSp macro="">
      <xdr:nvCxnSpPr>
        <xdr:cNvPr id="375" name="直線コネクタ 374"/>
        <xdr:cNvCxnSpPr/>
      </xdr:nvCxnSpPr>
      <xdr:spPr>
        <a:xfrm flipV="1">
          <a:off x="3098800" y="137287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6" name="フローチャート: 判断 375"/>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77" name="テキスト ボックス 376"/>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82</xdr:row>
      <xdr:rowOff>61686</xdr:rowOff>
    </xdr:from>
    <xdr:to>
      <xdr:col>15</xdr:col>
      <xdr:colOff>98425</xdr:colOff>
      <xdr:row>82</xdr:row>
      <xdr:rowOff>61686</xdr:rowOff>
    </xdr:to>
    <xdr:cxnSp macro="">
      <xdr:nvCxnSpPr>
        <xdr:cNvPr id="378" name="直線コネクタ 377"/>
        <xdr:cNvCxnSpPr/>
      </xdr:nvCxnSpPr>
      <xdr:spPr>
        <a:xfrm>
          <a:off x="2209800" y="1412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9" name="フローチャート: 判断 378"/>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80" name="テキスト ボックス 379"/>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37193</xdr:rowOff>
    </xdr:from>
    <xdr:to>
      <xdr:col>11</xdr:col>
      <xdr:colOff>9525</xdr:colOff>
      <xdr:row>82</xdr:row>
      <xdr:rowOff>61686</xdr:rowOff>
    </xdr:to>
    <xdr:cxnSp macro="">
      <xdr:nvCxnSpPr>
        <xdr:cNvPr id="381" name="直線コネクタ 380"/>
        <xdr:cNvCxnSpPr/>
      </xdr:nvCxnSpPr>
      <xdr:spPr>
        <a:xfrm>
          <a:off x="1320800" y="139246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2" name="フローチャート: 判断 381"/>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83" name="テキスト ボックス 382"/>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4" name="フローチャート: 判断 383"/>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98170</xdr:rowOff>
    </xdr:from>
    <xdr:ext cx="762000" cy="259045"/>
    <xdr:sp macro="" textlink="">
      <xdr:nvSpPr>
        <xdr:cNvPr id="385" name="テキスト ボックス 384"/>
        <xdr:cNvSpPr txBox="1"/>
      </xdr:nvSpPr>
      <xdr:spPr>
        <a:xfrm>
          <a:off x="939800" y="1364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68036</xdr:rowOff>
    </xdr:from>
    <xdr:to>
      <xdr:col>24</xdr:col>
      <xdr:colOff>76200</xdr:colOff>
      <xdr:row>79</xdr:row>
      <xdr:rowOff>169636</xdr:rowOff>
    </xdr:to>
    <xdr:sp macro="" textlink="">
      <xdr:nvSpPr>
        <xdr:cNvPr id="391" name="楕円 390"/>
        <xdr:cNvSpPr/>
      </xdr:nvSpPr>
      <xdr:spPr>
        <a:xfrm>
          <a:off x="4775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40113</xdr:rowOff>
    </xdr:from>
    <xdr:ext cx="762000" cy="259045"/>
    <xdr:sp macro="" textlink="">
      <xdr:nvSpPr>
        <xdr:cNvPr id="392" name="公債費該当値テキスト"/>
        <xdr:cNvSpPr txBox="1"/>
      </xdr:nvSpPr>
      <xdr:spPr>
        <a:xfrm>
          <a:off x="4914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3" name="楕円 392"/>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4" name="テキスト ボックス 393"/>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82</xdr:row>
      <xdr:rowOff>10886</xdr:rowOff>
    </xdr:from>
    <xdr:to>
      <xdr:col>15</xdr:col>
      <xdr:colOff>149225</xdr:colOff>
      <xdr:row>82</xdr:row>
      <xdr:rowOff>112486</xdr:rowOff>
    </xdr:to>
    <xdr:sp macro="" textlink="">
      <xdr:nvSpPr>
        <xdr:cNvPr id="395" name="楕円 394"/>
        <xdr:cNvSpPr/>
      </xdr:nvSpPr>
      <xdr:spPr>
        <a:xfrm>
          <a:off x="3048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97263</xdr:rowOff>
    </xdr:from>
    <xdr:ext cx="762000" cy="259045"/>
    <xdr:sp macro="" textlink="">
      <xdr:nvSpPr>
        <xdr:cNvPr id="396" name="テキスト ボックス 395"/>
        <xdr:cNvSpPr txBox="1"/>
      </xdr:nvSpPr>
      <xdr:spPr>
        <a:xfrm>
          <a:off x="2717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10886</xdr:rowOff>
    </xdr:from>
    <xdr:to>
      <xdr:col>11</xdr:col>
      <xdr:colOff>60325</xdr:colOff>
      <xdr:row>82</xdr:row>
      <xdr:rowOff>112486</xdr:rowOff>
    </xdr:to>
    <xdr:sp macro="" textlink="">
      <xdr:nvSpPr>
        <xdr:cNvPr id="397" name="楕円 396"/>
        <xdr:cNvSpPr/>
      </xdr:nvSpPr>
      <xdr:spPr>
        <a:xfrm>
          <a:off x="2159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97263</xdr:rowOff>
    </xdr:from>
    <xdr:ext cx="762000" cy="259045"/>
    <xdr:sp macro="" textlink="">
      <xdr:nvSpPr>
        <xdr:cNvPr id="398" name="テキスト ボックス 397"/>
        <xdr:cNvSpPr txBox="1"/>
      </xdr:nvSpPr>
      <xdr:spPr>
        <a:xfrm>
          <a:off x="1828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99" name="楕円 398"/>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0" name="テキスト ボックス 399"/>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公債費を除いた経常収支比率は、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となった。歳入において</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、財政調整交付金の普通交付金が大幅に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類似団体より数値が高い状況にあることから、今後も行財政改革をこれまで以上に推進していくことにより経常収支比率のさらなる改善に努めていく。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0" name="直線コネクタ 429"/>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1"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2" name="直線コネクタ 431"/>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3"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4" name="直線コネクタ 433"/>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88900</xdr:rowOff>
    </xdr:from>
    <xdr:to>
      <xdr:col>82</xdr:col>
      <xdr:colOff>107950</xdr:colOff>
      <xdr:row>82</xdr:row>
      <xdr:rowOff>39914</xdr:rowOff>
    </xdr:to>
    <xdr:cxnSp macro="">
      <xdr:nvCxnSpPr>
        <xdr:cNvPr id="435" name="直線コネクタ 434"/>
        <xdr:cNvCxnSpPr/>
      </xdr:nvCxnSpPr>
      <xdr:spPr>
        <a:xfrm flipV="1">
          <a:off x="15671800" y="13804900"/>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6"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7" name="フローチャート: 判断 436"/>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110671</xdr:rowOff>
    </xdr:from>
    <xdr:to>
      <xdr:col>78</xdr:col>
      <xdr:colOff>69850</xdr:colOff>
      <xdr:row>82</xdr:row>
      <xdr:rowOff>39914</xdr:rowOff>
    </xdr:to>
    <xdr:cxnSp macro="">
      <xdr:nvCxnSpPr>
        <xdr:cNvPr id="438" name="直線コネクタ 437"/>
        <xdr:cNvCxnSpPr/>
      </xdr:nvCxnSpPr>
      <xdr:spPr>
        <a:xfrm>
          <a:off x="14782800" y="13826671"/>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39" name="フローチャート: 判断 438"/>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0" name="テキスト ボックス 439"/>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67129</xdr:rowOff>
    </xdr:from>
    <xdr:to>
      <xdr:col>73</xdr:col>
      <xdr:colOff>180975</xdr:colOff>
      <xdr:row>80</xdr:row>
      <xdr:rowOff>110671</xdr:rowOff>
    </xdr:to>
    <xdr:cxnSp macro="">
      <xdr:nvCxnSpPr>
        <xdr:cNvPr id="441" name="直線コネクタ 440"/>
        <xdr:cNvCxnSpPr/>
      </xdr:nvCxnSpPr>
      <xdr:spPr>
        <a:xfrm>
          <a:off x="13893800" y="13783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2" name="フローチャート: 判断 441"/>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3" name="テキスト ボックス 442"/>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81</xdr:row>
      <xdr:rowOff>146050</xdr:rowOff>
    </xdr:to>
    <xdr:cxnSp macro="">
      <xdr:nvCxnSpPr>
        <xdr:cNvPr id="444" name="直線コネクタ 443"/>
        <xdr:cNvCxnSpPr/>
      </xdr:nvCxnSpPr>
      <xdr:spPr>
        <a:xfrm flipV="1">
          <a:off x="13004800" y="137831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5" name="フローチャート: 判断 444"/>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6" name="テキスト ボックス 445"/>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7" name="フローチャート: 判断 446"/>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48" name="テキスト ボックス 447"/>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38100</xdr:rowOff>
    </xdr:from>
    <xdr:to>
      <xdr:col>82</xdr:col>
      <xdr:colOff>158750</xdr:colOff>
      <xdr:row>80</xdr:row>
      <xdr:rowOff>139700</xdr:rowOff>
    </xdr:to>
    <xdr:sp macro="" textlink="">
      <xdr:nvSpPr>
        <xdr:cNvPr id="454" name="楕円 453"/>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10177</xdr:rowOff>
    </xdr:from>
    <xdr:ext cx="762000" cy="259045"/>
    <xdr:sp macro="" textlink="">
      <xdr:nvSpPr>
        <xdr:cNvPr id="455" name="公債費以外該当値テキスト"/>
        <xdr:cNvSpPr txBox="1"/>
      </xdr:nvSpPr>
      <xdr:spPr>
        <a:xfrm>
          <a:off x="16598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160564</xdr:rowOff>
    </xdr:from>
    <xdr:to>
      <xdr:col>78</xdr:col>
      <xdr:colOff>120650</xdr:colOff>
      <xdr:row>82</xdr:row>
      <xdr:rowOff>90714</xdr:rowOff>
    </xdr:to>
    <xdr:sp macro="" textlink="">
      <xdr:nvSpPr>
        <xdr:cNvPr id="456" name="楕円 455"/>
        <xdr:cNvSpPr/>
      </xdr:nvSpPr>
      <xdr:spPr>
        <a:xfrm>
          <a:off x="15621000" y="140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75491</xdr:rowOff>
    </xdr:from>
    <xdr:ext cx="736600" cy="259045"/>
    <xdr:sp macro="" textlink="">
      <xdr:nvSpPr>
        <xdr:cNvPr id="457" name="テキスト ボックス 456"/>
        <xdr:cNvSpPr txBox="1"/>
      </xdr:nvSpPr>
      <xdr:spPr>
        <a:xfrm>
          <a:off x="15290800" y="1413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58" name="楕円 457"/>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59" name="テキスト ボックス 458"/>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16329</xdr:rowOff>
    </xdr:from>
    <xdr:to>
      <xdr:col>69</xdr:col>
      <xdr:colOff>142875</xdr:colOff>
      <xdr:row>80</xdr:row>
      <xdr:rowOff>117929</xdr:rowOff>
    </xdr:to>
    <xdr:sp macro="" textlink="">
      <xdr:nvSpPr>
        <xdr:cNvPr id="460" name="楕円 459"/>
        <xdr:cNvSpPr/>
      </xdr:nvSpPr>
      <xdr:spPr>
        <a:xfrm>
          <a:off x="13843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102706</xdr:rowOff>
    </xdr:from>
    <xdr:ext cx="762000" cy="259045"/>
    <xdr:sp macro="" textlink="">
      <xdr:nvSpPr>
        <xdr:cNvPr id="461" name="テキスト ボックス 460"/>
        <xdr:cNvSpPr txBox="1"/>
      </xdr:nvSpPr>
      <xdr:spPr>
        <a:xfrm>
          <a:off x="13512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95250</xdr:rowOff>
    </xdr:from>
    <xdr:to>
      <xdr:col>65</xdr:col>
      <xdr:colOff>53975</xdr:colOff>
      <xdr:row>82</xdr:row>
      <xdr:rowOff>25400</xdr:rowOff>
    </xdr:to>
    <xdr:sp macro="" textlink="">
      <xdr:nvSpPr>
        <xdr:cNvPr id="462" name="楕円 461"/>
        <xdr:cNvSpPr/>
      </xdr:nvSpPr>
      <xdr:spPr>
        <a:xfrm>
          <a:off x="12954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10177</xdr:rowOff>
    </xdr:from>
    <xdr:ext cx="762000" cy="259045"/>
    <xdr:sp macro="" textlink="">
      <xdr:nvSpPr>
        <xdr:cNvPr id="463" name="テキスト ボックス 462"/>
        <xdr:cNvSpPr txBox="1"/>
      </xdr:nvSpPr>
      <xdr:spPr>
        <a:xfrm>
          <a:off x="12623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42973</xdr:rowOff>
    </xdr:from>
    <xdr:to>
      <xdr:col>29</xdr:col>
      <xdr:colOff>127000</xdr:colOff>
      <xdr:row>18</xdr:row>
      <xdr:rowOff>60466</xdr:rowOff>
    </xdr:to>
    <xdr:cxnSp macro="">
      <xdr:nvCxnSpPr>
        <xdr:cNvPr id="52" name="直線コネクタ 51"/>
        <xdr:cNvCxnSpPr/>
      </xdr:nvCxnSpPr>
      <xdr:spPr bwMode="auto">
        <a:xfrm>
          <a:off x="5003800" y="3176698"/>
          <a:ext cx="6477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45244</xdr:rowOff>
    </xdr:from>
    <xdr:ext cx="762000" cy="259045"/>
    <xdr:sp macro="" textlink="">
      <xdr:nvSpPr>
        <xdr:cNvPr id="53" name="人口1人当たり決算額の推移平均値テキスト130"/>
        <xdr:cNvSpPr txBox="1"/>
      </xdr:nvSpPr>
      <xdr:spPr>
        <a:xfrm>
          <a:off x="5740400" y="317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30498</xdr:rowOff>
    </xdr:from>
    <xdr:to>
      <xdr:col>26</xdr:col>
      <xdr:colOff>50800</xdr:colOff>
      <xdr:row>18</xdr:row>
      <xdr:rowOff>42973</xdr:rowOff>
    </xdr:to>
    <xdr:cxnSp macro="">
      <xdr:nvCxnSpPr>
        <xdr:cNvPr id="55" name="直線コネクタ 54"/>
        <xdr:cNvCxnSpPr/>
      </xdr:nvCxnSpPr>
      <xdr:spPr bwMode="auto">
        <a:xfrm>
          <a:off x="4305300" y="3164223"/>
          <a:ext cx="698500" cy="1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13179</xdr:rowOff>
    </xdr:from>
    <xdr:to>
      <xdr:col>22</xdr:col>
      <xdr:colOff>114300</xdr:colOff>
      <xdr:row>18</xdr:row>
      <xdr:rowOff>30498</xdr:rowOff>
    </xdr:to>
    <xdr:cxnSp macro="">
      <xdr:nvCxnSpPr>
        <xdr:cNvPr id="58" name="直線コネクタ 57"/>
        <xdr:cNvCxnSpPr/>
      </xdr:nvCxnSpPr>
      <xdr:spPr bwMode="auto">
        <a:xfrm>
          <a:off x="3606800" y="3146904"/>
          <a:ext cx="698500" cy="1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1444</xdr:rowOff>
    </xdr:from>
    <xdr:to>
      <xdr:col>18</xdr:col>
      <xdr:colOff>177800</xdr:colOff>
      <xdr:row>18</xdr:row>
      <xdr:rowOff>13179</xdr:rowOff>
    </xdr:to>
    <xdr:cxnSp macro="">
      <xdr:nvCxnSpPr>
        <xdr:cNvPr id="61" name="直線コネクタ 60"/>
        <xdr:cNvCxnSpPr/>
      </xdr:nvCxnSpPr>
      <xdr:spPr bwMode="auto">
        <a:xfrm>
          <a:off x="2908300" y="3135169"/>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9666</xdr:rowOff>
    </xdr:from>
    <xdr:to>
      <xdr:col>29</xdr:col>
      <xdr:colOff>177800</xdr:colOff>
      <xdr:row>18</xdr:row>
      <xdr:rowOff>111266</xdr:rowOff>
    </xdr:to>
    <xdr:sp macro="" textlink="">
      <xdr:nvSpPr>
        <xdr:cNvPr id="71" name="楕円 70"/>
        <xdr:cNvSpPr/>
      </xdr:nvSpPr>
      <xdr:spPr bwMode="auto">
        <a:xfrm>
          <a:off x="5600700" y="314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26193</xdr:rowOff>
    </xdr:from>
    <xdr:ext cx="762000" cy="259045"/>
    <xdr:sp macro="" textlink="">
      <xdr:nvSpPr>
        <xdr:cNvPr id="72" name="人口1人当たり決算額の推移該当値テキスト130"/>
        <xdr:cNvSpPr txBox="1"/>
      </xdr:nvSpPr>
      <xdr:spPr>
        <a:xfrm>
          <a:off x="5740400" y="298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163623</xdr:rowOff>
    </xdr:from>
    <xdr:to>
      <xdr:col>26</xdr:col>
      <xdr:colOff>101600</xdr:colOff>
      <xdr:row>18</xdr:row>
      <xdr:rowOff>93773</xdr:rowOff>
    </xdr:to>
    <xdr:sp macro="" textlink="">
      <xdr:nvSpPr>
        <xdr:cNvPr id="73" name="楕円 72"/>
        <xdr:cNvSpPr/>
      </xdr:nvSpPr>
      <xdr:spPr bwMode="auto">
        <a:xfrm>
          <a:off x="4953000" y="312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103950</xdr:rowOff>
    </xdr:from>
    <xdr:ext cx="736600" cy="259045"/>
    <xdr:sp macro="" textlink="">
      <xdr:nvSpPr>
        <xdr:cNvPr id="74" name="テキスト ボックス 73"/>
        <xdr:cNvSpPr txBox="1"/>
      </xdr:nvSpPr>
      <xdr:spPr>
        <a:xfrm>
          <a:off x="4622800" y="2894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151148</xdr:rowOff>
    </xdr:from>
    <xdr:to>
      <xdr:col>22</xdr:col>
      <xdr:colOff>165100</xdr:colOff>
      <xdr:row>18</xdr:row>
      <xdr:rowOff>81298</xdr:rowOff>
    </xdr:to>
    <xdr:sp macro="" textlink="">
      <xdr:nvSpPr>
        <xdr:cNvPr id="75" name="楕円 74"/>
        <xdr:cNvSpPr/>
      </xdr:nvSpPr>
      <xdr:spPr bwMode="auto">
        <a:xfrm>
          <a:off x="4254500" y="31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91475</xdr:rowOff>
    </xdr:from>
    <xdr:ext cx="762000" cy="259045"/>
    <xdr:sp macro="" textlink="">
      <xdr:nvSpPr>
        <xdr:cNvPr id="76" name="テキスト ボックス 75"/>
        <xdr:cNvSpPr txBox="1"/>
      </xdr:nvSpPr>
      <xdr:spPr>
        <a:xfrm>
          <a:off x="3924300" y="288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133829</xdr:rowOff>
    </xdr:from>
    <xdr:to>
      <xdr:col>19</xdr:col>
      <xdr:colOff>38100</xdr:colOff>
      <xdr:row>18</xdr:row>
      <xdr:rowOff>63979</xdr:rowOff>
    </xdr:to>
    <xdr:sp macro="" textlink="">
      <xdr:nvSpPr>
        <xdr:cNvPr id="77" name="楕円 76"/>
        <xdr:cNvSpPr/>
      </xdr:nvSpPr>
      <xdr:spPr bwMode="auto">
        <a:xfrm>
          <a:off x="3556000" y="309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74156</xdr:rowOff>
    </xdr:from>
    <xdr:ext cx="762000" cy="259045"/>
    <xdr:sp macro="" textlink="">
      <xdr:nvSpPr>
        <xdr:cNvPr id="78" name="テキスト ボックス 77"/>
        <xdr:cNvSpPr txBox="1"/>
      </xdr:nvSpPr>
      <xdr:spPr>
        <a:xfrm>
          <a:off x="3225800" y="28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122094</xdr:rowOff>
    </xdr:from>
    <xdr:to>
      <xdr:col>15</xdr:col>
      <xdr:colOff>101600</xdr:colOff>
      <xdr:row>18</xdr:row>
      <xdr:rowOff>52244</xdr:rowOff>
    </xdr:to>
    <xdr:sp macro="" textlink="">
      <xdr:nvSpPr>
        <xdr:cNvPr id="79" name="楕円 78"/>
        <xdr:cNvSpPr/>
      </xdr:nvSpPr>
      <xdr:spPr bwMode="auto">
        <a:xfrm>
          <a:off x="2857500" y="308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62421</xdr:rowOff>
    </xdr:from>
    <xdr:ext cx="762000" cy="259045"/>
    <xdr:sp macro="" textlink="">
      <xdr:nvSpPr>
        <xdr:cNvPr id="80" name="テキスト ボックス 79"/>
        <xdr:cNvSpPr txBox="1"/>
      </xdr:nvSpPr>
      <xdr:spPr>
        <a:xfrm>
          <a:off x="2527300" y="28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342265</xdr:rowOff>
    </xdr:from>
    <xdr:to>
      <xdr:col>29</xdr:col>
      <xdr:colOff>127000</xdr:colOff>
      <xdr:row>35</xdr:row>
      <xdr:rowOff>48819</xdr:rowOff>
    </xdr:to>
    <xdr:cxnSp macro="">
      <xdr:nvCxnSpPr>
        <xdr:cNvPr id="111" name="直線コネクタ 110"/>
        <xdr:cNvCxnSpPr/>
      </xdr:nvCxnSpPr>
      <xdr:spPr bwMode="auto">
        <a:xfrm flipV="1">
          <a:off x="5003800" y="6609715"/>
          <a:ext cx="6477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188569</xdr:rowOff>
    </xdr:from>
    <xdr:to>
      <xdr:col>26</xdr:col>
      <xdr:colOff>50800</xdr:colOff>
      <xdr:row>35</xdr:row>
      <xdr:rowOff>48819</xdr:rowOff>
    </xdr:to>
    <xdr:cxnSp macro="">
      <xdr:nvCxnSpPr>
        <xdr:cNvPr id="114" name="直線コネクタ 113"/>
        <xdr:cNvCxnSpPr/>
      </xdr:nvCxnSpPr>
      <xdr:spPr bwMode="auto">
        <a:xfrm>
          <a:off x="4305300" y="6456019"/>
          <a:ext cx="698500" cy="20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188569</xdr:rowOff>
    </xdr:from>
    <xdr:to>
      <xdr:col>22</xdr:col>
      <xdr:colOff>114300</xdr:colOff>
      <xdr:row>34</xdr:row>
      <xdr:rowOff>239395</xdr:rowOff>
    </xdr:to>
    <xdr:cxnSp macro="">
      <xdr:nvCxnSpPr>
        <xdr:cNvPr id="117" name="直線コネクタ 116"/>
        <xdr:cNvCxnSpPr/>
      </xdr:nvCxnSpPr>
      <xdr:spPr bwMode="auto">
        <a:xfrm flipV="1">
          <a:off x="3606800" y="6456019"/>
          <a:ext cx="698500" cy="50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184988</xdr:rowOff>
    </xdr:from>
    <xdr:to>
      <xdr:col>18</xdr:col>
      <xdr:colOff>177800</xdr:colOff>
      <xdr:row>34</xdr:row>
      <xdr:rowOff>239395</xdr:rowOff>
    </xdr:to>
    <xdr:cxnSp macro="">
      <xdr:nvCxnSpPr>
        <xdr:cNvPr id="120" name="直線コネクタ 119"/>
        <xdr:cNvCxnSpPr/>
      </xdr:nvCxnSpPr>
      <xdr:spPr bwMode="auto">
        <a:xfrm>
          <a:off x="2908300" y="6452438"/>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291465</xdr:rowOff>
    </xdr:from>
    <xdr:to>
      <xdr:col>29</xdr:col>
      <xdr:colOff>177800</xdr:colOff>
      <xdr:row>35</xdr:row>
      <xdr:rowOff>50165</xdr:rowOff>
    </xdr:to>
    <xdr:sp macro="" textlink="">
      <xdr:nvSpPr>
        <xdr:cNvPr id="130" name="楕円 129"/>
        <xdr:cNvSpPr/>
      </xdr:nvSpPr>
      <xdr:spPr bwMode="auto">
        <a:xfrm>
          <a:off x="5600700" y="655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136542</xdr:rowOff>
    </xdr:from>
    <xdr:ext cx="762000" cy="259045"/>
    <xdr:sp macro="" textlink="">
      <xdr:nvSpPr>
        <xdr:cNvPr id="131" name="人口1人当たり決算額の推移該当値テキスト445"/>
        <xdr:cNvSpPr txBox="1"/>
      </xdr:nvSpPr>
      <xdr:spPr>
        <a:xfrm>
          <a:off x="5740400" y="640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340919</xdr:rowOff>
    </xdr:from>
    <xdr:to>
      <xdr:col>26</xdr:col>
      <xdr:colOff>101600</xdr:colOff>
      <xdr:row>35</xdr:row>
      <xdr:rowOff>99619</xdr:rowOff>
    </xdr:to>
    <xdr:sp macro="" textlink="">
      <xdr:nvSpPr>
        <xdr:cNvPr id="132" name="楕円 131"/>
        <xdr:cNvSpPr/>
      </xdr:nvSpPr>
      <xdr:spPr bwMode="auto">
        <a:xfrm>
          <a:off x="4953000" y="660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109796</xdr:rowOff>
    </xdr:from>
    <xdr:ext cx="736600" cy="259045"/>
    <xdr:sp macro="" textlink="">
      <xdr:nvSpPr>
        <xdr:cNvPr id="133" name="テキスト ボックス 132"/>
        <xdr:cNvSpPr txBox="1"/>
      </xdr:nvSpPr>
      <xdr:spPr>
        <a:xfrm>
          <a:off x="4622800" y="637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137769</xdr:rowOff>
    </xdr:from>
    <xdr:to>
      <xdr:col>22</xdr:col>
      <xdr:colOff>165100</xdr:colOff>
      <xdr:row>34</xdr:row>
      <xdr:rowOff>239370</xdr:rowOff>
    </xdr:to>
    <xdr:sp macro="" textlink="">
      <xdr:nvSpPr>
        <xdr:cNvPr id="134" name="楕円 133"/>
        <xdr:cNvSpPr/>
      </xdr:nvSpPr>
      <xdr:spPr bwMode="auto">
        <a:xfrm>
          <a:off x="4254500" y="640521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249546</xdr:rowOff>
    </xdr:from>
    <xdr:ext cx="762000" cy="259045"/>
    <xdr:sp macro="" textlink="">
      <xdr:nvSpPr>
        <xdr:cNvPr id="135" name="テキスト ボックス 134"/>
        <xdr:cNvSpPr txBox="1"/>
      </xdr:nvSpPr>
      <xdr:spPr>
        <a:xfrm>
          <a:off x="3924300" y="61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188595</xdr:rowOff>
    </xdr:from>
    <xdr:to>
      <xdr:col>19</xdr:col>
      <xdr:colOff>38100</xdr:colOff>
      <xdr:row>34</xdr:row>
      <xdr:rowOff>290195</xdr:rowOff>
    </xdr:to>
    <xdr:sp macro="" textlink="">
      <xdr:nvSpPr>
        <xdr:cNvPr id="136" name="楕円 135"/>
        <xdr:cNvSpPr/>
      </xdr:nvSpPr>
      <xdr:spPr bwMode="auto">
        <a:xfrm>
          <a:off x="3556000" y="645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300372</xdr:rowOff>
    </xdr:from>
    <xdr:ext cx="762000" cy="259045"/>
    <xdr:sp macro="" textlink="">
      <xdr:nvSpPr>
        <xdr:cNvPr id="137" name="テキスト ボックス 136"/>
        <xdr:cNvSpPr txBox="1"/>
      </xdr:nvSpPr>
      <xdr:spPr>
        <a:xfrm>
          <a:off x="3225800" y="622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134188</xdr:rowOff>
    </xdr:from>
    <xdr:to>
      <xdr:col>15</xdr:col>
      <xdr:colOff>101600</xdr:colOff>
      <xdr:row>34</xdr:row>
      <xdr:rowOff>235789</xdr:rowOff>
    </xdr:to>
    <xdr:sp macro="" textlink="">
      <xdr:nvSpPr>
        <xdr:cNvPr id="138" name="楕円 137"/>
        <xdr:cNvSpPr/>
      </xdr:nvSpPr>
      <xdr:spPr bwMode="auto">
        <a:xfrm>
          <a:off x="2857500" y="64016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245965</xdr:rowOff>
    </xdr:from>
    <xdr:ext cx="762000" cy="259045"/>
    <xdr:sp macro="" textlink="">
      <xdr:nvSpPr>
        <xdr:cNvPr id="139" name="テキスト ボックス 138"/>
        <xdr:cNvSpPr txBox="1"/>
      </xdr:nvSpPr>
      <xdr:spPr>
        <a:xfrm>
          <a:off x="2527300" y="61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29961</xdr:rowOff>
    </xdr:from>
    <xdr:to>
      <xdr:col>24</xdr:col>
      <xdr:colOff>63500</xdr:colOff>
      <xdr:row>37</xdr:row>
      <xdr:rowOff>36667</xdr:rowOff>
    </xdr:to>
    <xdr:cxnSp macro="">
      <xdr:nvCxnSpPr>
        <xdr:cNvPr id="63" name="直線コネクタ 62"/>
        <xdr:cNvCxnSpPr/>
      </xdr:nvCxnSpPr>
      <xdr:spPr>
        <a:xfrm flipV="1">
          <a:off x="3797300" y="6373611"/>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22341</xdr:rowOff>
    </xdr:from>
    <xdr:to>
      <xdr:col>19</xdr:col>
      <xdr:colOff>177800</xdr:colOff>
      <xdr:row>37</xdr:row>
      <xdr:rowOff>36667</xdr:rowOff>
    </xdr:to>
    <xdr:cxnSp macro="">
      <xdr:nvCxnSpPr>
        <xdr:cNvPr id="66" name="直線コネクタ 65"/>
        <xdr:cNvCxnSpPr/>
      </xdr:nvCxnSpPr>
      <xdr:spPr>
        <a:xfrm>
          <a:off x="2908300" y="636599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170724</xdr:rowOff>
    </xdr:from>
    <xdr:to>
      <xdr:col>15</xdr:col>
      <xdr:colOff>50800</xdr:colOff>
      <xdr:row>37</xdr:row>
      <xdr:rowOff>22341</xdr:rowOff>
    </xdr:to>
    <xdr:cxnSp macro="">
      <xdr:nvCxnSpPr>
        <xdr:cNvPr id="69" name="直線コネクタ 68"/>
        <xdr:cNvCxnSpPr/>
      </xdr:nvCxnSpPr>
      <xdr:spPr>
        <a:xfrm>
          <a:off x="2019300" y="6342924"/>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169723</xdr:rowOff>
    </xdr:from>
    <xdr:to>
      <xdr:col>10</xdr:col>
      <xdr:colOff>114300</xdr:colOff>
      <xdr:row>36</xdr:row>
      <xdr:rowOff>170724</xdr:rowOff>
    </xdr:to>
    <xdr:cxnSp macro="">
      <xdr:nvCxnSpPr>
        <xdr:cNvPr id="72" name="直線コネクタ 71"/>
        <xdr:cNvCxnSpPr/>
      </xdr:nvCxnSpPr>
      <xdr:spPr>
        <a:xfrm>
          <a:off x="1130300" y="6341923"/>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150611</xdr:rowOff>
    </xdr:from>
    <xdr:to>
      <xdr:col>24</xdr:col>
      <xdr:colOff>114300</xdr:colOff>
      <xdr:row>37</xdr:row>
      <xdr:rowOff>80761</xdr:rowOff>
    </xdr:to>
    <xdr:sp macro="" textlink="">
      <xdr:nvSpPr>
        <xdr:cNvPr id="82" name="楕円 81"/>
        <xdr:cNvSpPr/>
      </xdr:nvSpPr>
      <xdr:spPr>
        <a:xfrm>
          <a:off x="4584700" y="63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2038</xdr:rowOff>
    </xdr:from>
    <xdr:ext cx="534377" cy="259045"/>
    <xdr:sp macro="" textlink="">
      <xdr:nvSpPr>
        <xdr:cNvPr id="83" name="人件費該当値テキスト"/>
        <xdr:cNvSpPr txBox="1"/>
      </xdr:nvSpPr>
      <xdr:spPr>
        <a:xfrm>
          <a:off x="4686300" y="617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157317</xdr:rowOff>
    </xdr:from>
    <xdr:to>
      <xdr:col>20</xdr:col>
      <xdr:colOff>38100</xdr:colOff>
      <xdr:row>37</xdr:row>
      <xdr:rowOff>87467</xdr:rowOff>
    </xdr:to>
    <xdr:sp macro="" textlink="">
      <xdr:nvSpPr>
        <xdr:cNvPr id="84" name="楕円 83"/>
        <xdr:cNvSpPr/>
      </xdr:nvSpPr>
      <xdr:spPr>
        <a:xfrm>
          <a:off x="3746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103994</xdr:rowOff>
    </xdr:from>
    <xdr:ext cx="534377" cy="259045"/>
    <xdr:sp macro="" textlink="">
      <xdr:nvSpPr>
        <xdr:cNvPr id="85" name="テキスト ボックス 84"/>
        <xdr:cNvSpPr txBox="1"/>
      </xdr:nvSpPr>
      <xdr:spPr>
        <a:xfrm>
          <a:off x="3530111" y="610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142991</xdr:rowOff>
    </xdr:from>
    <xdr:to>
      <xdr:col>15</xdr:col>
      <xdr:colOff>101600</xdr:colOff>
      <xdr:row>37</xdr:row>
      <xdr:rowOff>73141</xdr:rowOff>
    </xdr:to>
    <xdr:sp macro="" textlink="">
      <xdr:nvSpPr>
        <xdr:cNvPr id="86" name="楕円 85"/>
        <xdr:cNvSpPr/>
      </xdr:nvSpPr>
      <xdr:spPr>
        <a:xfrm>
          <a:off x="2857500" y="63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89668</xdr:rowOff>
    </xdr:from>
    <xdr:ext cx="534377" cy="259045"/>
    <xdr:sp macro="" textlink="">
      <xdr:nvSpPr>
        <xdr:cNvPr id="87" name="テキスト ボックス 86"/>
        <xdr:cNvSpPr txBox="1"/>
      </xdr:nvSpPr>
      <xdr:spPr>
        <a:xfrm>
          <a:off x="2641111" y="6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119924</xdr:rowOff>
    </xdr:from>
    <xdr:to>
      <xdr:col>10</xdr:col>
      <xdr:colOff>165100</xdr:colOff>
      <xdr:row>37</xdr:row>
      <xdr:rowOff>50074</xdr:rowOff>
    </xdr:to>
    <xdr:sp macro="" textlink="">
      <xdr:nvSpPr>
        <xdr:cNvPr id="88" name="楕円 87"/>
        <xdr:cNvSpPr/>
      </xdr:nvSpPr>
      <xdr:spPr>
        <a:xfrm>
          <a:off x="1968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66601</xdr:rowOff>
    </xdr:from>
    <xdr:ext cx="534377" cy="259045"/>
    <xdr:sp macro="" textlink="">
      <xdr:nvSpPr>
        <xdr:cNvPr id="89" name="テキスト ボックス 88"/>
        <xdr:cNvSpPr txBox="1"/>
      </xdr:nvSpPr>
      <xdr:spPr>
        <a:xfrm>
          <a:off x="1752111" y="60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118923</xdr:rowOff>
    </xdr:from>
    <xdr:to>
      <xdr:col>6</xdr:col>
      <xdr:colOff>38100</xdr:colOff>
      <xdr:row>37</xdr:row>
      <xdr:rowOff>49073</xdr:rowOff>
    </xdr:to>
    <xdr:sp macro="" textlink="">
      <xdr:nvSpPr>
        <xdr:cNvPr id="90" name="楕円 89"/>
        <xdr:cNvSpPr/>
      </xdr:nvSpPr>
      <xdr:spPr>
        <a:xfrm>
          <a:off x="1079500" y="62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65600</xdr:rowOff>
    </xdr:from>
    <xdr:ext cx="534377" cy="259045"/>
    <xdr:sp macro="" textlink="">
      <xdr:nvSpPr>
        <xdr:cNvPr id="91" name="テキスト ボックス 90"/>
        <xdr:cNvSpPr txBox="1"/>
      </xdr:nvSpPr>
      <xdr:spPr>
        <a:xfrm>
          <a:off x="863111" y="60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124689</xdr:rowOff>
    </xdr:from>
    <xdr:to>
      <xdr:col>24</xdr:col>
      <xdr:colOff>63500</xdr:colOff>
      <xdr:row>58</xdr:row>
      <xdr:rowOff>129402</xdr:rowOff>
    </xdr:to>
    <xdr:cxnSp macro="">
      <xdr:nvCxnSpPr>
        <xdr:cNvPr id="123" name="直線コネクタ 122"/>
        <xdr:cNvCxnSpPr/>
      </xdr:nvCxnSpPr>
      <xdr:spPr>
        <a:xfrm>
          <a:off x="3797300" y="10068789"/>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112758</xdr:rowOff>
    </xdr:from>
    <xdr:to>
      <xdr:col>19</xdr:col>
      <xdr:colOff>177800</xdr:colOff>
      <xdr:row>58</xdr:row>
      <xdr:rowOff>124689</xdr:rowOff>
    </xdr:to>
    <xdr:cxnSp macro="">
      <xdr:nvCxnSpPr>
        <xdr:cNvPr id="126" name="直線コネクタ 125"/>
        <xdr:cNvCxnSpPr/>
      </xdr:nvCxnSpPr>
      <xdr:spPr>
        <a:xfrm>
          <a:off x="2908300" y="10056858"/>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112758</xdr:rowOff>
    </xdr:from>
    <xdr:to>
      <xdr:col>15</xdr:col>
      <xdr:colOff>50800</xdr:colOff>
      <xdr:row>58</xdr:row>
      <xdr:rowOff>126757</xdr:rowOff>
    </xdr:to>
    <xdr:cxnSp macro="">
      <xdr:nvCxnSpPr>
        <xdr:cNvPr id="129" name="直線コネクタ 128"/>
        <xdr:cNvCxnSpPr/>
      </xdr:nvCxnSpPr>
      <xdr:spPr>
        <a:xfrm flipV="1">
          <a:off x="2019300" y="10056858"/>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126757</xdr:rowOff>
    </xdr:from>
    <xdr:to>
      <xdr:col>10</xdr:col>
      <xdr:colOff>114300</xdr:colOff>
      <xdr:row>58</xdr:row>
      <xdr:rowOff>147440</xdr:rowOff>
    </xdr:to>
    <xdr:cxnSp macro="">
      <xdr:nvCxnSpPr>
        <xdr:cNvPr id="132" name="直線コネクタ 131"/>
        <xdr:cNvCxnSpPr/>
      </xdr:nvCxnSpPr>
      <xdr:spPr>
        <a:xfrm flipV="1">
          <a:off x="1130300" y="100708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78602</xdr:rowOff>
    </xdr:from>
    <xdr:to>
      <xdr:col>24</xdr:col>
      <xdr:colOff>114300</xdr:colOff>
      <xdr:row>59</xdr:row>
      <xdr:rowOff>8752</xdr:rowOff>
    </xdr:to>
    <xdr:sp macro="" textlink="">
      <xdr:nvSpPr>
        <xdr:cNvPr id="142" name="楕円 141"/>
        <xdr:cNvSpPr/>
      </xdr:nvSpPr>
      <xdr:spPr>
        <a:xfrm>
          <a:off x="4584700" y="100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101479</xdr:rowOff>
    </xdr:from>
    <xdr:ext cx="534377" cy="259045"/>
    <xdr:sp macro="" textlink="">
      <xdr:nvSpPr>
        <xdr:cNvPr id="143" name="物件費該当値テキスト"/>
        <xdr:cNvSpPr txBox="1"/>
      </xdr:nvSpPr>
      <xdr:spPr>
        <a:xfrm>
          <a:off x="4686300" y="98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73889</xdr:rowOff>
    </xdr:from>
    <xdr:to>
      <xdr:col>20</xdr:col>
      <xdr:colOff>38100</xdr:colOff>
      <xdr:row>59</xdr:row>
      <xdr:rowOff>4039</xdr:rowOff>
    </xdr:to>
    <xdr:sp macro="" textlink="">
      <xdr:nvSpPr>
        <xdr:cNvPr id="144" name="楕円 143"/>
        <xdr:cNvSpPr/>
      </xdr:nvSpPr>
      <xdr:spPr>
        <a:xfrm>
          <a:off x="3746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20566</xdr:rowOff>
    </xdr:from>
    <xdr:ext cx="534377" cy="259045"/>
    <xdr:sp macro="" textlink="">
      <xdr:nvSpPr>
        <xdr:cNvPr id="145" name="テキスト ボックス 144"/>
        <xdr:cNvSpPr txBox="1"/>
      </xdr:nvSpPr>
      <xdr:spPr>
        <a:xfrm>
          <a:off x="3530111" y="97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61958</xdr:rowOff>
    </xdr:from>
    <xdr:to>
      <xdr:col>15</xdr:col>
      <xdr:colOff>101600</xdr:colOff>
      <xdr:row>58</xdr:row>
      <xdr:rowOff>163558</xdr:rowOff>
    </xdr:to>
    <xdr:sp macro="" textlink="">
      <xdr:nvSpPr>
        <xdr:cNvPr id="146" name="楕円 145"/>
        <xdr:cNvSpPr/>
      </xdr:nvSpPr>
      <xdr:spPr>
        <a:xfrm>
          <a:off x="2857500" y="100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8635</xdr:rowOff>
    </xdr:from>
    <xdr:ext cx="534377" cy="259045"/>
    <xdr:sp macro="" textlink="">
      <xdr:nvSpPr>
        <xdr:cNvPr id="147" name="テキスト ボックス 146"/>
        <xdr:cNvSpPr txBox="1"/>
      </xdr:nvSpPr>
      <xdr:spPr>
        <a:xfrm>
          <a:off x="2641111" y="9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75957</xdr:rowOff>
    </xdr:from>
    <xdr:to>
      <xdr:col>10</xdr:col>
      <xdr:colOff>165100</xdr:colOff>
      <xdr:row>59</xdr:row>
      <xdr:rowOff>6107</xdr:rowOff>
    </xdr:to>
    <xdr:sp macro="" textlink="">
      <xdr:nvSpPr>
        <xdr:cNvPr id="148" name="楕円 147"/>
        <xdr:cNvSpPr/>
      </xdr:nvSpPr>
      <xdr:spPr>
        <a:xfrm>
          <a:off x="1968500" y="100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22634</xdr:rowOff>
    </xdr:from>
    <xdr:ext cx="534377" cy="259045"/>
    <xdr:sp macro="" textlink="">
      <xdr:nvSpPr>
        <xdr:cNvPr id="149" name="テキスト ボックス 148"/>
        <xdr:cNvSpPr txBox="1"/>
      </xdr:nvSpPr>
      <xdr:spPr>
        <a:xfrm>
          <a:off x="1752111" y="979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96640</xdr:rowOff>
    </xdr:from>
    <xdr:to>
      <xdr:col>6</xdr:col>
      <xdr:colOff>38100</xdr:colOff>
      <xdr:row>59</xdr:row>
      <xdr:rowOff>26790</xdr:rowOff>
    </xdr:to>
    <xdr:sp macro="" textlink="">
      <xdr:nvSpPr>
        <xdr:cNvPr id="150" name="楕円 149"/>
        <xdr:cNvSpPr/>
      </xdr:nvSpPr>
      <xdr:spPr>
        <a:xfrm>
          <a:off x="1079500" y="100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43317</xdr:rowOff>
    </xdr:from>
    <xdr:ext cx="534377" cy="259045"/>
    <xdr:sp macro="" textlink="">
      <xdr:nvSpPr>
        <xdr:cNvPr id="151" name="テキスト ボックス 150"/>
        <xdr:cNvSpPr txBox="1"/>
      </xdr:nvSpPr>
      <xdr:spPr>
        <a:xfrm>
          <a:off x="863111" y="981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48805</xdr:rowOff>
    </xdr:from>
    <xdr:to>
      <xdr:col>24</xdr:col>
      <xdr:colOff>63500</xdr:colOff>
      <xdr:row>77</xdr:row>
      <xdr:rowOff>75910</xdr:rowOff>
    </xdr:to>
    <xdr:cxnSp macro="">
      <xdr:nvCxnSpPr>
        <xdr:cNvPr id="182" name="直線コネクタ 181"/>
        <xdr:cNvCxnSpPr/>
      </xdr:nvCxnSpPr>
      <xdr:spPr>
        <a:xfrm flipV="1">
          <a:off x="3797300" y="13250455"/>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3" name="維持補修費平均値テキスト"/>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75910</xdr:rowOff>
    </xdr:from>
    <xdr:to>
      <xdr:col>19</xdr:col>
      <xdr:colOff>177800</xdr:colOff>
      <xdr:row>77</xdr:row>
      <xdr:rowOff>85381</xdr:rowOff>
    </xdr:to>
    <xdr:cxnSp macro="">
      <xdr:nvCxnSpPr>
        <xdr:cNvPr id="185" name="直線コネクタ 184"/>
        <xdr:cNvCxnSpPr/>
      </xdr:nvCxnSpPr>
      <xdr:spPr>
        <a:xfrm flipV="1">
          <a:off x="2908300" y="13277560"/>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7" name="テキスト ボックス 186"/>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82550</xdr:rowOff>
    </xdr:from>
    <xdr:to>
      <xdr:col>15</xdr:col>
      <xdr:colOff>50800</xdr:colOff>
      <xdr:row>77</xdr:row>
      <xdr:rowOff>85381</xdr:rowOff>
    </xdr:to>
    <xdr:cxnSp macro="">
      <xdr:nvCxnSpPr>
        <xdr:cNvPr id="188" name="直線コネクタ 187"/>
        <xdr:cNvCxnSpPr/>
      </xdr:nvCxnSpPr>
      <xdr:spPr>
        <a:xfrm>
          <a:off x="2019300" y="13284200"/>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0" name="テキスト ボックス 189"/>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82550</xdr:rowOff>
    </xdr:from>
    <xdr:to>
      <xdr:col>10</xdr:col>
      <xdr:colOff>114300</xdr:colOff>
      <xdr:row>77</xdr:row>
      <xdr:rowOff>112159</xdr:rowOff>
    </xdr:to>
    <xdr:cxnSp macro="">
      <xdr:nvCxnSpPr>
        <xdr:cNvPr id="191" name="直線コネクタ 190"/>
        <xdr:cNvCxnSpPr/>
      </xdr:nvCxnSpPr>
      <xdr:spPr>
        <a:xfrm flipV="1">
          <a:off x="1130300" y="13284200"/>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3" name="テキスト ボックス 192"/>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5" name="テキスト ボックス 194"/>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169455</xdr:rowOff>
    </xdr:from>
    <xdr:to>
      <xdr:col>24</xdr:col>
      <xdr:colOff>114300</xdr:colOff>
      <xdr:row>77</xdr:row>
      <xdr:rowOff>99605</xdr:rowOff>
    </xdr:to>
    <xdr:sp macro="" textlink="">
      <xdr:nvSpPr>
        <xdr:cNvPr id="201" name="楕円 200"/>
        <xdr:cNvSpPr/>
      </xdr:nvSpPr>
      <xdr:spPr>
        <a:xfrm>
          <a:off x="4584700" y="131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147882</xdr:rowOff>
    </xdr:from>
    <xdr:ext cx="469744" cy="259045"/>
    <xdr:sp macro="" textlink="">
      <xdr:nvSpPr>
        <xdr:cNvPr id="202" name="維持補修費該当値テキスト"/>
        <xdr:cNvSpPr txBox="1"/>
      </xdr:nvSpPr>
      <xdr:spPr>
        <a:xfrm>
          <a:off x="4686300" y="131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25110</xdr:rowOff>
    </xdr:from>
    <xdr:to>
      <xdr:col>20</xdr:col>
      <xdr:colOff>38100</xdr:colOff>
      <xdr:row>77</xdr:row>
      <xdr:rowOff>126710</xdr:rowOff>
    </xdr:to>
    <xdr:sp macro="" textlink="">
      <xdr:nvSpPr>
        <xdr:cNvPr id="203" name="楕円 202"/>
        <xdr:cNvSpPr/>
      </xdr:nvSpPr>
      <xdr:spPr>
        <a:xfrm>
          <a:off x="3746500" y="132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117837</xdr:rowOff>
    </xdr:from>
    <xdr:ext cx="469744" cy="259045"/>
    <xdr:sp macro="" textlink="">
      <xdr:nvSpPr>
        <xdr:cNvPr id="204" name="テキスト ボックス 203"/>
        <xdr:cNvSpPr txBox="1"/>
      </xdr:nvSpPr>
      <xdr:spPr>
        <a:xfrm>
          <a:off x="3562428" y="133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34581</xdr:rowOff>
    </xdr:from>
    <xdr:to>
      <xdr:col>15</xdr:col>
      <xdr:colOff>101600</xdr:colOff>
      <xdr:row>77</xdr:row>
      <xdr:rowOff>136181</xdr:rowOff>
    </xdr:to>
    <xdr:sp macro="" textlink="">
      <xdr:nvSpPr>
        <xdr:cNvPr id="205" name="楕円 204"/>
        <xdr:cNvSpPr/>
      </xdr:nvSpPr>
      <xdr:spPr>
        <a:xfrm>
          <a:off x="2857500" y="132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127308</xdr:rowOff>
    </xdr:from>
    <xdr:ext cx="469744" cy="259045"/>
    <xdr:sp macro="" textlink="">
      <xdr:nvSpPr>
        <xdr:cNvPr id="206" name="テキスト ボックス 205"/>
        <xdr:cNvSpPr txBox="1"/>
      </xdr:nvSpPr>
      <xdr:spPr>
        <a:xfrm>
          <a:off x="2673428" y="133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31750</xdr:rowOff>
    </xdr:from>
    <xdr:to>
      <xdr:col>10</xdr:col>
      <xdr:colOff>165100</xdr:colOff>
      <xdr:row>77</xdr:row>
      <xdr:rowOff>133350</xdr:rowOff>
    </xdr:to>
    <xdr:sp macro="" textlink="">
      <xdr:nvSpPr>
        <xdr:cNvPr id="207" name="楕円 206"/>
        <xdr:cNvSpPr/>
      </xdr:nvSpPr>
      <xdr:spPr>
        <a:xfrm>
          <a:off x="1968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124477</xdr:rowOff>
    </xdr:from>
    <xdr:ext cx="469744" cy="259045"/>
    <xdr:sp macro="" textlink="">
      <xdr:nvSpPr>
        <xdr:cNvPr id="208" name="テキスト ボックス 207"/>
        <xdr:cNvSpPr txBox="1"/>
      </xdr:nvSpPr>
      <xdr:spPr>
        <a:xfrm>
          <a:off x="1784428"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61359</xdr:rowOff>
    </xdr:from>
    <xdr:to>
      <xdr:col>6</xdr:col>
      <xdr:colOff>38100</xdr:colOff>
      <xdr:row>77</xdr:row>
      <xdr:rowOff>162959</xdr:rowOff>
    </xdr:to>
    <xdr:sp macro="" textlink="">
      <xdr:nvSpPr>
        <xdr:cNvPr id="209" name="楕円 208"/>
        <xdr:cNvSpPr/>
      </xdr:nvSpPr>
      <xdr:spPr>
        <a:xfrm>
          <a:off x="1079500" y="132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154086</xdr:rowOff>
    </xdr:from>
    <xdr:ext cx="469744" cy="259045"/>
    <xdr:sp macro="" textlink="">
      <xdr:nvSpPr>
        <xdr:cNvPr id="210" name="テキスト ボックス 209"/>
        <xdr:cNvSpPr txBox="1"/>
      </xdr:nvSpPr>
      <xdr:spPr>
        <a:xfrm>
          <a:off x="895428" y="1335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79138</xdr:rowOff>
    </xdr:from>
    <xdr:to>
      <xdr:col>24</xdr:col>
      <xdr:colOff>63500</xdr:colOff>
      <xdr:row>93</xdr:row>
      <xdr:rowOff>91546</xdr:rowOff>
    </xdr:to>
    <xdr:cxnSp macro="">
      <xdr:nvCxnSpPr>
        <xdr:cNvPr id="242" name="直線コネクタ 241"/>
        <xdr:cNvCxnSpPr/>
      </xdr:nvCxnSpPr>
      <xdr:spPr>
        <a:xfrm flipV="1">
          <a:off x="3797300" y="16023988"/>
          <a:ext cx="8382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3"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91546</xdr:rowOff>
    </xdr:from>
    <xdr:to>
      <xdr:col>19</xdr:col>
      <xdr:colOff>177800</xdr:colOff>
      <xdr:row>93</xdr:row>
      <xdr:rowOff>142182</xdr:rowOff>
    </xdr:to>
    <xdr:cxnSp macro="">
      <xdr:nvCxnSpPr>
        <xdr:cNvPr id="245" name="直線コネクタ 244"/>
        <xdr:cNvCxnSpPr/>
      </xdr:nvCxnSpPr>
      <xdr:spPr>
        <a:xfrm flipV="1">
          <a:off x="2908300" y="16036396"/>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7" name="テキスト ボックス 246"/>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142182</xdr:rowOff>
    </xdr:from>
    <xdr:to>
      <xdr:col>15</xdr:col>
      <xdr:colOff>50800</xdr:colOff>
      <xdr:row>94</xdr:row>
      <xdr:rowOff>39802</xdr:rowOff>
    </xdr:to>
    <xdr:cxnSp macro="">
      <xdr:nvCxnSpPr>
        <xdr:cNvPr id="248" name="直線コネクタ 247"/>
        <xdr:cNvCxnSpPr/>
      </xdr:nvCxnSpPr>
      <xdr:spPr>
        <a:xfrm flipV="1">
          <a:off x="2019300" y="16087032"/>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0" name="テキスト ボックス 249"/>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39802</xdr:rowOff>
    </xdr:from>
    <xdr:to>
      <xdr:col>10</xdr:col>
      <xdr:colOff>114300</xdr:colOff>
      <xdr:row>94</xdr:row>
      <xdr:rowOff>159669</xdr:rowOff>
    </xdr:to>
    <xdr:cxnSp macro="">
      <xdr:nvCxnSpPr>
        <xdr:cNvPr id="251" name="直線コネクタ 250"/>
        <xdr:cNvCxnSpPr/>
      </xdr:nvCxnSpPr>
      <xdr:spPr>
        <a:xfrm flipV="1">
          <a:off x="1130300" y="16156102"/>
          <a:ext cx="889000" cy="1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3" name="テキスト ボックス 252"/>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5" name="テキスト ボックス 254"/>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28338</xdr:rowOff>
    </xdr:from>
    <xdr:to>
      <xdr:col>24</xdr:col>
      <xdr:colOff>114300</xdr:colOff>
      <xdr:row>93</xdr:row>
      <xdr:rowOff>129938</xdr:rowOff>
    </xdr:to>
    <xdr:sp macro="" textlink="">
      <xdr:nvSpPr>
        <xdr:cNvPr id="261" name="楕円 260"/>
        <xdr:cNvSpPr/>
      </xdr:nvSpPr>
      <xdr:spPr>
        <a:xfrm>
          <a:off x="4584700" y="159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51215</xdr:rowOff>
    </xdr:from>
    <xdr:ext cx="599010" cy="259045"/>
    <xdr:sp macro="" textlink="">
      <xdr:nvSpPr>
        <xdr:cNvPr id="262" name="扶助費該当値テキスト"/>
        <xdr:cNvSpPr txBox="1"/>
      </xdr:nvSpPr>
      <xdr:spPr>
        <a:xfrm>
          <a:off x="4686300" y="1582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40746</xdr:rowOff>
    </xdr:from>
    <xdr:to>
      <xdr:col>20</xdr:col>
      <xdr:colOff>38100</xdr:colOff>
      <xdr:row>93</xdr:row>
      <xdr:rowOff>142346</xdr:rowOff>
    </xdr:to>
    <xdr:sp macro="" textlink="">
      <xdr:nvSpPr>
        <xdr:cNvPr id="263" name="楕円 262"/>
        <xdr:cNvSpPr/>
      </xdr:nvSpPr>
      <xdr:spPr>
        <a:xfrm>
          <a:off x="3746500" y="159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158873</xdr:rowOff>
    </xdr:from>
    <xdr:ext cx="599010" cy="259045"/>
    <xdr:sp macro="" textlink="">
      <xdr:nvSpPr>
        <xdr:cNvPr id="264" name="テキスト ボックス 263"/>
        <xdr:cNvSpPr txBox="1"/>
      </xdr:nvSpPr>
      <xdr:spPr>
        <a:xfrm>
          <a:off x="3497795" y="1576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91382</xdr:rowOff>
    </xdr:from>
    <xdr:to>
      <xdr:col>15</xdr:col>
      <xdr:colOff>101600</xdr:colOff>
      <xdr:row>94</xdr:row>
      <xdr:rowOff>21532</xdr:rowOff>
    </xdr:to>
    <xdr:sp macro="" textlink="">
      <xdr:nvSpPr>
        <xdr:cNvPr id="265" name="楕円 264"/>
        <xdr:cNvSpPr/>
      </xdr:nvSpPr>
      <xdr:spPr>
        <a:xfrm>
          <a:off x="2857500" y="160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38059</xdr:rowOff>
    </xdr:from>
    <xdr:ext cx="599010" cy="259045"/>
    <xdr:sp macro="" textlink="">
      <xdr:nvSpPr>
        <xdr:cNvPr id="266" name="テキスト ボックス 265"/>
        <xdr:cNvSpPr txBox="1"/>
      </xdr:nvSpPr>
      <xdr:spPr>
        <a:xfrm>
          <a:off x="2608795" y="1581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160452</xdr:rowOff>
    </xdr:from>
    <xdr:to>
      <xdr:col>10</xdr:col>
      <xdr:colOff>165100</xdr:colOff>
      <xdr:row>94</xdr:row>
      <xdr:rowOff>90602</xdr:rowOff>
    </xdr:to>
    <xdr:sp macro="" textlink="">
      <xdr:nvSpPr>
        <xdr:cNvPr id="267" name="楕円 266"/>
        <xdr:cNvSpPr/>
      </xdr:nvSpPr>
      <xdr:spPr>
        <a:xfrm>
          <a:off x="1968500" y="161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107129</xdr:rowOff>
    </xdr:from>
    <xdr:ext cx="599010" cy="259045"/>
    <xdr:sp macro="" textlink="">
      <xdr:nvSpPr>
        <xdr:cNvPr id="268" name="テキスト ボックス 267"/>
        <xdr:cNvSpPr txBox="1"/>
      </xdr:nvSpPr>
      <xdr:spPr>
        <a:xfrm>
          <a:off x="1719795" y="1588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108869</xdr:rowOff>
    </xdr:from>
    <xdr:to>
      <xdr:col>6</xdr:col>
      <xdr:colOff>38100</xdr:colOff>
      <xdr:row>95</xdr:row>
      <xdr:rowOff>39019</xdr:rowOff>
    </xdr:to>
    <xdr:sp macro="" textlink="">
      <xdr:nvSpPr>
        <xdr:cNvPr id="269" name="楕円 268"/>
        <xdr:cNvSpPr/>
      </xdr:nvSpPr>
      <xdr:spPr>
        <a:xfrm>
          <a:off x="1079500" y="162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55546</xdr:rowOff>
    </xdr:from>
    <xdr:ext cx="599010" cy="259045"/>
    <xdr:sp macro="" textlink="">
      <xdr:nvSpPr>
        <xdr:cNvPr id="270" name="テキスト ボックス 269"/>
        <xdr:cNvSpPr txBox="1"/>
      </xdr:nvSpPr>
      <xdr:spPr>
        <a:xfrm>
          <a:off x="830795" y="1600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50938</xdr:rowOff>
    </xdr:from>
    <xdr:to>
      <xdr:col>55</xdr:col>
      <xdr:colOff>0</xdr:colOff>
      <xdr:row>37</xdr:row>
      <xdr:rowOff>90682</xdr:rowOff>
    </xdr:to>
    <xdr:cxnSp macro="">
      <xdr:nvCxnSpPr>
        <xdr:cNvPr id="302" name="直線コネクタ 301"/>
        <xdr:cNvCxnSpPr/>
      </xdr:nvCxnSpPr>
      <xdr:spPr>
        <a:xfrm flipV="1">
          <a:off x="9639300" y="6394588"/>
          <a:ext cx="8382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3"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90322</xdr:rowOff>
    </xdr:from>
    <xdr:to>
      <xdr:col>50</xdr:col>
      <xdr:colOff>114300</xdr:colOff>
      <xdr:row>37</xdr:row>
      <xdr:rowOff>90682</xdr:rowOff>
    </xdr:to>
    <xdr:cxnSp macro="">
      <xdr:nvCxnSpPr>
        <xdr:cNvPr id="305" name="直線コネクタ 304"/>
        <xdr:cNvCxnSpPr/>
      </xdr:nvCxnSpPr>
      <xdr:spPr>
        <a:xfrm>
          <a:off x="8750300" y="6433972"/>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167295</xdr:rowOff>
    </xdr:from>
    <xdr:to>
      <xdr:col>45</xdr:col>
      <xdr:colOff>177800</xdr:colOff>
      <xdr:row>37</xdr:row>
      <xdr:rowOff>90322</xdr:rowOff>
    </xdr:to>
    <xdr:cxnSp macro="">
      <xdr:nvCxnSpPr>
        <xdr:cNvPr id="308" name="直線コネクタ 307"/>
        <xdr:cNvCxnSpPr/>
      </xdr:nvCxnSpPr>
      <xdr:spPr>
        <a:xfrm>
          <a:off x="7861300" y="6339495"/>
          <a:ext cx="889000" cy="9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0" name="テキスト ボックス 309"/>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105377</xdr:rowOff>
    </xdr:from>
    <xdr:to>
      <xdr:col>41</xdr:col>
      <xdr:colOff>50800</xdr:colOff>
      <xdr:row>36</xdr:row>
      <xdr:rowOff>167295</xdr:rowOff>
    </xdr:to>
    <xdr:cxnSp macro="">
      <xdr:nvCxnSpPr>
        <xdr:cNvPr id="311" name="直線コネクタ 310"/>
        <xdr:cNvCxnSpPr/>
      </xdr:nvCxnSpPr>
      <xdr:spPr>
        <a:xfrm>
          <a:off x="6972300" y="6277577"/>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3" name="テキスト ボックス 312"/>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5" name="テキスト ボックス 314"/>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xdr:rowOff>
    </xdr:from>
    <xdr:to>
      <xdr:col>55</xdr:col>
      <xdr:colOff>50800</xdr:colOff>
      <xdr:row>37</xdr:row>
      <xdr:rowOff>101738</xdr:rowOff>
    </xdr:to>
    <xdr:sp macro="" textlink="">
      <xdr:nvSpPr>
        <xdr:cNvPr id="321" name="楕円 320"/>
        <xdr:cNvSpPr/>
      </xdr:nvSpPr>
      <xdr:spPr>
        <a:xfrm>
          <a:off x="10426700" y="63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23015</xdr:rowOff>
    </xdr:from>
    <xdr:ext cx="534377" cy="259045"/>
    <xdr:sp macro="" textlink="">
      <xdr:nvSpPr>
        <xdr:cNvPr id="322" name="補助費等該当値テキスト"/>
        <xdr:cNvSpPr txBox="1"/>
      </xdr:nvSpPr>
      <xdr:spPr>
        <a:xfrm>
          <a:off x="10528300" y="61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39882</xdr:rowOff>
    </xdr:from>
    <xdr:to>
      <xdr:col>50</xdr:col>
      <xdr:colOff>165100</xdr:colOff>
      <xdr:row>37</xdr:row>
      <xdr:rowOff>141482</xdr:rowOff>
    </xdr:to>
    <xdr:sp macro="" textlink="">
      <xdr:nvSpPr>
        <xdr:cNvPr id="323" name="楕円 322"/>
        <xdr:cNvSpPr/>
      </xdr:nvSpPr>
      <xdr:spPr>
        <a:xfrm>
          <a:off x="9588500" y="63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158009</xdr:rowOff>
    </xdr:from>
    <xdr:ext cx="534377" cy="259045"/>
    <xdr:sp macro="" textlink="">
      <xdr:nvSpPr>
        <xdr:cNvPr id="324" name="テキスト ボックス 323"/>
        <xdr:cNvSpPr txBox="1"/>
      </xdr:nvSpPr>
      <xdr:spPr>
        <a:xfrm>
          <a:off x="9372111" y="61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39522</xdr:rowOff>
    </xdr:from>
    <xdr:to>
      <xdr:col>46</xdr:col>
      <xdr:colOff>38100</xdr:colOff>
      <xdr:row>37</xdr:row>
      <xdr:rowOff>141122</xdr:rowOff>
    </xdr:to>
    <xdr:sp macro="" textlink="">
      <xdr:nvSpPr>
        <xdr:cNvPr id="325" name="楕円 324"/>
        <xdr:cNvSpPr/>
      </xdr:nvSpPr>
      <xdr:spPr>
        <a:xfrm>
          <a:off x="8699500" y="63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157649</xdr:rowOff>
    </xdr:from>
    <xdr:ext cx="534377" cy="259045"/>
    <xdr:sp macro="" textlink="">
      <xdr:nvSpPr>
        <xdr:cNvPr id="326" name="テキスト ボックス 325"/>
        <xdr:cNvSpPr txBox="1"/>
      </xdr:nvSpPr>
      <xdr:spPr>
        <a:xfrm>
          <a:off x="8483111" y="61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116495</xdr:rowOff>
    </xdr:from>
    <xdr:to>
      <xdr:col>41</xdr:col>
      <xdr:colOff>101600</xdr:colOff>
      <xdr:row>37</xdr:row>
      <xdr:rowOff>46645</xdr:rowOff>
    </xdr:to>
    <xdr:sp macro="" textlink="">
      <xdr:nvSpPr>
        <xdr:cNvPr id="327" name="楕円 326"/>
        <xdr:cNvSpPr/>
      </xdr:nvSpPr>
      <xdr:spPr>
        <a:xfrm>
          <a:off x="7810500" y="62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63172</xdr:rowOff>
    </xdr:from>
    <xdr:ext cx="534377" cy="259045"/>
    <xdr:sp macro="" textlink="">
      <xdr:nvSpPr>
        <xdr:cNvPr id="328" name="テキスト ボックス 327"/>
        <xdr:cNvSpPr txBox="1"/>
      </xdr:nvSpPr>
      <xdr:spPr>
        <a:xfrm>
          <a:off x="7594111" y="60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54577</xdr:rowOff>
    </xdr:from>
    <xdr:to>
      <xdr:col>36</xdr:col>
      <xdr:colOff>165100</xdr:colOff>
      <xdr:row>36</xdr:row>
      <xdr:rowOff>156177</xdr:rowOff>
    </xdr:to>
    <xdr:sp macro="" textlink="">
      <xdr:nvSpPr>
        <xdr:cNvPr id="329" name="楕円 328"/>
        <xdr:cNvSpPr/>
      </xdr:nvSpPr>
      <xdr:spPr>
        <a:xfrm>
          <a:off x="6921500" y="62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1254</xdr:rowOff>
    </xdr:from>
    <xdr:ext cx="534377" cy="259045"/>
    <xdr:sp macro="" textlink="">
      <xdr:nvSpPr>
        <xdr:cNvPr id="330" name="テキスト ボックス 329"/>
        <xdr:cNvSpPr txBox="1"/>
      </xdr:nvSpPr>
      <xdr:spPr>
        <a:xfrm>
          <a:off x="6705111" y="60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152022</xdr:rowOff>
    </xdr:from>
    <xdr:to>
      <xdr:col>55</xdr:col>
      <xdr:colOff>0</xdr:colOff>
      <xdr:row>57</xdr:row>
      <xdr:rowOff>79159</xdr:rowOff>
    </xdr:to>
    <xdr:cxnSp macro="">
      <xdr:nvCxnSpPr>
        <xdr:cNvPr id="359" name="直線コネクタ 358"/>
        <xdr:cNvCxnSpPr/>
      </xdr:nvCxnSpPr>
      <xdr:spPr>
        <a:xfrm flipV="1">
          <a:off x="9639300" y="9753222"/>
          <a:ext cx="838200" cy="9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0"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54508</xdr:rowOff>
    </xdr:from>
    <xdr:to>
      <xdr:col>50</xdr:col>
      <xdr:colOff>114300</xdr:colOff>
      <xdr:row>57</xdr:row>
      <xdr:rowOff>79159</xdr:rowOff>
    </xdr:to>
    <xdr:cxnSp macro="">
      <xdr:nvCxnSpPr>
        <xdr:cNvPr id="362" name="直線コネクタ 361"/>
        <xdr:cNvCxnSpPr/>
      </xdr:nvCxnSpPr>
      <xdr:spPr>
        <a:xfrm>
          <a:off x="8750300" y="982715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98930</xdr:rowOff>
    </xdr:from>
    <xdr:ext cx="534377" cy="259045"/>
    <xdr:sp macro="" textlink="">
      <xdr:nvSpPr>
        <xdr:cNvPr id="364" name="テキスト ボックス 363"/>
        <xdr:cNvSpPr txBox="1"/>
      </xdr:nvSpPr>
      <xdr:spPr>
        <a:xfrm>
          <a:off x="9372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54508</xdr:rowOff>
    </xdr:from>
    <xdr:to>
      <xdr:col>45</xdr:col>
      <xdr:colOff>177800</xdr:colOff>
      <xdr:row>57</xdr:row>
      <xdr:rowOff>84448</xdr:rowOff>
    </xdr:to>
    <xdr:cxnSp macro="">
      <xdr:nvCxnSpPr>
        <xdr:cNvPr id="365" name="直線コネクタ 364"/>
        <xdr:cNvCxnSpPr/>
      </xdr:nvCxnSpPr>
      <xdr:spPr>
        <a:xfrm flipV="1">
          <a:off x="7861300" y="9827158"/>
          <a:ext cx="889000" cy="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7" name="テキスト ボックス 366"/>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44496</xdr:rowOff>
    </xdr:from>
    <xdr:to>
      <xdr:col>41</xdr:col>
      <xdr:colOff>50800</xdr:colOff>
      <xdr:row>57</xdr:row>
      <xdr:rowOff>84448</xdr:rowOff>
    </xdr:to>
    <xdr:cxnSp macro="">
      <xdr:nvCxnSpPr>
        <xdr:cNvPr id="368" name="直線コネクタ 367"/>
        <xdr:cNvCxnSpPr/>
      </xdr:nvCxnSpPr>
      <xdr:spPr>
        <a:xfrm>
          <a:off x="6972300" y="9817146"/>
          <a:ext cx="889000" cy="3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0" name="テキスト ボックス 369"/>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101222</xdr:rowOff>
    </xdr:from>
    <xdr:to>
      <xdr:col>55</xdr:col>
      <xdr:colOff>50800</xdr:colOff>
      <xdr:row>57</xdr:row>
      <xdr:rowOff>31372</xdr:rowOff>
    </xdr:to>
    <xdr:sp macro="" textlink="">
      <xdr:nvSpPr>
        <xdr:cNvPr id="378" name="楕円 377"/>
        <xdr:cNvSpPr/>
      </xdr:nvSpPr>
      <xdr:spPr>
        <a:xfrm>
          <a:off x="10426700" y="97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124099</xdr:rowOff>
    </xdr:from>
    <xdr:ext cx="534377" cy="259045"/>
    <xdr:sp macro="" textlink="">
      <xdr:nvSpPr>
        <xdr:cNvPr id="379" name="普通建設事業費該当値テキスト"/>
        <xdr:cNvSpPr txBox="1"/>
      </xdr:nvSpPr>
      <xdr:spPr>
        <a:xfrm>
          <a:off x="10528300" y="95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28359</xdr:rowOff>
    </xdr:from>
    <xdr:to>
      <xdr:col>50</xdr:col>
      <xdr:colOff>165100</xdr:colOff>
      <xdr:row>57</xdr:row>
      <xdr:rowOff>129959</xdr:rowOff>
    </xdr:to>
    <xdr:sp macro="" textlink="">
      <xdr:nvSpPr>
        <xdr:cNvPr id="380" name="楕円 379"/>
        <xdr:cNvSpPr/>
      </xdr:nvSpPr>
      <xdr:spPr>
        <a:xfrm>
          <a:off x="9588500" y="98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121086</xdr:rowOff>
    </xdr:from>
    <xdr:ext cx="534377" cy="259045"/>
    <xdr:sp macro="" textlink="">
      <xdr:nvSpPr>
        <xdr:cNvPr id="381" name="テキスト ボックス 380"/>
        <xdr:cNvSpPr txBox="1"/>
      </xdr:nvSpPr>
      <xdr:spPr>
        <a:xfrm>
          <a:off x="9372111" y="98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3708</xdr:rowOff>
    </xdr:from>
    <xdr:to>
      <xdr:col>46</xdr:col>
      <xdr:colOff>38100</xdr:colOff>
      <xdr:row>57</xdr:row>
      <xdr:rowOff>105308</xdr:rowOff>
    </xdr:to>
    <xdr:sp macro="" textlink="">
      <xdr:nvSpPr>
        <xdr:cNvPr id="382" name="楕円 381"/>
        <xdr:cNvSpPr/>
      </xdr:nvSpPr>
      <xdr:spPr>
        <a:xfrm>
          <a:off x="8699500" y="97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96435</xdr:rowOff>
    </xdr:from>
    <xdr:ext cx="534377" cy="259045"/>
    <xdr:sp macro="" textlink="">
      <xdr:nvSpPr>
        <xdr:cNvPr id="383" name="テキスト ボックス 382"/>
        <xdr:cNvSpPr txBox="1"/>
      </xdr:nvSpPr>
      <xdr:spPr>
        <a:xfrm>
          <a:off x="8483111" y="986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33648</xdr:rowOff>
    </xdr:from>
    <xdr:to>
      <xdr:col>41</xdr:col>
      <xdr:colOff>101600</xdr:colOff>
      <xdr:row>57</xdr:row>
      <xdr:rowOff>135248</xdr:rowOff>
    </xdr:to>
    <xdr:sp macro="" textlink="">
      <xdr:nvSpPr>
        <xdr:cNvPr id="384" name="楕円 383"/>
        <xdr:cNvSpPr/>
      </xdr:nvSpPr>
      <xdr:spPr>
        <a:xfrm>
          <a:off x="7810500" y="98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126375</xdr:rowOff>
    </xdr:from>
    <xdr:ext cx="534377" cy="259045"/>
    <xdr:sp macro="" textlink="">
      <xdr:nvSpPr>
        <xdr:cNvPr id="385" name="テキスト ボックス 384"/>
        <xdr:cNvSpPr txBox="1"/>
      </xdr:nvSpPr>
      <xdr:spPr>
        <a:xfrm>
          <a:off x="7594111" y="98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165146</xdr:rowOff>
    </xdr:from>
    <xdr:to>
      <xdr:col>36</xdr:col>
      <xdr:colOff>165100</xdr:colOff>
      <xdr:row>57</xdr:row>
      <xdr:rowOff>95296</xdr:rowOff>
    </xdr:to>
    <xdr:sp macro="" textlink="">
      <xdr:nvSpPr>
        <xdr:cNvPr id="386" name="楕円 385"/>
        <xdr:cNvSpPr/>
      </xdr:nvSpPr>
      <xdr:spPr>
        <a:xfrm>
          <a:off x="6921500" y="9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86423</xdr:rowOff>
    </xdr:from>
    <xdr:ext cx="534377" cy="259045"/>
    <xdr:sp macro="" textlink="">
      <xdr:nvSpPr>
        <xdr:cNvPr id="387" name="テキスト ボックス 386"/>
        <xdr:cNvSpPr txBox="1"/>
      </xdr:nvSpPr>
      <xdr:spPr>
        <a:xfrm>
          <a:off x="6705111" y="98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105867</xdr:rowOff>
    </xdr:from>
    <xdr:to>
      <xdr:col>55</xdr:col>
      <xdr:colOff>0</xdr:colOff>
      <xdr:row>77</xdr:row>
      <xdr:rowOff>109159</xdr:rowOff>
    </xdr:to>
    <xdr:cxnSp macro="">
      <xdr:nvCxnSpPr>
        <xdr:cNvPr id="414" name="直線コネクタ 413"/>
        <xdr:cNvCxnSpPr/>
      </xdr:nvCxnSpPr>
      <xdr:spPr>
        <a:xfrm flipV="1">
          <a:off x="9639300" y="12793167"/>
          <a:ext cx="838200" cy="5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140479</xdr:rowOff>
    </xdr:from>
    <xdr:ext cx="469744" cy="259045"/>
    <xdr:sp macro="" textlink="">
      <xdr:nvSpPr>
        <xdr:cNvPr id="415" name="普通建設事業費 （ うち新規整備　）平均値テキスト"/>
        <xdr:cNvSpPr txBox="1"/>
      </xdr:nvSpPr>
      <xdr:spPr>
        <a:xfrm>
          <a:off x="10528300" y="1317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76378</xdr:rowOff>
    </xdr:from>
    <xdr:to>
      <xdr:col>50</xdr:col>
      <xdr:colOff>114300</xdr:colOff>
      <xdr:row>77</xdr:row>
      <xdr:rowOff>109159</xdr:rowOff>
    </xdr:to>
    <xdr:cxnSp macro="">
      <xdr:nvCxnSpPr>
        <xdr:cNvPr id="417" name="直線コネクタ 416"/>
        <xdr:cNvCxnSpPr/>
      </xdr:nvCxnSpPr>
      <xdr:spPr>
        <a:xfrm>
          <a:off x="8750300" y="12935128"/>
          <a:ext cx="8890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9" name="テキスト ボックス 418"/>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59599</xdr:rowOff>
    </xdr:from>
    <xdr:to>
      <xdr:col>45</xdr:col>
      <xdr:colOff>177800</xdr:colOff>
      <xdr:row>75</xdr:row>
      <xdr:rowOff>76378</xdr:rowOff>
    </xdr:to>
    <xdr:cxnSp macro="">
      <xdr:nvCxnSpPr>
        <xdr:cNvPr id="420" name="直線コネクタ 419"/>
        <xdr:cNvCxnSpPr/>
      </xdr:nvCxnSpPr>
      <xdr:spPr>
        <a:xfrm>
          <a:off x="7861300" y="12918349"/>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2" name="テキスト ボックス 421"/>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74640</xdr:rowOff>
    </xdr:from>
    <xdr:to>
      <xdr:col>41</xdr:col>
      <xdr:colOff>50800</xdr:colOff>
      <xdr:row>75</xdr:row>
      <xdr:rowOff>59599</xdr:rowOff>
    </xdr:to>
    <xdr:cxnSp macro="">
      <xdr:nvCxnSpPr>
        <xdr:cNvPr id="423" name="直線コネクタ 422"/>
        <xdr:cNvCxnSpPr/>
      </xdr:nvCxnSpPr>
      <xdr:spPr>
        <a:xfrm>
          <a:off x="6972300" y="12590490"/>
          <a:ext cx="889000" cy="3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5" name="テキスト ボックス 424"/>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55067</xdr:rowOff>
    </xdr:from>
    <xdr:to>
      <xdr:col>55</xdr:col>
      <xdr:colOff>50800</xdr:colOff>
      <xdr:row>74</xdr:row>
      <xdr:rowOff>156667</xdr:rowOff>
    </xdr:to>
    <xdr:sp macro="" textlink="">
      <xdr:nvSpPr>
        <xdr:cNvPr id="433" name="楕円 432"/>
        <xdr:cNvSpPr/>
      </xdr:nvSpPr>
      <xdr:spPr>
        <a:xfrm>
          <a:off x="104267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77944</xdr:rowOff>
    </xdr:from>
    <xdr:ext cx="534377" cy="259045"/>
    <xdr:sp macro="" textlink="">
      <xdr:nvSpPr>
        <xdr:cNvPr id="434" name="普通建設事業費 （ うち新規整備　）該当値テキスト"/>
        <xdr:cNvSpPr txBox="1"/>
      </xdr:nvSpPr>
      <xdr:spPr>
        <a:xfrm>
          <a:off x="10528300" y="125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58359</xdr:rowOff>
    </xdr:from>
    <xdr:to>
      <xdr:col>50</xdr:col>
      <xdr:colOff>165100</xdr:colOff>
      <xdr:row>77</xdr:row>
      <xdr:rowOff>159959</xdr:rowOff>
    </xdr:to>
    <xdr:sp macro="" textlink="">
      <xdr:nvSpPr>
        <xdr:cNvPr id="435" name="楕円 434"/>
        <xdr:cNvSpPr/>
      </xdr:nvSpPr>
      <xdr:spPr>
        <a:xfrm>
          <a:off x="9588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151086</xdr:rowOff>
    </xdr:from>
    <xdr:ext cx="469744" cy="259045"/>
    <xdr:sp macro="" textlink="">
      <xdr:nvSpPr>
        <xdr:cNvPr id="436" name="テキスト ボックス 435"/>
        <xdr:cNvSpPr txBox="1"/>
      </xdr:nvSpPr>
      <xdr:spPr>
        <a:xfrm>
          <a:off x="9404428"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25578</xdr:rowOff>
    </xdr:from>
    <xdr:to>
      <xdr:col>46</xdr:col>
      <xdr:colOff>38100</xdr:colOff>
      <xdr:row>75</xdr:row>
      <xdr:rowOff>127178</xdr:rowOff>
    </xdr:to>
    <xdr:sp macro="" textlink="">
      <xdr:nvSpPr>
        <xdr:cNvPr id="437" name="楕円 436"/>
        <xdr:cNvSpPr/>
      </xdr:nvSpPr>
      <xdr:spPr>
        <a:xfrm>
          <a:off x="8699500" y="12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143705</xdr:rowOff>
    </xdr:from>
    <xdr:ext cx="534377" cy="259045"/>
    <xdr:sp macro="" textlink="">
      <xdr:nvSpPr>
        <xdr:cNvPr id="438" name="テキスト ボックス 437"/>
        <xdr:cNvSpPr txBox="1"/>
      </xdr:nvSpPr>
      <xdr:spPr>
        <a:xfrm>
          <a:off x="8483111" y="126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8799</xdr:rowOff>
    </xdr:from>
    <xdr:to>
      <xdr:col>41</xdr:col>
      <xdr:colOff>101600</xdr:colOff>
      <xdr:row>75</xdr:row>
      <xdr:rowOff>110399</xdr:rowOff>
    </xdr:to>
    <xdr:sp macro="" textlink="">
      <xdr:nvSpPr>
        <xdr:cNvPr id="439" name="楕円 438"/>
        <xdr:cNvSpPr/>
      </xdr:nvSpPr>
      <xdr:spPr>
        <a:xfrm>
          <a:off x="7810500" y="128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126926</xdr:rowOff>
    </xdr:from>
    <xdr:ext cx="534377" cy="259045"/>
    <xdr:sp macro="" textlink="">
      <xdr:nvSpPr>
        <xdr:cNvPr id="440" name="テキスト ボックス 439"/>
        <xdr:cNvSpPr txBox="1"/>
      </xdr:nvSpPr>
      <xdr:spPr>
        <a:xfrm>
          <a:off x="7594111" y="1264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23840</xdr:rowOff>
    </xdr:from>
    <xdr:to>
      <xdr:col>36</xdr:col>
      <xdr:colOff>165100</xdr:colOff>
      <xdr:row>73</xdr:row>
      <xdr:rowOff>125440</xdr:rowOff>
    </xdr:to>
    <xdr:sp macro="" textlink="">
      <xdr:nvSpPr>
        <xdr:cNvPr id="441" name="楕円 440"/>
        <xdr:cNvSpPr/>
      </xdr:nvSpPr>
      <xdr:spPr>
        <a:xfrm>
          <a:off x="6921500" y="125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141967</xdr:rowOff>
    </xdr:from>
    <xdr:ext cx="534377" cy="259045"/>
    <xdr:sp macro="" textlink="">
      <xdr:nvSpPr>
        <xdr:cNvPr id="442" name="テキスト ボックス 441"/>
        <xdr:cNvSpPr txBox="1"/>
      </xdr:nvSpPr>
      <xdr:spPr>
        <a:xfrm>
          <a:off x="6705111" y="123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124405</xdr:rowOff>
    </xdr:from>
    <xdr:to>
      <xdr:col>55</xdr:col>
      <xdr:colOff>0</xdr:colOff>
      <xdr:row>97</xdr:row>
      <xdr:rowOff>163790</xdr:rowOff>
    </xdr:to>
    <xdr:cxnSp macro="">
      <xdr:nvCxnSpPr>
        <xdr:cNvPr id="473" name="直線コネクタ 472"/>
        <xdr:cNvCxnSpPr/>
      </xdr:nvCxnSpPr>
      <xdr:spPr>
        <a:xfrm flipV="1">
          <a:off x="9639300" y="16755055"/>
          <a:ext cx="8382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4" name="普通建設事業費 （ うち更新整備　）平均値テキスト"/>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163790</xdr:rowOff>
    </xdr:from>
    <xdr:to>
      <xdr:col>50</xdr:col>
      <xdr:colOff>114300</xdr:colOff>
      <xdr:row>97</xdr:row>
      <xdr:rowOff>169244</xdr:rowOff>
    </xdr:to>
    <xdr:cxnSp macro="">
      <xdr:nvCxnSpPr>
        <xdr:cNvPr id="476" name="直線コネクタ 475"/>
        <xdr:cNvCxnSpPr/>
      </xdr:nvCxnSpPr>
      <xdr:spPr>
        <a:xfrm flipV="1">
          <a:off x="8750300" y="16794440"/>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8" name="テキスト ボックス 477"/>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169244</xdr:rowOff>
    </xdr:from>
    <xdr:to>
      <xdr:col>45</xdr:col>
      <xdr:colOff>177800</xdr:colOff>
      <xdr:row>98</xdr:row>
      <xdr:rowOff>120008</xdr:rowOff>
    </xdr:to>
    <xdr:cxnSp macro="">
      <xdr:nvCxnSpPr>
        <xdr:cNvPr id="479" name="直線コネクタ 478"/>
        <xdr:cNvCxnSpPr/>
      </xdr:nvCxnSpPr>
      <xdr:spPr>
        <a:xfrm flipV="1">
          <a:off x="7861300" y="16799894"/>
          <a:ext cx="889000" cy="1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1" name="テキスト ボックス 480"/>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120008</xdr:rowOff>
    </xdr:from>
    <xdr:to>
      <xdr:col>41</xdr:col>
      <xdr:colOff>50800</xdr:colOff>
      <xdr:row>98</xdr:row>
      <xdr:rowOff>138317</xdr:rowOff>
    </xdr:to>
    <xdr:cxnSp macro="">
      <xdr:nvCxnSpPr>
        <xdr:cNvPr id="482" name="直線コネクタ 481"/>
        <xdr:cNvCxnSpPr/>
      </xdr:nvCxnSpPr>
      <xdr:spPr>
        <a:xfrm flipV="1">
          <a:off x="6972300" y="16922108"/>
          <a:ext cx="88900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141059</xdr:rowOff>
    </xdr:from>
    <xdr:ext cx="534377" cy="259045"/>
    <xdr:sp macro="" textlink="">
      <xdr:nvSpPr>
        <xdr:cNvPr id="484" name="テキスト ボックス 483"/>
        <xdr:cNvSpPr txBox="1"/>
      </xdr:nvSpPr>
      <xdr:spPr>
        <a:xfrm>
          <a:off x="7594111" y="166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6" name="テキスト ボックス 485"/>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73605</xdr:rowOff>
    </xdr:from>
    <xdr:to>
      <xdr:col>55</xdr:col>
      <xdr:colOff>50800</xdr:colOff>
      <xdr:row>98</xdr:row>
      <xdr:rowOff>3755</xdr:rowOff>
    </xdr:to>
    <xdr:sp macro="" textlink="">
      <xdr:nvSpPr>
        <xdr:cNvPr id="492" name="楕円 491"/>
        <xdr:cNvSpPr/>
      </xdr:nvSpPr>
      <xdr:spPr>
        <a:xfrm>
          <a:off x="10426700" y="167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96482</xdr:rowOff>
    </xdr:from>
    <xdr:ext cx="534377" cy="259045"/>
    <xdr:sp macro="" textlink="">
      <xdr:nvSpPr>
        <xdr:cNvPr id="493" name="普通建設事業費 （ うち更新整備　）該当値テキスト"/>
        <xdr:cNvSpPr txBox="1"/>
      </xdr:nvSpPr>
      <xdr:spPr>
        <a:xfrm>
          <a:off x="10528300" y="165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112990</xdr:rowOff>
    </xdr:from>
    <xdr:to>
      <xdr:col>50</xdr:col>
      <xdr:colOff>165100</xdr:colOff>
      <xdr:row>98</xdr:row>
      <xdr:rowOff>43140</xdr:rowOff>
    </xdr:to>
    <xdr:sp macro="" textlink="">
      <xdr:nvSpPr>
        <xdr:cNvPr id="494" name="楕円 493"/>
        <xdr:cNvSpPr/>
      </xdr:nvSpPr>
      <xdr:spPr>
        <a:xfrm>
          <a:off x="9588500" y="167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59667</xdr:rowOff>
    </xdr:from>
    <xdr:ext cx="534377" cy="259045"/>
    <xdr:sp macro="" textlink="">
      <xdr:nvSpPr>
        <xdr:cNvPr id="495" name="テキスト ボックス 494"/>
        <xdr:cNvSpPr txBox="1"/>
      </xdr:nvSpPr>
      <xdr:spPr>
        <a:xfrm>
          <a:off x="9372111" y="165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118444</xdr:rowOff>
    </xdr:from>
    <xdr:to>
      <xdr:col>46</xdr:col>
      <xdr:colOff>38100</xdr:colOff>
      <xdr:row>98</xdr:row>
      <xdr:rowOff>48594</xdr:rowOff>
    </xdr:to>
    <xdr:sp macro="" textlink="">
      <xdr:nvSpPr>
        <xdr:cNvPr id="496" name="楕円 495"/>
        <xdr:cNvSpPr/>
      </xdr:nvSpPr>
      <xdr:spPr>
        <a:xfrm>
          <a:off x="8699500" y="167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65121</xdr:rowOff>
    </xdr:from>
    <xdr:ext cx="534377" cy="259045"/>
    <xdr:sp macro="" textlink="">
      <xdr:nvSpPr>
        <xdr:cNvPr id="497" name="テキスト ボックス 496"/>
        <xdr:cNvSpPr txBox="1"/>
      </xdr:nvSpPr>
      <xdr:spPr>
        <a:xfrm>
          <a:off x="8483111" y="165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69208</xdr:rowOff>
    </xdr:from>
    <xdr:to>
      <xdr:col>41</xdr:col>
      <xdr:colOff>101600</xdr:colOff>
      <xdr:row>98</xdr:row>
      <xdr:rowOff>170808</xdr:rowOff>
    </xdr:to>
    <xdr:sp macro="" textlink="">
      <xdr:nvSpPr>
        <xdr:cNvPr id="498" name="楕円 497"/>
        <xdr:cNvSpPr/>
      </xdr:nvSpPr>
      <xdr:spPr>
        <a:xfrm>
          <a:off x="7810500" y="168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161935</xdr:rowOff>
    </xdr:from>
    <xdr:ext cx="534377" cy="259045"/>
    <xdr:sp macro="" textlink="">
      <xdr:nvSpPr>
        <xdr:cNvPr id="499" name="テキスト ボックス 498"/>
        <xdr:cNvSpPr txBox="1"/>
      </xdr:nvSpPr>
      <xdr:spPr>
        <a:xfrm>
          <a:off x="7594111" y="1696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87517</xdr:rowOff>
    </xdr:from>
    <xdr:to>
      <xdr:col>36</xdr:col>
      <xdr:colOff>165100</xdr:colOff>
      <xdr:row>99</xdr:row>
      <xdr:rowOff>17667</xdr:rowOff>
    </xdr:to>
    <xdr:sp macro="" textlink="">
      <xdr:nvSpPr>
        <xdr:cNvPr id="500" name="楕円 499"/>
        <xdr:cNvSpPr/>
      </xdr:nvSpPr>
      <xdr:spPr>
        <a:xfrm>
          <a:off x="6921500" y="168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8794</xdr:rowOff>
    </xdr:from>
    <xdr:ext cx="534377" cy="259045"/>
    <xdr:sp macro="" textlink="">
      <xdr:nvSpPr>
        <xdr:cNvPr id="501" name="テキスト ボックス 500"/>
        <xdr:cNvSpPr txBox="1"/>
      </xdr:nvSpPr>
      <xdr:spPr>
        <a:xfrm>
          <a:off x="6705111" y="169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5" name="直線コネクタ 634"/>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6"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7" name="直線コネクタ 636"/>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8"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9" name="直線コネクタ 638"/>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41728</xdr:rowOff>
    </xdr:from>
    <xdr:to>
      <xdr:col>85</xdr:col>
      <xdr:colOff>127000</xdr:colOff>
      <xdr:row>73</xdr:row>
      <xdr:rowOff>45103</xdr:rowOff>
    </xdr:to>
    <xdr:cxnSp macro="">
      <xdr:nvCxnSpPr>
        <xdr:cNvPr id="640" name="直線コネクタ 639"/>
        <xdr:cNvCxnSpPr/>
      </xdr:nvCxnSpPr>
      <xdr:spPr>
        <a:xfrm flipV="1">
          <a:off x="15481300" y="12557578"/>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46209</xdr:rowOff>
    </xdr:from>
    <xdr:ext cx="469744" cy="259045"/>
    <xdr:sp macro="" textlink="">
      <xdr:nvSpPr>
        <xdr:cNvPr id="641" name="公債費平均値テキスト"/>
        <xdr:cNvSpPr txBox="1"/>
      </xdr:nvSpPr>
      <xdr:spPr>
        <a:xfrm>
          <a:off x="16370300" y="1290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2" name="フローチャート: 判断 641"/>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168765</xdr:rowOff>
    </xdr:from>
    <xdr:to>
      <xdr:col>81</xdr:col>
      <xdr:colOff>50800</xdr:colOff>
      <xdr:row>73</xdr:row>
      <xdr:rowOff>45103</xdr:rowOff>
    </xdr:to>
    <xdr:cxnSp macro="">
      <xdr:nvCxnSpPr>
        <xdr:cNvPr id="643" name="直線コネクタ 642"/>
        <xdr:cNvCxnSpPr/>
      </xdr:nvCxnSpPr>
      <xdr:spPr>
        <a:xfrm>
          <a:off x="14592300" y="12170265"/>
          <a:ext cx="889000" cy="39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4" name="フローチャート: 判断 643"/>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16055</xdr:rowOff>
    </xdr:from>
    <xdr:ext cx="469744" cy="259045"/>
    <xdr:sp macro="" textlink="">
      <xdr:nvSpPr>
        <xdr:cNvPr id="645" name="テキスト ボックス 644"/>
        <xdr:cNvSpPr txBox="1"/>
      </xdr:nvSpPr>
      <xdr:spPr>
        <a:xfrm>
          <a:off x="15246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157117</xdr:rowOff>
    </xdr:from>
    <xdr:to>
      <xdr:col>76</xdr:col>
      <xdr:colOff>114300</xdr:colOff>
      <xdr:row>70</xdr:row>
      <xdr:rowOff>168765</xdr:rowOff>
    </xdr:to>
    <xdr:cxnSp macro="">
      <xdr:nvCxnSpPr>
        <xdr:cNvPr id="646" name="直線コネクタ 645"/>
        <xdr:cNvCxnSpPr/>
      </xdr:nvCxnSpPr>
      <xdr:spPr>
        <a:xfrm>
          <a:off x="13703300" y="12158617"/>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7" name="フローチャート: 判断 646"/>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1250</xdr:rowOff>
    </xdr:from>
    <xdr:ext cx="469744" cy="259045"/>
    <xdr:sp macro="" textlink="">
      <xdr:nvSpPr>
        <xdr:cNvPr id="648" name="テキスト ボックス 647"/>
        <xdr:cNvSpPr txBox="1"/>
      </xdr:nvSpPr>
      <xdr:spPr>
        <a:xfrm>
          <a:off x="14357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157117</xdr:rowOff>
    </xdr:from>
    <xdr:to>
      <xdr:col>71</xdr:col>
      <xdr:colOff>177800</xdr:colOff>
      <xdr:row>72</xdr:row>
      <xdr:rowOff>50328</xdr:rowOff>
    </xdr:to>
    <xdr:cxnSp macro="">
      <xdr:nvCxnSpPr>
        <xdr:cNvPr id="649" name="直線コネクタ 648"/>
        <xdr:cNvCxnSpPr/>
      </xdr:nvCxnSpPr>
      <xdr:spPr>
        <a:xfrm flipV="1">
          <a:off x="12814300" y="12158617"/>
          <a:ext cx="889000" cy="2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50" name="フローチャート: 判断 649"/>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126545</xdr:rowOff>
    </xdr:from>
    <xdr:ext cx="469744" cy="259045"/>
    <xdr:sp macro="" textlink="">
      <xdr:nvSpPr>
        <xdr:cNvPr id="651" name="テキスト ボックス 650"/>
        <xdr:cNvSpPr txBox="1"/>
      </xdr:nvSpPr>
      <xdr:spPr>
        <a:xfrm>
          <a:off x="13468428" y="1264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2" name="フローチャート: 判断 651"/>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166605</xdr:rowOff>
    </xdr:from>
    <xdr:ext cx="534377" cy="259045"/>
    <xdr:sp macro="" textlink="">
      <xdr:nvSpPr>
        <xdr:cNvPr id="653" name="テキスト ボックス 652"/>
        <xdr:cNvSpPr txBox="1"/>
      </xdr:nvSpPr>
      <xdr:spPr>
        <a:xfrm>
          <a:off x="12547111" y="1251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162378</xdr:rowOff>
    </xdr:from>
    <xdr:to>
      <xdr:col>85</xdr:col>
      <xdr:colOff>177800</xdr:colOff>
      <xdr:row>73</xdr:row>
      <xdr:rowOff>92528</xdr:rowOff>
    </xdr:to>
    <xdr:sp macro="" textlink="">
      <xdr:nvSpPr>
        <xdr:cNvPr id="659" name="楕円 658"/>
        <xdr:cNvSpPr/>
      </xdr:nvSpPr>
      <xdr:spPr>
        <a:xfrm>
          <a:off x="16268700" y="125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13805</xdr:rowOff>
    </xdr:from>
    <xdr:ext cx="469744" cy="259045"/>
    <xdr:sp macro="" textlink="">
      <xdr:nvSpPr>
        <xdr:cNvPr id="660" name="公債費該当値テキスト"/>
        <xdr:cNvSpPr txBox="1"/>
      </xdr:nvSpPr>
      <xdr:spPr>
        <a:xfrm>
          <a:off x="16370300" y="1235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165753</xdr:rowOff>
    </xdr:from>
    <xdr:to>
      <xdr:col>81</xdr:col>
      <xdr:colOff>101600</xdr:colOff>
      <xdr:row>73</xdr:row>
      <xdr:rowOff>95903</xdr:rowOff>
    </xdr:to>
    <xdr:sp macro="" textlink="">
      <xdr:nvSpPr>
        <xdr:cNvPr id="661" name="楕円 660"/>
        <xdr:cNvSpPr/>
      </xdr:nvSpPr>
      <xdr:spPr>
        <a:xfrm>
          <a:off x="15430500" y="125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112430</xdr:rowOff>
    </xdr:from>
    <xdr:ext cx="469744" cy="259045"/>
    <xdr:sp macro="" textlink="">
      <xdr:nvSpPr>
        <xdr:cNvPr id="662" name="テキスト ボックス 661"/>
        <xdr:cNvSpPr txBox="1"/>
      </xdr:nvSpPr>
      <xdr:spPr>
        <a:xfrm>
          <a:off x="15246428" y="1228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117965</xdr:rowOff>
    </xdr:from>
    <xdr:to>
      <xdr:col>76</xdr:col>
      <xdr:colOff>165100</xdr:colOff>
      <xdr:row>71</xdr:row>
      <xdr:rowOff>48115</xdr:rowOff>
    </xdr:to>
    <xdr:sp macro="" textlink="">
      <xdr:nvSpPr>
        <xdr:cNvPr id="663" name="楕円 662"/>
        <xdr:cNvSpPr/>
      </xdr:nvSpPr>
      <xdr:spPr>
        <a:xfrm>
          <a:off x="14541500" y="121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64642</xdr:rowOff>
    </xdr:from>
    <xdr:ext cx="534377" cy="259045"/>
    <xdr:sp macro="" textlink="">
      <xdr:nvSpPr>
        <xdr:cNvPr id="664" name="テキスト ボックス 663"/>
        <xdr:cNvSpPr txBox="1"/>
      </xdr:nvSpPr>
      <xdr:spPr>
        <a:xfrm>
          <a:off x="14325111" y="1189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106317</xdr:rowOff>
    </xdr:from>
    <xdr:to>
      <xdr:col>72</xdr:col>
      <xdr:colOff>38100</xdr:colOff>
      <xdr:row>71</xdr:row>
      <xdr:rowOff>36467</xdr:rowOff>
    </xdr:to>
    <xdr:sp macro="" textlink="">
      <xdr:nvSpPr>
        <xdr:cNvPr id="665" name="楕円 664"/>
        <xdr:cNvSpPr/>
      </xdr:nvSpPr>
      <xdr:spPr>
        <a:xfrm>
          <a:off x="13652500" y="121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52994</xdr:rowOff>
    </xdr:from>
    <xdr:ext cx="534377" cy="259045"/>
    <xdr:sp macro="" textlink="">
      <xdr:nvSpPr>
        <xdr:cNvPr id="666" name="テキスト ボックス 665"/>
        <xdr:cNvSpPr txBox="1"/>
      </xdr:nvSpPr>
      <xdr:spPr>
        <a:xfrm>
          <a:off x="13436111" y="118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170978</xdr:rowOff>
    </xdr:from>
    <xdr:to>
      <xdr:col>67</xdr:col>
      <xdr:colOff>101600</xdr:colOff>
      <xdr:row>72</xdr:row>
      <xdr:rowOff>101128</xdr:rowOff>
    </xdr:to>
    <xdr:sp macro="" textlink="">
      <xdr:nvSpPr>
        <xdr:cNvPr id="667" name="楕円 666"/>
        <xdr:cNvSpPr/>
      </xdr:nvSpPr>
      <xdr:spPr>
        <a:xfrm>
          <a:off x="12763500" y="12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117655</xdr:rowOff>
    </xdr:from>
    <xdr:ext cx="534377" cy="259045"/>
    <xdr:sp macro="" textlink="">
      <xdr:nvSpPr>
        <xdr:cNvPr id="668" name="テキスト ボックス 667"/>
        <xdr:cNvSpPr txBox="1"/>
      </xdr:nvSpPr>
      <xdr:spPr>
        <a:xfrm>
          <a:off x="12547111" y="121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2" name="直線コネクタ 691"/>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3"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4" name="直線コネクタ 693"/>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5"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6" name="直線コネクタ 695"/>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19552</xdr:rowOff>
    </xdr:from>
    <xdr:to>
      <xdr:col>85</xdr:col>
      <xdr:colOff>127000</xdr:colOff>
      <xdr:row>98</xdr:row>
      <xdr:rowOff>3321</xdr:rowOff>
    </xdr:to>
    <xdr:cxnSp macro="">
      <xdr:nvCxnSpPr>
        <xdr:cNvPr id="697" name="直線コネクタ 696"/>
        <xdr:cNvCxnSpPr/>
      </xdr:nvCxnSpPr>
      <xdr:spPr>
        <a:xfrm flipV="1">
          <a:off x="15481300" y="16650202"/>
          <a:ext cx="8382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698"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9" name="フローチャート: 判断 698"/>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40049</xdr:rowOff>
    </xdr:from>
    <xdr:to>
      <xdr:col>81</xdr:col>
      <xdr:colOff>50800</xdr:colOff>
      <xdr:row>98</xdr:row>
      <xdr:rowOff>3321</xdr:rowOff>
    </xdr:to>
    <xdr:cxnSp macro="">
      <xdr:nvCxnSpPr>
        <xdr:cNvPr id="700" name="直線コネクタ 699"/>
        <xdr:cNvCxnSpPr/>
      </xdr:nvCxnSpPr>
      <xdr:spPr>
        <a:xfrm>
          <a:off x="14592300" y="16670699"/>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701" name="フローチャート: 判断 700"/>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2" name="テキスト ボックス 701"/>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40049</xdr:rowOff>
    </xdr:from>
    <xdr:to>
      <xdr:col>76</xdr:col>
      <xdr:colOff>114300</xdr:colOff>
      <xdr:row>97</xdr:row>
      <xdr:rowOff>164142</xdr:rowOff>
    </xdr:to>
    <xdr:cxnSp macro="">
      <xdr:nvCxnSpPr>
        <xdr:cNvPr id="703" name="直線コネクタ 702"/>
        <xdr:cNvCxnSpPr/>
      </xdr:nvCxnSpPr>
      <xdr:spPr>
        <a:xfrm flipV="1">
          <a:off x="13703300" y="16670699"/>
          <a:ext cx="889000" cy="12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4" name="フローチャート: 判断 703"/>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5" name="テキスト ボックス 704"/>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94284</xdr:rowOff>
    </xdr:from>
    <xdr:to>
      <xdr:col>71</xdr:col>
      <xdr:colOff>177800</xdr:colOff>
      <xdr:row>97</xdr:row>
      <xdr:rowOff>164142</xdr:rowOff>
    </xdr:to>
    <xdr:cxnSp macro="">
      <xdr:nvCxnSpPr>
        <xdr:cNvPr id="706" name="直線コネクタ 705"/>
        <xdr:cNvCxnSpPr/>
      </xdr:nvCxnSpPr>
      <xdr:spPr>
        <a:xfrm>
          <a:off x="12814300" y="16724934"/>
          <a:ext cx="889000" cy="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7" name="フローチャート: 判断 706"/>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5935</xdr:rowOff>
    </xdr:from>
    <xdr:ext cx="534377" cy="259045"/>
    <xdr:sp macro="" textlink="">
      <xdr:nvSpPr>
        <xdr:cNvPr id="708" name="テキスト ボックス 707"/>
        <xdr:cNvSpPr txBox="1"/>
      </xdr:nvSpPr>
      <xdr:spPr>
        <a:xfrm>
          <a:off x="13436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9" name="フローチャート: 判断 708"/>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10" name="テキスト ボックス 709"/>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140202</xdr:rowOff>
    </xdr:from>
    <xdr:to>
      <xdr:col>85</xdr:col>
      <xdr:colOff>177800</xdr:colOff>
      <xdr:row>97</xdr:row>
      <xdr:rowOff>70352</xdr:rowOff>
    </xdr:to>
    <xdr:sp macro="" textlink="">
      <xdr:nvSpPr>
        <xdr:cNvPr id="716" name="楕円 715"/>
        <xdr:cNvSpPr/>
      </xdr:nvSpPr>
      <xdr:spPr>
        <a:xfrm>
          <a:off x="16268700" y="165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118629</xdr:rowOff>
    </xdr:from>
    <xdr:ext cx="534377" cy="259045"/>
    <xdr:sp macro="" textlink="">
      <xdr:nvSpPr>
        <xdr:cNvPr id="717" name="積立金該当値テキスト"/>
        <xdr:cNvSpPr txBox="1"/>
      </xdr:nvSpPr>
      <xdr:spPr>
        <a:xfrm>
          <a:off x="16370300" y="165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123971</xdr:rowOff>
    </xdr:from>
    <xdr:to>
      <xdr:col>81</xdr:col>
      <xdr:colOff>101600</xdr:colOff>
      <xdr:row>98</xdr:row>
      <xdr:rowOff>54121</xdr:rowOff>
    </xdr:to>
    <xdr:sp macro="" textlink="">
      <xdr:nvSpPr>
        <xdr:cNvPr id="718" name="楕円 717"/>
        <xdr:cNvSpPr/>
      </xdr:nvSpPr>
      <xdr:spPr>
        <a:xfrm>
          <a:off x="15430500" y="167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45248</xdr:rowOff>
    </xdr:from>
    <xdr:ext cx="534377" cy="259045"/>
    <xdr:sp macro="" textlink="">
      <xdr:nvSpPr>
        <xdr:cNvPr id="719" name="テキスト ボックス 718"/>
        <xdr:cNvSpPr txBox="1"/>
      </xdr:nvSpPr>
      <xdr:spPr>
        <a:xfrm>
          <a:off x="15214111" y="168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160699</xdr:rowOff>
    </xdr:from>
    <xdr:to>
      <xdr:col>76</xdr:col>
      <xdr:colOff>165100</xdr:colOff>
      <xdr:row>97</xdr:row>
      <xdr:rowOff>90849</xdr:rowOff>
    </xdr:to>
    <xdr:sp macro="" textlink="">
      <xdr:nvSpPr>
        <xdr:cNvPr id="720" name="楕円 719"/>
        <xdr:cNvSpPr/>
      </xdr:nvSpPr>
      <xdr:spPr>
        <a:xfrm>
          <a:off x="14541500" y="166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81976</xdr:rowOff>
    </xdr:from>
    <xdr:ext cx="534377" cy="259045"/>
    <xdr:sp macro="" textlink="">
      <xdr:nvSpPr>
        <xdr:cNvPr id="721" name="テキスト ボックス 720"/>
        <xdr:cNvSpPr txBox="1"/>
      </xdr:nvSpPr>
      <xdr:spPr>
        <a:xfrm>
          <a:off x="14325111" y="167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113342</xdr:rowOff>
    </xdr:from>
    <xdr:to>
      <xdr:col>72</xdr:col>
      <xdr:colOff>38100</xdr:colOff>
      <xdr:row>98</xdr:row>
      <xdr:rowOff>43492</xdr:rowOff>
    </xdr:to>
    <xdr:sp macro="" textlink="">
      <xdr:nvSpPr>
        <xdr:cNvPr id="722" name="楕円 721"/>
        <xdr:cNvSpPr/>
      </xdr:nvSpPr>
      <xdr:spPr>
        <a:xfrm>
          <a:off x="13652500" y="167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34619</xdr:rowOff>
    </xdr:from>
    <xdr:ext cx="534377" cy="259045"/>
    <xdr:sp macro="" textlink="">
      <xdr:nvSpPr>
        <xdr:cNvPr id="723" name="テキスト ボックス 722"/>
        <xdr:cNvSpPr txBox="1"/>
      </xdr:nvSpPr>
      <xdr:spPr>
        <a:xfrm>
          <a:off x="13436111" y="168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43484</xdr:rowOff>
    </xdr:from>
    <xdr:to>
      <xdr:col>67</xdr:col>
      <xdr:colOff>101600</xdr:colOff>
      <xdr:row>97</xdr:row>
      <xdr:rowOff>145084</xdr:rowOff>
    </xdr:to>
    <xdr:sp macro="" textlink="">
      <xdr:nvSpPr>
        <xdr:cNvPr id="724" name="楕円 723"/>
        <xdr:cNvSpPr/>
      </xdr:nvSpPr>
      <xdr:spPr>
        <a:xfrm>
          <a:off x="12763500" y="16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136211</xdr:rowOff>
    </xdr:from>
    <xdr:ext cx="534377" cy="259045"/>
    <xdr:sp macro="" textlink="">
      <xdr:nvSpPr>
        <xdr:cNvPr id="725" name="テキスト ボックス 724"/>
        <xdr:cNvSpPr txBox="1"/>
      </xdr:nvSpPr>
      <xdr:spPr>
        <a:xfrm>
          <a:off x="12547111" y="167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51" name="直線コネクタ 750"/>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2"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4"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5" name="直線コネクタ 754"/>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7"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8" name="フローチャート: 判断 757"/>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0" name="フローチャート: 判断 75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3" name="フローチャート: 判断 762"/>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4" name="テキスト ボックス 763"/>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6" name="フローチャート: 判断 765"/>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7" name="テキスト ボックス 766"/>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フローチャート: 判断 767"/>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6"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8" name="テキスト ボックス 77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4" name="テキスト ボックス 783"/>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8" name="テキスト ボックス 79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6" name="直線コネクタ 805"/>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7"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8" name="直線コネクタ 807"/>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9"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10" name="直線コネクタ 809"/>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123881</xdr:rowOff>
    </xdr:from>
    <xdr:to>
      <xdr:col>116</xdr:col>
      <xdr:colOff>63500</xdr:colOff>
      <xdr:row>58</xdr:row>
      <xdr:rowOff>138511</xdr:rowOff>
    </xdr:to>
    <xdr:cxnSp macro="">
      <xdr:nvCxnSpPr>
        <xdr:cNvPr id="811" name="直線コネクタ 810"/>
        <xdr:cNvCxnSpPr/>
      </xdr:nvCxnSpPr>
      <xdr:spPr>
        <a:xfrm flipV="1">
          <a:off x="21323300" y="1006798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2"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3" name="フローチャート: 判断 812"/>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138329</xdr:rowOff>
    </xdr:from>
    <xdr:to>
      <xdr:col>111</xdr:col>
      <xdr:colOff>177800</xdr:colOff>
      <xdr:row>58</xdr:row>
      <xdr:rowOff>138511</xdr:rowOff>
    </xdr:to>
    <xdr:cxnSp macro="">
      <xdr:nvCxnSpPr>
        <xdr:cNvPr id="814" name="直線コネクタ 813"/>
        <xdr:cNvCxnSpPr/>
      </xdr:nvCxnSpPr>
      <xdr:spPr>
        <a:xfrm>
          <a:off x="20434300" y="1008242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5" name="フローチャート: 判断 814"/>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6" name="テキスト ボックス 815"/>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137780</xdr:rowOff>
    </xdr:from>
    <xdr:to>
      <xdr:col>107</xdr:col>
      <xdr:colOff>50800</xdr:colOff>
      <xdr:row>58</xdr:row>
      <xdr:rowOff>138329</xdr:rowOff>
    </xdr:to>
    <xdr:cxnSp macro="">
      <xdr:nvCxnSpPr>
        <xdr:cNvPr id="817" name="直線コネクタ 816"/>
        <xdr:cNvCxnSpPr/>
      </xdr:nvCxnSpPr>
      <xdr:spPr>
        <a:xfrm>
          <a:off x="19545300" y="1008188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8" name="フローチャート: 判断 817"/>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19" name="テキスト ボックス 818"/>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107513</xdr:rowOff>
    </xdr:from>
    <xdr:to>
      <xdr:col>102</xdr:col>
      <xdr:colOff>114300</xdr:colOff>
      <xdr:row>58</xdr:row>
      <xdr:rowOff>137780</xdr:rowOff>
    </xdr:to>
    <xdr:cxnSp macro="">
      <xdr:nvCxnSpPr>
        <xdr:cNvPr id="820" name="直線コネクタ 819"/>
        <xdr:cNvCxnSpPr/>
      </xdr:nvCxnSpPr>
      <xdr:spPr>
        <a:xfrm>
          <a:off x="18656300" y="10051613"/>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21" name="フローチャート: 判断 820"/>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2" name="テキスト ボックス 821"/>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3" name="フローチャート: 判断 822"/>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4" name="テキスト ボックス 823"/>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73081</xdr:rowOff>
    </xdr:from>
    <xdr:to>
      <xdr:col>116</xdr:col>
      <xdr:colOff>114300</xdr:colOff>
      <xdr:row>59</xdr:row>
      <xdr:rowOff>3231</xdr:rowOff>
    </xdr:to>
    <xdr:sp macro="" textlink="">
      <xdr:nvSpPr>
        <xdr:cNvPr id="830" name="楕円 829"/>
        <xdr:cNvSpPr/>
      </xdr:nvSpPr>
      <xdr:spPr>
        <a:xfrm>
          <a:off x="22110700" y="100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159458</xdr:rowOff>
    </xdr:from>
    <xdr:ext cx="378565" cy="259045"/>
    <xdr:sp macro="" textlink="">
      <xdr:nvSpPr>
        <xdr:cNvPr id="831" name="貸付金該当値テキスト"/>
        <xdr:cNvSpPr txBox="1"/>
      </xdr:nvSpPr>
      <xdr:spPr>
        <a:xfrm>
          <a:off x="22212300" y="993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87711</xdr:rowOff>
    </xdr:from>
    <xdr:to>
      <xdr:col>112</xdr:col>
      <xdr:colOff>38100</xdr:colOff>
      <xdr:row>59</xdr:row>
      <xdr:rowOff>17861</xdr:rowOff>
    </xdr:to>
    <xdr:sp macro="" textlink="">
      <xdr:nvSpPr>
        <xdr:cNvPr id="832" name="楕円 831"/>
        <xdr:cNvSpPr/>
      </xdr:nvSpPr>
      <xdr:spPr>
        <a:xfrm>
          <a:off x="21272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8988</xdr:rowOff>
    </xdr:from>
    <xdr:ext cx="313932" cy="259045"/>
    <xdr:sp macro="" textlink="">
      <xdr:nvSpPr>
        <xdr:cNvPr id="833" name="テキスト ボックス 832"/>
        <xdr:cNvSpPr txBox="1"/>
      </xdr:nvSpPr>
      <xdr:spPr>
        <a:xfrm>
          <a:off x="21166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87529</xdr:rowOff>
    </xdr:from>
    <xdr:to>
      <xdr:col>107</xdr:col>
      <xdr:colOff>101600</xdr:colOff>
      <xdr:row>59</xdr:row>
      <xdr:rowOff>17679</xdr:rowOff>
    </xdr:to>
    <xdr:sp macro="" textlink="">
      <xdr:nvSpPr>
        <xdr:cNvPr id="834" name="楕円 833"/>
        <xdr:cNvSpPr/>
      </xdr:nvSpPr>
      <xdr:spPr>
        <a:xfrm>
          <a:off x="20383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8806</xdr:rowOff>
    </xdr:from>
    <xdr:ext cx="313932" cy="259045"/>
    <xdr:sp macro="" textlink="">
      <xdr:nvSpPr>
        <xdr:cNvPr id="835" name="テキスト ボックス 834"/>
        <xdr:cNvSpPr txBox="1"/>
      </xdr:nvSpPr>
      <xdr:spPr>
        <a:xfrm>
          <a:off x="20277333" y="1012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86980</xdr:rowOff>
    </xdr:from>
    <xdr:to>
      <xdr:col>102</xdr:col>
      <xdr:colOff>165100</xdr:colOff>
      <xdr:row>59</xdr:row>
      <xdr:rowOff>17130</xdr:rowOff>
    </xdr:to>
    <xdr:sp macro="" textlink="">
      <xdr:nvSpPr>
        <xdr:cNvPr id="836" name="楕円 835"/>
        <xdr:cNvSpPr/>
      </xdr:nvSpPr>
      <xdr:spPr>
        <a:xfrm>
          <a:off x="19494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8257</xdr:rowOff>
    </xdr:from>
    <xdr:ext cx="313932" cy="259045"/>
    <xdr:sp macro="" textlink="">
      <xdr:nvSpPr>
        <xdr:cNvPr id="837" name="テキスト ボックス 836"/>
        <xdr:cNvSpPr txBox="1"/>
      </xdr:nvSpPr>
      <xdr:spPr>
        <a:xfrm>
          <a:off x="19388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56713</xdr:rowOff>
    </xdr:from>
    <xdr:to>
      <xdr:col>98</xdr:col>
      <xdr:colOff>38100</xdr:colOff>
      <xdr:row>58</xdr:row>
      <xdr:rowOff>158313</xdr:rowOff>
    </xdr:to>
    <xdr:sp macro="" textlink="">
      <xdr:nvSpPr>
        <xdr:cNvPr id="838" name="楕円 837"/>
        <xdr:cNvSpPr/>
      </xdr:nvSpPr>
      <xdr:spPr>
        <a:xfrm>
          <a:off x="18605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149440</xdr:rowOff>
    </xdr:from>
    <xdr:ext cx="378565" cy="259045"/>
    <xdr:sp macro="" textlink="">
      <xdr:nvSpPr>
        <xdr:cNvPr id="839" name="テキスト ボックス 838"/>
        <xdr:cNvSpPr txBox="1"/>
      </xdr:nvSpPr>
      <xdr:spPr>
        <a:xfrm>
          <a:off x="18467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4" name="直線コネクタ 863"/>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5"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6" name="直線コネクタ 865"/>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7"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8" name="直線コネクタ 867"/>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164694</xdr:rowOff>
    </xdr:from>
    <xdr:to>
      <xdr:col>116</xdr:col>
      <xdr:colOff>63500</xdr:colOff>
      <xdr:row>73</xdr:row>
      <xdr:rowOff>30429</xdr:rowOff>
    </xdr:to>
    <xdr:cxnSp macro="">
      <xdr:nvCxnSpPr>
        <xdr:cNvPr id="869" name="直線コネクタ 868"/>
        <xdr:cNvCxnSpPr/>
      </xdr:nvCxnSpPr>
      <xdr:spPr>
        <a:xfrm>
          <a:off x="21323300" y="12509094"/>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70" name="繰出金平均値テキスト"/>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71" name="フローチャート: 判断 870"/>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88646</xdr:rowOff>
    </xdr:from>
    <xdr:to>
      <xdr:col>111</xdr:col>
      <xdr:colOff>177800</xdr:colOff>
      <xdr:row>72</xdr:row>
      <xdr:rowOff>164694</xdr:rowOff>
    </xdr:to>
    <xdr:cxnSp macro="">
      <xdr:nvCxnSpPr>
        <xdr:cNvPr id="872" name="直線コネクタ 871"/>
        <xdr:cNvCxnSpPr/>
      </xdr:nvCxnSpPr>
      <xdr:spPr>
        <a:xfrm>
          <a:off x="20434300" y="12433046"/>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3" name="フローチャート: 判断 872"/>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4" name="テキスト ボックス 873"/>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166370</xdr:rowOff>
    </xdr:from>
    <xdr:to>
      <xdr:col>107</xdr:col>
      <xdr:colOff>50800</xdr:colOff>
      <xdr:row>72</xdr:row>
      <xdr:rowOff>88646</xdr:rowOff>
    </xdr:to>
    <xdr:cxnSp macro="">
      <xdr:nvCxnSpPr>
        <xdr:cNvPr id="875" name="直線コネクタ 874"/>
        <xdr:cNvCxnSpPr/>
      </xdr:nvCxnSpPr>
      <xdr:spPr>
        <a:xfrm>
          <a:off x="19545300" y="123393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6" name="フローチャート: 判断 875"/>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7" name="テキスト ボックス 876"/>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166370</xdr:rowOff>
    </xdr:from>
    <xdr:to>
      <xdr:col>102</xdr:col>
      <xdr:colOff>114300</xdr:colOff>
      <xdr:row>72</xdr:row>
      <xdr:rowOff>40030</xdr:rowOff>
    </xdr:to>
    <xdr:cxnSp macro="">
      <xdr:nvCxnSpPr>
        <xdr:cNvPr id="878" name="直線コネクタ 877"/>
        <xdr:cNvCxnSpPr/>
      </xdr:nvCxnSpPr>
      <xdr:spPr>
        <a:xfrm flipV="1">
          <a:off x="18656300" y="12339320"/>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9" name="フローチャート: 判断 878"/>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80" name="テキスト ボックス 879"/>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81" name="フローチャート: 判断 880"/>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2" name="テキスト ボックス 881"/>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151079</xdr:rowOff>
    </xdr:from>
    <xdr:to>
      <xdr:col>116</xdr:col>
      <xdr:colOff>114300</xdr:colOff>
      <xdr:row>73</xdr:row>
      <xdr:rowOff>81229</xdr:rowOff>
    </xdr:to>
    <xdr:sp macro="" textlink="">
      <xdr:nvSpPr>
        <xdr:cNvPr id="888" name="楕円 887"/>
        <xdr:cNvSpPr/>
      </xdr:nvSpPr>
      <xdr:spPr>
        <a:xfrm>
          <a:off x="22110700" y="124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2506</xdr:rowOff>
    </xdr:from>
    <xdr:ext cx="534377" cy="259045"/>
    <xdr:sp macro="" textlink="">
      <xdr:nvSpPr>
        <xdr:cNvPr id="889" name="繰出金該当値テキスト"/>
        <xdr:cNvSpPr txBox="1"/>
      </xdr:nvSpPr>
      <xdr:spPr>
        <a:xfrm>
          <a:off x="22212300" y="123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113894</xdr:rowOff>
    </xdr:from>
    <xdr:to>
      <xdr:col>112</xdr:col>
      <xdr:colOff>38100</xdr:colOff>
      <xdr:row>73</xdr:row>
      <xdr:rowOff>44044</xdr:rowOff>
    </xdr:to>
    <xdr:sp macro="" textlink="">
      <xdr:nvSpPr>
        <xdr:cNvPr id="890" name="楕円 889"/>
        <xdr:cNvSpPr/>
      </xdr:nvSpPr>
      <xdr:spPr>
        <a:xfrm>
          <a:off x="21272500" y="124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60571</xdr:rowOff>
    </xdr:from>
    <xdr:ext cx="534377" cy="259045"/>
    <xdr:sp macro="" textlink="">
      <xdr:nvSpPr>
        <xdr:cNvPr id="891" name="テキスト ボックス 890"/>
        <xdr:cNvSpPr txBox="1"/>
      </xdr:nvSpPr>
      <xdr:spPr>
        <a:xfrm>
          <a:off x="21056111" y="122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37846</xdr:rowOff>
    </xdr:from>
    <xdr:to>
      <xdr:col>107</xdr:col>
      <xdr:colOff>101600</xdr:colOff>
      <xdr:row>72</xdr:row>
      <xdr:rowOff>139446</xdr:rowOff>
    </xdr:to>
    <xdr:sp macro="" textlink="">
      <xdr:nvSpPr>
        <xdr:cNvPr id="892" name="楕円 891"/>
        <xdr:cNvSpPr/>
      </xdr:nvSpPr>
      <xdr:spPr>
        <a:xfrm>
          <a:off x="20383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155973</xdr:rowOff>
    </xdr:from>
    <xdr:ext cx="534377" cy="259045"/>
    <xdr:sp macro="" textlink="">
      <xdr:nvSpPr>
        <xdr:cNvPr id="893" name="テキスト ボックス 892"/>
        <xdr:cNvSpPr txBox="1"/>
      </xdr:nvSpPr>
      <xdr:spPr>
        <a:xfrm>
          <a:off x="20167111" y="121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115570</xdr:rowOff>
    </xdr:from>
    <xdr:to>
      <xdr:col>102</xdr:col>
      <xdr:colOff>165100</xdr:colOff>
      <xdr:row>72</xdr:row>
      <xdr:rowOff>45720</xdr:rowOff>
    </xdr:to>
    <xdr:sp macro="" textlink="">
      <xdr:nvSpPr>
        <xdr:cNvPr id="894" name="楕円 893"/>
        <xdr:cNvSpPr/>
      </xdr:nvSpPr>
      <xdr:spPr>
        <a:xfrm>
          <a:off x="19494500" y="122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62247</xdr:rowOff>
    </xdr:from>
    <xdr:ext cx="534377" cy="259045"/>
    <xdr:sp macro="" textlink="">
      <xdr:nvSpPr>
        <xdr:cNvPr id="895" name="テキスト ボックス 894"/>
        <xdr:cNvSpPr txBox="1"/>
      </xdr:nvSpPr>
      <xdr:spPr>
        <a:xfrm>
          <a:off x="19278111" y="120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160680</xdr:rowOff>
    </xdr:from>
    <xdr:to>
      <xdr:col>98</xdr:col>
      <xdr:colOff>38100</xdr:colOff>
      <xdr:row>72</xdr:row>
      <xdr:rowOff>90830</xdr:rowOff>
    </xdr:to>
    <xdr:sp macro="" textlink="">
      <xdr:nvSpPr>
        <xdr:cNvPr id="896" name="楕円 895"/>
        <xdr:cNvSpPr/>
      </xdr:nvSpPr>
      <xdr:spPr>
        <a:xfrm>
          <a:off x="18605500" y="123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107357</xdr:rowOff>
    </xdr:from>
    <xdr:ext cx="534377" cy="259045"/>
    <xdr:sp macro="" textlink="">
      <xdr:nvSpPr>
        <xdr:cNvPr id="897" name="テキスト ボックス 896"/>
        <xdr:cNvSpPr txBox="1"/>
      </xdr:nvSpPr>
      <xdr:spPr>
        <a:xfrm>
          <a:off x="18389111" y="121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本区の歳出決算総額は、住民一人当たり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432,086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144,209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円となっている。増加傾向にあり、類似団体より高い数値となっている。これは、私立保育所保育委託費や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自立支援給付費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の増によるものであり、今後も保育需要増への対応等により、増加していくことが見込まれる。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普通建設事業費（うち新規整備）は、住民一人当たり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円となっており、前年度から大幅に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となったため類似団体と比較して一人当たりコストが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い状況となった。これは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総合運動場等整備事業費や吾嬬立花中学校校舎移築費の増など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107696</xdr:rowOff>
    </xdr:from>
    <xdr:to>
      <xdr:col>24</xdr:col>
      <xdr:colOff>63500</xdr:colOff>
      <xdr:row>36</xdr:row>
      <xdr:rowOff>117411</xdr:rowOff>
    </xdr:to>
    <xdr:cxnSp macro="">
      <xdr:nvCxnSpPr>
        <xdr:cNvPr id="60" name="直線コネクタ 59"/>
        <xdr:cNvCxnSpPr/>
      </xdr:nvCxnSpPr>
      <xdr:spPr>
        <a:xfrm>
          <a:off x="3797300" y="6279896"/>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99314</xdr:rowOff>
    </xdr:from>
    <xdr:to>
      <xdr:col>19</xdr:col>
      <xdr:colOff>177800</xdr:colOff>
      <xdr:row>36</xdr:row>
      <xdr:rowOff>107696</xdr:rowOff>
    </xdr:to>
    <xdr:cxnSp macro="">
      <xdr:nvCxnSpPr>
        <xdr:cNvPr id="63" name="直線コネクタ 62"/>
        <xdr:cNvCxnSpPr/>
      </xdr:nvCxnSpPr>
      <xdr:spPr>
        <a:xfrm>
          <a:off x="2908300" y="627151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60452</xdr:rowOff>
    </xdr:from>
    <xdr:to>
      <xdr:col>15</xdr:col>
      <xdr:colOff>50800</xdr:colOff>
      <xdr:row>36</xdr:row>
      <xdr:rowOff>99314</xdr:rowOff>
    </xdr:to>
    <xdr:cxnSp macro="">
      <xdr:nvCxnSpPr>
        <xdr:cNvPr id="66" name="直線コネクタ 65"/>
        <xdr:cNvCxnSpPr/>
      </xdr:nvCxnSpPr>
      <xdr:spPr>
        <a:xfrm>
          <a:off x="2019300" y="62326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60452</xdr:rowOff>
    </xdr:from>
    <xdr:to>
      <xdr:col>10</xdr:col>
      <xdr:colOff>114300</xdr:colOff>
      <xdr:row>36</xdr:row>
      <xdr:rowOff>77407</xdr:rowOff>
    </xdr:to>
    <xdr:cxnSp macro="">
      <xdr:nvCxnSpPr>
        <xdr:cNvPr id="69" name="直線コネクタ 68"/>
        <xdr:cNvCxnSpPr/>
      </xdr:nvCxnSpPr>
      <xdr:spPr>
        <a:xfrm flipV="1">
          <a:off x="1130300" y="6232652"/>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66611</xdr:rowOff>
    </xdr:from>
    <xdr:to>
      <xdr:col>24</xdr:col>
      <xdr:colOff>114300</xdr:colOff>
      <xdr:row>36</xdr:row>
      <xdr:rowOff>168211</xdr:rowOff>
    </xdr:to>
    <xdr:sp macro="" textlink="">
      <xdr:nvSpPr>
        <xdr:cNvPr id="79" name="楕円 78"/>
        <xdr:cNvSpPr/>
      </xdr:nvSpPr>
      <xdr:spPr>
        <a:xfrm>
          <a:off x="45847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89488</xdr:rowOff>
    </xdr:from>
    <xdr:ext cx="469744" cy="259045"/>
    <xdr:sp macro="" textlink="">
      <xdr:nvSpPr>
        <xdr:cNvPr id="80" name="議会費該当値テキスト"/>
        <xdr:cNvSpPr txBox="1"/>
      </xdr:nvSpPr>
      <xdr:spPr>
        <a:xfrm>
          <a:off x="4686300" y="60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56896</xdr:rowOff>
    </xdr:from>
    <xdr:to>
      <xdr:col>20</xdr:col>
      <xdr:colOff>38100</xdr:colOff>
      <xdr:row>36</xdr:row>
      <xdr:rowOff>158496</xdr:rowOff>
    </xdr:to>
    <xdr:sp macro="" textlink="">
      <xdr:nvSpPr>
        <xdr:cNvPr id="81" name="楕円 80"/>
        <xdr:cNvSpPr/>
      </xdr:nvSpPr>
      <xdr:spPr>
        <a:xfrm>
          <a:off x="3746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3573</xdr:rowOff>
    </xdr:from>
    <xdr:ext cx="469744" cy="259045"/>
    <xdr:sp macro="" textlink="">
      <xdr:nvSpPr>
        <xdr:cNvPr id="82" name="テキスト ボックス 81"/>
        <xdr:cNvSpPr txBox="1"/>
      </xdr:nvSpPr>
      <xdr:spPr>
        <a:xfrm>
          <a:off x="3562428"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48514</xdr:rowOff>
    </xdr:from>
    <xdr:to>
      <xdr:col>15</xdr:col>
      <xdr:colOff>101600</xdr:colOff>
      <xdr:row>36</xdr:row>
      <xdr:rowOff>150114</xdr:rowOff>
    </xdr:to>
    <xdr:sp macro="" textlink="">
      <xdr:nvSpPr>
        <xdr:cNvPr id="83" name="楕円 82"/>
        <xdr:cNvSpPr/>
      </xdr:nvSpPr>
      <xdr:spPr>
        <a:xfrm>
          <a:off x="2857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166641</xdr:rowOff>
    </xdr:from>
    <xdr:ext cx="469744" cy="259045"/>
    <xdr:sp macro="" textlink="">
      <xdr:nvSpPr>
        <xdr:cNvPr id="84" name="テキスト ボックス 83"/>
        <xdr:cNvSpPr txBox="1"/>
      </xdr:nvSpPr>
      <xdr:spPr>
        <a:xfrm>
          <a:off x="2673428" y="59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9652</xdr:rowOff>
    </xdr:from>
    <xdr:to>
      <xdr:col>10</xdr:col>
      <xdr:colOff>165100</xdr:colOff>
      <xdr:row>36</xdr:row>
      <xdr:rowOff>111252</xdr:rowOff>
    </xdr:to>
    <xdr:sp macro="" textlink="">
      <xdr:nvSpPr>
        <xdr:cNvPr id="85" name="楕円 84"/>
        <xdr:cNvSpPr/>
      </xdr:nvSpPr>
      <xdr:spPr>
        <a:xfrm>
          <a:off x="1968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127779</xdr:rowOff>
    </xdr:from>
    <xdr:ext cx="469744" cy="259045"/>
    <xdr:sp macro="" textlink="">
      <xdr:nvSpPr>
        <xdr:cNvPr id="86" name="テキスト ボックス 85"/>
        <xdr:cNvSpPr txBox="1"/>
      </xdr:nvSpPr>
      <xdr:spPr>
        <a:xfrm>
          <a:off x="1784428" y="595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26607</xdr:rowOff>
    </xdr:from>
    <xdr:to>
      <xdr:col>6</xdr:col>
      <xdr:colOff>38100</xdr:colOff>
      <xdr:row>36</xdr:row>
      <xdr:rowOff>128207</xdr:rowOff>
    </xdr:to>
    <xdr:sp macro="" textlink="">
      <xdr:nvSpPr>
        <xdr:cNvPr id="87" name="楕円 86"/>
        <xdr:cNvSpPr/>
      </xdr:nvSpPr>
      <xdr:spPr>
        <a:xfrm>
          <a:off x="1079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144734</xdr:rowOff>
    </xdr:from>
    <xdr:ext cx="469744" cy="259045"/>
    <xdr:sp macro="" textlink="">
      <xdr:nvSpPr>
        <xdr:cNvPr id="88" name="テキスト ボックス 87"/>
        <xdr:cNvSpPr txBox="1"/>
      </xdr:nvSpPr>
      <xdr:spPr>
        <a:xfrm>
          <a:off x="895428" y="597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167677</xdr:rowOff>
    </xdr:from>
    <xdr:to>
      <xdr:col>24</xdr:col>
      <xdr:colOff>63500</xdr:colOff>
      <xdr:row>58</xdr:row>
      <xdr:rowOff>104583</xdr:rowOff>
    </xdr:to>
    <xdr:cxnSp macro="">
      <xdr:nvCxnSpPr>
        <xdr:cNvPr id="120" name="直線コネクタ 119"/>
        <xdr:cNvCxnSpPr/>
      </xdr:nvCxnSpPr>
      <xdr:spPr>
        <a:xfrm flipV="1">
          <a:off x="3797300" y="9940327"/>
          <a:ext cx="8382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51264</xdr:rowOff>
    </xdr:from>
    <xdr:to>
      <xdr:col>19</xdr:col>
      <xdr:colOff>177800</xdr:colOff>
      <xdr:row>58</xdr:row>
      <xdr:rowOff>104583</xdr:rowOff>
    </xdr:to>
    <xdr:cxnSp macro="">
      <xdr:nvCxnSpPr>
        <xdr:cNvPr id="123" name="直線コネクタ 122"/>
        <xdr:cNvCxnSpPr/>
      </xdr:nvCxnSpPr>
      <xdr:spPr>
        <a:xfrm>
          <a:off x="2908300" y="9995364"/>
          <a:ext cx="889000" cy="5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51264</xdr:rowOff>
    </xdr:from>
    <xdr:to>
      <xdr:col>15</xdr:col>
      <xdr:colOff>50800</xdr:colOff>
      <xdr:row>58</xdr:row>
      <xdr:rowOff>87655</xdr:rowOff>
    </xdr:to>
    <xdr:cxnSp macro="">
      <xdr:nvCxnSpPr>
        <xdr:cNvPr id="126" name="直線コネクタ 125"/>
        <xdr:cNvCxnSpPr/>
      </xdr:nvCxnSpPr>
      <xdr:spPr>
        <a:xfrm flipV="1">
          <a:off x="2019300" y="9995364"/>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85206</xdr:rowOff>
    </xdr:from>
    <xdr:to>
      <xdr:col>10</xdr:col>
      <xdr:colOff>114300</xdr:colOff>
      <xdr:row>58</xdr:row>
      <xdr:rowOff>87655</xdr:rowOff>
    </xdr:to>
    <xdr:cxnSp macro="">
      <xdr:nvCxnSpPr>
        <xdr:cNvPr id="129" name="直線コネクタ 128"/>
        <xdr:cNvCxnSpPr/>
      </xdr:nvCxnSpPr>
      <xdr:spPr>
        <a:xfrm>
          <a:off x="1130300" y="10029306"/>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117829</xdr:rowOff>
    </xdr:from>
    <xdr:ext cx="534377" cy="259045"/>
    <xdr:sp macro="" textlink="">
      <xdr:nvSpPr>
        <xdr:cNvPr id="131" name="テキスト ボックス 130"/>
        <xdr:cNvSpPr txBox="1"/>
      </xdr:nvSpPr>
      <xdr:spPr>
        <a:xfrm>
          <a:off x="1752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137304</xdr:rowOff>
    </xdr:from>
    <xdr:ext cx="534377" cy="259045"/>
    <xdr:sp macro="" textlink="">
      <xdr:nvSpPr>
        <xdr:cNvPr id="133" name="テキスト ボックス 132"/>
        <xdr:cNvSpPr txBox="1"/>
      </xdr:nvSpPr>
      <xdr:spPr>
        <a:xfrm>
          <a:off x="86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116877</xdr:rowOff>
    </xdr:from>
    <xdr:to>
      <xdr:col>24</xdr:col>
      <xdr:colOff>114300</xdr:colOff>
      <xdr:row>58</xdr:row>
      <xdr:rowOff>47027</xdr:rowOff>
    </xdr:to>
    <xdr:sp macro="" textlink="">
      <xdr:nvSpPr>
        <xdr:cNvPr id="139" name="楕円 138"/>
        <xdr:cNvSpPr/>
      </xdr:nvSpPr>
      <xdr:spPr>
        <a:xfrm>
          <a:off x="4584700" y="9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139754</xdr:rowOff>
    </xdr:from>
    <xdr:ext cx="534377" cy="259045"/>
    <xdr:sp macro="" textlink="">
      <xdr:nvSpPr>
        <xdr:cNvPr id="140" name="総務費該当値テキスト"/>
        <xdr:cNvSpPr txBox="1"/>
      </xdr:nvSpPr>
      <xdr:spPr>
        <a:xfrm>
          <a:off x="4686300" y="97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53783</xdr:rowOff>
    </xdr:from>
    <xdr:to>
      <xdr:col>20</xdr:col>
      <xdr:colOff>38100</xdr:colOff>
      <xdr:row>58</xdr:row>
      <xdr:rowOff>155383</xdr:rowOff>
    </xdr:to>
    <xdr:sp macro="" textlink="">
      <xdr:nvSpPr>
        <xdr:cNvPr id="141" name="楕円 140"/>
        <xdr:cNvSpPr/>
      </xdr:nvSpPr>
      <xdr:spPr>
        <a:xfrm>
          <a:off x="3746500" y="99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146510</xdr:rowOff>
    </xdr:from>
    <xdr:ext cx="534377" cy="259045"/>
    <xdr:sp macro="" textlink="">
      <xdr:nvSpPr>
        <xdr:cNvPr id="142" name="テキスト ボックス 141"/>
        <xdr:cNvSpPr txBox="1"/>
      </xdr:nvSpPr>
      <xdr:spPr>
        <a:xfrm>
          <a:off x="3530111" y="100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464</xdr:rowOff>
    </xdr:from>
    <xdr:to>
      <xdr:col>15</xdr:col>
      <xdr:colOff>101600</xdr:colOff>
      <xdr:row>58</xdr:row>
      <xdr:rowOff>102064</xdr:rowOff>
    </xdr:to>
    <xdr:sp macro="" textlink="">
      <xdr:nvSpPr>
        <xdr:cNvPr id="143" name="楕円 142"/>
        <xdr:cNvSpPr/>
      </xdr:nvSpPr>
      <xdr:spPr>
        <a:xfrm>
          <a:off x="2857500" y="99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118591</xdr:rowOff>
    </xdr:from>
    <xdr:ext cx="534377" cy="259045"/>
    <xdr:sp macro="" textlink="">
      <xdr:nvSpPr>
        <xdr:cNvPr id="144" name="テキスト ボックス 143"/>
        <xdr:cNvSpPr txBox="1"/>
      </xdr:nvSpPr>
      <xdr:spPr>
        <a:xfrm>
          <a:off x="2641111" y="97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36855</xdr:rowOff>
    </xdr:from>
    <xdr:to>
      <xdr:col>10</xdr:col>
      <xdr:colOff>165100</xdr:colOff>
      <xdr:row>58</xdr:row>
      <xdr:rowOff>138455</xdr:rowOff>
    </xdr:to>
    <xdr:sp macro="" textlink="">
      <xdr:nvSpPr>
        <xdr:cNvPr id="145" name="楕円 144"/>
        <xdr:cNvSpPr/>
      </xdr:nvSpPr>
      <xdr:spPr>
        <a:xfrm>
          <a:off x="1968500" y="99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129582</xdr:rowOff>
    </xdr:from>
    <xdr:ext cx="534377" cy="259045"/>
    <xdr:sp macro="" textlink="">
      <xdr:nvSpPr>
        <xdr:cNvPr id="146" name="テキスト ボックス 145"/>
        <xdr:cNvSpPr txBox="1"/>
      </xdr:nvSpPr>
      <xdr:spPr>
        <a:xfrm>
          <a:off x="1752111" y="100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34406</xdr:rowOff>
    </xdr:from>
    <xdr:to>
      <xdr:col>6</xdr:col>
      <xdr:colOff>38100</xdr:colOff>
      <xdr:row>58</xdr:row>
      <xdr:rowOff>136006</xdr:rowOff>
    </xdr:to>
    <xdr:sp macro="" textlink="">
      <xdr:nvSpPr>
        <xdr:cNvPr id="147" name="楕円 146"/>
        <xdr:cNvSpPr/>
      </xdr:nvSpPr>
      <xdr:spPr>
        <a:xfrm>
          <a:off x="1079500" y="99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127133</xdr:rowOff>
    </xdr:from>
    <xdr:ext cx="534377" cy="259045"/>
    <xdr:sp macro="" textlink="">
      <xdr:nvSpPr>
        <xdr:cNvPr id="148" name="テキスト ボックス 147"/>
        <xdr:cNvSpPr txBox="1"/>
      </xdr:nvSpPr>
      <xdr:spPr>
        <a:xfrm>
          <a:off x="863111" y="100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13861</xdr:rowOff>
    </xdr:from>
    <xdr:to>
      <xdr:col>24</xdr:col>
      <xdr:colOff>63500</xdr:colOff>
      <xdr:row>74</xdr:row>
      <xdr:rowOff>35012</xdr:rowOff>
    </xdr:to>
    <xdr:cxnSp macro="">
      <xdr:nvCxnSpPr>
        <xdr:cNvPr id="180" name="直線コネクタ 179"/>
        <xdr:cNvCxnSpPr/>
      </xdr:nvCxnSpPr>
      <xdr:spPr>
        <a:xfrm flipV="1">
          <a:off x="3797300" y="12701161"/>
          <a:ext cx="838200" cy="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35012</xdr:rowOff>
    </xdr:from>
    <xdr:to>
      <xdr:col>19</xdr:col>
      <xdr:colOff>177800</xdr:colOff>
      <xdr:row>74</xdr:row>
      <xdr:rowOff>102133</xdr:rowOff>
    </xdr:to>
    <xdr:cxnSp macro="">
      <xdr:nvCxnSpPr>
        <xdr:cNvPr id="183" name="直線コネクタ 182"/>
        <xdr:cNvCxnSpPr/>
      </xdr:nvCxnSpPr>
      <xdr:spPr>
        <a:xfrm flipV="1">
          <a:off x="2908300" y="12722312"/>
          <a:ext cx="889000" cy="6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102133</xdr:rowOff>
    </xdr:from>
    <xdr:to>
      <xdr:col>15</xdr:col>
      <xdr:colOff>50800</xdr:colOff>
      <xdr:row>74</xdr:row>
      <xdr:rowOff>143967</xdr:rowOff>
    </xdr:to>
    <xdr:cxnSp macro="">
      <xdr:nvCxnSpPr>
        <xdr:cNvPr id="186" name="直線コネクタ 185"/>
        <xdr:cNvCxnSpPr/>
      </xdr:nvCxnSpPr>
      <xdr:spPr>
        <a:xfrm flipV="1">
          <a:off x="2019300" y="1278943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143967</xdr:rowOff>
    </xdr:from>
    <xdr:to>
      <xdr:col>10</xdr:col>
      <xdr:colOff>114300</xdr:colOff>
      <xdr:row>75</xdr:row>
      <xdr:rowOff>4293</xdr:rowOff>
    </xdr:to>
    <xdr:cxnSp macro="">
      <xdr:nvCxnSpPr>
        <xdr:cNvPr id="189" name="直線コネクタ 188"/>
        <xdr:cNvCxnSpPr/>
      </xdr:nvCxnSpPr>
      <xdr:spPr>
        <a:xfrm flipV="1">
          <a:off x="1130300" y="12831267"/>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134511</xdr:rowOff>
    </xdr:from>
    <xdr:to>
      <xdr:col>24</xdr:col>
      <xdr:colOff>114300</xdr:colOff>
      <xdr:row>74</xdr:row>
      <xdr:rowOff>64661</xdr:rowOff>
    </xdr:to>
    <xdr:sp macro="" textlink="">
      <xdr:nvSpPr>
        <xdr:cNvPr id="199" name="楕円 198"/>
        <xdr:cNvSpPr/>
      </xdr:nvSpPr>
      <xdr:spPr>
        <a:xfrm>
          <a:off x="4584700" y="12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157388</xdr:rowOff>
    </xdr:from>
    <xdr:ext cx="599010" cy="259045"/>
    <xdr:sp macro="" textlink="">
      <xdr:nvSpPr>
        <xdr:cNvPr id="200" name="民生費該当値テキスト"/>
        <xdr:cNvSpPr txBox="1"/>
      </xdr:nvSpPr>
      <xdr:spPr>
        <a:xfrm>
          <a:off x="4686300" y="1250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155662</xdr:rowOff>
    </xdr:from>
    <xdr:to>
      <xdr:col>20</xdr:col>
      <xdr:colOff>38100</xdr:colOff>
      <xdr:row>74</xdr:row>
      <xdr:rowOff>85812</xdr:rowOff>
    </xdr:to>
    <xdr:sp macro="" textlink="">
      <xdr:nvSpPr>
        <xdr:cNvPr id="201" name="楕円 200"/>
        <xdr:cNvSpPr/>
      </xdr:nvSpPr>
      <xdr:spPr>
        <a:xfrm>
          <a:off x="3746500" y="1267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102339</xdr:rowOff>
    </xdr:from>
    <xdr:ext cx="599010" cy="259045"/>
    <xdr:sp macro="" textlink="">
      <xdr:nvSpPr>
        <xdr:cNvPr id="202" name="テキスト ボックス 201"/>
        <xdr:cNvSpPr txBox="1"/>
      </xdr:nvSpPr>
      <xdr:spPr>
        <a:xfrm>
          <a:off x="3497795" y="1244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51333</xdr:rowOff>
    </xdr:from>
    <xdr:to>
      <xdr:col>15</xdr:col>
      <xdr:colOff>101600</xdr:colOff>
      <xdr:row>74</xdr:row>
      <xdr:rowOff>152933</xdr:rowOff>
    </xdr:to>
    <xdr:sp macro="" textlink="">
      <xdr:nvSpPr>
        <xdr:cNvPr id="203" name="楕円 202"/>
        <xdr:cNvSpPr/>
      </xdr:nvSpPr>
      <xdr:spPr>
        <a:xfrm>
          <a:off x="2857500" y="127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169460</xdr:rowOff>
    </xdr:from>
    <xdr:ext cx="599010" cy="259045"/>
    <xdr:sp macro="" textlink="">
      <xdr:nvSpPr>
        <xdr:cNvPr id="204" name="テキスト ボックス 203"/>
        <xdr:cNvSpPr txBox="1"/>
      </xdr:nvSpPr>
      <xdr:spPr>
        <a:xfrm>
          <a:off x="2608795" y="1251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93167</xdr:rowOff>
    </xdr:from>
    <xdr:to>
      <xdr:col>10</xdr:col>
      <xdr:colOff>165100</xdr:colOff>
      <xdr:row>75</xdr:row>
      <xdr:rowOff>23317</xdr:rowOff>
    </xdr:to>
    <xdr:sp macro="" textlink="">
      <xdr:nvSpPr>
        <xdr:cNvPr id="205" name="楕円 204"/>
        <xdr:cNvSpPr/>
      </xdr:nvSpPr>
      <xdr:spPr>
        <a:xfrm>
          <a:off x="1968500" y="127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39844</xdr:rowOff>
    </xdr:from>
    <xdr:ext cx="599010" cy="259045"/>
    <xdr:sp macro="" textlink="">
      <xdr:nvSpPr>
        <xdr:cNvPr id="206" name="テキスト ボックス 205"/>
        <xdr:cNvSpPr txBox="1"/>
      </xdr:nvSpPr>
      <xdr:spPr>
        <a:xfrm>
          <a:off x="1719795" y="125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124943</xdr:rowOff>
    </xdr:from>
    <xdr:to>
      <xdr:col>6</xdr:col>
      <xdr:colOff>38100</xdr:colOff>
      <xdr:row>75</xdr:row>
      <xdr:rowOff>55093</xdr:rowOff>
    </xdr:to>
    <xdr:sp macro="" textlink="">
      <xdr:nvSpPr>
        <xdr:cNvPr id="207" name="楕円 206"/>
        <xdr:cNvSpPr/>
      </xdr:nvSpPr>
      <xdr:spPr>
        <a:xfrm>
          <a:off x="1079500" y="128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71620</xdr:rowOff>
    </xdr:from>
    <xdr:ext cx="599010" cy="259045"/>
    <xdr:sp macro="" textlink="">
      <xdr:nvSpPr>
        <xdr:cNvPr id="208" name="テキスト ボックス 207"/>
        <xdr:cNvSpPr txBox="1"/>
      </xdr:nvSpPr>
      <xdr:spPr>
        <a:xfrm>
          <a:off x="830795" y="125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128453</xdr:rowOff>
    </xdr:from>
    <xdr:to>
      <xdr:col>24</xdr:col>
      <xdr:colOff>63500</xdr:colOff>
      <xdr:row>97</xdr:row>
      <xdr:rowOff>139128</xdr:rowOff>
    </xdr:to>
    <xdr:cxnSp macro="">
      <xdr:nvCxnSpPr>
        <xdr:cNvPr id="236" name="直線コネクタ 235"/>
        <xdr:cNvCxnSpPr/>
      </xdr:nvCxnSpPr>
      <xdr:spPr>
        <a:xfrm>
          <a:off x="3797300" y="16759103"/>
          <a:ext cx="838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128453</xdr:rowOff>
    </xdr:from>
    <xdr:to>
      <xdr:col>19</xdr:col>
      <xdr:colOff>177800</xdr:colOff>
      <xdr:row>97</xdr:row>
      <xdr:rowOff>131516</xdr:rowOff>
    </xdr:to>
    <xdr:cxnSp macro="">
      <xdr:nvCxnSpPr>
        <xdr:cNvPr id="239" name="直線コネクタ 238"/>
        <xdr:cNvCxnSpPr/>
      </xdr:nvCxnSpPr>
      <xdr:spPr>
        <a:xfrm flipV="1">
          <a:off x="2908300" y="1675910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126944</xdr:rowOff>
    </xdr:from>
    <xdr:to>
      <xdr:col>15</xdr:col>
      <xdr:colOff>50800</xdr:colOff>
      <xdr:row>97</xdr:row>
      <xdr:rowOff>131516</xdr:rowOff>
    </xdr:to>
    <xdr:cxnSp macro="">
      <xdr:nvCxnSpPr>
        <xdr:cNvPr id="242" name="直線コネクタ 241"/>
        <xdr:cNvCxnSpPr/>
      </xdr:nvCxnSpPr>
      <xdr:spPr>
        <a:xfrm>
          <a:off x="2019300" y="167575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115216</xdr:rowOff>
    </xdr:from>
    <xdr:to>
      <xdr:col>10</xdr:col>
      <xdr:colOff>114300</xdr:colOff>
      <xdr:row>97</xdr:row>
      <xdr:rowOff>126944</xdr:rowOff>
    </xdr:to>
    <xdr:cxnSp macro="">
      <xdr:nvCxnSpPr>
        <xdr:cNvPr id="245" name="直線コネクタ 244"/>
        <xdr:cNvCxnSpPr/>
      </xdr:nvCxnSpPr>
      <xdr:spPr>
        <a:xfrm>
          <a:off x="1130300" y="16745866"/>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88328</xdr:rowOff>
    </xdr:from>
    <xdr:to>
      <xdr:col>24</xdr:col>
      <xdr:colOff>114300</xdr:colOff>
      <xdr:row>98</xdr:row>
      <xdr:rowOff>18478</xdr:rowOff>
    </xdr:to>
    <xdr:sp macro="" textlink="">
      <xdr:nvSpPr>
        <xdr:cNvPr id="255" name="楕円 254"/>
        <xdr:cNvSpPr/>
      </xdr:nvSpPr>
      <xdr:spPr>
        <a:xfrm>
          <a:off x="45847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65292</xdr:rowOff>
    </xdr:from>
    <xdr:ext cx="534377" cy="259045"/>
    <xdr:sp macro="" textlink="">
      <xdr:nvSpPr>
        <xdr:cNvPr id="256" name="衛生費該当値テキスト"/>
        <xdr:cNvSpPr txBox="1"/>
      </xdr:nvSpPr>
      <xdr:spPr>
        <a:xfrm>
          <a:off x="4686300" y="166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77653</xdr:rowOff>
    </xdr:from>
    <xdr:to>
      <xdr:col>20</xdr:col>
      <xdr:colOff>38100</xdr:colOff>
      <xdr:row>98</xdr:row>
      <xdr:rowOff>7803</xdr:rowOff>
    </xdr:to>
    <xdr:sp macro="" textlink="">
      <xdr:nvSpPr>
        <xdr:cNvPr id="257" name="楕円 256"/>
        <xdr:cNvSpPr/>
      </xdr:nvSpPr>
      <xdr:spPr>
        <a:xfrm>
          <a:off x="3746500" y="167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24330</xdr:rowOff>
    </xdr:from>
    <xdr:ext cx="534377" cy="259045"/>
    <xdr:sp macro="" textlink="">
      <xdr:nvSpPr>
        <xdr:cNvPr id="258" name="テキスト ボックス 257"/>
        <xdr:cNvSpPr txBox="1"/>
      </xdr:nvSpPr>
      <xdr:spPr>
        <a:xfrm>
          <a:off x="3530111" y="164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80716</xdr:rowOff>
    </xdr:from>
    <xdr:to>
      <xdr:col>15</xdr:col>
      <xdr:colOff>101600</xdr:colOff>
      <xdr:row>98</xdr:row>
      <xdr:rowOff>10866</xdr:rowOff>
    </xdr:to>
    <xdr:sp macro="" textlink="">
      <xdr:nvSpPr>
        <xdr:cNvPr id="259" name="楕円 258"/>
        <xdr:cNvSpPr/>
      </xdr:nvSpPr>
      <xdr:spPr>
        <a:xfrm>
          <a:off x="2857500" y="167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1993</xdr:rowOff>
    </xdr:from>
    <xdr:ext cx="534377" cy="259045"/>
    <xdr:sp macro="" textlink="">
      <xdr:nvSpPr>
        <xdr:cNvPr id="260" name="テキスト ボックス 259"/>
        <xdr:cNvSpPr txBox="1"/>
      </xdr:nvSpPr>
      <xdr:spPr>
        <a:xfrm>
          <a:off x="2641111" y="168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76144</xdr:rowOff>
    </xdr:from>
    <xdr:to>
      <xdr:col>10</xdr:col>
      <xdr:colOff>165100</xdr:colOff>
      <xdr:row>98</xdr:row>
      <xdr:rowOff>6294</xdr:rowOff>
    </xdr:to>
    <xdr:sp macro="" textlink="">
      <xdr:nvSpPr>
        <xdr:cNvPr id="261" name="楕円 260"/>
        <xdr:cNvSpPr/>
      </xdr:nvSpPr>
      <xdr:spPr>
        <a:xfrm>
          <a:off x="1968500" y="167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22821</xdr:rowOff>
    </xdr:from>
    <xdr:ext cx="534377" cy="259045"/>
    <xdr:sp macro="" textlink="">
      <xdr:nvSpPr>
        <xdr:cNvPr id="262" name="テキスト ボックス 261"/>
        <xdr:cNvSpPr txBox="1"/>
      </xdr:nvSpPr>
      <xdr:spPr>
        <a:xfrm>
          <a:off x="1752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64416</xdr:rowOff>
    </xdr:from>
    <xdr:to>
      <xdr:col>6</xdr:col>
      <xdr:colOff>38100</xdr:colOff>
      <xdr:row>97</xdr:row>
      <xdr:rowOff>166016</xdr:rowOff>
    </xdr:to>
    <xdr:sp macro="" textlink="">
      <xdr:nvSpPr>
        <xdr:cNvPr id="263" name="楕円 262"/>
        <xdr:cNvSpPr/>
      </xdr:nvSpPr>
      <xdr:spPr>
        <a:xfrm>
          <a:off x="10795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157143</xdr:rowOff>
    </xdr:from>
    <xdr:ext cx="534377" cy="259045"/>
    <xdr:sp macro="" textlink="">
      <xdr:nvSpPr>
        <xdr:cNvPr id="264" name="テキスト ボックス 263"/>
        <xdr:cNvSpPr txBox="1"/>
      </xdr:nvSpPr>
      <xdr:spPr>
        <a:xfrm>
          <a:off x="863111" y="167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53746</xdr:rowOff>
    </xdr:from>
    <xdr:to>
      <xdr:col>55</xdr:col>
      <xdr:colOff>0</xdr:colOff>
      <xdr:row>37</xdr:row>
      <xdr:rowOff>67005</xdr:rowOff>
    </xdr:to>
    <xdr:cxnSp macro="">
      <xdr:nvCxnSpPr>
        <xdr:cNvPr id="291" name="直線コネクタ 290"/>
        <xdr:cNvCxnSpPr/>
      </xdr:nvCxnSpPr>
      <xdr:spPr>
        <a:xfrm>
          <a:off x="9639300" y="639739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69291</xdr:rowOff>
    </xdr:from>
    <xdr:to>
      <xdr:col>50</xdr:col>
      <xdr:colOff>114300</xdr:colOff>
      <xdr:row>37</xdr:row>
      <xdr:rowOff>53746</xdr:rowOff>
    </xdr:to>
    <xdr:cxnSp macro="">
      <xdr:nvCxnSpPr>
        <xdr:cNvPr id="294" name="直線コネクタ 293"/>
        <xdr:cNvCxnSpPr/>
      </xdr:nvCxnSpPr>
      <xdr:spPr>
        <a:xfrm>
          <a:off x="8750300" y="624149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17170</xdr:rowOff>
    </xdr:from>
    <xdr:to>
      <xdr:col>45</xdr:col>
      <xdr:colOff>177800</xdr:colOff>
      <xdr:row>36</xdr:row>
      <xdr:rowOff>69291</xdr:rowOff>
    </xdr:to>
    <xdr:cxnSp macro="">
      <xdr:nvCxnSpPr>
        <xdr:cNvPr id="297" name="直線コネクタ 296"/>
        <xdr:cNvCxnSpPr/>
      </xdr:nvCxnSpPr>
      <xdr:spPr>
        <a:xfrm>
          <a:off x="7861300" y="618937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62890</xdr:rowOff>
    </xdr:from>
    <xdr:to>
      <xdr:col>41</xdr:col>
      <xdr:colOff>50800</xdr:colOff>
      <xdr:row>36</xdr:row>
      <xdr:rowOff>17170</xdr:rowOff>
    </xdr:to>
    <xdr:cxnSp macro="">
      <xdr:nvCxnSpPr>
        <xdr:cNvPr id="300" name="直線コネクタ 299"/>
        <xdr:cNvCxnSpPr/>
      </xdr:nvCxnSpPr>
      <xdr:spPr>
        <a:xfrm>
          <a:off x="6972300" y="60636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153738</xdr:rowOff>
    </xdr:from>
    <xdr:ext cx="378565" cy="259045"/>
    <xdr:sp macro="" textlink="">
      <xdr:nvSpPr>
        <xdr:cNvPr id="304" name="テキスト ボックス 303"/>
        <xdr:cNvSpPr txBox="1"/>
      </xdr:nvSpPr>
      <xdr:spPr>
        <a:xfrm>
          <a:off x="6783017" y="63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xdr:rowOff>
    </xdr:from>
    <xdr:to>
      <xdr:col>55</xdr:col>
      <xdr:colOff>50800</xdr:colOff>
      <xdr:row>37</xdr:row>
      <xdr:rowOff>117805</xdr:rowOff>
    </xdr:to>
    <xdr:sp macro="" textlink="">
      <xdr:nvSpPr>
        <xdr:cNvPr id="310" name="楕円 309"/>
        <xdr:cNvSpPr/>
      </xdr:nvSpPr>
      <xdr:spPr>
        <a:xfrm>
          <a:off x="104267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166082</xdr:rowOff>
    </xdr:from>
    <xdr:ext cx="378565" cy="259045"/>
    <xdr:sp macro="" textlink="">
      <xdr:nvSpPr>
        <xdr:cNvPr id="311" name="労働費該当値テキスト"/>
        <xdr:cNvSpPr txBox="1"/>
      </xdr:nvSpPr>
      <xdr:spPr>
        <a:xfrm>
          <a:off x="10528300" y="63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2946</xdr:rowOff>
    </xdr:from>
    <xdr:to>
      <xdr:col>50</xdr:col>
      <xdr:colOff>165100</xdr:colOff>
      <xdr:row>37</xdr:row>
      <xdr:rowOff>104546</xdr:rowOff>
    </xdr:to>
    <xdr:sp macro="" textlink="">
      <xdr:nvSpPr>
        <xdr:cNvPr id="312" name="楕円 311"/>
        <xdr:cNvSpPr/>
      </xdr:nvSpPr>
      <xdr:spPr>
        <a:xfrm>
          <a:off x="9588500" y="6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95673</xdr:rowOff>
    </xdr:from>
    <xdr:ext cx="378565" cy="259045"/>
    <xdr:sp macro="" textlink="">
      <xdr:nvSpPr>
        <xdr:cNvPr id="313" name="テキスト ボックス 312"/>
        <xdr:cNvSpPr txBox="1"/>
      </xdr:nvSpPr>
      <xdr:spPr>
        <a:xfrm>
          <a:off x="9450017" y="6439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18491</xdr:rowOff>
    </xdr:from>
    <xdr:to>
      <xdr:col>46</xdr:col>
      <xdr:colOff>38100</xdr:colOff>
      <xdr:row>36</xdr:row>
      <xdr:rowOff>120091</xdr:rowOff>
    </xdr:to>
    <xdr:sp macro="" textlink="">
      <xdr:nvSpPr>
        <xdr:cNvPr id="314" name="楕円 313"/>
        <xdr:cNvSpPr/>
      </xdr:nvSpPr>
      <xdr:spPr>
        <a:xfrm>
          <a:off x="8699500" y="61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136618</xdr:rowOff>
    </xdr:from>
    <xdr:ext cx="378565" cy="259045"/>
    <xdr:sp macro="" textlink="">
      <xdr:nvSpPr>
        <xdr:cNvPr id="315" name="テキスト ボックス 314"/>
        <xdr:cNvSpPr txBox="1"/>
      </xdr:nvSpPr>
      <xdr:spPr>
        <a:xfrm>
          <a:off x="8561017" y="596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137820</xdr:rowOff>
    </xdr:from>
    <xdr:to>
      <xdr:col>41</xdr:col>
      <xdr:colOff>101600</xdr:colOff>
      <xdr:row>36</xdr:row>
      <xdr:rowOff>67970</xdr:rowOff>
    </xdr:to>
    <xdr:sp macro="" textlink="">
      <xdr:nvSpPr>
        <xdr:cNvPr id="316" name="楕円 315"/>
        <xdr:cNvSpPr/>
      </xdr:nvSpPr>
      <xdr:spPr>
        <a:xfrm>
          <a:off x="7810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84497</xdr:rowOff>
    </xdr:from>
    <xdr:ext cx="469744" cy="259045"/>
    <xdr:sp macro="" textlink="">
      <xdr:nvSpPr>
        <xdr:cNvPr id="317" name="テキスト ボックス 316"/>
        <xdr:cNvSpPr txBox="1"/>
      </xdr:nvSpPr>
      <xdr:spPr>
        <a:xfrm>
          <a:off x="7626428" y="59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12090</xdr:rowOff>
    </xdr:from>
    <xdr:to>
      <xdr:col>36</xdr:col>
      <xdr:colOff>165100</xdr:colOff>
      <xdr:row>35</xdr:row>
      <xdr:rowOff>113690</xdr:rowOff>
    </xdr:to>
    <xdr:sp macro="" textlink="">
      <xdr:nvSpPr>
        <xdr:cNvPr id="318" name="楕円 317"/>
        <xdr:cNvSpPr/>
      </xdr:nvSpPr>
      <xdr:spPr>
        <a:xfrm>
          <a:off x="6921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130217</xdr:rowOff>
    </xdr:from>
    <xdr:ext cx="469744" cy="259045"/>
    <xdr:sp macro="" textlink="">
      <xdr:nvSpPr>
        <xdr:cNvPr id="319" name="テキスト ボックス 318"/>
        <xdr:cNvSpPr txBox="1"/>
      </xdr:nvSpPr>
      <xdr:spPr>
        <a:xfrm>
          <a:off x="6737428" y="57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22062</xdr:rowOff>
    </xdr:from>
    <xdr:to>
      <xdr:col>55</xdr:col>
      <xdr:colOff>0</xdr:colOff>
      <xdr:row>77</xdr:row>
      <xdr:rowOff>42087</xdr:rowOff>
    </xdr:to>
    <xdr:cxnSp macro="">
      <xdr:nvCxnSpPr>
        <xdr:cNvPr id="401" name="直線コネクタ 400"/>
        <xdr:cNvCxnSpPr/>
      </xdr:nvCxnSpPr>
      <xdr:spPr>
        <a:xfrm>
          <a:off x="9639300" y="13223712"/>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169830</xdr:rowOff>
    </xdr:from>
    <xdr:to>
      <xdr:col>50</xdr:col>
      <xdr:colOff>114300</xdr:colOff>
      <xdr:row>77</xdr:row>
      <xdr:rowOff>22062</xdr:rowOff>
    </xdr:to>
    <xdr:cxnSp macro="">
      <xdr:nvCxnSpPr>
        <xdr:cNvPr id="404" name="直線コネクタ 403"/>
        <xdr:cNvCxnSpPr/>
      </xdr:nvCxnSpPr>
      <xdr:spPr>
        <a:xfrm>
          <a:off x="8750300" y="13200030"/>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150992</xdr:rowOff>
    </xdr:from>
    <xdr:to>
      <xdr:col>45</xdr:col>
      <xdr:colOff>177800</xdr:colOff>
      <xdr:row>76</xdr:row>
      <xdr:rowOff>169830</xdr:rowOff>
    </xdr:to>
    <xdr:cxnSp macro="">
      <xdr:nvCxnSpPr>
        <xdr:cNvPr id="407" name="直線コネクタ 406"/>
        <xdr:cNvCxnSpPr/>
      </xdr:nvCxnSpPr>
      <xdr:spPr>
        <a:xfrm>
          <a:off x="7861300" y="13181192"/>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150992</xdr:rowOff>
    </xdr:from>
    <xdr:to>
      <xdr:col>41</xdr:col>
      <xdr:colOff>50800</xdr:colOff>
      <xdr:row>76</xdr:row>
      <xdr:rowOff>161372</xdr:rowOff>
    </xdr:to>
    <xdr:cxnSp macro="">
      <xdr:nvCxnSpPr>
        <xdr:cNvPr id="410" name="直線コネクタ 409"/>
        <xdr:cNvCxnSpPr/>
      </xdr:nvCxnSpPr>
      <xdr:spPr>
        <a:xfrm flipV="1">
          <a:off x="6972300" y="13181192"/>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162737</xdr:rowOff>
    </xdr:from>
    <xdr:to>
      <xdr:col>55</xdr:col>
      <xdr:colOff>50800</xdr:colOff>
      <xdr:row>77</xdr:row>
      <xdr:rowOff>92887</xdr:rowOff>
    </xdr:to>
    <xdr:sp macro="" textlink="">
      <xdr:nvSpPr>
        <xdr:cNvPr id="420" name="楕円 419"/>
        <xdr:cNvSpPr/>
      </xdr:nvSpPr>
      <xdr:spPr>
        <a:xfrm>
          <a:off x="104267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141164</xdr:rowOff>
    </xdr:from>
    <xdr:ext cx="469744" cy="259045"/>
    <xdr:sp macro="" textlink="">
      <xdr:nvSpPr>
        <xdr:cNvPr id="421" name="商工費該当値テキスト"/>
        <xdr:cNvSpPr txBox="1"/>
      </xdr:nvSpPr>
      <xdr:spPr>
        <a:xfrm>
          <a:off x="10528300" y="131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142712</xdr:rowOff>
    </xdr:from>
    <xdr:to>
      <xdr:col>50</xdr:col>
      <xdr:colOff>165100</xdr:colOff>
      <xdr:row>77</xdr:row>
      <xdr:rowOff>72862</xdr:rowOff>
    </xdr:to>
    <xdr:sp macro="" textlink="">
      <xdr:nvSpPr>
        <xdr:cNvPr id="422" name="楕円 421"/>
        <xdr:cNvSpPr/>
      </xdr:nvSpPr>
      <xdr:spPr>
        <a:xfrm>
          <a:off x="9588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89389</xdr:rowOff>
    </xdr:from>
    <xdr:ext cx="469744" cy="259045"/>
    <xdr:sp macro="" textlink="">
      <xdr:nvSpPr>
        <xdr:cNvPr id="423" name="テキスト ボックス 422"/>
        <xdr:cNvSpPr txBox="1"/>
      </xdr:nvSpPr>
      <xdr:spPr>
        <a:xfrm>
          <a:off x="9404428" y="129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119030</xdr:rowOff>
    </xdr:from>
    <xdr:to>
      <xdr:col>46</xdr:col>
      <xdr:colOff>38100</xdr:colOff>
      <xdr:row>77</xdr:row>
      <xdr:rowOff>49180</xdr:rowOff>
    </xdr:to>
    <xdr:sp macro="" textlink="">
      <xdr:nvSpPr>
        <xdr:cNvPr id="424" name="楕円 423"/>
        <xdr:cNvSpPr/>
      </xdr:nvSpPr>
      <xdr:spPr>
        <a:xfrm>
          <a:off x="8699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65706</xdr:rowOff>
    </xdr:from>
    <xdr:ext cx="469744" cy="259045"/>
    <xdr:sp macro="" textlink="">
      <xdr:nvSpPr>
        <xdr:cNvPr id="425" name="テキスト ボックス 424"/>
        <xdr:cNvSpPr txBox="1"/>
      </xdr:nvSpPr>
      <xdr:spPr>
        <a:xfrm>
          <a:off x="8515428" y="129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100192</xdr:rowOff>
    </xdr:from>
    <xdr:to>
      <xdr:col>41</xdr:col>
      <xdr:colOff>101600</xdr:colOff>
      <xdr:row>77</xdr:row>
      <xdr:rowOff>30342</xdr:rowOff>
    </xdr:to>
    <xdr:sp macro="" textlink="">
      <xdr:nvSpPr>
        <xdr:cNvPr id="426" name="楕円 425"/>
        <xdr:cNvSpPr/>
      </xdr:nvSpPr>
      <xdr:spPr>
        <a:xfrm>
          <a:off x="7810500" y="131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46870</xdr:rowOff>
    </xdr:from>
    <xdr:ext cx="469744" cy="259045"/>
    <xdr:sp macro="" textlink="">
      <xdr:nvSpPr>
        <xdr:cNvPr id="427" name="テキスト ボックス 426"/>
        <xdr:cNvSpPr txBox="1"/>
      </xdr:nvSpPr>
      <xdr:spPr>
        <a:xfrm>
          <a:off x="7626428" y="1290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110572</xdr:rowOff>
    </xdr:from>
    <xdr:to>
      <xdr:col>36</xdr:col>
      <xdr:colOff>165100</xdr:colOff>
      <xdr:row>77</xdr:row>
      <xdr:rowOff>40722</xdr:rowOff>
    </xdr:to>
    <xdr:sp macro="" textlink="">
      <xdr:nvSpPr>
        <xdr:cNvPr id="428" name="楕円 427"/>
        <xdr:cNvSpPr/>
      </xdr:nvSpPr>
      <xdr:spPr>
        <a:xfrm>
          <a:off x="6921500" y="131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57249</xdr:rowOff>
    </xdr:from>
    <xdr:ext cx="469744" cy="259045"/>
    <xdr:sp macro="" textlink="">
      <xdr:nvSpPr>
        <xdr:cNvPr id="429" name="テキスト ボックス 428"/>
        <xdr:cNvSpPr txBox="1"/>
      </xdr:nvSpPr>
      <xdr:spPr>
        <a:xfrm>
          <a:off x="6737428" y="129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115443</xdr:rowOff>
    </xdr:from>
    <xdr:to>
      <xdr:col>55</xdr:col>
      <xdr:colOff>0</xdr:colOff>
      <xdr:row>97</xdr:row>
      <xdr:rowOff>20879</xdr:rowOff>
    </xdr:to>
    <xdr:cxnSp macro="">
      <xdr:nvCxnSpPr>
        <xdr:cNvPr id="458" name="直線コネクタ 457"/>
        <xdr:cNvCxnSpPr/>
      </xdr:nvCxnSpPr>
      <xdr:spPr>
        <a:xfrm flipV="1">
          <a:off x="9639300" y="16574643"/>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59"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242</xdr:rowOff>
    </xdr:from>
    <xdr:to>
      <xdr:col>50</xdr:col>
      <xdr:colOff>114300</xdr:colOff>
      <xdr:row>97</xdr:row>
      <xdr:rowOff>20879</xdr:rowOff>
    </xdr:to>
    <xdr:cxnSp macro="">
      <xdr:nvCxnSpPr>
        <xdr:cNvPr id="461" name="直線コネクタ 460"/>
        <xdr:cNvCxnSpPr/>
      </xdr:nvCxnSpPr>
      <xdr:spPr>
        <a:xfrm>
          <a:off x="8750300" y="16630892"/>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117970</xdr:rowOff>
    </xdr:from>
    <xdr:to>
      <xdr:col>45</xdr:col>
      <xdr:colOff>177800</xdr:colOff>
      <xdr:row>97</xdr:row>
      <xdr:rowOff>242</xdr:rowOff>
    </xdr:to>
    <xdr:cxnSp macro="">
      <xdr:nvCxnSpPr>
        <xdr:cNvPr id="464" name="直線コネクタ 463"/>
        <xdr:cNvCxnSpPr/>
      </xdr:nvCxnSpPr>
      <xdr:spPr>
        <a:xfrm>
          <a:off x="7861300" y="16577170"/>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117970</xdr:rowOff>
    </xdr:from>
    <xdr:to>
      <xdr:col>41</xdr:col>
      <xdr:colOff>50800</xdr:colOff>
      <xdr:row>96</xdr:row>
      <xdr:rowOff>133223</xdr:rowOff>
    </xdr:to>
    <xdr:cxnSp macro="">
      <xdr:nvCxnSpPr>
        <xdr:cNvPr id="467" name="直線コネクタ 466"/>
        <xdr:cNvCxnSpPr/>
      </xdr:nvCxnSpPr>
      <xdr:spPr>
        <a:xfrm flipV="1">
          <a:off x="6972300" y="16577170"/>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64643</xdr:rowOff>
    </xdr:from>
    <xdr:to>
      <xdr:col>55</xdr:col>
      <xdr:colOff>50800</xdr:colOff>
      <xdr:row>96</xdr:row>
      <xdr:rowOff>166243</xdr:rowOff>
    </xdr:to>
    <xdr:sp macro="" textlink="">
      <xdr:nvSpPr>
        <xdr:cNvPr id="477" name="楕円 476"/>
        <xdr:cNvSpPr/>
      </xdr:nvSpPr>
      <xdr:spPr>
        <a:xfrm>
          <a:off x="10426700" y="165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87520</xdr:rowOff>
    </xdr:from>
    <xdr:ext cx="534377" cy="259045"/>
    <xdr:sp macro="" textlink="">
      <xdr:nvSpPr>
        <xdr:cNvPr id="478" name="土木費該当値テキスト"/>
        <xdr:cNvSpPr txBox="1"/>
      </xdr:nvSpPr>
      <xdr:spPr>
        <a:xfrm>
          <a:off x="10528300" y="163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141529</xdr:rowOff>
    </xdr:from>
    <xdr:to>
      <xdr:col>50</xdr:col>
      <xdr:colOff>165100</xdr:colOff>
      <xdr:row>97</xdr:row>
      <xdr:rowOff>71679</xdr:rowOff>
    </xdr:to>
    <xdr:sp macro="" textlink="">
      <xdr:nvSpPr>
        <xdr:cNvPr id="479" name="楕円 478"/>
        <xdr:cNvSpPr/>
      </xdr:nvSpPr>
      <xdr:spPr>
        <a:xfrm>
          <a:off x="9588500" y="166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62806</xdr:rowOff>
    </xdr:from>
    <xdr:ext cx="534377" cy="259045"/>
    <xdr:sp macro="" textlink="">
      <xdr:nvSpPr>
        <xdr:cNvPr id="480" name="テキスト ボックス 479"/>
        <xdr:cNvSpPr txBox="1"/>
      </xdr:nvSpPr>
      <xdr:spPr>
        <a:xfrm>
          <a:off x="9372111" y="166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120892</xdr:rowOff>
    </xdr:from>
    <xdr:to>
      <xdr:col>46</xdr:col>
      <xdr:colOff>38100</xdr:colOff>
      <xdr:row>97</xdr:row>
      <xdr:rowOff>51042</xdr:rowOff>
    </xdr:to>
    <xdr:sp macro="" textlink="">
      <xdr:nvSpPr>
        <xdr:cNvPr id="481" name="楕円 480"/>
        <xdr:cNvSpPr/>
      </xdr:nvSpPr>
      <xdr:spPr>
        <a:xfrm>
          <a:off x="8699500" y="165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42169</xdr:rowOff>
    </xdr:from>
    <xdr:ext cx="534377" cy="259045"/>
    <xdr:sp macro="" textlink="">
      <xdr:nvSpPr>
        <xdr:cNvPr id="482" name="テキスト ボックス 481"/>
        <xdr:cNvSpPr txBox="1"/>
      </xdr:nvSpPr>
      <xdr:spPr>
        <a:xfrm>
          <a:off x="8483111" y="166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67170</xdr:rowOff>
    </xdr:from>
    <xdr:to>
      <xdr:col>41</xdr:col>
      <xdr:colOff>101600</xdr:colOff>
      <xdr:row>96</xdr:row>
      <xdr:rowOff>168770</xdr:rowOff>
    </xdr:to>
    <xdr:sp macro="" textlink="">
      <xdr:nvSpPr>
        <xdr:cNvPr id="483" name="楕円 482"/>
        <xdr:cNvSpPr/>
      </xdr:nvSpPr>
      <xdr:spPr>
        <a:xfrm>
          <a:off x="7810500" y="165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159897</xdr:rowOff>
    </xdr:from>
    <xdr:ext cx="534377" cy="259045"/>
    <xdr:sp macro="" textlink="">
      <xdr:nvSpPr>
        <xdr:cNvPr id="484" name="テキスト ボックス 483"/>
        <xdr:cNvSpPr txBox="1"/>
      </xdr:nvSpPr>
      <xdr:spPr>
        <a:xfrm>
          <a:off x="7594111" y="166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82423</xdr:rowOff>
    </xdr:from>
    <xdr:to>
      <xdr:col>36</xdr:col>
      <xdr:colOff>165100</xdr:colOff>
      <xdr:row>97</xdr:row>
      <xdr:rowOff>12573</xdr:rowOff>
    </xdr:to>
    <xdr:sp macro="" textlink="">
      <xdr:nvSpPr>
        <xdr:cNvPr id="485" name="楕円 484"/>
        <xdr:cNvSpPr/>
      </xdr:nvSpPr>
      <xdr:spPr>
        <a:xfrm>
          <a:off x="6921500" y="165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3700</xdr:rowOff>
    </xdr:from>
    <xdr:ext cx="534377" cy="259045"/>
    <xdr:sp macro="" textlink="">
      <xdr:nvSpPr>
        <xdr:cNvPr id="486" name="テキスト ボックス 485"/>
        <xdr:cNvSpPr txBox="1"/>
      </xdr:nvSpPr>
      <xdr:spPr>
        <a:xfrm>
          <a:off x="6705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75738</xdr:rowOff>
    </xdr:from>
    <xdr:to>
      <xdr:col>85</xdr:col>
      <xdr:colOff>127000</xdr:colOff>
      <xdr:row>38</xdr:row>
      <xdr:rowOff>88562</xdr:rowOff>
    </xdr:to>
    <xdr:cxnSp macro="">
      <xdr:nvCxnSpPr>
        <xdr:cNvPr id="513" name="直線コネクタ 512"/>
        <xdr:cNvCxnSpPr/>
      </xdr:nvCxnSpPr>
      <xdr:spPr>
        <a:xfrm>
          <a:off x="15481300" y="6590838"/>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75738</xdr:rowOff>
    </xdr:from>
    <xdr:to>
      <xdr:col>81</xdr:col>
      <xdr:colOff>50800</xdr:colOff>
      <xdr:row>38</xdr:row>
      <xdr:rowOff>77406</xdr:rowOff>
    </xdr:to>
    <xdr:cxnSp macro="">
      <xdr:nvCxnSpPr>
        <xdr:cNvPr id="516" name="直線コネクタ 515"/>
        <xdr:cNvCxnSpPr/>
      </xdr:nvCxnSpPr>
      <xdr:spPr>
        <a:xfrm flipV="1">
          <a:off x="14592300" y="6590838"/>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75029</xdr:rowOff>
    </xdr:from>
    <xdr:to>
      <xdr:col>76</xdr:col>
      <xdr:colOff>114300</xdr:colOff>
      <xdr:row>38</xdr:row>
      <xdr:rowOff>77406</xdr:rowOff>
    </xdr:to>
    <xdr:cxnSp macro="">
      <xdr:nvCxnSpPr>
        <xdr:cNvPr id="519" name="直線コネクタ 518"/>
        <xdr:cNvCxnSpPr/>
      </xdr:nvCxnSpPr>
      <xdr:spPr>
        <a:xfrm>
          <a:off x="13703300" y="6590129"/>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75029</xdr:rowOff>
    </xdr:from>
    <xdr:to>
      <xdr:col>71</xdr:col>
      <xdr:colOff>177800</xdr:colOff>
      <xdr:row>38</xdr:row>
      <xdr:rowOff>79053</xdr:rowOff>
    </xdr:to>
    <xdr:cxnSp macro="">
      <xdr:nvCxnSpPr>
        <xdr:cNvPr id="522" name="直線コネクタ 521"/>
        <xdr:cNvCxnSpPr/>
      </xdr:nvCxnSpPr>
      <xdr:spPr>
        <a:xfrm flipV="1">
          <a:off x="12814300" y="6590129"/>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37762</xdr:rowOff>
    </xdr:from>
    <xdr:to>
      <xdr:col>85</xdr:col>
      <xdr:colOff>177800</xdr:colOff>
      <xdr:row>38</xdr:row>
      <xdr:rowOff>139362</xdr:rowOff>
    </xdr:to>
    <xdr:sp macro="" textlink="">
      <xdr:nvSpPr>
        <xdr:cNvPr id="532" name="楕円 531"/>
        <xdr:cNvSpPr/>
      </xdr:nvSpPr>
      <xdr:spPr>
        <a:xfrm>
          <a:off x="16268700" y="65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469744" cy="259045"/>
    <xdr:sp macro="" textlink="">
      <xdr:nvSpPr>
        <xdr:cNvPr id="533" name="消防費該当値テキスト"/>
        <xdr:cNvSpPr txBox="1"/>
      </xdr:nvSpPr>
      <xdr:spPr>
        <a:xfrm>
          <a:off x="16370300" y="651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24938</xdr:rowOff>
    </xdr:from>
    <xdr:to>
      <xdr:col>81</xdr:col>
      <xdr:colOff>101600</xdr:colOff>
      <xdr:row>38</xdr:row>
      <xdr:rowOff>126538</xdr:rowOff>
    </xdr:to>
    <xdr:sp macro="" textlink="">
      <xdr:nvSpPr>
        <xdr:cNvPr id="534" name="楕円 533"/>
        <xdr:cNvSpPr/>
      </xdr:nvSpPr>
      <xdr:spPr>
        <a:xfrm>
          <a:off x="15430500" y="65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35" name="テキスト ボックス 534"/>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26606</xdr:rowOff>
    </xdr:from>
    <xdr:to>
      <xdr:col>76</xdr:col>
      <xdr:colOff>165100</xdr:colOff>
      <xdr:row>38</xdr:row>
      <xdr:rowOff>128206</xdr:rowOff>
    </xdr:to>
    <xdr:sp macro="" textlink="">
      <xdr:nvSpPr>
        <xdr:cNvPr id="536" name="楕円 535"/>
        <xdr:cNvSpPr/>
      </xdr:nvSpPr>
      <xdr:spPr>
        <a:xfrm>
          <a:off x="14541500" y="65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119333</xdr:rowOff>
    </xdr:from>
    <xdr:ext cx="469744" cy="259045"/>
    <xdr:sp macro="" textlink="">
      <xdr:nvSpPr>
        <xdr:cNvPr id="537" name="テキスト ボックス 536"/>
        <xdr:cNvSpPr txBox="1"/>
      </xdr:nvSpPr>
      <xdr:spPr>
        <a:xfrm>
          <a:off x="14357428" y="66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24229</xdr:rowOff>
    </xdr:from>
    <xdr:to>
      <xdr:col>72</xdr:col>
      <xdr:colOff>38100</xdr:colOff>
      <xdr:row>38</xdr:row>
      <xdr:rowOff>125829</xdr:rowOff>
    </xdr:to>
    <xdr:sp macro="" textlink="">
      <xdr:nvSpPr>
        <xdr:cNvPr id="538" name="楕円 537"/>
        <xdr:cNvSpPr/>
      </xdr:nvSpPr>
      <xdr:spPr>
        <a:xfrm>
          <a:off x="13652500" y="65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142356</xdr:rowOff>
    </xdr:from>
    <xdr:ext cx="469744" cy="259045"/>
    <xdr:sp macro="" textlink="">
      <xdr:nvSpPr>
        <xdr:cNvPr id="539" name="テキスト ボックス 538"/>
        <xdr:cNvSpPr txBox="1"/>
      </xdr:nvSpPr>
      <xdr:spPr>
        <a:xfrm>
          <a:off x="13468428" y="631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28253</xdr:rowOff>
    </xdr:from>
    <xdr:to>
      <xdr:col>67</xdr:col>
      <xdr:colOff>101600</xdr:colOff>
      <xdr:row>38</xdr:row>
      <xdr:rowOff>129853</xdr:rowOff>
    </xdr:to>
    <xdr:sp macro="" textlink="">
      <xdr:nvSpPr>
        <xdr:cNvPr id="540" name="楕円 539"/>
        <xdr:cNvSpPr/>
      </xdr:nvSpPr>
      <xdr:spPr>
        <a:xfrm>
          <a:off x="12763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120980</xdr:rowOff>
    </xdr:from>
    <xdr:ext cx="469744" cy="259045"/>
    <xdr:sp macro="" textlink="">
      <xdr:nvSpPr>
        <xdr:cNvPr id="541" name="テキスト ボックス 540"/>
        <xdr:cNvSpPr txBox="1"/>
      </xdr:nvSpPr>
      <xdr:spPr>
        <a:xfrm>
          <a:off x="12579428" y="66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76085</xdr:rowOff>
    </xdr:from>
    <xdr:to>
      <xdr:col>85</xdr:col>
      <xdr:colOff>127000</xdr:colOff>
      <xdr:row>58</xdr:row>
      <xdr:rowOff>137862</xdr:rowOff>
    </xdr:to>
    <xdr:cxnSp macro="">
      <xdr:nvCxnSpPr>
        <xdr:cNvPr id="569" name="直線コネクタ 568"/>
        <xdr:cNvCxnSpPr/>
      </xdr:nvCxnSpPr>
      <xdr:spPr>
        <a:xfrm flipV="1">
          <a:off x="15481300" y="10020185"/>
          <a:ext cx="83820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0"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51159</xdr:rowOff>
    </xdr:from>
    <xdr:to>
      <xdr:col>81</xdr:col>
      <xdr:colOff>50800</xdr:colOff>
      <xdr:row>58</xdr:row>
      <xdr:rowOff>137862</xdr:rowOff>
    </xdr:to>
    <xdr:cxnSp macro="">
      <xdr:nvCxnSpPr>
        <xdr:cNvPr id="572" name="直線コネクタ 571"/>
        <xdr:cNvCxnSpPr/>
      </xdr:nvCxnSpPr>
      <xdr:spPr>
        <a:xfrm>
          <a:off x="14592300" y="9995259"/>
          <a:ext cx="8890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3372</xdr:rowOff>
    </xdr:from>
    <xdr:ext cx="534377" cy="259045"/>
    <xdr:sp macro="" textlink="">
      <xdr:nvSpPr>
        <xdr:cNvPr id="574" name="テキスト ボックス 573"/>
        <xdr:cNvSpPr txBox="1"/>
      </xdr:nvSpPr>
      <xdr:spPr>
        <a:xfrm>
          <a:off x="15214111" y="97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51159</xdr:rowOff>
    </xdr:from>
    <xdr:to>
      <xdr:col>76</xdr:col>
      <xdr:colOff>114300</xdr:colOff>
      <xdr:row>58</xdr:row>
      <xdr:rowOff>122089</xdr:rowOff>
    </xdr:to>
    <xdr:cxnSp macro="">
      <xdr:nvCxnSpPr>
        <xdr:cNvPr id="575" name="直線コネクタ 574"/>
        <xdr:cNvCxnSpPr/>
      </xdr:nvCxnSpPr>
      <xdr:spPr>
        <a:xfrm flipV="1">
          <a:off x="13703300" y="9995259"/>
          <a:ext cx="889000" cy="7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78911</xdr:rowOff>
    </xdr:from>
    <xdr:to>
      <xdr:col>71</xdr:col>
      <xdr:colOff>177800</xdr:colOff>
      <xdr:row>58</xdr:row>
      <xdr:rowOff>122089</xdr:rowOff>
    </xdr:to>
    <xdr:cxnSp macro="">
      <xdr:nvCxnSpPr>
        <xdr:cNvPr id="578" name="直線コネクタ 577"/>
        <xdr:cNvCxnSpPr/>
      </xdr:nvCxnSpPr>
      <xdr:spPr>
        <a:xfrm>
          <a:off x="12814300" y="100230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25285</xdr:rowOff>
    </xdr:from>
    <xdr:to>
      <xdr:col>85</xdr:col>
      <xdr:colOff>177800</xdr:colOff>
      <xdr:row>58</xdr:row>
      <xdr:rowOff>126885</xdr:rowOff>
    </xdr:to>
    <xdr:sp macro="" textlink="">
      <xdr:nvSpPr>
        <xdr:cNvPr id="588" name="楕円 587"/>
        <xdr:cNvSpPr/>
      </xdr:nvSpPr>
      <xdr:spPr>
        <a:xfrm>
          <a:off x="16268700" y="99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3712</xdr:rowOff>
    </xdr:from>
    <xdr:ext cx="534377" cy="259045"/>
    <xdr:sp macro="" textlink="">
      <xdr:nvSpPr>
        <xdr:cNvPr id="589" name="教育費該当値テキスト"/>
        <xdr:cNvSpPr txBox="1"/>
      </xdr:nvSpPr>
      <xdr:spPr>
        <a:xfrm>
          <a:off x="16370300" y="99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87062</xdr:rowOff>
    </xdr:from>
    <xdr:to>
      <xdr:col>81</xdr:col>
      <xdr:colOff>101600</xdr:colOff>
      <xdr:row>59</xdr:row>
      <xdr:rowOff>17212</xdr:rowOff>
    </xdr:to>
    <xdr:sp macro="" textlink="">
      <xdr:nvSpPr>
        <xdr:cNvPr id="590" name="楕円 589"/>
        <xdr:cNvSpPr/>
      </xdr:nvSpPr>
      <xdr:spPr>
        <a:xfrm>
          <a:off x="15430500" y="100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8339</xdr:rowOff>
    </xdr:from>
    <xdr:ext cx="534377" cy="259045"/>
    <xdr:sp macro="" textlink="">
      <xdr:nvSpPr>
        <xdr:cNvPr id="591" name="テキスト ボックス 590"/>
        <xdr:cNvSpPr txBox="1"/>
      </xdr:nvSpPr>
      <xdr:spPr>
        <a:xfrm>
          <a:off x="15214111" y="101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359</xdr:rowOff>
    </xdr:from>
    <xdr:to>
      <xdr:col>76</xdr:col>
      <xdr:colOff>165100</xdr:colOff>
      <xdr:row>58</xdr:row>
      <xdr:rowOff>101959</xdr:rowOff>
    </xdr:to>
    <xdr:sp macro="" textlink="">
      <xdr:nvSpPr>
        <xdr:cNvPr id="592" name="楕円 591"/>
        <xdr:cNvSpPr/>
      </xdr:nvSpPr>
      <xdr:spPr>
        <a:xfrm>
          <a:off x="14541500" y="99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118486</xdr:rowOff>
    </xdr:from>
    <xdr:ext cx="534377" cy="259045"/>
    <xdr:sp macro="" textlink="">
      <xdr:nvSpPr>
        <xdr:cNvPr id="593" name="テキスト ボックス 592"/>
        <xdr:cNvSpPr txBox="1"/>
      </xdr:nvSpPr>
      <xdr:spPr>
        <a:xfrm>
          <a:off x="14325111" y="971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71289</xdr:rowOff>
    </xdr:from>
    <xdr:to>
      <xdr:col>72</xdr:col>
      <xdr:colOff>38100</xdr:colOff>
      <xdr:row>59</xdr:row>
      <xdr:rowOff>1439</xdr:rowOff>
    </xdr:to>
    <xdr:sp macro="" textlink="">
      <xdr:nvSpPr>
        <xdr:cNvPr id="594" name="楕円 593"/>
        <xdr:cNvSpPr/>
      </xdr:nvSpPr>
      <xdr:spPr>
        <a:xfrm>
          <a:off x="13652500" y="100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17966</xdr:rowOff>
    </xdr:from>
    <xdr:ext cx="534377" cy="259045"/>
    <xdr:sp macro="" textlink="">
      <xdr:nvSpPr>
        <xdr:cNvPr id="595" name="テキスト ボックス 594"/>
        <xdr:cNvSpPr txBox="1"/>
      </xdr:nvSpPr>
      <xdr:spPr>
        <a:xfrm>
          <a:off x="13436111" y="97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28111</xdr:rowOff>
    </xdr:from>
    <xdr:to>
      <xdr:col>67</xdr:col>
      <xdr:colOff>101600</xdr:colOff>
      <xdr:row>58</xdr:row>
      <xdr:rowOff>129711</xdr:rowOff>
    </xdr:to>
    <xdr:sp macro="" textlink="">
      <xdr:nvSpPr>
        <xdr:cNvPr id="596" name="楕円 595"/>
        <xdr:cNvSpPr/>
      </xdr:nvSpPr>
      <xdr:spPr>
        <a:xfrm>
          <a:off x="12763500" y="9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146238</xdr:rowOff>
    </xdr:from>
    <xdr:ext cx="534377" cy="259045"/>
    <xdr:sp macro="" textlink="">
      <xdr:nvSpPr>
        <xdr:cNvPr id="597" name="テキスト ボックス 596"/>
        <xdr:cNvSpPr txBox="1"/>
      </xdr:nvSpPr>
      <xdr:spPr>
        <a:xfrm>
          <a:off x="12547111" y="97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41075</xdr:rowOff>
    </xdr:from>
    <xdr:to>
      <xdr:col>85</xdr:col>
      <xdr:colOff>127000</xdr:colOff>
      <xdr:row>93</xdr:row>
      <xdr:rowOff>44994</xdr:rowOff>
    </xdr:to>
    <xdr:cxnSp macro="">
      <xdr:nvCxnSpPr>
        <xdr:cNvPr id="687" name="直線コネクタ 686"/>
        <xdr:cNvCxnSpPr/>
      </xdr:nvCxnSpPr>
      <xdr:spPr>
        <a:xfrm flipV="1">
          <a:off x="15481300" y="1598592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45446</xdr:rowOff>
    </xdr:from>
    <xdr:ext cx="469744" cy="259045"/>
    <xdr:sp macro="" textlink="">
      <xdr:nvSpPr>
        <xdr:cNvPr id="688" name="公債費平均値テキスト"/>
        <xdr:cNvSpPr txBox="1"/>
      </xdr:nvSpPr>
      <xdr:spPr>
        <a:xfrm>
          <a:off x="16370300" y="16333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167894</xdr:rowOff>
    </xdr:from>
    <xdr:to>
      <xdr:col>81</xdr:col>
      <xdr:colOff>50800</xdr:colOff>
      <xdr:row>93</xdr:row>
      <xdr:rowOff>44994</xdr:rowOff>
    </xdr:to>
    <xdr:cxnSp macro="">
      <xdr:nvCxnSpPr>
        <xdr:cNvPr id="690" name="直線コネクタ 689"/>
        <xdr:cNvCxnSpPr/>
      </xdr:nvCxnSpPr>
      <xdr:spPr>
        <a:xfrm>
          <a:off x="14592300" y="15598394"/>
          <a:ext cx="889000" cy="3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15512</xdr:rowOff>
    </xdr:from>
    <xdr:ext cx="469744" cy="259045"/>
    <xdr:sp macro="" textlink="">
      <xdr:nvSpPr>
        <xdr:cNvPr id="692" name="テキスト ボックス 691"/>
        <xdr:cNvSpPr txBox="1"/>
      </xdr:nvSpPr>
      <xdr:spPr>
        <a:xfrm>
          <a:off x="15246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157009</xdr:rowOff>
    </xdr:from>
    <xdr:to>
      <xdr:col>76</xdr:col>
      <xdr:colOff>114300</xdr:colOff>
      <xdr:row>90</xdr:row>
      <xdr:rowOff>167894</xdr:rowOff>
    </xdr:to>
    <xdr:cxnSp macro="">
      <xdr:nvCxnSpPr>
        <xdr:cNvPr id="693" name="直線コネクタ 692"/>
        <xdr:cNvCxnSpPr/>
      </xdr:nvCxnSpPr>
      <xdr:spPr>
        <a:xfrm>
          <a:off x="13703300" y="1558750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706</xdr:rowOff>
    </xdr:from>
    <xdr:ext cx="469744" cy="259045"/>
    <xdr:sp macro="" textlink="">
      <xdr:nvSpPr>
        <xdr:cNvPr id="695" name="テキスト ボックス 694"/>
        <xdr:cNvSpPr txBox="1"/>
      </xdr:nvSpPr>
      <xdr:spPr>
        <a:xfrm>
          <a:off x="14357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157009</xdr:rowOff>
    </xdr:from>
    <xdr:to>
      <xdr:col>71</xdr:col>
      <xdr:colOff>177800</xdr:colOff>
      <xdr:row>92</xdr:row>
      <xdr:rowOff>50002</xdr:rowOff>
    </xdr:to>
    <xdr:cxnSp macro="">
      <xdr:nvCxnSpPr>
        <xdr:cNvPr id="696" name="直線コネクタ 695"/>
        <xdr:cNvCxnSpPr/>
      </xdr:nvCxnSpPr>
      <xdr:spPr>
        <a:xfrm flipV="1">
          <a:off x="12814300" y="15587509"/>
          <a:ext cx="889000" cy="23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125457</xdr:rowOff>
    </xdr:from>
    <xdr:ext cx="469744" cy="259045"/>
    <xdr:sp macro="" textlink="">
      <xdr:nvSpPr>
        <xdr:cNvPr id="698" name="テキスト ボックス 697"/>
        <xdr:cNvSpPr txBox="1"/>
      </xdr:nvSpPr>
      <xdr:spPr>
        <a:xfrm>
          <a:off x="13468428" y="1607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166169</xdr:rowOff>
    </xdr:from>
    <xdr:ext cx="534377" cy="259045"/>
    <xdr:sp macro="" textlink="">
      <xdr:nvSpPr>
        <xdr:cNvPr id="700" name="テキスト ボックス 699"/>
        <xdr:cNvSpPr txBox="1"/>
      </xdr:nvSpPr>
      <xdr:spPr>
        <a:xfrm>
          <a:off x="12547111" y="159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161725</xdr:rowOff>
    </xdr:from>
    <xdr:to>
      <xdr:col>85</xdr:col>
      <xdr:colOff>177800</xdr:colOff>
      <xdr:row>93</xdr:row>
      <xdr:rowOff>91875</xdr:rowOff>
    </xdr:to>
    <xdr:sp macro="" textlink="">
      <xdr:nvSpPr>
        <xdr:cNvPr id="706" name="楕円 705"/>
        <xdr:cNvSpPr/>
      </xdr:nvSpPr>
      <xdr:spPr>
        <a:xfrm>
          <a:off x="16268700" y="159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13152</xdr:rowOff>
    </xdr:from>
    <xdr:ext cx="469744" cy="259045"/>
    <xdr:sp macro="" textlink="">
      <xdr:nvSpPr>
        <xdr:cNvPr id="707" name="公債費該当値テキスト"/>
        <xdr:cNvSpPr txBox="1"/>
      </xdr:nvSpPr>
      <xdr:spPr>
        <a:xfrm>
          <a:off x="16370300" y="1578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165644</xdr:rowOff>
    </xdr:from>
    <xdr:to>
      <xdr:col>81</xdr:col>
      <xdr:colOff>101600</xdr:colOff>
      <xdr:row>93</xdr:row>
      <xdr:rowOff>95794</xdr:rowOff>
    </xdr:to>
    <xdr:sp macro="" textlink="">
      <xdr:nvSpPr>
        <xdr:cNvPr id="708" name="楕円 707"/>
        <xdr:cNvSpPr/>
      </xdr:nvSpPr>
      <xdr:spPr>
        <a:xfrm>
          <a:off x="15430500" y="159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112321</xdr:rowOff>
    </xdr:from>
    <xdr:ext cx="469744" cy="259045"/>
    <xdr:sp macro="" textlink="">
      <xdr:nvSpPr>
        <xdr:cNvPr id="709" name="テキスト ボックス 708"/>
        <xdr:cNvSpPr txBox="1"/>
      </xdr:nvSpPr>
      <xdr:spPr>
        <a:xfrm>
          <a:off x="15246428" y="1571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117094</xdr:rowOff>
    </xdr:from>
    <xdr:to>
      <xdr:col>76</xdr:col>
      <xdr:colOff>165100</xdr:colOff>
      <xdr:row>91</xdr:row>
      <xdr:rowOff>47244</xdr:rowOff>
    </xdr:to>
    <xdr:sp macro="" textlink="">
      <xdr:nvSpPr>
        <xdr:cNvPr id="710" name="楕円 709"/>
        <xdr:cNvSpPr/>
      </xdr:nvSpPr>
      <xdr:spPr>
        <a:xfrm>
          <a:off x="14541500" y="155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63771</xdr:rowOff>
    </xdr:from>
    <xdr:ext cx="534377" cy="259045"/>
    <xdr:sp macro="" textlink="">
      <xdr:nvSpPr>
        <xdr:cNvPr id="711" name="テキスト ボックス 710"/>
        <xdr:cNvSpPr txBox="1"/>
      </xdr:nvSpPr>
      <xdr:spPr>
        <a:xfrm>
          <a:off x="14325111" y="153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106209</xdr:rowOff>
    </xdr:from>
    <xdr:to>
      <xdr:col>72</xdr:col>
      <xdr:colOff>38100</xdr:colOff>
      <xdr:row>91</xdr:row>
      <xdr:rowOff>36359</xdr:rowOff>
    </xdr:to>
    <xdr:sp macro="" textlink="">
      <xdr:nvSpPr>
        <xdr:cNvPr id="712" name="楕円 711"/>
        <xdr:cNvSpPr/>
      </xdr:nvSpPr>
      <xdr:spPr>
        <a:xfrm>
          <a:off x="13652500" y="155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52886</xdr:rowOff>
    </xdr:from>
    <xdr:ext cx="534377" cy="259045"/>
    <xdr:sp macro="" textlink="">
      <xdr:nvSpPr>
        <xdr:cNvPr id="713" name="テキスト ボックス 712"/>
        <xdr:cNvSpPr txBox="1"/>
      </xdr:nvSpPr>
      <xdr:spPr>
        <a:xfrm>
          <a:off x="13436111" y="153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170652</xdr:rowOff>
    </xdr:from>
    <xdr:to>
      <xdr:col>67</xdr:col>
      <xdr:colOff>101600</xdr:colOff>
      <xdr:row>92</xdr:row>
      <xdr:rowOff>100802</xdr:rowOff>
    </xdr:to>
    <xdr:sp macro="" textlink="">
      <xdr:nvSpPr>
        <xdr:cNvPr id="714" name="楕円 713"/>
        <xdr:cNvSpPr/>
      </xdr:nvSpPr>
      <xdr:spPr>
        <a:xfrm>
          <a:off x="12763500" y="157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117329</xdr:rowOff>
    </xdr:from>
    <xdr:ext cx="534377" cy="259045"/>
    <xdr:sp macro="" textlink="">
      <xdr:nvSpPr>
        <xdr:cNvPr id="715" name="テキスト ボックス 714"/>
        <xdr:cNvSpPr txBox="1"/>
      </xdr:nvSpPr>
      <xdr:spPr>
        <a:xfrm>
          <a:off x="12547111" y="1554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236,560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止まりしている。これは、扶助費が多く占めていることによる。性質別歳出決算の扶助費の分析内容と同様に、保育需要の増等により、今後も増加していくこと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わずかに増加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し、類似団体と比較して高い状態が続いている。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引き続き、学校施設の改築などに起債する計画であるが、その際は、財政基盤の確立に配慮した起債となるよう努めることとしている。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財政調整基金残高は、財政基盤の強化のため約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億円増加させたことにより、標準財政規模比が前年度に比べ約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実質収支額は、行財政改革を着実に進めていることから継続的に黒字を確保している。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実質単年度収支については、投資的経費の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などから前年度に比べ約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一般会計の実質収支については、投資的経費の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により、黒字額が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国民健康保険特別会計については被保険者数の減により歳入・歳出ともに減とな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は微増にとどまった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介護保険特別会計については被保険者数の増により歳入が増となったことに伴い、黒字額が増加した。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実質公債費比率の分子は、昨年度に比べて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これは一般単独事業債</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引き続き、負の数値を維持できるよう、新たな起債については財政基盤の確立に配慮した起債となるよう努めることとしている。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過去の利率が高い起債の残高が順調に減ってきている。しかし、東京スカイツリー関連事業に係る起債の償還が始まり、今後も一定額の償還が生じる。今後も、引き続き、発債と償還のバランスを整え、公債費が一般財源を過度に圧迫することのないよう将来負担も考慮しつつ、健全な財政運営に努めていく。</a:t>
          </a:r>
          <a:endParaRPr kumimoji="1" lang="en-US" altLang="ja-JP" sz="9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東京都墨田区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本区の将来負担額は、引き続き負の数値となっている。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財政調整基金等の積み増しや財政基盤の確立に配慮した起債となるよう努め、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財政基盤の強化を図って行く。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東京都墨田区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財政調整基金につき、約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億円の積み増しを行った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東武伊勢崎線（とうきょうスカイツリー駅付近）立体化事業などによる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その他目的基金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はあったものの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災害対策、景気の動向、社会保障関係費の増大に加え、公共施設の整備・改修、その他さまざまな行政ニーズに対応するため、必要な積立てと取崩しを行っていく。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公共施設の整備・改修、水と緑をいかしたまちづくり事業、すみだ北斎美術館の運営、鉄道の連続立体交差化など、それぞれの目的に応じた事業の財源としている。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北十間川・隅田公園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観光回遊路整備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等のために基金を取崩し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はあったが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基金の積み立てにより、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公共施設整備基金については、墨田区基本計画（平成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億円以上を維持するという目標を設定している。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その他の基金については適宜積立てと取崩しを行いながら、目的に沿った運用を行っていく。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財政基盤の強化のため、積極的に積立てを行い、約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災害対策、景気の動向、社会保障関係費の増大への対応として、積み増しを行っていく。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墨田区基本計画（平成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億円以上という目標を設定している。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公債費にかかる一般財源の負担につき、年度間で平準化するため、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今後も、公債費にかかる一般財源の負担につき、年度間で平準化するため、減債基金への積立てと取崩しを適宜行っていく。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は、償却資産の取得価額等に対する減価償却累計額の割合、すなわち資産の経年の程度を示す指標である。墨田区においては、全国平均等と比べて高い状態にあり、今後の大規模修繕や施設の更新等にかかるコストに留意する必要がある。</a:t>
          </a:r>
          <a:endParaRPr lang="ja-JP" altLang="ja-JP" sz="130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3" name="直線コネクタ 72"/>
        <xdr:cNvCxnSpPr/>
      </xdr:nvCxnSpPr>
      <xdr:spPr>
        <a:xfrm flipV="1">
          <a:off x="4206240" y="4402667"/>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4" name="有形固定資産減価償却率最小値テキスト"/>
        <xdr:cNvSpPr txBox="1"/>
      </xdr:nvSpPr>
      <xdr:spPr>
        <a:xfrm>
          <a:off x="4258945"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5" name="直線コネクタ 74"/>
        <xdr:cNvCxnSpPr/>
      </xdr:nvCxnSpPr>
      <xdr:spPr>
        <a:xfrm>
          <a:off x="4119245" y="56749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xdr:cNvSpPr txBox="1"/>
      </xdr:nvSpPr>
      <xdr:spPr>
        <a:xfrm>
          <a:off x="4258945" y="418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xdr:cNvCxnSpPr/>
      </xdr:nvCxnSpPr>
      <xdr:spPr>
        <a:xfrm>
          <a:off x="4119245" y="44026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8" name="有形固定資産減価償却率平均値テキスト"/>
        <xdr:cNvSpPr txBox="1"/>
      </xdr:nvSpPr>
      <xdr:spPr>
        <a:xfrm>
          <a:off x="4258945" y="480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9" name="フローチャート: 判断 78"/>
        <xdr:cNvSpPr/>
      </xdr:nvSpPr>
      <xdr:spPr>
        <a:xfrm>
          <a:off x="4157345" y="48264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3537585" y="48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1" name="フローチャート: 判断 80"/>
        <xdr:cNvSpPr/>
      </xdr:nvSpPr>
      <xdr:spPr>
        <a:xfrm>
          <a:off x="2867025" y="4858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2" name="フローチャート: 判断 81"/>
        <xdr:cNvSpPr/>
      </xdr:nvSpPr>
      <xdr:spPr>
        <a:xfrm>
          <a:off x="2196465" y="4736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88" name="楕円 87"/>
        <xdr:cNvSpPr/>
      </xdr:nvSpPr>
      <xdr:spPr>
        <a:xfrm>
          <a:off x="4157345" y="4776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89" name="有形固定資産減価償却率該当値テキスト"/>
        <xdr:cNvSpPr txBox="1"/>
      </xdr:nvSpPr>
      <xdr:spPr>
        <a:xfrm>
          <a:off x="4258945" y="463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90" name="楕円 89"/>
        <xdr:cNvSpPr/>
      </xdr:nvSpPr>
      <xdr:spPr>
        <a:xfrm>
          <a:off x="3537585" y="4772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28</xdr:row>
      <xdr:rowOff>132927</xdr:rowOff>
    </xdr:to>
    <xdr:cxnSp macro="">
      <xdr:nvCxnSpPr>
        <xdr:cNvPr id="91" name="直線コネクタ 90"/>
        <xdr:cNvCxnSpPr/>
      </xdr:nvCxnSpPr>
      <xdr:spPr>
        <a:xfrm>
          <a:off x="3588385" y="4823248"/>
          <a:ext cx="6197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92" name="楕円 91"/>
        <xdr:cNvSpPr/>
      </xdr:nvSpPr>
      <xdr:spPr>
        <a:xfrm>
          <a:off x="2867025" y="4779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129328</xdr:rowOff>
    </xdr:from>
    <xdr:to>
      <xdr:col>19</xdr:col>
      <xdr:colOff>136525</xdr:colOff>
      <xdr:row>28</xdr:row>
      <xdr:rowOff>136525</xdr:rowOff>
    </xdr:to>
    <xdr:cxnSp macro="">
      <xdr:nvCxnSpPr>
        <xdr:cNvPr id="93" name="直線コネクタ 92"/>
        <xdr:cNvCxnSpPr/>
      </xdr:nvCxnSpPr>
      <xdr:spPr>
        <a:xfrm flipV="1">
          <a:off x="2917825" y="4823248"/>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53340</xdr:rowOff>
    </xdr:from>
    <xdr:to>
      <xdr:col>11</xdr:col>
      <xdr:colOff>187325</xdr:colOff>
      <xdr:row>28</xdr:row>
      <xdr:rowOff>154940</xdr:rowOff>
    </xdr:to>
    <xdr:sp macro="" textlink="">
      <xdr:nvSpPr>
        <xdr:cNvPr id="94" name="楕円 93"/>
        <xdr:cNvSpPr/>
      </xdr:nvSpPr>
      <xdr:spPr>
        <a:xfrm>
          <a:off x="2196465" y="4747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28</xdr:row>
      <xdr:rowOff>136525</xdr:rowOff>
    </xdr:to>
    <xdr:cxnSp macro="">
      <xdr:nvCxnSpPr>
        <xdr:cNvPr id="95" name="直線コネクタ 94"/>
        <xdr:cNvCxnSpPr/>
      </xdr:nvCxnSpPr>
      <xdr:spPr>
        <a:xfrm>
          <a:off x="2247265" y="4798060"/>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6" name="n_1aveValue有形固定資産減価償却率"/>
        <xdr:cNvSpPr txBox="1"/>
      </xdr:nvSpPr>
      <xdr:spPr>
        <a:xfrm>
          <a:off x="3395989" y="49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86165</xdr:rowOff>
    </xdr:from>
    <xdr:ext cx="405111" cy="259045"/>
    <xdr:sp macro="" textlink="">
      <xdr:nvSpPr>
        <xdr:cNvPr id="97" name="n_2aveValue有形固定資産減価償却率"/>
        <xdr:cNvSpPr txBox="1"/>
      </xdr:nvSpPr>
      <xdr:spPr>
        <a:xfrm>
          <a:off x="2738129" y="494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8" name="n_3aveValue有形固定資産減価償却率"/>
        <xdr:cNvSpPr txBox="1"/>
      </xdr:nvSpPr>
      <xdr:spPr>
        <a:xfrm>
          <a:off x="2067569" y="451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99" name="n_1mainValue有形固定資産減価償却率"/>
        <xdr:cNvSpPr txBox="1"/>
      </xdr:nvSpPr>
      <xdr:spPr>
        <a:xfrm>
          <a:off x="3395989" y="455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100" name="n_2mainValue有形固定資産減価償却率"/>
        <xdr:cNvSpPr txBox="1"/>
      </xdr:nvSpPr>
      <xdr:spPr>
        <a:xfrm>
          <a:off x="2738129" y="455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146067</xdr:rowOff>
    </xdr:from>
    <xdr:ext cx="405111" cy="259045"/>
    <xdr:sp macro="" textlink="">
      <xdr:nvSpPr>
        <xdr:cNvPr id="101" name="n_3mainValue有形固定資産減価償却率"/>
        <xdr:cNvSpPr txBox="1"/>
      </xdr:nvSpPr>
      <xdr:spPr>
        <a:xfrm>
          <a:off x="2067569" y="483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債務償還可能年数」は、債務償還能力を表す指標である。墨田区においては、全国平均よりは低いものの、都平均等と比べて高い状態にあり、引き続き積立金の確保など、債務償還能力の向上に努める必要がある。</a:t>
          </a:r>
          <a:endParaRPr lang="ja-JP" altLang="ja-JP" sz="1300">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8" name="テキスト ボックス 117"/>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xdr:cNvSpPr txBox="1"/>
      </xdr:nvSpPr>
      <xdr:spPr>
        <a:xfrm>
          <a:off x="954293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9542936" y="44204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9542936" y="40000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30</xdr:row>
      <xdr:rowOff>66523</xdr:rowOff>
    </xdr:from>
    <xdr:to>
      <xdr:col>76</xdr:col>
      <xdr:colOff>21589</xdr:colOff>
      <xdr:row>34</xdr:row>
      <xdr:rowOff>79375</xdr:rowOff>
    </xdr:to>
    <xdr:cxnSp macro="">
      <xdr:nvCxnSpPr>
        <xdr:cNvPr id="128" name="直線コネクタ 127"/>
        <xdr:cNvCxnSpPr/>
      </xdr:nvCxnSpPr>
      <xdr:spPr>
        <a:xfrm flipV="1">
          <a:off x="13027660" y="5095723"/>
          <a:ext cx="1269" cy="683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9" name="債務償還比率最小値テキスト"/>
        <xdr:cNvSpPr txBox="1"/>
      </xdr:nvSpPr>
      <xdr:spPr>
        <a:xfrm>
          <a:off x="13080365" y="5833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0" name="直線コネクタ 129"/>
        <xdr:cNvCxnSpPr/>
      </xdr:nvCxnSpPr>
      <xdr:spPr>
        <a:xfrm>
          <a:off x="12963525" y="5779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13200</xdr:rowOff>
    </xdr:from>
    <xdr:ext cx="469744" cy="259045"/>
    <xdr:sp macro="" textlink="">
      <xdr:nvSpPr>
        <xdr:cNvPr id="131" name="債務償還比率最大値テキスト"/>
        <xdr:cNvSpPr txBox="1"/>
      </xdr:nvSpPr>
      <xdr:spPr>
        <a:xfrm>
          <a:off x="13080365" y="487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66523</xdr:rowOff>
    </xdr:from>
    <xdr:to>
      <xdr:col>76</xdr:col>
      <xdr:colOff>111125</xdr:colOff>
      <xdr:row>30</xdr:row>
      <xdr:rowOff>66523</xdr:rowOff>
    </xdr:to>
    <xdr:cxnSp macro="">
      <xdr:nvCxnSpPr>
        <xdr:cNvPr id="132" name="直線コネクタ 131"/>
        <xdr:cNvCxnSpPr/>
      </xdr:nvCxnSpPr>
      <xdr:spPr>
        <a:xfrm>
          <a:off x="12963525" y="5095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7002</xdr:rowOff>
    </xdr:from>
    <xdr:ext cx="340478" cy="259045"/>
    <xdr:sp macro="" textlink="">
      <xdr:nvSpPr>
        <xdr:cNvPr id="133" name="債務償還比率平均値テキスト"/>
        <xdr:cNvSpPr txBox="1"/>
      </xdr:nvSpPr>
      <xdr:spPr>
        <a:xfrm>
          <a:off x="13080365" y="570676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4" name="フローチャート: 判断 133"/>
        <xdr:cNvSpPr/>
      </xdr:nvSpPr>
      <xdr:spPr>
        <a:xfrm>
          <a:off x="13001625" y="5728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5" name="フローチャート: 判断 134"/>
        <xdr:cNvSpPr/>
      </xdr:nvSpPr>
      <xdr:spPr>
        <a:xfrm>
          <a:off x="12359005"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15723</xdr:rowOff>
    </xdr:from>
    <xdr:to>
      <xdr:col>76</xdr:col>
      <xdr:colOff>73025</xdr:colOff>
      <xdr:row>30</xdr:row>
      <xdr:rowOff>117323</xdr:rowOff>
    </xdr:to>
    <xdr:sp macro="" textlink="">
      <xdr:nvSpPr>
        <xdr:cNvPr id="141" name="楕円 140"/>
        <xdr:cNvSpPr/>
      </xdr:nvSpPr>
      <xdr:spPr>
        <a:xfrm>
          <a:off x="13001625" y="5044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140200</xdr:rowOff>
    </xdr:from>
    <xdr:ext cx="469744" cy="259045"/>
    <xdr:sp macro="" textlink="">
      <xdr:nvSpPr>
        <xdr:cNvPr id="142" name="債務償還比率該当値テキスト"/>
        <xdr:cNvSpPr txBox="1"/>
      </xdr:nvSpPr>
      <xdr:spPr>
        <a:xfrm>
          <a:off x="13080365" y="500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26569</xdr:rowOff>
    </xdr:from>
    <xdr:to>
      <xdr:col>72</xdr:col>
      <xdr:colOff>123825</xdr:colOff>
      <xdr:row>28</xdr:row>
      <xdr:rowOff>128169</xdr:rowOff>
    </xdr:to>
    <xdr:sp macro="" textlink="">
      <xdr:nvSpPr>
        <xdr:cNvPr id="143" name="楕円 142"/>
        <xdr:cNvSpPr/>
      </xdr:nvSpPr>
      <xdr:spPr>
        <a:xfrm>
          <a:off x="12359005" y="47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77369</xdr:rowOff>
    </xdr:from>
    <xdr:to>
      <xdr:col>76</xdr:col>
      <xdr:colOff>22225</xdr:colOff>
      <xdr:row>30</xdr:row>
      <xdr:rowOff>66523</xdr:rowOff>
    </xdr:to>
    <xdr:cxnSp macro="">
      <xdr:nvCxnSpPr>
        <xdr:cNvPr id="144" name="直線コネクタ 143"/>
        <xdr:cNvCxnSpPr/>
      </xdr:nvCxnSpPr>
      <xdr:spPr>
        <a:xfrm>
          <a:off x="12409805" y="4771289"/>
          <a:ext cx="619760" cy="3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34</xdr:row>
      <xdr:rowOff>121302</xdr:rowOff>
    </xdr:from>
    <xdr:ext cx="340478" cy="259045"/>
    <xdr:sp macro="" textlink="">
      <xdr:nvSpPr>
        <xdr:cNvPr id="145" name="n_1aveValue債務償還比率"/>
        <xdr:cNvSpPr txBox="1"/>
      </xdr:nvSpPr>
      <xdr:spPr>
        <a:xfrm>
          <a:off x="12249726" y="58210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144696</xdr:rowOff>
    </xdr:from>
    <xdr:ext cx="469744" cy="259045"/>
    <xdr:sp macro="" textlink="">
      <xdr:nvSpPr>
        <xdr:cNvPr id="146" name="n_1mainValue債務償還比率"/>
        <xdr:cNvSpPr txBox="1"/>
      </xdr:nvSpPr>
      <xdr:spPr>
        <a:xfrm>
          <a:off x="12185092" y="450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086225" y="566710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124960" y="544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164210</xdr:rowOff>
    </xdr:from>
    <xdr:ext cx="405111" cy="259045"/>
    <xdr:sp macro="" textlink="">
      <xdr:nvSpPr>
        <xdr:cNvPr id="62" name="【道路】&#10;有形固定資産減価償却率平均値テキスト"/>
        <xdr:cNvSpPr txBox="1"/>
      </xdr:nvSpPr>
      <xdr:spPr>
        <a:xfrm>
          <a:off x="4124960" y="6031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036060" y="617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5146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7399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2" name="楕円 71"/>
        <xdr:cNvSpPr/>
      </xdr:nvSpPr>
      <xdr:spPr>
        <a:xfrm>
          <a:off x="4036060" y="633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114861</xdr:rowOff>
    </xdr:from>
    <xdr:ext cx="405111" cy="259045"/>
    <xdr:sp macro="" textlink="">
      <xdr:nvSpPr>
        <xdr:cNvPr id="73" name="【道路】&#10;有形固定資産減価償却率該当値テキスト"/>
        <xdr:cNvSpPr txBox="1"/>
      </xdr:nvSpPr>
      <xdr:spPr>
        <a:xfrm>
          <a:off x="4124960"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4" name="楕円 73"/>
        <xdr:cNvSpPr/>
      </xdr:nvSpPr>
      <xdr:spPr>
        <a:xfrm>
          <a:off x="3312160" y="6357076"/>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33746</xdr:rowOff>
    </xdr:to>
    <xdr:cxnSp macro="">
      <xdr:nvCxnSpPr>
        <xdr:cNvPr id="75" name="直線コネクタ 74"/>
        <xdr:cNvCxnSpPr/>
      </xdr:nvCxnSpPr>
      <xdr:spPr>
        <a:xfrm flipV="1">
          <a:off x="3355340" y="6386104"/>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6" name="楕円 75"/>
        <xdr:cNvSpPr/>
      </xdr:nvSpPr>
      <xdr:spPr>
        <a:xfrm>
          <a:off x="2514600" y="637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33746</xdr:rowOff>
    </xdr:from>
    <xdr:to>
      <xdr:col>19</xdr:col>
      <xdr:colOff>177800</xdr:colOff>
      <xdr:row>38</xdr:row>
      <xdr:rowOff>50074</xdr:rowOff>
    </xdr:to>
    <xdr:cxnSp macro="">
      <xdr:nvCxnSpPr>
        <xdr:cNvPr id="77" name="直線コネクタ 76"/>
        <xdr:cNvCxnSpPr/>
      </xdr:nvCxnSpPr>
      <xdr:spPr>
        <a:xfrm flipV="1">
          <a:off x="2565400" y="640406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5806</xdr:rowOff>
    </xdr:from>
    <xdr:to>
      <xdr:col>10</xdr:col>
      <xdr:colOff>165100</xdr:colOff>
      <xdr:row>38</xdr:row>
      <xdr:rowOff>107406</xdr:rowOff>
    </xdr:to>
    <xdr:sp macro="" textlink="">
      <xdr:nvSpPr>
        <xdr:cNvPr id="78" name="楕円 77"/>
        <xdr:cNvSpPr/>
      </xdr:nvSpPr>
      <xdr:spPr>
        <a:xfrm>
          <a:off x="173990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56606</xdr:rowOff>
    </xdr:to>
    <xdr:cxnSp macro="">
      <xdr:nvCxnSpPr>
        <xdr:cNvPr id="79" name="直線コネクタ 78"/>
        <xdr:cNvCxnSpPr/>
      </xdr:nvCxnSpPr>
      <xdr:spPr>
        <a:xfrm flipV="1">
          <a:off x="1790700" y="6420394"/>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0" name="n_1aveValue【道路】&#10;有形固定資産減価償却率"/>
        <xdr:cNvSpPr txBox="1"/>
      </xdr:nvSpPr>
      <xdr:spPr>
        <a:xfrm>
          <a:off x="317056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1" name="n_2aveValue【道路】&#10;有形固定資産減価償却率"/>
        <xdr:cNvSpPr txBox="1"/>
      </xdr:nvSpPr>
      <xdr:spPr>
        <a:xfrm>
          <a:off x="238570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82" name="n_3aveValue【道路】&#10;有形固定資産減価償却率"/>
        <xdr:cNvSpPr txBox="1"/>
      </xdr:nvSpPr>
      <xdr:spPr>
        <a:xfrm>
          <a:off x="161100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75673</xdr:rowOff>
    </xdr:from>
    <xdr:ext cx="405111" cy="259045"/>
    <xdr:sp macro="" textlink="">
      <xdr:nvSpPr>
        <xdr:cNvPr id="83" name="n_1mainValue【道路】&#10;有形固定資産減価償却率"/>
        <xdr:cNvSpPr txBox="1"/>
      </xdr:nvSpPr>
      <xdr:spPr>
        <a:xfrm>
          <a:off x="317056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4" name="n_2mainValue【道路】&#10;有形固定資産減価償却率"/>
        <xdr:cNvSpPr txBox="1"/>
      </xdr:nvSpPr>
      <xdr:spPr>
        <a:xfrm>
          <a:off x="238570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5" name="n_3mainValue【道路】&#10;有形固定資産減価償却率"/>
        <xdr:cNvSpPr txBox="1"/>
      </xdr:nvSpPr>
      <xdr:spPr>
        <a:xfrm>
          <a:off x="16110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9" name="直線コネクタ 108"/>
        <xdr:cNvCxnSpPr/>
      </xdr:nvCxnSpPr>
      <xdr:spPr>
        <a:xfrm flipV="1">
          <a:off x="9219565" y="5562676"/>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10" name="【道路】&#10;一人当たり延長最小値テキスト"/>
        <xdr:cNvSpPr txBox="1"/>
      </xdr:nvSpPr>
      <xdr:spPr>
        <a:xfrm>
          <a:off x="9258300" y="702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11" name="直線コネクタ 110"/>
        <xdr:cNvCxnSpPr/>
      </xdr:nvCxnSpPr>
      <xdr:spPr>
        <a:xfrm>
          <a:off x="9154160" y="7024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12" name="【道路】&#10;一人当たり延長最大値テキスト"/>
        <xdr:cNvSpPr txBox="1"/>
      </xdr:nvSpPr>
      <xdr:spPr>
        <a:xfrm>
          <a:off x="9258300" y="53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3" name="直線コネクタ 112"/>
        <xdr:cNvCxnSpPr/>
      </xdr:nvCxnSpPr>
      <xdr:spPr>
        <a:xfrm>
          <a:off x="9154160" y="5562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4" name="【道路】&#10;一人当たり延長平均値テキスト"/>
        <xdr:cNvSpPr txBox="1"/>
      </xdr:nvSpPr>
      <xdr:spPr>
        <a:xfrm>
          <a:off x="9258300" y="675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5" name="フローチャート: 判断 114"/>
        <xdr:cNvSpPr/>
      </xdr:nvSpPr>
      <xdr:spPr>
        <a:xfrm>
          <a:off x="9192260" y="69019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6" name="フローチャート: 判断 115"/>
        <xdr:cNvSpPr/>
      </xdr:nvSpPr>
      <xdr:spPr>
        <a:xfrm>
          <a:off x="844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7" name="フローチャート: 判断 116"/>
        <xdr:cNvSpPr/>
      </xdr:nvSpPr>
      <xdr:spPr>
        <a:xfrm>
          <a:off x="7670800" y="6943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8" name="フローチャート: 判断 117"/>
        <xdr:cNvSpPr/>
      </xdr:nvSpPr>
      <xdr:spPr>
        <a:xfrm>
          <a:off x="6873240" y="6839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87655</xdr:rowOff>
    </xdr:from>
    <xdr:to>
      <xdr:col>55</xdr:col>
      <xdr:colOff>50800</xdr:colOff>
      <xdr:row>42</xdr:row>
      <xdr:rowOff>17805</xdr:rowOff>
    </xdr:to>
    <xdr:sp macro="" textlink="">
      <xdr:nvSpPr>
        <xdr:cNvPr id="124" name="楕円 123"/>
        <xdr:cNvSpPr/>
      </xdr:nvSpPr>
      <xdr:spPr>
        <a:xfrm>
          <a:off x="9192260" y="6960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7103</xdr:rowOff>
    </xdr:from>
    <xdr:ext cx="469744" cy="259045"/>
    <xdr:sp macro="" textlink="">
      <xdr:nvSpPr>
        <xdr:cNvPr id="125" name="【道路】&#10;一人当たり延長該当値テキスト"/>
        <xdr:cNvSpPr txBox="1"/>
      </xdr:nvSpPr>
      <xdr:spPr>
        <a:xfrm>
          <a:off x="9258300" y="688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86893</xdr:rowOff>
    </xdr:from>
    <xdr:to>
      <xdr:col>50</xdr:col>
      <xdr:colOff>165100</xdr:colOff>
      <xdr:row>42</xdr:row>
      <xdr:rowOff>17043</xdr:rowOff>
    </xdr:to>
    <xdr:sp macro="" textlink="">
      <xdr:nvSpPr>
        <xdr:cNvPr id="126" name="楕円 125"/>
        <xdr:cNvSpPr/>
      </xdr:nvSpPr>
      <xdr:spPr>
        <a:xfrm>
          <a:off x="8445500" y="6960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137693</xdr:rowOff>
    </xdr:from>
    <xdr:to>
      <xdr:col>55</xdr:col>
      <xdr:colOff>0</xdr:colOff>
      <xdr:row>41</xdr:row>
      <xdr:rowOff>138455</xdr:rowOff>
    </xdr:to>
    <xdr:cxnSp macro="">
      <xdr:nvCxnSpPr>
        <xdr:cNvPr id="127" name="直線コネクタ 126"/>
        <xdr:cNvCxnSpPr/>
      </xdr:nvCxnSpPr>
      <xdr:spPr>
        <a:xfrm>
          <a:off x="8496300" y="7010933"/>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85903</xdr:rowOff>
    </xdr:from>
    <xdr:to>
      <xdr:col>46</xdr:col>
      <xdr:colOff>38100</xdr:colOff>
      <xdr:row>42</xdr:row>
      <xdr:rowOff>16053</xdr:rowOff>
    </xdr:to>
    <xdr:sp macro="" textlink="">
      <xdr:nvSpPr>
        <xdr:cNvPr id="128" name="楕円 127"/>
        <xdr:cNvSpPr/>
      </xdr:nvSpPr>
      <xdr:spPr>
        <a:xfrm>
          <a:off x="7670800" y="6959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136703</xdr:rowOff>
    </xdr:from>
    <xdr:to>
      <xdr:col>50</xdr:col>
      <xdr:colOff>114300</xdr:colOff>
      <xdr:row>41</xdr:row>
      <xdr:rowOff>137693</xdr:rowOff>
    </xdr:to>
    <xdr:cxnSp macro="">
      <xdr:nvCxnSpPr>
        <xdr:cNvPr id="129" name="直線コネクタ 128"/>
        <xdr:cNvCxnSpPr/>
      </xdr:nvCxnSpPr>
      <xdr:spPr>
        <a:xfrm>
          <a:off x="7713980" y="7009943"/>
          <a:ext cx="78232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85293</xdr:rowOff>
    </xdr:from>
    <xdr:to>
      <xdr:col>41</xdr:col>
      <xdr:colOff>101600</xdr:colOff>
      <xdr:row>42</xdr:row>
      <xdr:rowOff>15443</xdr:rowOff>
    </xdr:to>
    <xdr:sp macro="" textlink="">
      <xdr:nvSpPr>
        <xdr:cNvPr id="130" name="楕円 129"/>
        <xdr:cNvSpPr/>
      </xdr:nvSpPr>
      <xdr:spPr>
        <a:xfrm>
          <a:off x="6873240" y="6958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136093</xdr:rowOff>
    </xdr:from>
    <xdr:to>
      <xdr:col>45</xdr:col>
      <xdr:colOff>177800</xdr:colOff>
      <xdr:row>41</xdr:row>
      <xdr:rowOff>136703</xdr:rowOff>
    </xdr:to>
    <xdr:cxnSp macro="">
      <xdr:nvCxnSpPr>
        <xdr:cNvPr id="131" name="直線コネクタ 130"/>
        <xdr:cNvCxnSpPr/>
      </xdr:nvCxnSpPr>
      <xdr:spPr>
        <a:xfrm>
          <a:off x="6924040" y="7009333"/>
          <a:ext cx="78994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32" name="n_1aveValue【道路】&#10;一人当たり延長"/>
        <xdr:cNvSpPr txBox="1"/>
      </xdr:nvSpPr>
      <xdr:spPr>
        <a:xfrm>
          <a:off x="827158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33" name="n_2aveValue【道路】&#10;一人当たり延長"/>
        <xdr:cNvSpPr txBox="1"/>
      </xdr:nvSpPr>
      <xdr:spPr>
        <a:xfrm>
          <a:off x="7509587"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34" name="n_3aveValue【道路】&#10;一人当たり延長"/>
        <xdr:cNvSpPr txBox="1"/>
      </xdr:nvSpPr>
      <xdr:spPr>
        <a:xfrm>
          <a:off x="6712027" y="661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8170</xdr:rowOff>
    </xdr:from>
    <xdr:ext cx="469744" cy="259045"/>
    <xdr:sp macro="" textlink="">
      <xdr:nvSpPr>
        <xdr:cNvPr id="135" name="n_1mainValue【道路】&#10;一人当たり延長"/>
        <xdr:cNvSpPr txBox="1"/>
      </xdr:nvSpPr>
      <xdr:spPr>
        <a:xfrm>
          <a:off x="8271587" y="704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7180</xdr:rowOff>
    </xdr:from>
    <xdr:ext cx="469744" cy="259045"/>
    <xdr:sp macro="" textlink="">
      <xdr:nvSpPr>
        <xdr:cNvPr id="136" name="n_2mainValue【道路】&#10;一人当たり延長"/>
        <xdr:cNvSpPr txBox="1"/>
      </xdr:nvSpPr>
      <xdr:spPr>
        <a:xfrm>
          <a:off x="7509587" y="704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6570</xdr:rowOff>
    </xdr:from>
    <xdr:ext cx="469744" cy="259045"/>
    <xdr:sp macro="" textlink="">
      <xdr:nvSpPr>
        <xdr:cNvPr id="137" name="n_3mainValue【道路】&#10;一人当たり延長"/>
        <xdr:cNvSpPr txBox="1"/>
      </xdr:nvSpPr>
      <xdr:spPr>
        <a:xfrm>
          <a:off x="6712027" y="704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0" name="テキスト ボックス 149"/>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0" name="テキスト ボックス 159"/>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64" name="直線コネクタ 163"/>
        <xdr:cNvCxnSpPr/>
      </xdr:nvCxnSpPr>
      <xdr:spPr>
        <a:xfrm flipV="1">
          <a:off x="4086225" y="931653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65" name="【橋りょう・トンネル】&#10;有形固定資産減価償却率最小値テキスト"/>
        <xdr:cNvSpPr txBox="1"/>
      </xdr:nvSpPr>
      <xdr:spPr>
        <a:xfrm>
          <a:off x="412496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7" name="【橋りょう・トンネル】&#10;有形固定資産減価償却率最大値テキスト"/>
        <xdr:cNvSpPr txBox="1"/>
      </xdr:nvSpPr>
      <xdr:spPr>
        <a:xfrm>
          <a:off x="412496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8" name="直線コネクタ 167"/>
        <xdr:cNvCxnSpPr/>
      </xdr:nvCxnSpPr>
      <xdr:spPr>
        <a:xfrm>
          <a:off x="402082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28864</xdr:rowOff>
    </xdr:from>
    <xdr:ext cx="405111" cy="259045"/>
    <xdr:sp macro="" textlink="">
      <xdr:nvSpPr>
        <xdr:cNvPr id="169" name="【橋りょう・トンネル】&#10;有形固定資産減価償却率平均値テキスト"/>
        <xdr:cNvSpPr txBox="1"/>
      </xdr:nvSpPr>
      <xdr:spPr>
        <a:xfrm>
          <a:off x="412496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70" name="フローチャート: 判断 169"/>
        <xdr:cNvSpPr/>
      </xdr:nvSpPr>
      <xdr:spPr>
        <a:xfrm>
          <a:off x="403606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1" name="フローチャート: 判断 170"/>
        <xdr:cNvSpPr/>
      </xdr:nvSpPr>
      <xdr:spPr>
        <a:xfrm>
          <a:off x="331216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72" name="フローチャート: 判断 171"/>
        <xdr:cNvSpPr/>
      </xdr:nvSpPr>
      <xdr:spPr>
        <a:xfrm>
          <a:off x="251460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73" name="フローチャート: 判断 172"/>
        <xdr:cNvSpPr/>
      </xdr:nvSpPr>
      <xdr:spPr>
        <a:xfrm>
          <a:off x="173990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45538</xdr:rowOff>
    </xdr:from>
    <xdr:to>
      <xdr:col>24</xdr:col>
      <xdr:colOff>114300</xdr:colOff>
      <xdr:row>55</xdr:row>
      <xdr:rowOff>147138</xdr:rowOff>
    </xdr:to>
    <xdr:sp macro="" textlink="">
      <xdr:nvSpPr>
        <xdr:cNvPr id="179" name="楕円 178"/>
        <xdr:cNvSpPr/>
      </xdr:nvSpPr>
      <xdr:spPr>
        <a:xfrm>
          <a:off x="4036060" y="92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170015</xdr:rowOff>
    </xdr:from>
    <xdr:ext cx="405111" cy="259045"/>
    <xdr:sp macro="" textlink="">
      <xdr:nvSpPr>
        <xdr:cNvPr id="180" name="【橋りょう・トンネル】&#10;有形固定資産減価償却率該当値テキスト"/>
        <xdr:cNvSpPr txBox="1"/>
      </xdr:nvSpPr>
      <xdr:spPr>
        <a:xfrm>
          <a:off x="4124960" y="922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84727</xdr:rowOff>
    </xdr:from>
    <xdr:to>
      <xdr:col>20</xdr:col>
      <xdr:colOff>38100</xdr:colOff>
      <xdr:row>56</xdr:row>
      <xdr:rowOff>14877</xdr:rowOff>
    </xdr:to>
    <xdr:sp macro="" textlink="">
      <xdr:nvSpPr>
        <xdr:cNvPr id="181" name="楕円 180"/>
        <xdr:cNvSpPr/>
      </xdr:nvSpPr>
      <xdr:spPr>
        <a:xfrm>
          <a:off x="3312160" y="9304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96338</xdr:rowOff>
    </xdr:from>
    <xdr:to>
      <xdr:col>24</xdr:col>
      <xdr:colOff>63500</xdr:colOff>
      <xdr:row>55</xdr:row>
      <xdr:rowOff>135527</xdr:rowOff>
    </xdr:to>
    <xdr:cxnSp macro="">
      <xdr:nvCxnSpPr>
        <xdr:cNvPr id="182" name="直線コネクタ 181"/>
        <xdr:cNvCxnSpPr/>
      </xdr:nvCxnSpPr>
      <xdr:spPr>
        <a:xfrm flipV="1">
          <a:off x="3355340" y="9316538"/>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120650</xdr:rowOff>
    </xdr:from>
    <xdr:to>
      <xdr:col>15</xdr:col>
      <xdr:colOff>101600</xdr:colOff>
      <xdr:row>56</xdr:row>
      <xdr:rowOff>50800</xdr:rowOff>
    </xdr:to>
    <xdr:sp macro="" textlink="">
      <xdr:nvSpPr>
        <xdr:cNvPr id="183" name="楕円 182"/>
        <xdr:cNvSpPr/>
      </xdr:nvSpPr>
      <xdr:spPr>
        <a:xfrm>
          <a:off x="251460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135527</xdr:rowOff>
    </xdr:from>
    <xdr:to>
      <xdr:col>19</xdr:col>
      <xdr:colOff>177800</xdr:colOff>
      <xdr:row>56</xdr:row>
      <xdr:rowOff>0</xdr:rowOff>
    </xdr:to>
    <xdr:cxnSp macro="">
      <xdr:nvCxnSpPr>
        <xdr:cNvPr id="184" name="直線コネクタ 183"/>
        <xdr:cNvCxnSpPr/>
      </xdr:nvCxnSpPr>
      <xdr:spPr>
        <a:xfrm flipV="1">
          <a:off x="2565400" y="9355727"/>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156573</xdr:rowOff>
    </xdr:from>
    <xdr:to>
      <xdr:col>10</xdr:col>
      <xdr:colOff>165100</xdr:colOff>
      <xdr:row>56</xdr:row>
      <xdr:rowOff>86723</xdr:rowOff>
    </xdr:to>
    <xdr:sp macro="" textlink="">
      <xdr:nvSpPr>
        <xdr:cNvPr id="185" name="楕円 184"/>
        <xdr:cNvSpPr/>
      </xdr:nvSpPr>
      <xdr:spPr>
        <a:xfrm>
          <a:off x="1739900" y="9376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35923</xdr:rowOff>
    </xdr:to>
    <xdr:cxnSp macro="">
      <xdr:nvCxnSpPr>
        <xdr:cNvPr id="186" name="直線コネクタ 185"/>
        <xdr:cNvCxnSpPr/>
      </xdr:nvCxnSpPr>
      <xdr:spPr>
        <a:xfrm flipV="1">
          <a:off x="1790700" y="938784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7" name="n_1aveValue【橋りょう・トンネル】&#10;有形固定資産減価償却率"/>
        <xdr:cNvSpPr txBox="1"/>
      </xdr:nvSpPr>
      <xdr:spPr>
        <a:xfrm>
          <a:off x="317056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88" name="n_2aveValue【橋りょう・トンネル】&#10;有形固定資産減価償却率"/>
        <xdr:cNvSpPr txBox="1"/>
      </xdr:nvSpPr>
      <xdr:spPr>
        <a:xfrm>
          <a:off x="238570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89" name="n_3aveValue【橋りょう・トンネル】&#10;有形固定資産減価償却率"/>
        <xdr:cNvSpPr txBox="1"/>
      </xdr:nvSpPr>
      <xdr:spPr>
        <a:xfrm>
          <a:off x="161100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31404</xdr:rowOff>
    </xdr:from>
    <xdr:ext cx="405111" cy="259045"/>
    <xdr:sp macro="" textlink="">
      <xdr:nvSpPr>
        <xdr:cNvPr id="190" name="n_1mainValue【橋りょう・トンネル】&#10;有形固定資産減価償却率"/>
        <xdr:cNvSpPr txBox="1"/>
      </xdr:nvSpPr>
      <xdr:spPr>
        <a:xfrm>
          <a:off x="3170564" y="908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67327</xdr:rowOff>
    </xdr:from>
    <xdr:ext cx="405111" cy="259045"/>
    <xdr:sp macro="" textlink="">
      <xdr:nvSpPr>
        <xdr:cNvPr id="191" name="n_2mainValue【橋りょう・トンネル】&#10;有形固定資産減価償却率"/>
        <xdr:cNvSpPr txBox="1"/>
      </xdr:nvSpPr>
      <xdr:spPr>
        <a:xfrm>
          <a:off x="238570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103250</xdr:rowOff>
    </xdr:from>
    <xdr:ext cx="405111" cy="259045"/>
    <xdr:sp macro="" textlink="">
      <xdr:nvSpPr>
        <xdr:cNvPr id="192" name="n_3mainValue【橋りょう・トンネル】&#10;有形固定資産減価償却率"/>
        <xdr:cNvSpPr txBox="1"/>
      </xdr:nvSpPr>
      <xdr:spPr>
        <a:xfrm>
          <a:off x="1611004" y="915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6" name="テキスト ボックス 205"/>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16" name="直線コネクタ 215"/>
        <xdr:cNvCxnSpPr/>
      </xdr:nvCxnSpPr>
      <xdr:spPr>
        <a:xfrm flipV="1">
          <a:off x="9219565" y="9389601"/>
          <a:ext cx="0" cy="139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17" name="【橋りょう・トンネル】&#10;一人当たり有形固定資産（償却資産）額最小値テキスト"/>
        <xdr:cNvSpPr txBox="1"/>
      </xdr:nvSpPr>
      <xdr:spPr>
        <a:xfrm>
          <a:off x="9258300" y="1078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18" name="直線コネクタ 217"/>
        <xdr:cNvCxnSpPr/>
      </xdr:nvCxnSpPr>
      <xdr:spPr>
        <a:xfrm>
          <a:off x="9154160" y="10784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9" name="【橋りょう・トンネル】&#10;一人当たり有形固定資産（償却資産）額最大値テキスト"/>
        <xdr:cNvSpPr txBox="1"/>
      </xdr:nvSpPr>
      <xdr:spPr>
        <a:xfrm>
          <a:off x="9258300" y="91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20" name="直線コネクタ 219"/>
        <xdr:cNvCxnSpPr/>
      </xdr:nvCxnSpPr>
      <xdr:spPr>
        <a:xfrm>
          <a:off x="9154160" y="938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47909</xdr:rowOff>
    </xdr:from>
    <xdr:ext cx="534377" cy="259045"/>
    <xdr:sp macro="" textlink="">
      <xdr:nvSpPr>
        <xdr:cNvPr id="221" name="【橋りょう・トンネル】&#10;一人当たり有形固定資産（償却資産）額平均値テキスト"/>
        <xdr:cNvSpPr txBox="1"/>
      </xdr:nvSpPr>
      <xdr:spPr>
        <a:xfrm>
          <a:off x="9258300" y="1044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22" name="フローチャート: 判断 221"/>
        <xdr:cNvSpPr/>
      </xdr:nvSpPr>
      <xdr:spPr>
        <a:xfrm>
          <a:off x="9192260" y="10463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23" name="フローチャート: 判断 222"/>
        <xdr:cNvSpPr/>
      </xdr:nvSpPr>
      <xdr:spPr>
        <a:xfrm>
          <a:off x="844550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24" name="フローチャート: 判断 223"/>
        <xdr:cNvSpPr/>
      </xdr:nvSpPr>
      <xdr:spPr>
        <a:xfrm>
          <a:off x="7670800" y="104212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25" name="フローチャート: 判断 224"/>
        <xdr:cNvSpPr/>
      </xdr:nvSpPr>
      <xdr:spPr>
        <a:xfrm>
          <a:off x="6873240" y="1042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118273</xdr:rowOff>
    </xdr:from>
    <xdr:to>
      <xdr:col>55</xdr:col>
      <xdr:colOff>50800</xdr:colOff>
      <xdr:row>62</xdr:row>
      <xdr:rowOff>48423</xdr:rowOff>
    </xdr:to>
    <xdr:sp macro="" textlink="">
      <xdr:nvSpPr>
        <xdr:cNvPr id="231" name="楕円 230"/>
        <xdr:cNvSpPr/>
      </xdr:nvSpPr>
      <xdr:spPr>
        <a:xfrm>
          <a:off x="9192260" y="10344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141150</xdr:rowOff>
    </xdr:from>
    <xdr:ext cx="534377" cy="259045"/>
    <xdr:sp macro="" textlink="">
      <xdr:nvSpPr>
        <xdr:cNvPr id="232" name="【橋りょう・トンネル】&#10;一人当たり有形固定資産（償却資産）額該当値テキスト"/>
        <xdr:cNvSpPr txBox="1"/>
      </xdr:nvSpPr>
      <xdr:spPr>
        <a:xfrm>
          <a:off x="9258300" y="101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113632</xdr:rowOff>
    </xdr:from>
    <xdr:to>
      <xdr:col>50</xdr:col>
      <xdr:colOff>165100</xdr:colOff>
      <xdr:row>62</xdr:row>
      <xdr:rowOff>43782</xdr:rowOff>
    </xdr:to>
    <xdr:sp macro="" textlink="">
      <xdr:nvSpPr>
        <xdr:cNvPr id="233" name="楕円 232"/>
        <xdr:cNvSpPr/>
      </xdr:nvSpPr>
      <xdr:spPr>
        <a:xfrm>
          <a:off x="8445500" y="10339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164432</xdr:rowOff>
    </xdr:from>
    <xdr:to>
      <xdr:col>55</xdr:col>
      <xdr:colOff>0</xdr:colOff>
      <xdr:row>61</xdr:row>
      <xdr:rowOff>169073</xdr:rowOff>
    </xdr:to>
    <xdr:cxnSp macro="">
      <xdr:nvCxnSpPr>
        <xdr:cNvPr id="234" name="直線コネクタ 233"/>
        <xdr:cNvCxnSpPr/>
      </xdr:nvCxnSpPr>
      <xdr:spPr>
        <a:xfrm>
          <a:off x="8496300" y="10390472"/>
          <a:ext cx="7239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107749</xdr:rowOff>
    </xdr:from>
    <xdr:to>
      <xdr:col>46</xdr:col>
      <xdr:colOff>38100</xdr:colOff>
      <xdr:row>62</xdr:row>
      <xdr:rowOff>37899</xdr:rowOff>
    </xdr:to>
    <xdr:sp macro="" textlink="">
      <xdr:nvSpPr>
        <xdr:cNvPr id="235" name="楕円 234"/>
        <xdr:cNvSpPr/>
      </xdr:nvSpPr>
      <xdr:spPr>
        <a:xfrm>
          <a:off x="7670800" y="10333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158549</xdr:rowOff>
    </xdr:from>
    <xdr:to>
      <xdr:col>50</xdr:col>
      <xdr:colOff>114300</xdr:colOff>
      <xdr:row>61</xdr:row>
      <xdr:rowOff>164432</xdr:rowOff>
    </xdr:to>
    <xdr:cxnSp macro="">
      <xdr:nvCxnSpPr>
        <xdr:cNvPr id="236" name="直線コネクタ 235"/>
        <xdr:cNvCxnSpPr/>
      </xdr:nvCxnSpPr>
      <xdr:spPr>
        <a:xfrm>
          <a:off x="7713980" y="10384589"/>
          <a:ext cx="78232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101950</xdr:rowOff>
    </xdr:from>
    <xdr:to>
      <xdr:col>41</xdr:col>
      <xdr:colOff>101600</xdr:colOff>
      <xdr:row>62</xdr:row>
      <xdr:rowOff>32100</xdr:rowOff>
    </xdr:to>
    <xdr:sp macro="" textlink="">
      <xdr:nvSpPr>
        <xdr:cNvPr id="237" name="楕円 236"/>
        <xdr:cNvSpPr/>
      </xdr:nvSpPr>
      <xdr:spPr>
        <a:xfrm>
          <a:off x="6873240" y="1032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152750</xdr:rowOff>
    </xdr:from>
    <xdr:to>
      <xdr:col>45</xdr:col>
      <xdr:colOff>177800</xdr:colOff>
      <xdr:row>61</xdr:row>
      <xdr:rowOff>158549</xdr:rowOff>
    </xdr:to>
    <xdr:cxnSp macro="">
      <xdr:nvCxnSpPr>
        <xdr:cNvPr id="238" name="直線コネクタ 237"/>
        <xdr:cNvCxnSpPr/>
      </xdr:nvCxnSpPr>
      <xdr:spPr>
        <a:xfrm>
          <a:off x="6924040" y="10378790"/>
          <a:ext cx="78994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2936</xdr:rowOff>
    </xdr:from>
    <xdr:ext cx="534377" cy="259045"/>
    <xdr:sp macro="" textlink="">
      <xdr:nvSpPr>
        <xdr:cNvPr id="239" name="n_1aveValue【橋りょう・トンネル】&#10;一人当たり有形固定資産（償却資産）額"/>
        <xdr:cNvSpPr txBox="1"/>
      </xdr:nvSpPr>
      <xdr:spPr>
        <a:xfrm>
          <a:off x="8239271" y="105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120329</xdr:rowOff>
    </xdr:from>
    <xdr:ext cx="534377" cy="259045"/>
    <xdr:sp macro="" textlink="">
      <xdr:nvSpPr>
        <xdr:cNvPr id="240" name="n_2aveValue【橋りょう・トンネル】&#10;一人当たり有形固定資産（償却資産）額"/>
        <xdr:cNvSpPr txBox="1"/>
      </xdr:nvSpPr>
      <xdr:spPr>
        <a:xfrm>
          <a:off x="7477271" y="1051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119133</xdr:rowOff>
    </xdr:from>
    <xdr:ext cx="534377" cy="259045"/>
    <xdr:sp macro="" textlink="">
      <xdr:nvSpPr>
        <xdr:cNvPr id="241" name="n_3aveValue【橋りょう・トンネル】&#10;一人当たり有形固定資産（償却資産）額"/>
        <xdr:cNvSpPr txBox="1"/>
      </xdr:nvSpPr>
      <xdr:spPr>
        <a:xfrm>
          <a:off x="6702571" y="105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60309</xdr:rowOff>
    </xdr:from>
    <xdr:ext cx="534377" cy="259045"/>
    <xdr:sp macro="" textlink="">
      <xdr:nvSpPr>
        <xdr:cNvPr id="242" name="n_1mainValue【橋りょう・トンネル】&#10;一人当たり有形固定資産（償却資産）額"/>
        <xdr:cNvSpPr txBox="1"/>
      </xdr:nvSpPr>
      <xdr:spPr>
        <a:xfrm>
          <a:off x="8239271" y="101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54426</xdr:rowOff>
    </xdr:from>
    <xdr:ext cx="534377" cy="259045"/>
    <xdr:sp macro="" textlink="">
      <xdr:nvSpPr>
        <xdr:cNvPr id="243" name="n_2mainValue【橋りょう・トンネル】&#10;一人当たり有形固定資産（償却資産）額"/>
        <xdr:cNvSpPr txBox="1"/>
      </xdr:nvSpPr>
      <xdr:spPr>
        <a:xfrm>
          <a:off x="7477271" y="101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48627</xdr:rowOff>
    </xdr:from>
    <xdr:ext cx="534377" cy="259045"/>
    <xdr:sp macro="" textlink="">
      <xdr:nvSpPr>
        <xdr:cNvPr id="244" name="n_3mainValue【橋りょう・トンネル】&#10;一人当たり有形固定資産（償却資産）額"/>
        <xdr:cNvSpPr txBox="1"/>
      </xdr:nvSpPr>
      <xdr:spPr>
        <a:xfrm>
          <a:off x="6702571" y="10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67" name="直線コネクタ 266"/>
        <xdr:cNvCxnSpPr/>
      </xdr:nvCxnSpPr>
      <xdr:spPr>
        <a:xfrm flipV="1">
          <a:off x="4086225" y="13168883"/>
          <a:ext cx="0" cy="111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68" name="【公営住宅】&#10;有形固定資産減価償却率最小値テキスト"/>
        <xdr:cNvSpPr txBox="1"/>
      </xdr:nvSpPr>
      <xdr:spPr>
        <a:xfrm>
          <a:off x="412496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69" name="直線コネクタ 268"/>
        <xdr:cNvCxnSpPr/>
      </xdr:nvCxnSpPr>
      <xdr:spPr>
        <a:xfrm>
          <a:off x="4020820" y="1428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70" name="【公営住宅】&#10;有形固定資産減価償却率最大値テキスト"/>
        <xdr:cNvSpPr txBox="1"/>
      </xdr:nvSpPr>
      <xdr:spPr>
        <a:xfrm>
          <a:off x="4124960" y="1294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71" name="直線コネクタ 270"/>
        <xdr:cNvCxnSpPr/>
      </xdr:nvCxnSpPr>
      <xdr:spPr>
        <a:xfrm>
          <a:off x="4020820" y="1316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72" name="【公営住宅】&#10;有形固定資産減価償却率平均値テキスト"/>
        <xdr:cNvSpPr txBox="1"/>
      </xdr:nvSpPr>
      <xdr:spPr>
        <a:xfrm>
          <a:off x="4124960" y="13729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73" name="フローチャート: 判断 272"/>
        <xdr:cNvSpPr/>
      </xdr:nvSpPr>
      <xdr:spPr>
        <a:xfrm>
          <a:off x="4036060"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74" name="フローチャート: 判断 273"/>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75" name="フローチャート: 判断 274"/>
        <xdr:cNvSpPr/>
      </xdr:nvSpPr>
      <xdr:spPr>
        <a:xfrm>
          <a:off x="2514600" y="13820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76" name="フローチャート: 判断 275"/>
        <xdr:cNvSpPr/>
      </xdr:nvSpPr>
      <xdr:spPr>
        <a:xfrm>
          <a:off x="173990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282" name="楕円 281"/>
        <xdr:cNvSpPr/>
      </xdr:nvSpPr>
      <xdr:spPr>
        <a:xfrm>
          <a:off x="4036060" y="136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92473</xdr:rowOff>
    </xdr:from>
    <xdr:ext cx="405111" cy="259045"/>
    <xdr:sp macro="" textlink="">
      <xdr:nvSpPr>
        <xdr:cNvPr id="283" name="【公営住宅】&#10;有形固定資産減価償却率該当値テキスト"/>
        <xdr:cNvSpPr txBox="1"/>
      </xdr:nvSpPr>
      <xdr:spPr>
        <a:xfrm>
          <a:off x="4124960"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117602</xdr:rowOff>
    </xdr:from>
    <xdr:to>
      <xdr:col>20</xdr:col>
      <xdr:colOff>38100</xdr:colOff>
      <xdr:row>82</xdr:row>
      <xdr:rowOff>47752</xdr:rowOff>
    </xdr:to>
    <xdr:sp macro="" textlink="">
      <xdr:nvSpPr>
        <xdr:cNvPr id="284" name="楕円 283"/>
        <xdr:cNvSpPr/>
      </xdr:nvSpPr>
      <xdr:spPr>
        <a:xfrm>
          <a:off x="3312160" y="13696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120396</xdr:rowOff>
    </xdr:from>
    <xdr:to>
      <xdr:col>24</xdr:col>
      <xdr:colOff>63500</xdr:colOff>
      <xdr:row>81</xdr:row>
      <xdr:rowOff>168402</xdr:rowOff>
    </xdr:to>
    <xdr:cxnSp macro="">
      <xdr:nvCxnSpPr>
        <xdr:cNvPr id="285" name="直線コネクタ 284"/>
        <xdr:cNvCxnSpPr/>
      </xdr:nvCxnSpPr>
      <xdr:spPr>
        <a:xfrm flipV="1">
          <a:off x="3355340" y="13699236"/>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286" name="楕円 285"/>
        <xdr:cNvSpPr/>
      </xdr:nvSpPr>
      <xdr:spPr>
        <a:xfrm>
          <a:off x="2514600" y="1374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168402</xdr:rowOff>
    </xdr:from>
    <xdr:to>
      <xdr:col>19</xdr:col>
      <xdr:colOff>177800</xdr:colOff>
      <xdr:row>82</xdr:row>
      <xdr:rowOff>47244</xdr:rowOff>
    </xdr:to>
    <xdr:cxnSp macro="">
      <xdr:nvCxnSpPr>
        <xdr:cNvPr id="287" name="直線コネクタ 286"/>
        <xdr:cNvCxnSpPr/>
      </xdr:nvCxnSpPr>
      <xdr:spPr>
        <a:xfrm flipV="1">
          <a:off x="2565400" y="13747242"/>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8" name="楕円 287"/>
        <xdr:cNvSpPr/>
      </xdr:nvSpPr>
      <xdr:spPr>
        <a:xfrm>
          <a:off x="17399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47244</xdr:rowOff>
    </xdr:from>
    <xdr:to>
      <xdr:col>15</xdr:col>
      <xdr:colOff>50800</xdr:colOff>
      <xdr:row>82</xdr:row>
      <xdr:rowOff>95250</xdr:rowOff>
    </xdr:to>
    <xdr:cxnSp macro="">
      <xdr:nvCxnSpPr>
        <xdr:cNvPr id="289" name="直線コネクタ 288"/>
        <xdr:cNvCxnSpPr/>
      </xdr:nvCxnSpPr>
      <xdr:spPr>
        <a:xfrm flipV="1">
          <a:off x="1790700" y="13793724"/>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90" name="n_1aveValue【公営住宅】&#10;有形固定資産減価償却率"/>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91" name="n_2aveValue【公営住宅】&#10;有形固定資産減価償却率"/>
        <xdr:cNvSpPr txBox="1"/>
      </xdr:nvSpPr>
      <xdr:spPr>
        <a:xfrm>
          <a:off x="2385704" y="1391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92" name="n_3aveValue【公営住宅】&#10;有形固定資産減価償却率"/>
        <xdr:cNvSpPr txBox="1"/>
      </xdr:nvSpPr>
      <xdr:spPr>
        <a:xfrm>
          <a:off x="1611004" y="1355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64279</xdr:rowOff>
    </xdr:from>
    <xdr:ext cx="405111" cy="259045"/>
    <xdr:sp macro="" textlink="">
      <xdr:nvSpPr>
        <xdr:cNvPr id="293" name="n_1mainValue【公営住宅】&#10;有形固定資産減価償却率"/>
        <xdr:cNvSpPr txBox="1"/>
      </xdr:nvSpPr>
      <xdr:spPr>
        <a:xfrm>
          <a:off x="3170564" y="1347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114571</xdr:rowOff>
    </xdr:from>
    <xdr:ext cx="405111" cy="259045"/>
    <xdr:sp macro="" textlink="">
      <xdr:nvSpPr>
        <xdr:cNvPr id="294" name="n_2mainValue【公営住宅】&#10;有形固定資産減価償却率"/>
        <xdr:cNvSpPr txBox="1"/>
      </xdr:nvSpPr>
      <xdr:spPr>
        <a:xfrm>
          <a:off x="2385704" y="1352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295" name="n_3mainValue【公営住宅】&#10;有形固定資産減価償却率"/>
        <xdr:cNvSpPr txBox="1"/>
      </xdr:nvSpPr>
      <xdr:spPr>
        <a:xfrm>
          <a:off x="161100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21" name="直線コネクタ 320"/>
        <xdr:cNvCxnSpPr/>
      </xdr:nvCxnSpPr>
      <xdr:spPr>
        <a:xfrm flipV="1">
          <a:off x="9219565" y="13200562"/>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22" name="【公営住宅】&#10;一人当たり面積最小値テキスト"/>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23" name="直線コネクタ 322"/>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24" name="【公営住宅】&#10;一人当たり面積最大値テキスト"/>
        <xdr:cNvSpPr txBox="1"/>
      </xdr:nvSpPr>
      <xdr:spPr>
        <a:xfrm>
          <a:off x="9258300" y="1297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25" name="直線コネクタ 324"/>
        <xdr:cNvCxnSpPr/>
      </xdr:nvCxnSpPr>
      <xdr:spPr>
        <a:xfrm>
          <a:off x="915416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26" name="【公営住宅】&#10;一人当たり面積平均値テキスト"/>
        <xdr:cNvSpPr txBox="1"/>
      </xdr:nvSpPr>
      <xdr:spPr>
        <a:xfrm>
          <a:off x="9258300" y="14360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27" name="フローチャート: 判断 326"/>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28" name="フローチャート: 判断 327"/>
        <xdr:cNvSpPr/>
      </xdr:nvSpPr>
      <xdr:spPr>
        <a:xfrm>
          <a:off x="844550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9" name="フローチャート: 判断 328"/>
        <xdr:cNvSpPr/>
      </xdr:nvSpPr>
      <xdr:spPr>
        <a:xfrm>
          <a:off x="767080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30" name="フローチャート: 判断 329"/>
        <xdr:cNvSpPr/>
      </xdr:nvSpPr>
      <xdr:spPr>
        <a:xfrm>
          <a:off x="68732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36" name="楕円 335"/>
        <xdr:cNvSpPr/>
      </xdr:nvSpPr>
      <xdr:spPr>
        <a:xfrm>
          <a:off x="9192260" y="14372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145704</xdr:rowOff>
    </xdr:from>
    <xdr:ext cx="469744" cy="259045"/>
    <xdr:sp macro="" textlink="">
      <xdr:nvSpPr>
        <xdr:cNvPr id="337" name="【公営住宅】&#10;一人当たり面積該当値テキスト"/>
        <xdr:cNvSpPr txBox="1"/>
      </xdr:nvSpPr>
      <xdr:spPr>
        <a:xfrm>
          <a:off x="9258300" y="14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121194</xdr:rowOff>
    </xdr:from>
    <xdr:to>
      <xdr:col>50</xdr:col>
      <xdr:colOff>165100</xdr:colOff>
      <xdr:row>86</xdr:row>
      <xdr:rowOff>51344</xdr:rowOff>
    </xdr:to>
    <xdr:sp macro="" textlink="">
      <xdr:nvSpPr>
        <xdr:cNvPr id="338" name="楕円 337"/>
        <xdr:cNvSpPr/>
      </xdr:nvSpPr>
      <xdr:spPr>
        <a:xfrm>
          <a:off x="8445500" y="14370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xdr:rowOff>
    </xdr:from>
    <xdr:to>
      <xdr:col>55</xdr:col>
      <xdr:colOff>0</xdr:colOff>
      <xdr:row>86</xdr:row>
      <xdr:rowOff>2177</xdr:rowOff>
    </xdr:to>
    <xdr:cxnSp macro="">
      <xdr:nvCxnSpPr>
        <xdr:cNvPr id="339" name="直線コネクタ 338"/>
        <xdr:cNvCxnSpPr/>
      </xdr:nvCxnSpPr>
      <xdr:spPr>
        <a:xfrm>
          <a:off x="8496300" y="14417584"/>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119562</xdr:rowOff>
    </xdr:from>
    <xdr:to>
      <xdr:col>46</xdr:col>
      <xdr:colOff>38100</xdr:colOff>
      <xdr:row>86</xdr:row>
      <xdr:rowOff>49712</xdr:rowOff>
    </xdr:to>
    <xdr:sp macro="" textlink="">
      <xdr:nvSpPr>
        <xdr:cNvPr id="340" name="楕円 339"/>
        <xdr:cNvSpPr/>
      </xdr:nvSpPr>
      <xdr:spPr>
        <a:xfrm>
          <a:off x="7670800" y="14368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170362</xdr:rowOff>
    </xdr:from>
    <xdr:to>
      <xdr:col>50</xdr:col>
      <xdr:colOff>114300</xdr:colOff>
      <xdr:row>86</xdr:row>
      <xdr:rowOff>544</xdr:rowOff>
    </xdr:to>
    <xdr:cxnSp macro="">
      <xdr:nvCxnSpPr>
        <xdr:cNvPr id="341" name="直線コネクタ 340"/>
        <xdr:cNvCxnSpPr/>
      </xdr:nvCxnSpPr>
      <xdr:spPr>
        <a:xfrm>
          <a:off x="7713980" y="144197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116295</xdr:rowOff>
    </xdr:from>
    <xdr:to>
      <xdr:col>41</xdr:col>
      <xdr:colOff>101600</xdr:colOff>
      <xdr:row>86</xdr:row>
      <xdr:rowOff>46445</xdr:rowOff>
    </xdr:to>
    <xdr:sp macro="" textlink="">
      <xdr:nvSpPr>
        <xdr:cNvPr id="342" name="楕円 341"/>
        <xdr:cNvSpPr/>
      </xdr:nvSpPr>
      <xdr:spPr>
        <a:xfrm>
          <a:off x="6873240" y="1436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167095</xdr:rowOff>
    </xdr:from>
    <xdr:to>
      <xdr:col>45</xdr:col>
      <xdr:colOff>177800</xdr:colOff>
      <xdr:row>85</xdr:row>
      <xdr:rowOff>170362</xdr:rowOff>
    </xdr:to>
    <xdr:cxnSp macro="">
      <xdr:nvCxnSpPr>
        <xdr:cNvPr id="343" name="直線コネクタ 342"/>
        <xdr:cNvCxnSpPr/>
      </xdr:nvCxnSpPr>
      <xdr:spPr>
        <a:xfrm>
          <a:off x="6924040" y="14416495"/>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44" name="n_1aveValue【公営住宅】&#10;一人当たり面積"/>
        <xdr:cNvSpPr txBox="1"/>
      </xdr:nvSpPr>
      <xdr:spPr>
        <a:xfrm>
          <a:off x="8271587" y="144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45" name="n_2aveValue【公営住宅】&#10;一人当たり面積"/>
        <xdr:cNvSpPr txBox="1"/>
      </xdr:nvSpPr>
      <xdr:spPr>
        <a:xfrm>
          <a:off x="750958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46" name="n_3aveValue【公営住宅】&#10;一人当たり面積"/>
        <xdr:cNvSpPr txBox="1"/>
      </xdr:nvSpPr>
      <xdr:spPr>
        <a:xfrm>
          <a:off x="6712027" y="144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67871</xdr:rowOff>
    </xdr:from>
    <xdr:ext cx="469744" cy="259045"/>
    <xdr:sp macro="" textlink="">
      <xdr:nvSpPr>
        <xdr:cNvPr id="347" name="n_1mainValue【公営住宅】&#10;一人当たり面積"/>
        <xdr:cNvSpPr txBox="1"/>
      </xdr:nvSpPr>
      <xdr:spPr>
        <a:xfrm>
          <a:off x="8271587" y="1414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66239</xdr:rowOff>
    </xdr:from>
    <xdr:ext cx="469744" cy="259045"/>
    <xdr:sp macro="" textlink="">
      <xdr:nvSpPr>
        <xdr:cNvPr id="348" name="n_2mainValue【公営住宅】&#10;一人当たり面積"/>
        <xdr:cNvSpPr txBox="1"/>
      </xdr:nvSpPr>
      <xdr:spPr>
        <a:xfrm>
          <a:off x="7509587" y="141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62972</xdr:rowOff>
    </xdr:from>
    <xdr:ext cx="469744" cy="259045"/>
    <xdr:sp macro="" textlink="">
      <xdr:nvSpPr>
        <xdr:cNvPr id="349" name="n_3mainValue【公営住宅】&#10;一人当たり面積"/>
        <xdr:cNvSpPr txBox="1"/>
      </xdr:nvSpPr>
      <xdr:spPr>
        <a:xfrm>
          <a:off x="6712027" y="141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51" name="正方形/長方形 350"/>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52" name="正方形/長方形 351"/>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53" name="正方形/長方形 352"/>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4" name="正方形/長方形 353"/>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7" name="正方形/長方形 356"/>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8" name="正方形/長方形 357"/>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9" name="正方形/長方形 358"/>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60" name="正方形/長方形 359"/>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3" name="直線コネクタ 372"/>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4" name="テキスト ボックス 373"/>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5" name="直線コネクタ 374"/>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6" name="テキスト ボックス 375"/>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7" name="直線コネクタ 376"/>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8" name="テキスト ボックス 377"/>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9" name="直線コネクタ 378"/>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0" name="テキスト ボックス 379"/>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84" name="直線コネクタ 383"/>
        <xdr:cNvCxnSpPr/>
      </xdr:nvCxnSpPr>
      <xdr:spPr>
        <a:xfrm flipV="1">
          <a:off x="14375764" y="5674614"/>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85" name="【認定こども園・幼稚園・保育所】&#10;有形固定資産減価償却率最小値テキスト"/>
        <xdr:cNvSpPr txBox="1"/>
      </xdr:nvSpPr>
      <xdr:spPr>
        <a:xfrm>
          <a:off x="144145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86" name="直線コネクタ 385"/>
        <xdr:cNvCxnSpPr/>
      </xdr:nvCxnSpPr>
      <xdr:spPr>
        <a:xfrm>
          <a:off x="14287500" y="685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87" name="【認定こども園・幼稚園・保育所】&#10;有形固定資産減価償却率最大値テキスト"/>
        <xdr:cNvSpPr txBox="1"/>
      </xdr:nvSpPr>
      <xdr:spPr>
        <a:xfrm>
          <a:off x="14414500" y="545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88" name="直線コネクタ 387"/>
        <xdr:cNvCxnSpPr/>
      </xdr:nvCxnSpPr>
      <xdr:spPr>
        <a:xfrm>
          <a:off x="1428750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158005</xdr:rowOff>
    </xdr:from>
    <xdr:ext cx="405111" cy="259045"/>
    <xdr:sp macro="" textlink="">
      <xdr:nvSpPr>
        <xdr:cNvPr id="389" name="【認定こども園・幼稚園・保育所】&#10;有形固定資産減価償却率平均値テキスト"/>
        <xdr:cNvSpPr txBox="1"/>
      </xdr:nvSpPr>
      <xdr:spPr>
        <a:xfrm>
          <a:off x="14414500" y="6025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90" name="フローチャート: 判断 389"/>
        <xdr:cNvSpPr/>
      </xdr:nvSpPr>
      <xdr:spPr>
        <a:xfrm>
          <a:off x="14325600" y="61701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1" name="フローチャート: 判断 390"/>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92" name="フローチャート: 判断 391"/>
        <xdr:cNvSpPr/>
      </xdr:nvSpPr>
      <xdr:spPr>
        <a:xfrm>
          <a:off x="12804140" y="62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93" name="フローチャート: 判断 392"/>
        <xdr:cNvSpPr/>
      </xdr:nvSpPr>
      <xdr:spPr>
        <a:xfrm>
          <a:off x="1202944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148844</xdr:rowOff>
    </xdr:from>
    <xdr:to>
      <xdr:col>85</xdr:col>
      <xdr:colOff>177800</xdr:colOff>
      <xdr:row>37</xdr:row>
      <xdr:rowOff>78994</xdr:rowOff>
    </xdr:to>
    <xdr:sp macro="" textlink="">
      <xdr:nvSpPr>
        <xdr:cNvPr id="399" name="楕円 398"/>
        <xdr:cNvSpPr/>
      </xdr:nvSpPr>
      <xdr:spPr>
        <a:xfrm>
          <a:off x="14325600" y="61838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127271</xdr:rowOff>
    </xdr:from>
    <xdr:ext cx="405111" cy="259045"/>
    <xdr:sp macro="" textlink="">
      <xdr:nvSpPr>
        <xdr:cNvPr id="400" name="【認定こども園・幼稚園・保育所】&#10;有形固定資産減価償却率該当値テキスト"/>
        <xdr:cNvSpPr txBox="1"/>
      </xdr:nvSpPr>
      <xdr:spPr>
        <a:xfrm>
          <a:off x="14414500" y="616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01" name="楕円 400"/>
        <xdr:cNvSpPr/>
      </xdr:nvSpPr>
      <xdr:spPr>
        <a:xfrm>
          <a:off x="1357884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37</xdr:row>
      <xdr:rowOff>28194</xdr:rowOff>
    </xdr:to>
    <xdr:cxnSp macro="">
      <xdr:nvCxnSpPr>
        <xdr:cNvPr id="402" name="直線コネクタ 401"/>
        <xdr:cNvCxnSpPr/>
      </xdr:nvCxnSpPr>
      <xdr:spPr>
        <a:xfrm>
          <a:off x="13629640" y="6134100"/>
          <a:ext cx="74676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55118</xdr:rowOff>
    </xdr:from>
    <xdr:to>
      <xdr:col>76</xdr:col>
      <xdr:colOff>165100</xdr:colOff>
      <xdr:row>36</xdr:row>
      <xdr:rowOff>156718</xdr:rowOff>
    </xdr:to>
    <xdr:sp macro="" textlink="">
      <xdr:nvSpPr>
        <xdr:cNvPr id="403" name="楕円 402"/>
        <xdr:cNvSpPr/>
      </xdr:nvSpPr>
      <xdr:spPr>
        <a:xfrm>
          <a:off x="1280414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105918</xdr:rowOff>
    </xdr:to>
    <xdr:cxnSp macro="">
      <xdr:nvCxnSpPr>
        <xdr:cNvPr id="404" name="直線コネクタ 403"/>
        <xdr:cNvCxnSpPr/>
      </xdr:nvCxnSpPr>
      <xdr:spPr>
        <a:xfrm flipV="1">
          <a:off x="12854940" y="6134100"/>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109982</xdr:rowOff>
    </xdr:from>
    <xdr:to>
      <xdr:col>72</xdr:col>
      <xdr:colOff>38100</xdr:colOff>
      <xdr:row>37</xdr:row>
      <xdr:rowOff>40132</xdr:rowOff>
    </xdr:to>
    <xdr:sp macro="" textlink="">
      <xdr:nvSpPr>
        <xdr:cNvPr id="405" name="楕円 404"/>
        <xdr:cNvSpPr/>
      </xdr:nvSpPr>
      <xdr:spPr>
        <a:xfrm>
          <a:off x="12029440" y="61450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105918</xdr:rowOff>
    </xdr:from>
    <xdr:to>
      <xdr:col>76</xdr:col>
      <xdr:colOff>114300</xdr:colOff>
      <xdr:row>36</xdr:row>
      <xdr:rowOff>160782</xdr:rowOff>
    </xdr:to>
    <xdr:cxnSp macro="">
      <xdr:nvCxnSpPr>
        <xdr:cNvPr id="406" name="直線コネクタ 405"/>
        <xdr:cNvCxnSpPr/>
      </xdr:nvCxnSpPr>
      <xdr:spPr>
        <a:xfrm flipV="1">
          <a:off x="12072620" y="6140958"/>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07" name="n_1aveValue【認定こども園・幼稚園・保育所】&#10;有形固定資産減価償却率"/>
        <xdr:cNvSpPr txBox="1"/>
      </xdr:nvSpPr>
      <xdr:spPr>
        <a:xfrm>
          <a:off x="13437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127271</xdr:rowOff>
    </xdr:from>
    <xdr:ext cx="405111" cy="259045"/>
    <xdr:sp macro="" textlink="">
      <xdr:nvSpPr>
        <xdr:cNvPr id="408" name="n_2aveValue【認定こども園・幼稚園・保育所】&#10;有形固定資産減価償却率"/>
        <xdr:cNvSpPr txBox="1"/>
      </xdr:nvSpPr>
      <xdr:spPr>
        <a:xfrm>
          <a:off x="12675244" y="632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09" name="n_3aveValue【認定こども園・幼稚園・保育所】&#10;有形固定資産減価償却率"/>
        <xdr:cNvSpPr txBox="1"/>
      </xdr:nvSpPr>
      <xdr:spPr>
        <a:xfrm>
          <a:off x="119005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10" name="n_1mainValue【認定こども園・幼稚園・保育所】&#10;有形固定資産減価償却率"/>
        <xdr:cNvSpPr txBox="1"/>
      </xdr:nvSpPr>
      <xdr:spPr>
        <a:xfrm>
          <a:off x="134372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1795</xdr:rowOff>
    </xdr:from>
    <xdr:ext cx="405111" cy="259045"/>
    <xdr:sp macro="" textlink="">
      <xdr:nvSpPr>
        <xdr:cNvPr id="411" name="n_2mainValue【認定こども園・幼稚園・保育所】&#10;有形固定資産減価償却率"/>
        <xdr:cNvSpPr txBox="1"/>
      </xdr:nvSpPr>
      <xdr:spPr>
        <a:xfrm>
          <a:off x="1267524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31259</xdr:rowOff>
    </xdr:from>
    <xdr:ext cx="405111" cy="259045"/>
    <xdr:sp macro="" textlink="">
      <xdr:nvSpPr>
        <xdr:cNvPr id="412" name="n_3mainValue【認定こども園・幼稚園・保育所】&#10;有形固定資産減価償却率"/>
        <xdr:cNvSpPr txBox="1"/>
      </xdr:nvSpPr>
      <xdr:spPr>
        <a:xfrm>
          <a:off x="11900544" y="623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34" name="直線コネクタ 433"/>
        <xdr:cNvCxnSpPr/>
      </xdr:nvCxnSpPr>
      <xdr:spPr>
        <a:xfrm flipV="1">
          <a:off x="19509104" y="5665470"/>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35" name="【認定こども園・幼稚園・保育所】&#10;一人当たり面積最小値テキスト"/>
        <xdr:cNvSpPr txBox="1"/>
      </xdr:nvSpPr>
      <xdr:spPr>
        <a:xfrm>
          <a:off x="19547840" y="68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36" name="直線コネクタ 435"/>
        <xdr:cNvCxnSpPr/>
      </xdr:nvCxnSpPr>
      <xdr:spPr>
        <a:xfrm>
          <a:off x="19443700" y="6868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37" name="【認定こども園・幼稚園・保育所】&#10;一人当たり面積最大値テキスト"/>
        <xdr:cNvSpPr txBox="1"/>
      </xdr:nvSpPr>
      <xdr:spPr>
        <a:xfrm>
          <a:off x="1954784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38" name="直線コネクタ 437"/>
        <xdr:cNvCxnSpPr/>
      </xdr:nvCxnSpPr>
      <xdr:spPr>
        <a:xfrm>
          <a:off x="1944370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39" name="【認定こども園・幼稚園・保育所】&#10;一人当たり面積平均値テキスト"/>
        <xdr:cNvSpPr txBox="1"/>
      </xdr:nvSpPr>
      <xdr:spPr>
        <a:xfrm>
          <a:off x="19547840" y="663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40" name="フローチャート: 判断 439"/>
        <xdr:cNvSpPr/>
      </xdr:nvSpPr>
      <xdr:spPr>
        <a:xfrm>
          <a:off x="194589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41" name="フローチャート: 判断 440"/>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42" name="フローチャート: 判断 441"/>
        <xdr:cNvSpPr/>
      </xdr:nvSpPr>
      <xdr:spPr>
        <a:xfrm>
          <a:off x="1793748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43" name="フローチャート: 判断 442"/>
        <xdr:cNvSpPr/>
      </xdr:nvSpPr>
      <xdr:spPr>
        <a:xfrm>
          <a:off x="17162780" y="670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49" name="楕円 448"/>
        <xdr:cNvSpPr/>
      </xdr:nvSpPr>
      <xdr:spPr>
        <a:xfrm>
          <a:off x="19458940" y="664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132859</xdr:rowOff>
    </xdr:from>
    <xdr:ext cx="469744" cy="259045"/>
    <xdr:sp macro="" textlink="">
      <xdr:nvSpPr>
        <xdr:cNvPr id="450" name="【認定こども園・幼稚園・保育所】&#10;一人当たり面積該当値テキスト"/>
        <xdr:cNvSpPr txBox="1"/>
      </xdr:nvSpPr>
      <xdr:spPr>
        <a:xfrm>
          <a:off x="19547840"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119126</xdr:rowOff>
    </xdr:from>
    <xdr:to>
      <xdr:col>112</xdr:col>
      <xdr:colOff>38100</xdr:colOff>
      <xdr:row>40</xdr:row>
      <xdr:rowOff>49276</xdr:rowOff>
    </xdr:to>
    <xdr:sp macro="" textlink="">
      <xdr:nvSpPr>
        <xdr:cNvPr id="451" name="楕円 450"/>
        <xdr:cNvSpPr/>
      </xdr:nvSpPr>
      <xdr:spPr>
        <a:xfrm>
          <a:off x="18735040" y="6657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169926</xdr:rowOff>
    </xdr:to>
    <xdr:cxnSp macro="">
      <xdr:nvCxnSpPr>
        <xdr:cNvPr id="452" name="直線コネクタ 451"/>
        <xdr:cNvCxnSpPr/>
      </xdr:nvCxnSpPr>
      <xdr:spPr>
        <a:xfrm flipV="1">
          <a:off x="18778220" y="669874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53" name="楕円 452"/>
        <xdr:cNvSpPr/>
      </xdr:nvSpPr>
      <xdr:spPr>
        <a:xfrm>
          <a:off x="179374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169926</xdr:rowOff>
    </xdr:to>
    <xdr:cxnSp macro="">
      <xdr:nvCxnSpPr>
        <xdr:cNvPr id="454" name="直線コネクタ 453"/>
        <xdr:cNvCxnSpPr/>
      </xdr:nvCxnSpPr>
      <xdr:spPr>
        <a:xfrm>
          <a:off x="17988280" y="6694170"/>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55" name="楕円 454"/>
        <xdr:cNvSpPr/>
      </xdr:nvSpPr>
      <xdr:spPr>
        <a:xfrm>
          <a:off x="17162780" y="6638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151638</xdr:rowOff>
    </xdr:from>
    <xdr:to>
      <xdr:col>107</xdr:col>
      <xdr:colOff>50800</xdr:colOff>
      <xdr:row>39</xdr:row>
      <xdr:rowOff>156210</xdr:rowOff>
    </xdr:to>
    <xdr:cxnSp macro="">
      <xdr:nvCxnSpPr>
        <xdr:cNvPr id="456" name="直線コネクタ 455"/>
        <xdr:cNvCxnSpPr/>
      </xdr:nvCxnSpPr>
      <xdr:spPr>
        <a:xfrm>
          <a:off x="17213580" y="668959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57" name="n_1aveValue【認定こども園・幼稚園・保育所】&#10;一人当たり面積"/>
        <xdr:cNvSpPr txBox="1"/>
      </xdr:nvSpPr>
      <xdr:spPr>
        <a:xfrm>
          <a:off x="185611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58" name="n_2aveValue【認定こども園・幼稚園・保育所】&#10;一人当たり面積"/>
        <xdr:cNvSpPr txBox="1"/>
      </xdr:nvSpPr>
      <xdr:spPr>
        <a:xfrm>
          <a:off x="1777626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59" name="n_3aveValue【認定こども園・幼稚園・保育所】&#10;一人当たり面積"/>
        <xdr:cNvSpPr txBox="1"/>
      </xdr:nvSpPr>
      <xdr:spPr>
        <a:xfrm>
          <a:off x="17001567"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65803</xdr:rowOff>
    </xdr:from>
    <xdr:ext cx="469744" cy="259045"/>
    <xdr:sp macro="" textlink="">
      <xdr:nvSpPr>
        <xdr:cNvPr id="460" name="n_1mainValue【認定こども園・幼稚園・保育所】&#10;一人当たり面積"/>
        <xdr:cNvSpPr txBox="1"/>
      </xdr:nvSpPr>
      <xdr:spPr>
        <a:xfrm>
          <a:off x="185611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61" name="n_2mainValue【認定こども園・幼稚園・保育所】&#10;一人当たり面積"/>
        <xdr:cNvSpPr txBox="1"/>
      </xdr:nvSpPr>
      <xdr:spPr>
        <a:xfrm>
          <a:off x="177762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47515</xdr:rowOff>
    </xdr:from>
    <xdr:ext cx="469744" cy="259045"/>
    <xdr:sp macro="" textlink="">
      <xdr:nvSpPr>
        <xdr:cNvPr id="462" name="n_3mainValue【認定こども園・幼稚園・保育所】&#10;一人当たり面積"/>
        <xdr:cNvSpPr txBox="1"/>
      </xdr:nvSpPr>
      <xdr:spPr>
        <a:xfrm>
          <a:off x="17001567"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3" name="テキスト ボックス 47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5" name="テキスト ボックス 47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5" name="テキスト ボックス 48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89" name="直線コネクタ 488"/>
        <xdr:cNvCxnSpPr/>
      </xdr:nvCxnSpPr>
      <xdr:spPr>
        <a:xfrm flipV="1">
          <a:off x="14375764" y="9430294"/>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90" name="【学校施設】&#10;有形固定資産減価償却率最小値テキスト"/>
        <xdr:cNvSpPr txBox="1"/>
      </xdr:nvSpPr>
      <xdr:spPr>
        <a:xfrm>
          <a:off x="1441450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1" name="直線コネクタ 490"/>
        <xdr:cNvCxnSpPr/>
      </xdr:nvCxnSpPr>
      <xdr:spPr>
        <a:xfrm>
          <a:off x="1428750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92" name="【学校施設】&#10;有形固定資産減価償却率最大値テキスト"/>
        <xdr:cNvSpPr txBox="1"/>
      </xdr:nvSpPr>
      <xdr:spPr>
        <a:xfrm>
          <a:off x="1441450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93" name="直線コネクタ 492"/>
        <xdr:cNvCxnSpPr/>
      </xdr:nvCxnSpPr>
      <xdr:spPr>
        <a:xfrm>
          <a:off x="1428750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166024</xdr:rowOff>
    </xdr:from>
    <xdr:ext cx="405111" cy="259045"/>
    <xdr:sp macro="" textlink="">
      <xdr:nvSpPr>
        <xdr:cNvPr id="494" name="【学校施設】&#10;有形固定資産減価償却率平均値テキスト"/>
        <xdr:cNvSpPr txBox="1"/>
      </xdr:nvSpPr>
      <xdr:spPr>
        <a:xfrm>
          <a:off x="14414500" y="9889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95" name="フローチャート: 判断 494"/>
        <xdr:cNvSpPr/>
      </xdr:nvSpPr>
      <xdr:spPr>
        <a:xfrm>
          <a:off x="14325600" y="99069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96" name="フローチャート: 判断 495"/>
        <xdr:cNvSpPr/>
      </xdr:nvSpPr>
      <xdr:spPr>
        <a:xfrm>
          <a:off x="13578840" y="9874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7" name="フローチャート: 判断 496"/>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98" name="フローチャート: 判断 497"/>
        <xdr:cNvSpPr/>
      </xdr:nvSpPr>
      <xdr:spPr>
        <a:xfrm>
          <a:off x="12029440" y="95814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504" name="楕円 503"/>
        <xdr:cNvSpPr/>
      </xdr:nvSpPr>
      <xdr:spPr>
        <a:xfrm>
          <a:off x="14325600" y="94970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24147</xdr:rowOff>
    </xdr:from>
    <xdr:ext cx="405111" cy="259045"/>
    <xdr:sp macro="" textlink="">
      <xdr:nvSpPr>
        <xdr:cNvPr id="505" name="【学校施設】&#10;有形固定資産減価償却率該当値テキスト"/>
        <xdr:cNvSpPr txBox="1"/>
      </xdr:nvSpPr>
      <xdr:spPr>
        <a:xfrm>
          <a:off x="14414500"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24312</xdr:rowOff>
    </xdr:from>
    <xdr:to>
      <xdr:col>81</xdr:col>
      <xdr:colOff>101600</xdr:colOff>
      <xdr:row>56</xdr:row>
      <xdr:rowOff>125912</xdr:rowOff>
    </xdr:to>
    <xdr:sp macro="" textlink="">
      <xdr:nvSpPr>
        <xdr:cNvPr id="506" name="楕円 505"/>
        <xdr:cNvSpPr/>
      </xdr:nvSpPr>
      <xdr:spPr>
        <a:xfrm>
          <a:off x="1357884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75112</xdr:rowOff>
    </xdr:from>
    <xdr:to>
      <xdr:col>85</xdr:col>
      <xdr:colOff>127000</xdr:colOff>
      <xdr:row>56</xdr:row>
      <xdr:rowOff>160020</xdr:rowOff>
    </xdr:to>
    <xdr:cxnSp macro="">
      <xdr:nvCxnSpPr>
        <xdr:cNvPr id="507" name="直線コネクタ 506"/>
        <xdr:cNvCxnSpPr/>
      </xdr:nvCxnSpPr>
      <xdr:spPr>
        <a:xfrm>
          <a:off x="13629640" y="9462952"/>
          <a:ext cx="74676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37374</xdr:rowOff>
    </xdr:from>
    <xdr:to>
      <xdr:col>76</xdr:col>
      <xdr:colOff>165100</xdr:colOff>
      <xdr:row>56</xdr:row>
      <xdr:rowOff>138974</xdr:rowOff>
    </xdr:to>
    <xdr:sp macro="" textlink="">
      <xdr:nvSpPr>
        <xdr:cNvPr id="508" name="楕円 507"/>
        <xdr:cNvSpPr/>
      </xdr:nvSpPr>
      <xdr:spPr>
        <a:xfrm>
          <a:off x="12804140" y="94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75112</xdr:rowOff>
    </xdr:from>
    <xdr:to>
      <xdr:col>81</xdr:col>
      <xdr:colOff>50800</xdr:colOff>
      <xdr:row>56</xdr:row>
      <xdr:rowOff>88174</xdr:rowOff>
    </xdr:to>
    <xdr:cxnSp macro="">
      <xdr:nvCxnSpPr>
        <xdr:cNvPr id="509" name="直線コネクタ 508"/>
        <xdr:cNvCxnSpPr/>
      </xdr:nvCxnSpPr>
      <xdr:spPr>
        <a:xfrm flipV="1">
          <a:off x="12854940" y="9462952"/>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130447</xdr:rowOff>
    </xdr:from>
    <xdr:to>
      <xdr:col>72</xdr:col>
      <xdr:colOff>38100</xdr:colOff>
      <xdr:row>56</xdr:row>
      <xdr:rowOff>60597</xdr:rowOff>
    </xdr:to>
    <xdr:sp macro="" textlink="">
      <xdr:nvSpPr>
        <xdr:cNvPr id="510" name="楕円 509"/>
        <xdr:cNvSpPr/>
      </xdr:nvSpPr>
      <xdr:spPr>
        <a:xfrm>
          <a:off x="12029440" y="9350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xdr:rowOff>
    </xdr:from>
    <xdr:to>
      <xdr:col>76</xdr:col>
      <xdr:colOff>114300</xdr:colOff>
      <xdr:row>56</xdr:row>
      <xdr:rowOff>88174</xdr:rowOff>
    </xdr:to>
    <xdr:cxnSp macro="">
      <xdr:nvCxnSpPr>
        <xdr:cNvPr id="511" name="直線コネクタ 510"/>
        <xdr:cNvCxnSpPr/>
      </xdr:nvCxnSpPr>
      <xdr:spPr>
        <a:xfrm>
          <a:off x="12072620" y="9397637"/>
          <a:ext cx="78232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72951</xdr:rowOff>
    </xdr:from>
    <xdr:ext cx="405111" cy="259045"/>
    <xdr:sp macro="" textlink="">
      <xdr:nvSpPr>
        <xdr:cNvPr id="512" name="n_1aveValue【学校施設】&#10;有形固定資産減価償却率"/>
        <xdr:cNvSpPr txBox="1"/>
      </xdr:nvSpPr>
      <xdr:spPr>
        <a:xfrm>
          <a:off x="13437244" y="996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13" name="n_2aveValue【学校施設】&#10;有形固定資産減価償却率"/>
        <xdr:cNvSpPr txBox="1"/>
      </xdr:nvSpPr>
      <xdr:spPr>
        <a:xfrm>
          <a:off x="126752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118671</xdr:rowOff>
    </xdr:from>
    <xdr:ext cx="405111" cy="259045"/>
    <xdr:sp macro="" textlink="">
      <xdr:nvSpPr>
        <xdr:cNvPr id="514" name="n_3aveValue【学校施設】&#10;有形固定資産減価償却率"/>
        <xdr:cNvSpPr txBox="1"/>
      </xdr:nvSpPr>
      <xdr:spPr>
        <a:xfrm>
          <a:off x="11900544" y="967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142439</xdr:rowOff>
    </xdr:from>
    <xdr:ext cx="405111" cy="259045"/>
    <xdr:sp macro="" textlink="">
      <xdr:nvSpPr>
        <xdr:cNvPr id="515" name="n_1mainValue【学校施設】&#10;有形固定資産減価償却率"/>
        <xdr:cNvSpPr txBox="1"/>
      </xdr:nvSpPr>
      <xdr:spPr>
        <a:xfrm>
          <a:off x="134372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155501</xdr:rowOff>
    </xdr:from>
    <xdr:ext cx="405111" cy="259045"/>
    <xdr:sp macro="" textlink="">
      <xdr:nvSpPr>
        <xdr:cNvPr id="516" name="n_2mainValue【学校施設】&#10;有形固定資産減価償却率"/>
        <xdr:cNvSpPr txBox="1"/>
      </xdr:nvSpPr>
      <xdr:spPr>
        <a:xfrm>
          <a:off x="12675244" y="920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77124</xdr:rowOff>
    </xdr:from>
    <xdr:ext cx="405111" cy="259045"/>
    <xdr:sp macro="" textlink="">
      <xdr:nvSpPr>
        <xdr:cNvPr id="517" name="n_3mainValue【学校施設】&#10;有形固定資産減価償却率"/>
        <xdr:cNvSpPr txBox="1"/>
      </xdr:nvSpPr>
      <xdr:spPr>
        <a:xfrm>
          <a:off x="11900544" y="912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42" name="直線コネクタ 541"/>
        <xdr:cNvCxnSpPr/>
      </xdr:nvCxnSpPr>
      <xdr:spPr>
        <a:xfrm flipV="1">
          <a:off x="19509104" y="9274810"/>
          <a:ext cx="0" cy="1461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3" name="【学校施設】&#10;一人当たり面積最小値テキスト"/>
        <xdr:cNvSpPr txBox="1"/>
      </xdr:nvSpPr>
      <xdr:spPr>
        <a:xfrm>
          <a:off x="1954784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4" name="直線コネクタ 543"/>
        <xdr:cNvCxnSpPr/>
      </xdr:nvCxnSpPr>
      <xdr:spPr>
        <a:xfrm>
          <a:off x="1944370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45" name="【学校施設】&#10;一人当たり面積最大値テキスト"/>
        <xdr:cNvSpPr txBox="1"/>
      </xdr:nvSpPr>
      <xdr:spPr>
        <a:xfrm>
          <a:off x="19547840"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46" name="直線コネクタ 545"/>
        <xdr:cNvCxnSpPr/>
      </xdr:nvCxnSpPr>
      <xdr:spPr>
        <a:xfrm>
          <a:off x="19443700" y="9274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160037</xdr:rowOff>
    </xdr:from>
    <xdr:ext cx="469744" cy="259045"/>
    <xdr:sp macro="" textlink="">
      <xdr:nvSpPr>
        <xdr:cNvPr id="547" name="【学校施設】&#10;一人当たり面積平均値テキスト"/>
        <xdr:cNvSpPr txBox="1"/>
      </xdr:nvSpPr>
      <xdr:spPr>
        <a:xfrm>
          <a:off x="1954784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48" name="フローチャート: 判断 547"/>
        <xdr:cNvSpPr/>
      </xdr:nvSpPr>
      <xdr:spPr>
        <a:xfrm>
          <a:off x="1945894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49" name="フローチャート: 判断 548"/>
        <xdr:cNvSpPr/>
      </xdr:nvSpPr>
      <xdr:spPr>
        <a:xfrm>
          <a:off x="18735040" y="10410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50" name="フローチャート: 判断 549"/>
        <xdr:cNvSpPr/>
      </xdr:nvSpPr>
      <xdr:spPr>
        <a:xfrm>
          <a:off x="179374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51" name="フローチャート: 判断 550"/>
        <xdr:cNvSpPr/>
      </xdr:nvSpPr>
      <xdr:spPr>
        <a:xfrm>
          <a:off x="1716278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557" name="楕円 556"/>
        <xdr:cNvSpPr/>
      </xdr:nvSpPr>
      <xdr:spPr>
        <a:xfrm>
          <a:off x="1945894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558" name="【学校施設】&#10;一人当たり面積該当値テキスト"/>
        <xdr:cNvSpPr txBox="1"/>
      </xdr:nvSpPr>
      <xdr:spPr>
        <a:xfrm>
          <a:off x="1954784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559" name="楕円 558"/>
        <xdr:cNvSpPr/>
      </xdr:nvSpPr>
      <xdr:spPr>
        <a:xfrm>
          <a:off x="18735040" y="10422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80010</xdr:rowOff>
    </xdr:to>
    <xdr:cxnSp macro="">
      <xdr:nvCxnSpPr>
        <xdr:cNvPr id="560" name="直線コネクタ 559"/>
        <xdr:cNvCxnSpPr/>
      </xdr:nvCxnSpPr>
      <xdr:spPr>
        <a:xfrm flipV="1">
          <a:off x="18778220" y="1045083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561" name="楕円 560"/>
        <xdr:cNvSpPr/>
      </xdr:nvSpPr>
      <xdr:spPr>
        <a:xfrm>
          <a:off x="1793748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80010</xdr:rowOff>
    </xdr:to>
    <xdr:cxnSp macro="">
      <xdr:nvCxnSpPr>
        <xdr:cNvPr id="562" name="直線コネクタ 561"/>
        <xdr:cNvCxnSpPr/>
      </xdr:nvCxnSpPr>
      <xdr:spPr>
        <a:xfrm>
          <a:off x="17988280" y="1041273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123190</xdr:rowOff>
    </xdr:from>
    <xdr:to>
      <xdr:col>102</xdr:col>
      <xdr:colOff>165100</xdr:colOff>
      <xdr:row>62</xdr:row>
      <xdr:rowOff>53340</xdr:rowOff>
    </xdr:to>
    <xdr:sp macro="" textlink="">
      <xdr:nvSpPr>
        <xdr:cNvPr id="563" name="楕円 562"/>
        <xdr:cNvSpPr/>
      </xdr:nvSpPr>
      <xdr:spPr>
        <a:xfrm>
          <a:off x="17162780" y="1034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2540</xdr:rowOff>
    </xdr:from>
    <xdr:to>
      <xdr:col>107</xdr:col>
      <xdr:colOff>50800</xdr:colOff>
      <xdr:row>62</xdr:row>
      <xdr:rowOff>19050</xdr:rowOff>
    </xdr:to>
    <xdr:cxnSp macro="">
      <xdr:nvCxnSpPr>
        <xdr:cNvPr id="564" name="直線コネクタ 563"/>
        <xdr:cNvCxnSpPr/>
      </xdr:nvCxnSpPr>
      <xdr:spPr>
        <a:xfrm>
          <a:off x="17213580" y="10396220"/>
          <a:ext cx="7747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134637</xdr:rowOff>
    </xdr:from>
    <xdr:ext cx="469744" cy="259045"/>
    <xdr:sp macro="" textlink="">
      <xdr:nvSpPr>
        <xdr:cNvPr id="565" name="n_1aveValue【学校施設】&#10;一人当たり面積"/>
        <xdr:cNvSpPr txBox="1"/>
      </xdr:nvSpPr>
      <xdr:spPr>
        <a:xfrm>
          <a:off x="185611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92727</xdr:rowOff>
    </xdr:from>
    <xdr:ext cx="469744" cy="259045"/>
    <xdr:sp macro="" textlink="">
      <xdr:nvSpPr>
        <xdr:cNvPr id="566" name="n_2aveValue【学校施設】&#10;一人当たり面積"/>
        <xdr:cNvSpPr txBox="1"/>
      </xdr:nvSpPr>
      <xdr:spPr>
        <a:xfrm>
          <a:off x="1777626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67" name="n_3aveValue【学校施設】&#10;一人当たり面積"/>
        <xdr:cNvSpPr txBox="1"/>
      </xdr:nvSpPr>
      <xdr:spPr>
        <a:xfrm>
          <a:off x="1700156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568" name="n_1mainValue【学校施設】&#10;一人当たり面積"/>
        <xdr:cNvSpPr txBox="1"/>
      </xdr:nvSpPr>
      <xdr:spPr>
        <a:xfrm>
          <a:off x="185611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69" name="n_2mainValue【学校施設】&#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69867</xdr:rowOff>
    </xdr:from>
    <xdr:ext cx="469744" cy="259045"/>
    <xdr:sp macro="" textlink="">
      <xdr:nvSpPr>
        <xdr:cNvPr id="570" name="n_3mainValue【学校施設】&#10;一人当たり面積"/>
        <xdr:cNvSpPr txBox="1"/>
      </xdr:nvSpPr>
      <xdr:spPr>
        <a:xfrm>
          <a:off x="17001567" y="101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96" name="直線コネクタ 595"/>
        <xdr:cNvCxnSpPr/>
      </xdr:nvCxnSpPr>
      <xdr:spPr>
        <a:xfrm flipV="1">
          <a:off x="14375764" y="13200562"/>
          <a:ext cx="0" cy="124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97" name="【児童館】&#10;有形固定資産減価償却率最小値テキスト"/>
        <xdr:cNvSpPr txBox="1"/>
      </xdr:nvSpPr>
      <xdr:spPr>
        <a:xfrm>
          <a:off x="14414500" y="14447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98" name="直線コネクタ 597"/>
        <xdr:cNvCxnSpPr/>
      </xdr:nvCxnSpPr>
      <xdr:spPr>
        <a:xfrm>
          <a:off x="142875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99" name="【児童館】&#10;有形固定資産減価償却率最大値テキスト"/>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00" name="直線コネクタ 599"/>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01" name="【児童館】&#10;有形固定資産減価償却率平均値テキスト"/>
        <xdr:cNvSpPr txBox="1"/>
      </xdr:nvSpPr>
      <xdr:spPr>
        <a:xfrm>
          <a:off x="14414500" y="13578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02" name="フローチャート: 判断 601"/>
        <xdr:cNvSpPr/>
      </xdr:nvSpPr>
      <xdr:spPr>
        <a:xfrm>
          <a:off x="14325600" y="13600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603" name="フローチャート: 判断 602"/>
        <xdr:cNvSpPr/>
      </xdr:nvSpPr>
      <xdr:spPr>
        <a:xfrm>
          <a:off x="1357884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604" name="フローチャート: 判断 603"/>
        <xdr:cNvSpPr/>
      </xdr:nvSpPr>
      <xdr:spPr>
        <a:xfrm>
          <a:off x="12804140" y="136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5" name="フローチャート: 判断 604"/>
        <xdr:cNvSpPr/>
      </xdr:nvSpPr>
      <xdr:spPr>
        <a:xfrm>
          <a:off x="12029440" y="13565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108131</xdr:rowOff>
    </xdr:from>
    <xdr:to>
      <xdr:col>85</xdr:col>
      <xdr:colOff>177800</xdr:colOff>
      <xdr:row>79</xdr:row>
      <xdr:rowOff>38281</xdr:rowOff>
    </xdr:to>
    <xdr:sp macro="" textlink="">
      <xdr:nvSpPr>
        <xdr:cNvPr id="611" name="楕円 610"/>
        <xdr:cNvSpPr/>
      </xdr:nvSpPr>
      <xdr:spPr>
        <a:xfrm>
          <a:off x="14325600" y="131840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26868</xdr:rowOff>
    </xdr:from>
    <xdr:ext cx="405111" cy="259045"/>
    <xdr:sp macro="" textlink="">
      <xdr:nvSpPr>
        <xdr:cNvPr id="612" name="【児童館】&#10;有形固定資産減価償却率該当値テキスト"/>
        <xdr:cNvSpPr txBox="1"/>
      </xdr:nvSpPr>
      <xdr:spPr>
        <a:xfrm>
          <a:off x="14414500" y="1310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613" name="楕円 612"/>
        <xdr:cNvSpPr/>
      </xdr:nvSpPr>
      <xdr:spPr>
        <a:xfrm>
          <a:off x="13578840" y="1316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140970</xdr:rowOff>
    </xdr:from>
    <xdr:to>
      <xdr:col>85</xdr:col>
      <xdr:colOff>127000</xdr:colOff>
      <xdr:row>78</xdr:row>
      <xdr:rowOff>158931</xdr:rowOff>
    </xdr:to>
    <xdr:cxnSp macro="">
      <xdr:nvCxnSpPr>
        <xdr:cNvPr id="614" name="直線コネクタ 613"/>
        <xdr:cNvCxnSpPr/>
      </xdr:nvCxnSpPr>
      <xdr:spPr>
        <a:xfrm>
          <a:off x="13629640" y="13216890"/>
          <a:ext cx="7467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93436</xdr:rowOff>
    </xdr:from>
    <xdr:to>
      <xdr:col>76</xdr:col>
      <xdr:colOff>165100</xdr:colOff>
      <xdr:row>79</xdr:row>
      <xdr:rowOff>23586</xdr:rowOff>
    </xdr:to>
    <xdr:sp macro="" textlink="">
      <xdr:nvSpPr>
        <xdr:cNvPr id="615" name="楕円 614"/>
        <xdr:cNvSpPr/>
      </xdr:nvSpPr>
      <xdr:spPr>
        <a:xfrm>
          <a:off x="12804140" y="13169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78</xdr:row>
      <xdr:rowOff>144236</xdr:rowOff>
    </xdr:to>
    <xdr:cxnSp macro="">
      <xdr:nvCxnSpPr>
        <xdr:cNvPr id="616" name="直線コネクタ 615"/>
        <xdr:cNvCxnSpPr/>
      </xdr:nvCxnSpPr>
      <xdr:spPr>
        <a:xfrm flipV="1">
          <a:off x="12854940" y="1321689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142421</xdr:rowOff>
    </xdr:from>
    <xdr:to>
      <xdr:col>72</xdr:col>
      <xdr:colOff>38100</xdr:colOff>
      <xdr:row>79</xdr:row>
      <xdr:rowOff>72571</xdr:rowOff>
    </xdr:to>
    <xdr:sp macro="" textlink="">
      <xdr:nvSpPr>
        <xdr:cNvPr id="617" name="楕円 616"/>
        <xdr:cNvSpPr/>
      </xdr:nvSpPr>
      <xdr:spPr>
        <a:xfrm>
          <a:off x="12029440" y="13218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144236</xdr:rowOff>
    </xdr:from>
    <xdr:to>
      <xdr:col>76</xdr:col>
      <xdr:colOff>114300</xdr:colOff>
      <xdr:row>79</xdr:row>
      <xdr:rowOff>21771</xdr:rowOff>
    </xdr:to>
    <xdr:cxnSp macro="">
      <xdr:nvCxnSpPr>
        <xdr:cNvPr id="618" name="直線コネクタ 617"/>
        <xdr:cNvCxnSpPr/>
      </xdr:nvCxnSpPr>
      <xdr:spPr>
        <a:xfrm flipV="1">
          <a:off x="12072620" y="13220156"/>
          <a:ext cx="78232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619" name="n_1aveValue【児童館】&#10;有形固定資産減価償却率"/>
        <xdr:cNvSpPr txBox="1"/>
      </xdr:nvSpPr>
      <xdr:spPr>
        <a:xfrm>
          <a:off x="1343724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620" name="n_2aveValue【児童館】&#10;有形固定資産減価償却率"/>
        <xdr:cNvSpPr txBox="1"/>
      </xdr:nvSpPr>
      <xdr:spPr>
        <a:xfrm>
          <a:off x="1267524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621" name="n_3aveValue【児童館】&#10;有形固定資産減価償却率"/>
        <xdr:cNvSpPr txBox="1"/>
      </xdr:nvSpPr>
      <xdr:spPr>
        <a:xfrm>
          <a:off x="11900544" y="1365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36847</xdr:rowOff>
    </xdr:from>
    <xdr:ext cx="405111" cy="259045"/>
    <xdr:sp macro="" textlink="">
      <xdr:nvSpPr>
        <xdr:cNvPr id="622" name="n_1mainValue【児童館】&#10;有形固定資産減価償却率"/>
        <xdr:cNvSpPr txBox="1"/>
      </xdr:nvSpPr>
      <xdr:spPr>
        <a:xfrm>
          <a:off x="134372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40113</xdr:rowOff>
    </xdr:from>
    <xdr:ext cx="405111" cy="259045"/>
    <xdr:sp macro="" textlink="">
      <xdr:nvSpPr>
        <xdr:cNvPr id="623" name="n_2mainValue【児童館】&#10;有形固定資産減価償却率"/>
        <xdr:cNvSpPr txBox="1"/>
      </xdr:nvSpPr>
      <xdr:spPr>
        <a:xfrm>
          <a:off x="12675244" y="1294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89098</xdr:rowOff>
    </xdr:from>
    <xdr:ext cx="405111" cy="259045"/>
    <xdr:sp macro="" textlink="">
      <xdr:nvSpPr>
        <xdr:cNvPr id="624" name="n_3mainValue【児童館】&#10;有形固定資産減価償却率"/>
        <xdr:cNvSpPr txBox="1"/>
      </xdr:nvSpPr>
      <xdr:spPr>
        <a:xfrm>
          <a:off x="11900544" y="1299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50" name="直線コネクタ 649"/>
        <xdr:cNvCxnSpPr/>
      </xdr:nvCxnSpPr>
      <xdr:spPr>
        <a:xfrm flipV="1">
          <a:off x="19509104" y="13195663"/>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51" name="【児童館】&#10;一人当たり面積最小値テキスト"/>
        <xdr:cNvSpPr txBox="1"/>
      </xdr:nvSpPr>
      <xdr:spPr>
        <a:xfrm>
          <a:off x="19547840"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52" name="直線コネクタ 651"/>
        <xdr:cNvCxnSpPr/>
      </xdr:nvCxnSpPr>
      <xdr:spPr>
        <a:xfrm>
          <a:off x="19443700" y="1442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3" name="【児童館】&#10;一人当たり面積最大値テキスト"/>
        <xdr:cNvSpPr txBox="1"/>
      </xdr:nvSpPr>
      <xdr:spPr>
        <a:xfrm>
          <a:off x="19547840" y="129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4" name="直線コネクタ 653"/>
        <xdr:cNvCxnSpPr/>
      </xdr:nvCxnSpPr>
      <xdr:spPr>
        <a:xfrm>
          <a:off x="194437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55" name="【児童館】&#10;一人当たり面積平均値テキスト"/>
        <xdr:cNvSpPr txBox="1"/>
      </xdr:nvSpPr>
      <xdr:spPr>
        <a:xfrm>
          <a:off x="19547840" y="1406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56" name="フローチャート: 判断 655"/>
        <xdr:cNvSpPr/>
      </xdr:nvSpPr>
      <xdr:spPr>
        <a:xfrm>
          <a:off x="1945894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7" name="フローチャート: 判断 656"/>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8" name="フローチャート: 判断 657"/>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59" name="フローチャート: 判断 658"/>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65" name="楕円 664"/>
        <xdr:cNvSpPr/>
      </xdr:nvSpPr>
      <xdr:spPr>
        <a:xfrm>
          <a:off x="1945894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99984</xdr:rowOff>
    </xdr:from>
    <xdr:ext cx="469744" cy="259045"/>
    <xdr:sp macro="" textlink="">
      <xdr:nvSpPr>
        <xdr:cNvPr id="666" name="【児童館】&#10;一人当たり面積該当値テキスト"/>
        <xdr:cNvSpPr txBox="1"/>
      </xdr:nvSpPr>
      <xdr:spPr>
        <a:xfrm>
          <a:off x="19547840" y="138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60779</xdr:rowOff>
    </xdr:from>
    <xdr:to>
      <xdr:col>112</xdr:col>
      <xdr:colOff>38100</xdr:colOff>
      <xdr:row>83</xdr:row>
      <xdr:rowOff>162379</xdr:rowOff>
    </xdr:to>
    <xdr:sp macro="" textlink="">
      <xdr:nvSpPr>
        <xdr:cNvPr id="667" name="楕円 666"/>
        <xdr:cNvSpPr/>
      </xdr:nvSpPr>
      <xdr:spPr>
        <a:xfrm>
          <a:off x="18735040" y="13974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111579</xdr:rowOff>
    </xdr:from>
    <xdr:to>
      <xdr:col>116</xdr:col>
      <xdr:colOff>63500</xdr:colOff>
      <xdr:row>83</xdr:row>
      <xdr:rowOff>127907</xdr:rowOff>
    </xdr:to>
    <xdr:cxnSp macro="">
      <xdr:nvCxnSpPr>
        <xdr:cNvPr id="668" name="直線コネクタ 667"/>
        <xdr:cNvCxnSpPr/>
      </xdr:nvCxnSpPr>
      <xdr:spPr>
        <a:xfrm>
          <a:off x="18778220" y="14025699"/>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60779</xdr:rowOff>
    </xdr:from>
    <xdr:to>
      <xdr:col>107</xdr:col>
      <xdr:colOff>101600</xdr:colOff>
      <xdr:row>83</xdr:row>
      <xdr:rowOff>162379</xdr:rowOff>
    </xdr:to>
    <xdr:sp macro="" textlink="">
      <xdr:nvSpPr>
        <xdr:cNvPr id="669" name="楕円 668"/>
        <xdr:cNvSpPr/>
      </xdr:nvSpPr>
      <xdr:spPr>
        <a:xfrm>
          <a:off x="1793748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111579</xdr:rowOff>
    </xdr:from>
    <xdr:to>
      <xdr:col>111</xdr:col>
      <xdr:colOff>177800</xdr:colOff>
      <xdr:row>83</xdr:row>
      <xdr:rowOff>111579</xdr:rowOff>
    </xdr:to>
    <xdr:cxnSp macro="">
      <xdr:nvCxnSpPr>
        <xdr:cNvPr id="670" name="直線コネクタ 669"/>
        <xdr:cNvCxnSpPr/>
      </xdr:nvCxnSpPr>
      <xdr:spPr>
        <a:xfrm>
          <a:off x="17988280" y="140256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28121</xdr:rowOff>
    </xdr:from>
    <xdr:to>
      <xdr:col>102</xdr:col>
      <xdr:colOff>165100</xdr:colOff>
      <xdr:row>83</xdr:row>
      <xdr:rowOff>129721</xdr:rowOff>
    </xdr:to>
    <xdr:sp macro="" textlink="">
      <xdr:nvSpPr>
        <xdr:cNvPr id="671" name="楕円 670"/>
        <xdr:cNvSpPr/>
      </xdr:nvSpPr>
      <xdr:spPr>
        <a:xfrm>
          <a:off x="17162780" y="13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78921</xdr:rowOff>
    </xdr:from>
    <xdr:to>
      <xdr:col>107</xdr:col>
      <xdr:colOff>50800</xdr:colOff>
      <xdr:row>83</xdr:row>
      <xdr:rowOff>111579</xdr:rowOff>
    </xdr:to>
    <xdr:cxnSp macro="">
      <xdr:nvCxnSpPr>
        <xdr:cNvPr id="672" name="直線コネクタ 671"/>
        <xdr:cNvCxnSpPr/>
      </xdr:nvCxnSpPr>
      <xdr:spPr>
        <a:xfrm>
          <a:off x="17213580" y="1399304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73"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74"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75" name="n_3aveValue【児童館】&#10;一人当たり面積"/>
        <xdr:cNvSpPr txBox="1"/>
      </xdr:nvSpPr>
      <xdr:spPr>
        <a:xfrm>
          <a:off x="1700156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7456</xdr:rowOff>
    </xdr:from>
    <xdr:ext cx="469744" cy="259045"/>
    <xdr:sp macro="" textlink="">
      <xdr:nvSpPr>
        <xdr:cNvPr id="676" name="n_1mainValue【児童館】&#10;一人当たり面積"/>
        <xdr:cNvSpPr txBox="1"/>
      </xdr:nvSpPr>
      <xdr:spPr>
        <a:xfrm>
          <a:off x="18561127" y="137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677" name="n_2mainValue【児童館】&#10;一人当たり面積"/>
        <xdr:cNvSpPr txBox="1"/>
      </xdr:nvSpPr>
      <xdr:spPr>
        <a:xfrm>
          <a:off x="17776267" y="137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146248</xdr:rowOff>
    </xdr:from>
    <xdr:ext cx="469744" cy="259045"/>
    <xdr:sp macro="" textlink="">
      <xdr:nvSpPr>
        <xdr:cNvPr id="678" name="n_3mainValue【児童館】&#10;一人当たり面積"/>
        <xdr:cNvSpPr txBox="1"/>
      </xdr:nvSpPr>
      <xdr:spPr>
        <a:xfrm>
          <a:off x="1700156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0" name="正方形/長方形 679"/>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1" name="正方形/長方形 680"/>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82" name="正方形/長方形 681"/>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83" name="正方形/長方形 682"/>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86" name="正方形/長方形 685"/>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87" name="正方形/長方形 686"/>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88" name="正方形/長方形 687"/>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89" name="正方形/長方形 688"/>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道路</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減価償却率は全国平均等を下回っており、比較的新しい状態と言える。一人当たり延長は短いが、区内の道路は概ね整備が終わっており、今後の道路新設のニーズは高くない。</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橋りょう・トンネル</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減価償却率は高い状態にあり、老朽化した橋梁が多い現状を反映している。今後は橋梁の架替整備にかかる費用に留意する必要がある。</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公営住宅</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減価償却率は平均的な数値であり、今後も計画的に長期修繕を行っていく見込みである。一人当たり面積は少ないが、新規建設の計画はない。</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認定こども園・幼稚園・保育所</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減価償却率が高い傾向にあるため、民間活力の導入等を含め、今後の更新費用の抑制が必要となっている。一人当たり面積は平均的な数値となっている。公設園の新規設置の計画はない。</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減価償却率が高く、老朽化が進んでいる。計画的に長期修繕や建替を行っていく。一人当たり面積は概ね平均的な値となっており、新規開設の予定はない。</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東京都墨田区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271,859
259,214
13.77
121,569,101
117,466,523
3,660,338
70,583,854
27,802,275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086225" y="585139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124960"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020820" y="7027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12496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020820" y="585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27703</xdr:rowOff>
    </xdr:from>
    <xdr:ext cx="405111" cy="259045"/>
    <xdr:sp macro="" textlink="">
      <xdr:nvSpPr>
        <xdr:cNvPr id="59" name="【図書館】&#10;有形固定資産減価償却率平均値テキスト"/>
        <xdr:cNvSpPr txBox="1"/>
      </xdr:nvSpPr>
      <xdr:spPr>
        <a:xfrm>
          <a:off x="4124960" y="6230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036060" y="637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312160" y="6427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5146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739900" y="6349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32258</xdr:rowOff>
    </xdr:from>
    <xdr:to>
      <xdr:col>24</xdr:col>
      <xdr:colOff>114300</xdr:colOff>
      <xdr:row>41</xdr:row>
      <xdr:rowOff>133858</xdr:rowOff>
    </xdr:to>
    <xdr:sp macro="" textlink="">
      <xdr:nvSpPr>
        <xdr:cNvPr id="69" name="楕円 68"/>
        <xdr:cNvSpPr/>
      </xdr:nvSpPr>
      <xdr:spPr>
        <a:xfrm>
          <a:off x="4036060" y="69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118635</xdr:rowOff>
    </xdr:from>
    <xdr:ext cx="405111" cy="259045"/>
    <xdr:sp macro="" textlink="">
      <xdr:nvSpPr>
        <xdr:cNvPr id="70" name="【図書館】&#10;有形固定資産減価償却率該当値テキスト"/>
        <xdr:cNvSpPr txBox="1"/>
      </xdr:nvSpPr>
      <xdr:spPr>
        <a:xfrm>
          <a:off x="4124960" y="68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77978</xdr:rowOff>
    </xdr:from>
    <xdr:to>
      <xdr:col>20</xdr:col>
      <xdr:colOff>38100</xdr:colOff>
      <xdr:row>42</xdr:row>
      <xdr:rowOff>8128</xdr:rowOff>
    </xdr:to>
    <xdr:sp macro="" textlink="">
      <xdr:nvSpPr>
        <xdr:cNvPr id="71" name="楕円 70"/>
        <xdr:cNvSpPr/>
      </xdr:nvSpPr>
      <xdr:spPr>
        <a:xfrm>
          <a:off x="3312160" y="6951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83058</xdr:rowOff>
    </xdr:from>
    <xdr:to>
      <xdr:col>24</xdr:col>
      <xdr:colOff>63500</xdr:colOff>
      <xdr:row>41</xdr:row>
      <xdr:rowOff>128778</xdr:rowOff>
    </xdr:to>
    <xdr:cxnSp macro="">
      <xdr:nvCxnSpPr>
        <xdr:cNvPr id="72" name="直線コネクタ 71"/>
        <xdr:cNvCxnSpPr/>
      </xdr:nvCxnSpPr>
      <xdr:spPr>
        <a:xfrm flipV="1">
          <a:off x="3355340" y="6956298"/>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125984</xdr:rowOff>
    </xdr:from>
    <xdr:to>
      <xdr:col>15</xdr:col>
      <xdr:colOff>101600</xdr:colOff>
      <xdr:row>42</xdr:row>
      <xdr:rowOff>56134</xdr:rowOff>
    </xdr:to>
    <xdr:sp macro="" textlink="">
      <xdr:nvSpPr>
        <xdr:cNvPr id="73" name="楕円 72"/>
        <xdr:cNvSpPr/>
      </xdr:nvSpPr>
      <xdr:spPr>
        <a:xfrm>
          <a:off x="2514600" y="6999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128778</xdr:rowOff>
    </xdr:from>
    <xdr:to>
      <xdr:col>19</xdr:col>
      <xdr:colOff>177800</xdr:colOff>
      <xdr:row>42</xdr:row>
      <xdr:rowOff>5334</xdr:rowOff>
    </xdr:to>
    <xdr:cxnSp macro="">
      <xdr:nvCxnSpPr>
        <xdr:cNvPr id="74" name="直線コネクタ 73"/>
        <xdr:cNvCxnSpPr/>
      </xdr:nvCxnSpPr>
      <xdr:spPr>
        <a:xfrm flipV="1">
          <a:off x="2565400" y="7002018"/>
          <a:ext cx="78994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148844</xdr:rowOff>
    </xdr:from>
    <xdr:to>
      <xdr:col>10</xdr:col>
      <xdr:colOff>165100</xdr:colOff>
      <xdr:row>41</xdr:row>
      <xdr:rowOff>78994</xdr:rowOff>
    </xdr:to>
    <xdr:sp macro="" textlink="">
      <xdr:nvSpPr>
        <xdr:cNvPr id="75" name="楕円 74"/>
        <xdr:cNvSpPr/>
      </xdr:nvSpPr>
      <xdr:spPr>
        <a:xfrm>
          <a:off x="1739900" y="685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28194</xdr:rowOff>
    </xdr:from>
    <xdr:to>
      <xdr:col>15</xdr:col>
      <xdr:colOff>50800</xdr:colOff>
      <xdr:row>42</xdr:row>
      <xdr:rowOff>5334</xdr:rowOff>
    </xdr:to>
    <xdr:cxnSp macro="">
      <xdr:nvCxnSpPr>
        <xdr:cNvPr id="76" name="直線コネクタ 75"/>
        <xdr:cNvCxnSpPr/>
      </xdr:nvCxnSpPr>
      <xdr:spPr>
        <a:xfrm>
          <a:off x="1790700" y="6901434"/>
          <a:ext cx="7747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7" name="n_1aveValue【図書館】&#10;有形固定資産減価償却率"/>
        <xdr:cNvSpPr txBox="1"/>
      </xdr:nvSpPr>
      <xdr:spPr>
        <a:xfrm>
          <a:off x="3170564"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8" name="n_2aveValue【図書館】&#10;有形固定資産減価償却率"/>
        <xdr:cNvSpPr txBox="1"/>
      </xdr:nvSpPr>
      <xdr:spPr>
        <a:xfrm>
          <a:off x="238570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9" name="n_3aveValue【図書館】&#10;有形固定資産減価償却率"/>
        <xdr:cNvSpPr txBox="1"/>
      </xdr:nvSpPr>
      <xdr:spPr>
        <a:xfrm>
          <a:off x="161100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170705</xdr:rowOff>
    </xdr:from>
    <xdr:ext cx="405111" cy="259045"/>
    <xdr:sp macro="" textlink="">
      <xdr:nvSpPr>
        <xdr:cNvPr id="80" name="n_1mainValue【図書館】&#10;有形固定資産減価償却率"/>
        <xdr:cNvSpPr txBox="1"/>
      </xdr:nvSpPr>
      <xdr:spPr>
        <a:xfrm>
          <a:off x="3170564" y="704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47261</xdr:rowOff>
    </xdr:from>
    <xdr:ext cx="405111" cy="259045"/>
    <xdr:sp macro="" textlink="">
      <xdr:nvSpPr>
        <xdr:cNvPr id="81" name="n_2mainValue【図書館】&#10;有形固定資産減価償却率"/>
        <xdr:cNvSpPr txBox="1"/>
      </xdr:nvSpPr>
      <xdr:spPr>
        <a:xfrm>
          <a:off x="2385704"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70121</xdr:rowOff>
    </xdr:from>
    <xdr:ext cx="405111" cy="259045"/>
    <xdr:sp macro="" textlink="">
      <xdr:nvSpPr>
        <xdr:cNvPr id="82" name="n_3mainValue【図書館】&#10;有形固定資産減価償却率"/>
        <xdr:cNvSpPr txBox="1"/>
      </xdr:nvSpPr>
      <xdr:spPr>
        <a:xfrm>
          <a:off x="1611004" y="694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4" name="直線コネクタ 103"/>
        <xdr:cNvCxnSpPr/>
      </xdr:nvCxnSpPr>
      <xdr:spPr>
        <a:xfrm flipV="1">
          <a:off x="9219565" y="590931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7" name="【図書館】&#10;一人当たり面積最大値テキスト"/>
        <xdr:cNvSpPr txBox="1"/>
      </xdr:nvSpPr>
      <xdr:spPr>
        <a:xfrm>
          <a:off x="92583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8" name="直線コネクタ 107"/>
        <xdr:cNvCxnSpPr/>
      </xdr:nvCxnSpPr>
      <xdr:spPr>
        <a:xfrm>
          <a:off x="9154160" y="5909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9" name="【図書館】&#10;一人当たり面積平均値テキスト"/>
        <xdr:cNvSpPr txBox="1"/>
      </xdr:nvSpPr>
      <xdr:spPr>
        <a:xfrm>
          <a:off x="92583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0" name="フローチャート: 判断 109"/>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1" name="フローチャート: 判断 110"/>
        <xdr:cNvSpPr/>
      </xdr:nvSpPr>
      <xdr:spPr>
        <a:xfrm>
          <a:off x="844550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12" name="フローチャート: 判断 111"/>
        <xdr:cNvSpPr/>
      </xdr:nvSpPr>
      <xdr:spPr>
        <a:xfrm>
          <a:off x="767080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3" name="フローチャート: 判断 112"/>
        <xdr:cNvSpPr/>
      </xdr:nvSpPr>
      <xdr:spPr>
        <a:xfrm>
          <a:off x="6873240" y="6817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19" name="楕円 118"/>
        <xdr:cNvSpPr/>
      </xdr:nvSpPr>
      <xdr:spPr>
        <a:xfrm>
          <a:off x="9192260" y="6873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20" name="【図書館】&#10;一人当たり面積該当値テキスト"/>
        <xdr:cNvSpPr txBox="1"/>
      </xdr:nvSpPr>
      <xdr:spPr>
        <a:xfrm>
          <a:off x="9258300" y="67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21" name="楕円 120"/>
        <xdr:cNvSpPr/>
      </xdr:nvSpPr>
      <xdr:spPr>
        <a:xfrm>
          <a:off x="8445500" y="6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22" name="直線コネクタ 121"/>
        <xdr:cNvCxnSpPr/>
      </xdr:nvCxnSpPr>
      <xdr:spPr>
        <a:xfrm>
          <a:off x="8496300" y="692429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167132</xdr:rowOff>
    </xdr:from>
    <xdr:to>
      <xdr:col>46</xdr:col>
      <xdr:colOff>38100</xdr:colOff>
      <xdr:row>41</xdr:row>
      <xdr:rowOff>97282</xdr:rowOff>
    </xdr:to>
    <xdr:sp macro="" textlink="">
      <xdr:nvSpPr>
        <xdr:cNvPr id="123" name="楕円 122"/>
        <xdr:cNvSpPr/>
      </xdr:nvSpPr>
      <xdr:spPr>
        <a:xfrm>
          <a:off x="7670800" y="6872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46482</xdr:rowOff>
    </xdr:from>
    <xdr:to>
      <xdr:col>50</xdr:col>
      <xdr:colOff>114300</xdr:colOff>
      <xdr:row>41</xdr:row>
      <xdr:rowOff>51054</xdr:rowOff>
    </xdr:to>
    <xdr:cxnSp macro="">
      <xdr:nvCxnSpPr>
        <xdr:cNvPr id="124" name="直線コネクタ 123"/>
        <xdr:cNvCxnSpPr/>
      </xdr:nvCxnSpPr>
      <xdr:spPr>
        <a:xfrm>
          <a:off x="7713980" y="691972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25" name="楕円 124"/>
        <xdr:cNvSpPr/>
      </xdr:nvSpPr>
      <xdr:spPr>
        <a:xfrm>
          <a:off x="68732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46482</xdr:rowOff>
    </xdr:to>
    <xdr:cxnSp macro="">
      <xdr:nvCxnSpPr>
        <xdr:cNvPr id="126" name="直線コネクタ 125"/>
        <xdr:cNvCxnSpPr/>
      </xdr:nvCxnSpPr>
      <xdr:spPr>
        <a:xfrm>
          <a:off x="6924040" y="689229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27" name="n_1aveValue【図書館】&#10;一人当たり面積"/>
        <xdr:cNvSpPr txBox="1"/>
      </xdr:nvSpPr>
      <xdr:spPr>
        <a:xfrm>
          <a:off x="827158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28" name="n_2aveValue【図書館】&#10;一人当たり面積"/>
        <xdr:cNvSpPr txBox="1"/>
      </xdr:nvSpPr>
      <xdr:spPr>
        <a:xfrm>
          <a:off x="750958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9" name="n_3aveValue【図書館】&#10;一人当たり面積"/>
        <xdr:cNvSpPr txBox="1"/>
      </xdr:nvSpPr>
      <xdr:spPr>
        <a:xfrm>
          <a:off x="67120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30" name="n_1mainValue【図書館】&#10;一人当たり面積"/>
        <xdr:cNvSpPr txBox="1"/>
      </xdr:nvSpPr>
      <xdr:spPr>
        <a:xfrm>
          <a:off x="8271587" y="69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88409</xdr:rowOff>
    </xdr:from>
    <xdr:ext cx="469744" cy="259045"/>
    <xdr:sp macro="" textlink="">
      <xdr:nvSpPr>
        <xdr:cNvPr id="131" name="n_2mainValue【図書館】&#10;一人当たり面積"/>
        <xdr:cNvSpPr txBox="1"/>
      </xdr:nvSpPr>
      <xdr:spPr>
        <a:xfrm>
          <a:off x="7509587" y="69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32" name="n_3mainValue【図書館】&#10;一人当たり面積"/>
        <xdr:cNvSpPr txBox="1"/>
      </xdr:nvSpPr>
      <xdr:spPr>
        <a:xfrm>
          <a:off x="67120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55" name="直線コネクタ 154"/>
        <xdr:cNvCxnSpPr/>
      </xdr:nvCxnSpPr>
      <xdr:spPr>
        <a:xfrm flipV="1">
          <a:off x="4086225" y="9410700"/>
          <a:ext cx="0"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6" name="【体育館・プール】&#10;有形固定資産減価償却率最小値テキスト"/>
        <xdr:cNvSpPr txBox="1"/>
      </xdr:nvSpPr>
      <xdr:spPr>
        <a:xfrm>
          <a:off x="4124960" y="1068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7" name="直線コネクタ 156"/>
        <xdr:cNvCxnSpPr/>
      </xdr:nvCxnSpPr>
      <xdr:spPr>
        <a:xfrm>
          <a:off x="4020820" y="10682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8653</xdr:rowOff>
    </xdr:from>
    <xdr:ext cx="405111" cy="259045"/>
    <xdr:sp macro="" textlink="">
      <xdr:nvSpPr>
        <xdr:cNvPr id="160" name="【体育館・プール】&#10;有形固定資産減価償却率平均値テキスト"/>
        <xdr:cNvSpPr txBox="1"/>
      </xdr:nvSpPr>
      <xdr:spPr>
        <a:xfrm>
          <a:off x="4124960" y="989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1" name="フローチャート: 判断 160"/>
        <xdr:cNvSpPr/>
      </xdr:nvSpPr>
      <xdr:spPr>
        <a:xfrm>
          <a:off x="4036060" y="10047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62" name="フローチャート: 判断 161"/>
        <xdr:cNvSpPr/>
      </xdr:nvSpPr>
      <xdr:spPr>
        <a:xfrm>
          <a:off x="3312160" y="100617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63" name="フローチャート: 判断 162"/>
        <xdr:cNvSpPr/>
      </xdr:nvSpPr>
      <xdr:spPr>
        <a:xfrm>
          <a:off x="2514600" y="10149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64" name="フローチャート: 判断 163"/>
        <xdr:cNvSpPr/>
      </xdr:nvSpPr>
      <xdr:spPr>
        <a:xfrm>
          <a:off x="1739900" y="10147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159512</xdr:rowOff>
    </xdr:from>
    <xdr:to>
      <xdr:col>24</xdr:col>
      <xdr:colOff>114300</xdr:colOff>
      <xdr:row>63</xdr:row>
      <xdr:rowOff>89662</xdr:rowOff>
    </xdr:to>
    <xdr:sp macro="" textlink="">
      <xdr:nvSpPr>
        <xdr:cNvPr id="170" name="楕円 169"/>
        <xdr:cNvSpPr/>
      </xdr:nvSpPr>
      <xdr:spPr>
        <a:xfrm>
          <a:off x="403606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74439</xdr:rowOff>
    </xdr:from>
    <xdr:ext cx="405111" cy="259045"/>
    <xdr:sp macro="" textlink="">
      <xdr:nvSpPr>
        <xdr:cNvPr id="171" name="【体育館・プール】&#10;有形固定資産減価償却率該当値テキスト"/>
        <xdr:cNvSpPr txBox="1"/>
      </xdr:nvSpPr>
      <xdr:spPr>
        <a:xfrm>
          <a:off x="4124960" y="1046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38354</xdr:rowOff>
    </xdr:from>
    <xdr:to>
      <xdr:col>20</xdr:col>
      <xdr:colOff>38100</xdr:colOff>
      <xdr:row>63</xdr:row>
      <xdr:rowOff>139954</xdr:rowOff>
    </xdr:to>
    <xdr:sp macro="" textlink="">
      <xdr:nvSpPr>
        <xdr:cNvPr id="172" name="楕円 171"/>
        <xdr:cNvSpPr/>
      </xdr:nvSpPr>
      <xdr:spPr>
        <a:xfrm>
          <a:off x="331216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38862</xdr:rowOff>
    </xdr:from>
    <xdr:to>
      <xdr:col>24</xdr:col>
      <xdr:colOff>63500</xdr:colOff>
      <xdr:row>63</xdr:row>
      <xdr:rowOff>89154</xdr:rowOff>
    </xdr:to>
    <xdr:cxnSp macro="">
      <xdr:nvCxnSpPr>
        <xdr:cNvPr id="173" name="直線コネクタ 172"/>
        <xdr:cNvCxnSpPr/>
      </xdr:nvCxnSpPr>
      <xdr:spPr>
        <a:xfrm flipV="1">
          <a:off x="3355340" y="10600182"/>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159512</xdr:rowOff>
    </xdr:from>
    <xdr:to>
      <xdr:col>15</xdr:col>
      <xdr:colOff>101600</xdr:colOff>
      <xdr:row>63</xdr:row>
      <xdr:rowOff>89662</xdr:rowOff>
    </xdr:to>
    <xdr:sp macro="" textlink="">
      <xdr:nvSpPr>
        <xdr:cNvPr id="174" name="楕円 173"/>
        <xdr:cNvSpPr/>
      </xdr:nvSpPr>
      <xdr:spPr>
        <a:xfrm>
          <a:off x="251460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38862</xdr:rowOff>
    </xdr:from>
    <xdr:to>
      <xdr:col>19</xdr:col>
      <xdr:colOff>177800</xdr:colOff>
      <xdr:row>63</xdr:row>
      <xdr:rowOff>89154</xdr:rowOff>
    </xdr:to>
    <xdr:cxnSp macro="">
      <xdr:nvCxnSpPr>
        <xdr:cNvPr id="175" name="直線コネクタ 174"/>
        <xdr:cNvCxnSpPr/>
      </xdr:nvCxnSpPr>
      <xdr:spPr>
        <a:xfrm>
          <a:off x="2565400" y="10600182"/>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176" name="楕円 175"/>
        <xdr:cNvSpPr/>
      </xdr:nvSpPr>
      <xdr:spPr>
        <a:xfrm>
          <a:off x="17399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38862</xdr:rowOff>
    </xdr:from>
    <xdr:to>
      <xdr:col>15</xdr:col>
      <xdr:colOff>50800</xdr:colOff>
      <xdr:row>63</xdr:row>
      <xdr:rowOff>102870</xdr:rowOff>
    </xdr:to>
    <xdr:cxnSp macro="">
      <xdr:nvCxnSpPr>
        <xdr:cNvPr id="177" name="直線コネクタ 176"/>
        <xdr:cNvCxnSpPr/>
      </xdr:nvCxnSpPr>
      <xdr:spPr>
        <a:xfrm flipV="1">
          <a:off x="1790700" y="10600182"/>
          <a:ext cx="7747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117619</xdr:rowOff>
    </xdr:from>
    <xdr:ext cx="405111" cy="259045"/>
    <xdr:sp macro="" textlink="">
      <xdr:nvSpPr>
        <xdr:cNvPr id="178" name="n_1aveValue【体育館・プール】&#10;有形固定資産減価償却率"/>
        <xdr:cNvSpPr txBox="1"/>
      </xdr:nvSpPr>
      <xdr:spPr>
        <a:xfrm>
          <a:off x="3170564"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79" name="n_2aveValue【体育館・プール】&#10;有形固定資産減価償却率"/>
        <xdr:cNvSpPr txBox="1"/>
      </xdr:nvSpPr>
      <xdr:spPr>
        <a:xfrm>
          <a:off x="238570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80" name="n_3aveValue【体育館・プール】&#10;有形固定資産減価償却率"/>
        <xdr:cNvSpPr txBox="1"/>
      </xdr:nvSpPr>
      <xdr:spPr>
        <a:xfrm>
          <a:off x="1611004" y="99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131081</xdr:rowOff>
    </xdr:from>
    <xdr:ext cx="405111" cy="259045"/>
    <xdr:sp macro="" textlink="">
      <xdr:nvSpPr>
        <xdr:cNvPr id="181" name="n_1mainValue【体育館・プール】&#10;有形固定資産減価償却率"/>
        <xdr:cNvSpPr txBox="1"/>
      </xdr:nvSpPr>
      <xdr:spPr>
        <a:xfrm>
          <a:off x="317056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80789</xdr:rowOff>
    </xdr:from>
    <xdr:ext cx="405111" cy="259045"/>
    <xdr:sp macro="" textlink="">
      <xdr:nvSpPr>
        <xdr:cNvPr id="182" name="n_2mainValue【体育館・プール】&#10;有形固定資産減価償却率"/>
        <xdr:cNvSpPr txBox="1"/>
      </xdr:nvSpPr>
      <xdr:spPr>
        <a:xfrm>
          <a:off x="238570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183" name="n_3mainValue【体育館・プール】&#10;有形固定資産減価償却率"/>
        <xdr:cNvSpPr txBox="1"/>
      </xdr:nvSpPr>
      <xdr:spPr>
        <a:xfrm>
          <a:off x="161100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207" name="直線コネクタ 206"/>
        <xdr:cNvCxnSpPr/>
      </xdr:nvCxnSpPr>
      <xdr:spPr>
        <a:xfrm flipV="1">
          <a:off x="9219565" y="941832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208" name="【体育館・プール】&#10;一人当たり面積最小値テキスト"/>
        <xdr:cNvSpPr txBox="1"/>
      </xdr:nvSpPr>
      <xdr:spPr>
        <a:xfrm>
          <a:off x="92583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9" name="直線コネクタ 208"/>
        <xdr:cNvCxnSpPr/>
      </xdr:nvCxnSpPr>
      <xdr:spPr>
        <a:xfrm>
          <a:off x="9154160" y="10538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10" name="【体育館・プール】&#10;一人当たり面積最大値テキスト"/>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11" name="直線コネクタ 210"/>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12" name="【体育館・プール】&#10;一人当たり面積平均値テキスト"/>
        <xdr:cNvSpPr txBox="1"/>
      </xdr:nvSpPr>
      <xdr:spPr>
        <a:xfrm>
          <a:off x="92583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13" name="フローチャート: 判断 212"/>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15" name="フローチャート: 判断 214"/>
        <xdr:cNvSpPr/>
      </xdr:nvSpPr>
      <xdr:spPr>
        <a:xfrm>
          <a:off x="76708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16" name="フローチャート: 判断 215"/>
        <xdr:cNvSpPr/>
      </xdr:nvSpPr>
      <xdr:spPr>
        <a:xfrm>
          <a:off x="687324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22" name="楕円 221"/>
        <xdr:cNvSpPr/>
      </xdr:nvSpPr>
      <xdr:spPr>
        <a:xfrm>
          <a:off x="919226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166387</xdr:rowOff>
    </xdr:from>
    <xdr:ext cx="469744" cy="259045"/>
    <xdr:sp macro="" textlink="">
      <xdr:nvSpPr>
        <xdr:cNvPr id="223" name="【体育館・プール】&#10;一人当たり面積該当値テキスト"/>
        <xdr:cNvSpPr txBox="1"/>
      </xdr:nvSpPr>
      <xdr:spPr>
        <a:xfrm>
          <a:off x="9258300"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135890</xdr:rowOff>
    </xdr:from>
    <xdr:to>
      <xdr:col>50</xdr:col>
      <xdr:colOff>165100</xdr:colOff>
      <xdr:row>60</xdr:row>
      <xdr:rowOff>66040</xdr:rowOff>
    </xdr:to>
    <xdr:sp macro="" textlink="">
      <xdr:nvSpPr>
        <xdr:cNvPr id="224" name="楕円 223"/>
        <xdr:cNvSpPr/>
      </xdr:nvSpPr>
      <xdr:spPr>
        <a:xfrm>
          <a:off x="844550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15240</xdr:rowOff>
    </xdr:from>
    <xdr:to>
      <xdr:col>55</xdr:col>
      <xdr:colOff>0</xdr:colOff>
      <xdr:row>60</xdr:row>
      <xdr:rowOff>22860</xdr:rowOff>
    </xdr:to>
    <xdr:cxnSp macro="">
      <xdr:nvCxnSpPr>
        <xdr:cNvPr id="225" name="直線コネクタ 224"/>
        <xdr:cNvCxnSpPr/>
      </xdr:nvCxnSpPr>
      <xdr:spPr>
        <a:xfrm>
          <a:off x="8496300" y="1007364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26" name="楕円 225"/>
        <xdr:cNvSpPr/>
      </xdr:nvSpPr>
      <xdr:spPr>
        <a:xfrm>
          <a:off x="767080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0</xdr:rowOff>
    </xdr:from>
    <xdr:to>
      <xdr:col>50</xdr:col>
      <xdr:colOff>114300</xdr:colOff>
      <xdr:row>60</xdr:row>
      <xdr:rowOff>15240</xdr:rowOff>
    </xdr:to>
    <xdr:cxnSp macro="">
      <xdr:nvCxnSpPr>
        <xdr:cNvPr id="227" name="直線コネクタ 226"/>
        <xdr:cNvCxnSpPr/>
      </xdr:nvCxnSpPr>
      <xdr:spPr>
        <a:xfrm>
          <a:off x="7713980" y="1005840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113030</xdr:rowOff>
    </xdr:from>
    <xdr:to>
      <xdr:col>41</xdr:col>
      <xdr:colOff>101600</xdr:colOff>
      <xdr:row>60</xdr:row>
      <xdr:rowOff>43180</xdr:rowOff>
    </xdr:to>
    <xdr:sp macro="" textlink="">
      <xdr:nvSpPr>
        <xdr:cNvPr id="228" name="楕円 227"/>
        <xdr:cNvSpPr/>
      </xdr:nvSpPr>
      <xdr:spPr>
        <a:xfrm>
          <a:off x="687324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163830</xdr:rowOff>
    </xdr:from>
    <xdr:to>
      <xdr:col>45</xdr:col>
      <xdr:colOff>177800</xdr:colOff>
      <xdr:row>60</xdr:row>
      <xdr:rowOff>0</xdr:rowOff>
    </xdr:to>
    <xdr:cxnSp macro="">
      <xdr:nvCxnSpPr>
        <xdr:cNvPr id="229" name="直線コネクタ 228"/>
        <xdr:cNvCxnSpPr/>
      </xdr:nvCxnSpPr>
      <xdr:spPr>
        <a:xfrm>
          <a:off x="6924040" y="100545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31" name="n_2aveValue【体育館・プール】&#10;一人当たり面積"/>
        <xdr:cNvSpPr txBox="1"/>
      </xdr:nvSpPr>
      <xdr:spPr>
        <a:xfrm>
          <a:off x="750958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49547</xdr:rowOff>
    </xdr:from>
    <xdr:ext cx="469744" cy="259045"/>
    <xdr:sp macro="" textlink="">
      <xdr:nvSpPr>
        <xdr:cNvPr id="232" name="n_3aveValue【体育館・プール】&#10;一人当たり面積"/>
        <xdr:cNvSpPr txBox="1"/>
      </xdr:nvSpPr>
      <xdr:spPr>
        <a:xfrm>
          <a:off x="67120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82567</xdr:rowOff>
    </xdr:from>
    <xdr:ext cx="469744" cy="259045"/>
    <xdr:sp macro="" textlink="">
      <xdr:nvSpPr>
        <xdr:cNvPr id="233" name="n_1mainValue【体育館・プール】&#10;一人当たり面積"/>
        <xdr:cNvSpPr txBox="1"/>
      </xdr:nvSpPr>
      <xdr:spPr>
        <a:xfrm>
          <a:off x="827158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34" name="n_2mainValue【体育館・プール】&#10;一人当たり面積"/>
        <xdr:cNvSpPr txBox="1"/>
      </xdr:nvSpPr>
      <xdr:spPr>
        <a:xfrm>
          <a:off x="750958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59707</xdr:rowOff>
    </xdr:from>
    <xdr:ext cx="469744" cy="259045"/>
    <xdr:sp macro="" textlink="">
      <xdr:nvSpPr>
        <xdr:cNvPr id="235" name="n_3mainValue【体育館・プール】&#10;一人当たり面積"/>
        <xdr:cNvSpPr txBox="1"/>
      </xdr:nvSpPr>
      <xdr:spPr>
        <a:xfrm>
          <a:off x="67120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8" name="テキスト ボックス 24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8" name="テキスト ボックス 25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62" name="直線コネクタ 261"/>
        <xdr:cNvCxnSpPr/>
      </xdr:nvCxnSpPr>
      <xdr:spPr>
        <a:xfrm flipV="1">
          <a:off x="4086225" y="13136881"/>
          <a:ext cx="0" cy="1220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63" name="【福祉施設】&#10;有形固定資産減価償却率最小値テキスト"/>
        <xdr:cNvSpPr txBox="1"/>
      </xdr:nvSpPr>
      <xdr:spPr>
        <a:xfrm>
          <a:off x="4124960" y="143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4" name="直線コネクタ 263"/>
        <xdr:cNvCxnSpPr/>
      </xdr:nvCxnSpPr>
      <xdr:spPr>
        <a:xfrm>
          <a:off x="4020820" y="1435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5" name="【福祉施設】&#10;有形固定資産減価償却率最大値テキスト"/>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6" name="直線コネクタ 265"/>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67" name="【福祉施設】&#10;有形固定資産減価償却率平均値テキスト"/>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8" name="フローチャート: 判断 267"/>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69" name="フローチャート: 判断 268"/>
        <xdr:cNvSpPr/>
      </xdr:nvSpPr>
      <xdr:spPr>
        <a:xfrm>
          <a:off x="3312160" y="13688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70" name="フローチャート: 判断 269"/>
        <xdr:cNvSpPr/>
      </xdr:nvSpPr>
      <xdr:spPr>
        <a:xfrm>
          <a:off x="251460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71" name="フローチャート: 判断 270"/>
        <xdr:cNvSpPr/>
      </xdr:nvSpPr>
      <xdr:spPr>
        <a:xfrm>
          <a:off x="1739900" y="13662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77" name="楕円 276"/>
        <xdr:cNvSpPr/>
      </xdr:nvSpPr>
      <xdr:spPr>
        <a:xfrm>
          <a:off x="403606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278" name="【福祉施設】&#10;有形固定資産減価償却率該当値テキスト"/>
        <xdr:cNvSpPr txBox="1"/>
      </xdr:nvSpPr>
      <xdr:spPr>
        <a:xfrm>
          <a:off x="4124960"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279" name="楕円 278"/>
        <xdr:cNvSpPr/>
      </xdr:nvSpPr>
      <xdr:spPr>
        <a:xfrm>
          <a:off x="3312160" y="13821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126274</xdr:rowOff>
    </xdr:to>
    <xdr:cxnSp macro="">
      <xdr:nvCxnSpPr>
        <xdr:cNvPr id="280" name="直線コネクタ 279"/>
        <xdr:cNvCxnSpPr/>
      </xdr:nvCxnSpPr>
      <xdr:spPr>
        <a:xfrm flipV="1">
          <a:off x="3355340" y="13807441"/>
          <a:ext cx="73152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81" name="楕円 280"/>
        <xdr:cNvSpPr/>
      </xdr:nvSpPr>
      <xdr:spPr>
        <a:xfrm>
          <a:off x="251460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126274</xdr:rowOff>
    </xdr:from>
    <xdr:to>
      <xdr:col>19</xdr:col>
      <xdr:colOff>177800</xdr:colOff>
      <xdr:row>83</xdr:row>
      <xdr:rowOff>3811</xdr:rowOff>
    </xdr:to>
    <xdr:cxnSp macro="">
      <xdr:nvCxnSpPr>
        <xdr:cNvPr id="282" name="直線コネクタ 281"/>
        <xdr:cNvCxnSpPr/>
      </xdr:nvCxnSpPr>
      <xdr:spPr>
        <a:xfrm flipV="1">
          <a:off x="2565400" y="13872754"/>
          <a:ext cx="78994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283" name="楕円 282"/>
        <xdr:cNvSpPr/>
      </xdr:nvSpPr>
      <xdr:spPr>
        <a:xfrm>
          <a:off x="173990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29936</xdr:rowOff>
    </xdr:to>
    <xdr:cxnSp macro="">
      <xdr:nvCxnSpPr>
        <xdr:cNvPr id="284" name="直線コネクタ 283"/>
        <xdr:cNvCxnSpPr/>
      </xdr:nvCxnSpPr>
      <xdr:spPr>
        <a:xfrm flipV="1">
          <a:off x="1790700" y="13917931"/>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85" name="n_1aveValue【福祉施設】&#10;有形固定資産減価償却率"/>
        <xdr:cNvSpPr txBox="1"/>
      </xdr:nvSpPr>
      <xdr:spPr>
        <a:xfrm>
          <a:off x="3170564"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86" name="n_2aveValue【福祉施設】&#10;有形固定資産減価償却率"/>
        <xdr:cNvSpPr txBox="1"/>
      </xdr:nvSpPr>
      <xdr:spPr>
        <a:xfrm>
          <a:off x="238570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87" name="n_3aveValue【福祉施設】&#10;有形固定資産減価償却率"/>
        <xdr:cNvSpPr txBox="1"/>
      </xdr:nvSpPr>
      <xdr:spPr>
        <a:xfrm>
          <a:off x="161100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168201</xdr:rowOff>
    </xdr:from>
    <xdr:ext cx="405111" cy="259045"/>
    <xdr:sp macro="" textlink="">
      <xdr:nvSpPr>
        <xdr:cNvPr id="288" name="n_1mainValue【福祉施設】&#10;有形固定資産減価償却率"/>
        <xdr:cNvSpPr txBox="1"/>
      </xdr:nvSpPr>
      <xdr:spPr>
        <a:xfrm>
          <a:off x="317056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89" name="n_2mainValue【福祉施設】&#10;有形固定資産減価償却率"/>
        <xdr:cNvSpPr txBox="1"/>
      </xdr:nvSpPr>
      <xdr:spPr>
        <a:xfrm>
          <a:off x="238570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71863</xdr:rowOff>
    </xdr:from>
    <xdr:ext cx="405111" cy="259045"/>
    <xdr:sp macro="" textlink="">
      <xdr:nvSpPr>
        <xdr:cNvPr id="290" name="n_3mainValue【福祉施設】&#10;有形固定資産減価償却率"/>
        <xdr:cNvSpPr txBox="1"/>
      </xdr:nvSpPr>
      <xdr:spPr>
        <a:xfrm>
          <a:off x="1611004" y="1398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16" name="直線コネクタ 315"/>
        <xdr:cNvCxnSpPr/>
      </xdr:nvCxnSpPr>
      <xdr:spPr>
        <a:xfrm flipV="1">
          <a:off x="9219565" y="130525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9" name="【福祉施設】&#10;一人当たり面積最大値テキスト"/>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0" name="直線コネクタ 319"/>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1" name="【福祉施設】&#10;一人当たり面積平均値テキスト"/>
        <xdr:cNvSpPr txBox="1"/>
      </xdr:nvSpPr>
      <xdr:spPr>
        <a:xfrm>
          <a:off x="9258300" y="1410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2" name="フローチャート: 判断 321"/>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23" name="フローチャート: 判断 322"/>
        <xdr:cNvSpPr/>
      </xdr:nvSpPr>
      <xdr:spPr>
        <a:xfrm>
          <a:off x="84455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24" name="フローチャート: 判断 323"/>
        <xdr:cNvSpPr/>
      </xdr:nvSpPr>
      <xdr:spPr>
        <a:xfrm>
          <a:off x="7670800" y="14254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25" name="フローチャート: 判断 324"/>
        <xdr:cNvSpPr/>
      </xdr:nvSpPr>
      <xdr:spPr>
        <a:xfrm>
          <a:off x="6873240" y="143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31" name="楕円 330"/>
        <xdr:cNvSpPr/>
      </xdr:nvSpPr>
      <xdr:spPr>
        <a:xfrm>
          <a:off x="919226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32" name="【福祉施設】&#10;一人当たり面積該当値テキスト"/>
        <xdr:cNvSpPr txBox="1"/>
      </xdr:nvSpPr>
      <xdr:spPr>
        <a:xfrm>
          <a:off x="925830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33" name="楕円 332"/>
        <xdr:cNvSpPr/>
      </xdr:nvSpPr>
      <xdr:spPr>
        <a:xfrm>
          <a:off x="8445500" y="14336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137705</xdr:rowOff>
    </xdr:from>
    <xdr:to>
      <xdr:col>55</xdr:col>
      <xdr:colOff>0</xdr:colOff>
      <xdr:row>85</xdr:row>
      <xdr:rowOff>140970</xdr:rowOff>
    </xdr:to>
    <xdr:cxnSp macro="">
      <xdr:nvCxnSpPr>
        <xdr:cNvPr id="334" name="直線コネクタ 333"/>
        <xdr:cNvCxnSpPr/>
      </xdr:nvCxnSpPr>
      <xdr:spPr>
        <a:xfrm>
          <a:off x="8496300" y="14387105"/>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83638</xdr:rowOff>
    </xdr:from>
    <xdr:to>
      <xdr:col>46</xdr:col>
      <xdr:colOff>38100</xdr:colOff>
      <xdr:row>86</xdr:row>
      <xdr:rowOff>13788</xdr:rowOff>
    </xdr:to>
    <xdr:sp macro="" textlink="">
      <xdr:nvSpPr>
        <xdr:cNvPr id="335" name="楕円 334"/>
        <xdr:cNvSpPr/>
      </xdr:nvSpPr>
      <xdr:spPr>
        <a:xfrm>
          <a:off x="7670800" y="14333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134438</xdr:rowOff>
    </xdr:from>
    <xdr:to>
      <xdr:col>50</xdr:col>
      <xdr:colOff>114300</xdr:colOff>
      <xdr:row>85</xdr:row>
      <xdr:rowOff>137705</xdr:rowOff>
    </xdr:to>
    <xdr:cxnSp macro="">
      <xdr:nvCxnSpPr>
        <xdr:cNvPr id="336" name="直線コネクタ 335"/>
        <xdr:cNvCxnSpPr/>
      </xdr:nvCxnSpPr>
      <xdr:spPr>
        <a:xfrm>
          <a:off x="7713980" y="14383838"/>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73842</xdr:rowOff>
    </xdr:from>
    <xdr:to>
      <xdr:col>41</xdr:col>
      <xdr:colOff>101600</xdr:colOff>
      <xdr:row>86</xdr:row>
      <xdr:rowOff>3992</xdr:rowOff>
    </xdr:to>
    <xdr:sp macro="" textlink="">
      <xdr:nvSpPr>
        <xdr:cNvPr id="337" name="楕円 336"/>
        <xdr:cNvSpPr/>
      </xdr:nvSpPr>
      <xdr:spPr>
        <a:xfrm>
          <a:off x="6873240" y="14323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124642</xdr:rowOff>
    </xdr:from>
    <xdr:to>
      <xdr:col>45</xdr:col>
      <xdr:colOff>177800</xdr:colOff>
      <xdr:row>85</xdr:row>
      <xdr:rowOff>134438</xdr:rowOff>
    </xdr:to>
    <xdr:cxnSp macro="">
      <xdr:nvCxnSpPr>
        <xdr:cNvPr id="338" name="直線コネクタ 337"/>
        <xdr:cNvCxnSpPr/>
      </xdr:nvCxnSpPr>
      <xdr:spPr>
        <a:xfrm>
          <a:off x="6924040" y="14374042"/>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139716</xdr:rowOff>
    </xdr:from>
    <xdr:ext cx="469744" cy="259045"/>
    <xdr:sp macro="" textlink="">
      <xdr:nvSpPr>
        <xdr:cNvPr id="339" name="n_1aveValue【福祉施設】&#10;一人当たり面積"/>
        <xdr:cNvSpPr txBox="1"/>
      </xdr:nvSpPr>
      <xdr:spPr>
        <a:xfrm>
          <a:off x="827158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340" name="n_2aveValue【福祉施設】&#10;一人当たり面積"/>
        <xdr:cNvSpPr txBox="1"/>
      </xdr:nvSpPr>
      <xdr:spPr>
        <a:xfrm>
          <a:off x="7509587" y="140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41" name="n_3aveValue【福祉施設】&#10;一人当たり面積"/>
        <xdr:cNvSpPr txBox="1"/>
      </xdr:nvSpPr>
      <xdr:spPr>
        <a:xfrm>
          <a:off x="671202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42" name="n_1mainValue【福祉施設】&#10;一人当たり面積"/>
        <xdr:cNvSpPr txBox="1"/>
      </xdr:nvSpPr>
      <xdr:spPr>
        <a:xfrm>
          <a:off x="8271587" y="1442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4915</xdr:rowOff>
    </xdr:from>
    <xdr:ext cx="469744" cy="259045"/>
    <xdr:sp macro="" textlink="">
      <xdr:nvSpPr>
        <xdr:cNvPr id="343" name="n_2mainValue【福祉施設】&#10;一人当たり面積"/>
        <xdr:cNvSpPr txBox="1"/>
      </xdr:nvSpPr>
      <xdr:spPr>
        <a:xfrm>
          <a:off x="7509587" y="1442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20519</xdr:rowOff>
    </xdr:from>
    <xdr:ext cx="469744" cy="259045"/>
    <xdr:sp macro="" textlink="">
      <xdr:nvSpPr>
        <xdr:cNvPr id="344" name="n_3mainValue【福祉施設】&#10;一人当たり面積"/>
        <xdr:cNvSpPr txBox="1"/>
      </xdr:nvSpPr>
      <xdr:spPr>
        <a:xfrm>
          <a:off x="6712027" y="1410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3" name="テキスト ボックス 362"/>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67" name="直線コネクタ 366"/>
        <xdr:cNvCxnSpPr/>
      </xdr:nvCxnSpPr>
      <xdr:spPr>
        <a:xfrm flipV="1">
          <a:off x="4086225" y="16908780"/>
          <a:ext cx="0" cy="132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68" name="【市民会館】&#10;有形固定資産減価償却率最小値テキスト"/>
        <xdr:cNvSpPr txBox="1"/>
      </xdr:nvSpPr>
      <xdr:spPr>
        <a:xfrm>
          <a:off x="4124960" y="1824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69" name="直線コネクタ 368"/>
        <xdr:cNvCxnSpPr/>
      </xdr:nvCxnSpPr>
      <xdr:spPr>
        <a:xfrm>
          <a:off x="402082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70" name="【市民会館】&#10;有形固定資産減価償却率最大値テキスト"/>
        <xdr:cNvSpPr txBox="1"/>
      </xdr:nvSpPr>
      <xdr:spPr>
        <a:xfrm>
          <a:off x="4124960" y="1668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71" name="直線コネクタ 370"/>
        <xdr:cNvCxnSpPr/>
      </xdr:nvCxnSpPr>
      <xdr:spPr>
        <a:xfrm>
          <a:off x="402082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138701</xdr:rowOff>
    </xdr:from>
    <xdr:ext cx="405111" cy="259045"/>
    <xdr:sp macro="" textlink="">
      <xdr:nvSpPr>
        <xdr:cNvPr id="372" name="【市民会館】&#10;有形固定資産減価償却率平均値テキスト"/>
        <xdr:cNvSpPr txBox="1"/>
      </xdr:nvSpPr>
      <xdr:spPr>
        <a:xfrm>
          <a:off x="4124960" y="1740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73" name="フローチャート: 判断 372"/>
        <xdr:cNvSpPr/>
      </xdr:nvSpPr>
      <xdr:spPr>
        <a:xfrm>
          <a:off x="4036060" y="17427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74" name="フローチャート: 判断 373"/>
        <xdr:cNvSpPr/>
      </xdr:nvSpPr>
      <xdr:spPr>
        <a:xfrm>
          <a:off x="3312160" y="17475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75" name="フローチャート: 判断 374"/>
        <xdr:cNvSpPr/>
      </xdr:nvSpPr>
      <xdr:spPr>
        <a:xfrm>
          <a:off x="2514600" y="17507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76" name="フローチャート: 判断 375"/>
        <xdr:cNvSpPr/>
      </xdr:nvSpPr>
      <xdr:spPr>
        <a:xfrm>
          <a:off x="173990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382" name="楕円 381"/>
        <xdr:cNvSpPr/>
      </xdr:nvSpPr>
      <xdr:spPr>
        <a:xfrm>
          <a:off x="403606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383" name="【市民会館】&#10;有形固定資産減価償却率該当値テキスト"/>
        <xdr:cNvSpPr txBox="1"/>
      </xdr:nvSpPr>
      <xdr:spPr>
        <a:xfrm>
          <a:off x="412496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112268</xdr:rowOff>
    </xdr:from>
    <xdr:to>
      <xdr:col>20</xdr:col>
      <xdr:colOff>38100</xdr:colOff>
      <xdr:row>104</xdr:row>
      <xdr:rowOff>42418</xdr:rowOff>
    </xdr:to>
    <xdr:sp macro="" textlink="">
      <xdr:nvSpPr>
        <xdr:cNvPr id="384" name="楕円 383"/>
        <xdr:cNvSpPr/>
      </xdr:nvSpPr>
      <xdr:spPr>
        <a:xfrm>
          <a:off x="3312160" y="17379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103</xdr:row>
      <xdr:rowOff>163068</xdr:rowOff>
    </xdr:to>
    <xdr:cxnSp macro="">
      <xdr:nvCxnSpPr>
        <xdr:cNvPr id="385" name="直線コネクタ 384"/>
        <xdr:cNvCxnSpPr/>
      </xdr:nvCxnSpPr>
      <xdr:spPr>
        <a:xfrm flipV="1">
          <a:off x="3355340" y="17400270"/>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157987</xdr:rowOff>
    </xdr:from>
    <xdr:to>
      <xdr:col>15</xdr:col>
      <xdr:colOff>101600</xdr:colOff>
      <xdr:row>104</xdr:row>
      <xdr:rowOff>88137</xdr:rowOff>
    </xdr:to>
    <xdr:sp macro="" textlink="">
      <xdr:nvSpPr>
        <xdr:cNvPr id="386" name="楕円 385"/>
        <xdr:cNvSpPr/>
      </xdr:nvSpPr>
      <xdr:spPr>
        <a:xfrm>
          <a:off x="2514600" y="17424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163068</xdr:rowOff>
    </xdr:from>
    <xdr:to>
      <xdr:col>19</xdr:col>
      <xdr:colOff>177800</xdr:colOff>
      <xdr:row>104</xdr:row>
      <xdr:rowOff>37337</xdr:rowOff>
    </xdr:to>
    <xdr:cxnSp macro="">
      <xdr:nvCxnSpPr>
        <xdr:cNvPr id="387" name="直線コネクタ 386"/>
        <xdr:cNvCxnSpPr/>
      </xdr:nvCxnSpPr>
      <xdr:spPr>
        <a:xfrm flipV="1">
          <a:off x="2565400" y="17429988"/>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xdr:rowOff>
    </xdr:from>
    <xdr:to>
      <xdr:col>10</xdr:col>
      <xdr:colOff>165100</xdr:colOff>
      <xdr:row>104</xdr:row>
      <xdr:rowOff>110998</xdr:rowOff>
    </xdr:to>
    <xdr:sp macro="" textlink="">
      <xdr:nvSpPr>
        <xdr:cNvPr id="388" name="楕円 387"/>
        <xdr:cNvSpPr/>
      </xdr:nvSpPr>
      <xdr:spPr>
        <a:xfrm>
          <a:off x="1739900" y="174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37337</xdr:rowOff>
    </xdr:from>
    <xdr:to>
      <xdr:col>15</xdr:col>
      <xdr:colOff>50800</xdr:colOff>
      <xdr:row>104</xdr:row>
      <xdr:rowOff>60198</xdr:rowOff>
    </xdr:to>
    <xdr:cxnSp macro="">
      <xdr:nvCxnSpPr>
        <xdr:cNvPr id="389" name="直線コネクタ 388"/>
        <xdr:cNvCxnSpPr/>
      </xdr:nvCxnSpPr>
      <xdr:spPr>
        <a:xfrm flipV="1">
          <a:off x="1790700" y="17471897"/>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90" name="n_1aveValue【市民会館】&#10;有形固定資産減価償却率"/>
        <xdr:cNvSpPr txBox="1"/>
      </xdr:nvSpPr>
      <xdr:spPr>
        <a:xfrm>
          <a:off x="3170564" y="1756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391" name="n_2aveValue【市民会館】&#10;有形固定資産減価償却率"/>
        <xdr:cNvSpPr txBox="1"/>
      </xdr:nvSpPr>
      <xdr:spPr>
        <a:xfrm>
          <a:off x="2385704" y="1760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92" name="n_3aveValue【市民会館】&#10;有形固定資産減価償却率"/>
        <xdr:cNvSpPr txBox="1"/>
      </xdr:nvSpPr>
      <xdr:spPr>
        <a:xfrm>
          <a:off x="161100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58945</xdr:rowOff>
    </xdr:from>
    <xdr:ext cx="405111" cy="259045"/>
    <xdr:sp macro="" textlink="">
      <xdr:nvSpPr>
        <xdr:cNvPr id="393" name="n_1mainValue【市民会館】&#10;有形固定資産減価償却率"/>
        <xdr:cNvSpPr txBox="1"/>
      </xdr:nvSpPr>
      <xdr:spPr>
        <a:xfrm>
          <a:off x="317056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104664</xdr:rowOff>
    </xdr:from>
    <xdr:ext cx="405111" cy="259045"/>
    <xdr:sp macro="" textlink="">
      <xdr:nvSpPr>
        <xdr:cNvPr id="394" name="n_2mainValue【市民会館】&#10;有形固定資産減価償却率"/>
        <xdr:cNvSpPr txBox="1"/>
      </xdr:nvSpPr>
      <xdr:spPr>
        <a:xfrm>
          <a:off x="2385704" y="1720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127525</xdr:rowOff>
    </xdr:from>
    <xdr:ext cx="405111" cy="259045"/>
    <xdr:sp macro="" textlink="">
      <xdr:nvSpPr>
        <xdr:cNvPr id="395" name="n_3mainValue【市民会館】&#10;有形固定資産減価償却率"/>
        <xdr:cNvSpPr txBox="1"/>
      </xdr:nvSpPr>
      <xdr:spPr>
        <a:xfrm>
          <a:off x="161100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419" name="直線コネクタ 418"/>
        <xdr:cNvCxnSpPr/>
      </xdr:nvCxnSpPr>
      <xdr:spPr>
        <a:xfrm flipV="1">
          <a:off x="9219565" y="1678686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0"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1" name="直線コネクタ 420"/>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22" name="【市民会館】&#10;一人当たり面積最大値テキスト"/>
        <xdr:cNvSpPr txBox="1"/>
      </xdr:nvSpPr>
      <xdr:spPr>
        <a:xfrm>
          <a:off x="9258300" y="165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23" name="直線コネクタ 422"/>
        <xdr:cNvCxnSpPr/>
      </xdr:nvCxnSpPr>
      <xdr:spPr>
        <a:xfrm>
          <a:off x="915416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24" name="【市民会館】&#10;一人当たり面積平均値テキスト"/>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5" name="フローチャート: 判断 424"/>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26" name="フローチャート: 判断 425"/>
        <xdr:cNvSpPr/>
      </xdr:nvSpPr>
      <xdr:spPr>
        <a:xfrm>
          <a:off x="8445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7" name="フローチャート: 判断 426"/>
        <xdr:cNvSpPr/>
      </xdr:nvSpPr>
      <xdr:spPr>
        <a:xfrm>
          <a:off x="767080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28" name="フローチャート: 判断 427"/>
        <xdr:cNvSpPr/>
      </xdr:nvSpPr>
      <xdr:spPr>
        <a:xfrm>
          <a:off x="68732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147320</xdr:rowOff>
    </xdr:from>
    <xdr:to>
      <xdr:col>55</xdr:col>
      <xdr:colOff>50800</xdr:colOff>
      <xdr:row>103</xdr:row>
      <xdr:rowOff>77470</xdr:rowOff>
    </xdr:to>
    <xdr:sp macro="" textlink="">
      <xdr:nvSpPr>
        <xdr:cNvPr id="434" name="楕円 433"/>
        <xdr:cNvSpPr/>
      </xdr:nvSpPr>
      <xdr:spPr>
        <a:xfrm>
          <a:off x="9192260" y="1724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170197</xdr:rowOff>
    </xdr:from>
    <xdr:ext cx="469744" cy="259045"/>
    <xdr:sp macro="" textlink="">
      <xdr:nvSpPr>
        <xdr:cNvPr id="435" name="【市民会館】&#10;一人当たり面積該当値テキスト"/>
        <xdr:cNvSpPr txBox="1"/>
      </xdr:nvSpPr>
      <xdr:spPr>
        <a:xfrm>
          <a:off x="9258300"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436" name="楕円 435"/>
        <xdr:cNvSpPr/>
      </xdr:nvSpPr>
      <xdr:spPr>
        <a:xfrm>
          <a:off x="844550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103</xdr:row>
      <xdr:rowOff>26670</xdr:rowOff>
    </xdr:to>
    <xdr:cxnSp macro="">
      <xdr:nvCxnSpPr>
        <xdr:cNvPr id="437" name="直線コネクタ 436"/>
        <xdr:cNvCxnSpPr/>
      </xdr:nvCxnSpPr>
      <xdr:spPr>
        <a:xfrm>
          <a:off x="8496300" y="1728597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124461</xdr:rowOff>
    </xdr:from>
    <xdr:to>
      <xdr:col>46</xdr:col>
      <xdr:colOff>38100</xdr:colOff>
      <xdr:row>103</xdr:row>
      <xdr:rowOff>54611</xdr:rowOff>
    </xdr:to>
    <xdr:sp macro="" textlink="">
      <xdr:nvSpPr>
        <xdr:cNvPr id="438" name="楕円 437"/>
        <xdr:cNvSpPr/>
      </xdr:nvSpPr>
      <xdr:spPr>
        <a:xfrm>
          <a:off x="7670800" y="172237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3811</xdr:rowOff>
    </xdr:from>
    <xdr:to>
      <xdr:col>50</xdr:col>
      <xdr:colOff>114300</xdr:colOff>
      <xdr:row>103</xdr:row>
      <xdr:rowOff>19050</xdr:rowOff>
    </xdr:to>
    <xdr:cxnSp macro="">
      <xdr:nvCxnSpPr>
        <xdr:cNvPr id="439" name="直線コネクタ 438"/>
        <xdr:cNvCxnSpPr/>
      </xdr:nvCxnSpPr>
      <xdr:spPr>
        <a:xfrm>
          <a:off x="7713980" y="1727073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33020</xdr:rowOff>
    </xdr:from>
    <xdr:to>
      <xdr:col>41</xdr:col>
      <xdr:colOff>101600</xdr:colOff>
      <xdr:row>102</xdr:row>
      <xdr:rowOff>134620</xdr:rowOff>
    </xdr:to>
    <xdr:sp macro="" textlink="">
      <xdr:nvSpPr>
        <xdr:cNvPr id="440" name="楕円 439"/>
        <xdr:cNvSpPr/>
      </xdr:nvSpPr>
      <xdr:spPr>
        <a:xfrm>
          <a:off x="687324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83820</xdr:rowOff>
    </xdr:from>
    <xdr:to>
      <xdr:col>45</xdr:col>
      <xdr:colOff>177800</xdr:colOff>
      <xdr:row>103</xdr:row>
      <xdr:rowOff>3811</xdr:rowOff>
    </xdr:to>
    <xdr:cxnSp macro="">
      <xdr:nvCxnSpPr>
        <xdr:cNvPr id="441" name="直線コネクタ 440"/>
        <xdr:cNvCxnSpPr/>
      </xdr:nvCxnSpPr>
      <xdr:spPr>
        <a:xfrm>
          <a:off x="6924040" y="17183100"/>
          <a:ext cx="78994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42" name="n_1aveValue【市民会館】&#10;一人当たり面積"/>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3" name="n_2aveValue【市民会館】&#10;一人当たり面積"/>
        <xdr:cNvSpPr txBox="1"/>
      </xdr:nvSpPr>
      <xdr:spPr>
        <a:xfrm>
          <a:off x="7509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44" name="n_3aveValue【市民会館】&#10;一人当たり面積"/>
        <xdr:cNvSpPr txBox="1"/>
      </xdr:nvSpPr>
      <xdr:spPr>
        <a:xfrm>
          <a:off x="67120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86377</xdr:rowOff>
    </xdr:from>
    <xdr:ext cx="469744" cy="259045"/>
    <xdr:sp macro="" textlink="">
      <xdr:nvSpPr>
        <xdr:cNvPr id="445" name="n_1mainValue【市民会館】&#10;一人当たり面積"/>
        <xdr:cNvSpPr txBox="1"/>
      </xdr:nvSpPr>
      <xdr:spPr>
        <a:xfrm>
          <a:off x="8271587" y="1701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71138</xdr:rowOff>
    </xdr:from>
    <xdr:ext cx="469744" cy="259045"/>
    <xdr:sp macro="" textlink="">
      <xdr:nvSpPr>
        <xdr:cNvPr id="446" name="n_2mainValue【市民会館】&#10;一人当たり面積"/>
        <xdr:cNvSpPr txBox="1"/>
      </xdr:nvSpPr>
      <xdr:spPr>
        <a:xfrm>
          <a:off x="7509587"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151147</xdr:rowOff>
    </xdr:from>
    <xdr:ext cx="469744" cy="259045"/>
    <xdr:sp macro="" textlink="">
      <xdr:nvSpPr>
        <xdr:cNvPr id="447" name="n_3mainValue【市民会館】&#10;一人当たり面積"/>
        <xdr:cNvSpPr txBox="1"/>
      </xdr:nvSpPr>
      <xdr:spPr>
        <a:xfrm>
          <a:off x="67120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9" name="直線コネクタ 45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0" name="テキスト ボックス 45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1" name="直線コネクタ 46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2" name="テキスト ボックス 46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3" name="直線コネクタ 46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4" name="テキスト ボックス 46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5" name="直線コネクタ 46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6" name="テキスト ボックス 46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70" name="直線コネクタ 469"/>
        <xdr:cNvCxnSpPr/>
      </xdr:nvCxnSpPr>
      <xdr:spPr>
        <a:xfrm flipV="1">
          <a:off x="14375764" y="579882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71" name="【一般廃棄物処理施設】&#10;有形固定資産減価償却率最小値テキスト"/>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72" name="直線コネクタ 471"/>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73" name="【一般廃棄物処理施設】&#10;有形固定資産減価償却率最大値テキスト"/>
        <xdr:cNvSpPr txBox="1"/>
      </xdr:nvSpPr>
      <xdr:spPr>
        <a:xfrm>
          <a:off x="144145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74" name="直線コネクタ 473"/>
        <xdr:cNvCxnSpPr/>
      </xdr:nvCxnSpPr>
      <xdr:spPr>
        <a:xfrm>
          <a:off x="14287500" y="5798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75" name="【一般廃棄物処理施設】&#10;有形固定資産減価償却率平均値テキスト"/>
        <xdr:cNvSpPr txBox="1"/>
      </xdr:nvSpPr>
      <xdr:spPr>
        <a:xfrm>
          <a:off x="144145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76" name="フローチャート: 判断 475"/>
        <xdr:cNvSpPr/>
      </xdr:nvSpPr>
      <xdr:spPr>
        <a:xfrm>
          <a:off x="14325600" y="5793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77" name="フローチャート: 判断 476"/>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78" name="フローチャート: 判断 477"/>
        <xdr:cNvSpPr/>
      </xdr:nvSpPr>
      <xdr:spPr>
        <a:xfrm>
          <a:off x="12804140" y="68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84" name="楕円 483"/>
        <xdr:cNvSpPr/>
      </xdr:nvSpPr>
      <xdr:spPr>
        <a:xfrm>
          <a:off x="14325600" y="5793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85" name="【一般廃棄物処理施設】&#10;有形固定資産減価償却率該当値テキスト"/>
        <xdr:cNvSpPr txBox="1"/>
      </xdr:nvSpPr>
      <xdr:spPr>
        <a:xfrm>
          <a:off x="144145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86" name="楕円 485"/>
        <xdr:cNvSpPr/>
      </xdr:nvSpPr>
      <xdr:spPr>
        <a:xfrm>
          <a:off x="135788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87" name="直線コネクタ 486"/>
        <xdr:cNvCxnSpPr/>
      </xdr:nvCxnSpPr>
      <xdr:spPr>
        <a:xfrm flipV="1">
          <a:off x="13629640" y="5844540"/>
          <a:ext cx="74676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88" name="楕円 487"/>
        <xdr:cNvSpPr/>
      </xdr:nvSpPr>
      <xdr:spPr>
        <a:xfrm>
          <a:off x="128041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89" name="直線コネクタ 488"/>
        <xdr:cNvCxnSpPr/>
      </xdr:nvCxnSpPr>
      <xdr:spPr>
        <a:xfrm flipV="1">
          <a:off x="12854940" y="6469380"/>
          <a:ext cx="7747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90" name="n_1aveValue【一般廃棄物処理施設】&#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91" name="n_2aveValue【一般廃棄物処理施設】&#10;有形固定資産減価償却率"/>
        <xdr:cNvSpPr txBox="1"/>
      </xdr:nvSpPr>
      <xdr:spPr>
        <a:xfrm>
          <a:off x="126752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92" name="n_1mainValue【一般廃棄物処理施設】&#10;有形固定資産減価償却率"/>
        <xdr:cNvSpPr txBox="1"/>
      </xdr:nvSpPr>
      <xdr:spPr>
        <a:xfrm>
          <a:off x="13437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93" name="n_2mainValue【一般廃棄物処理施設】&#10;有形固定資産減価償却率"/>
        <xdr:cNvSpPr txBox="1"/>
      </xdr:nvSpPr>
      <xdr:spPr>
        <a:xfrm>
          <a:off x="126752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4" name="直線コネクタ 50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5" name="テキスト ボックス 50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6" name="直線コネクタ 50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07" name="テキスト ボックス 506"/>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8" name="直線コネクタ 50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9" name="テキスト ボックス 508"/>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0" name="直線コネクタ 50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1" name="テキスト ボックス 510"/>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3" name="テキスト ボックス 51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515" name="直線コネクタ 514"/>
        <xdr:cNvCxnSpPr/>
      </xdr:nvCxnSpPr>
      <xdr:spPr>
        <a:xfrm flipV="1">
          <a:off x="19509104" y="5648819"/>
          <a:ext cx="0" cy="135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516" name="【一般廃棄物処理施設】&#10;一人当たり有形固定資産（償却資産）額最小値テキスト"/>
        <xdr:cNvSpPr txBox="1"/>
      </xdr:nvSpPr>
      <xdr:spPr>
        <a:xfrm>
          <a:off x="19547840" y="7009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517" name="直線コネクタ 516"/>
        <xdr:cNvCxnSpPr/>
      </xdr:nvCxnSpPr>
      <xdr:spPr>
        <a:xfrm>
          <a:off x="19443700" y="70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518" name="【一般廃棄物処理施設】&#10;一人当たり有形固定資産（償却資産）額最大値テキスト"/>
        <xdr:cNvSpPr txBox="1"/>
      </xdr:nvSpPr>
      <xdr:spPr>
        <a:xfrm>
          <a:off x="19547840" y="542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519" name="直線コネクタ 518"/>
        <xdr:cNvCxnSpPr/>
      </xdr:nvCxnSpPr>
      <xdr:spPr>
        <a:xfrm>
          <a:off x="19443700" y="5648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520" name="【一般廃棄物処理施設】&#10;一人当たり有形固定資産（償却資産）額平均値テキスト"/>
        <xdr:cNvSpPr txBox="1"/>
      </xdr:nvSpPr>
      <xdr:spPr>
        <a:xfrm>
          <a:off x="19547840" y="635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521" name="フローチャート: 判断 520"/>
        <xdr:cNvSpPr/>
      </xdr:nvSpPr>
      <xdr:spPr>
        <a:xfrm>
          <a:off x="19458940" y="637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522" name="フローチャート: 判断 521"/>
        <xdr:cNvSpPr/>
      </xdr:nvSpPr>
      <xdr:spPr>
        <a:xfrm>
          <a:off x="18735040" y="63052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523" name="フローチャート: 判断 522"/>
        <xdr:cNvSpPr/>
      </xdr:nvSpPr>
      <xdr:spPr>
        <a:xfrm>
          <a:off x="17937480" y="6308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80264</xdr:rowOff>
    </xdr:from>
    <xdr:to>
      <xdr:col>116</xdr:col>
      <xdr:colOff>114300</xdr:colOff>
      <xdr:row>38</xdr:row>
      <xdr:rowOff>10414</xdr:rowOff>
    </xdr:to>
    <xdr:sp macro="" textlink="">
      <xdr:nvSpPr>
        <xdr:cNvPr id="529" name="楕円 528"/>
        <xdr:cNvSpPr/>
      </xdr:nvSpPr>
      <xdr:spPr>
        <a:xfrm>
          <a:off x="19458940" y="6282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103141</xdr:rowOff>
    </xdr:from>
    <xdr:ext cx="534377" cy="259045"/>
    <xdr:sp macro="" textlink="">
      <xdr:nvSpPr>
        <xdr:cNvPr id="530" name="【一般廃棄物処理施設】&#10;一人当たり有形固定資産（償却資産）額該当値テキスト"/>
        <xdr:cNvSpPr txBox="1"/>
      </xdr:nvSpPr>
      <xdr:spPr>
        <a:xfrm>
          <a:off x="19547840" y="61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73680</xdr:rowOff>
    </xdr:from>
    <xdr:to>
      <xdr:col>112</xdr:col>
      <xdr:colOff>38100</xdr:colOff>
      <xdr:row>38</xdr:row>
      <xdr:rowOff>3831</xdr:rowOff>
    </xdr:to>
    <xdr:sp macro="" textlink="">
      <xdr:nvSpPr>
        <xdr:cNvPr id="531" name="楕円 530"/>
        <xdr:cNvSpPr/>
      </xdr:nvSpPr>
      <xdr:spPr>
        <a:xfrm>
          <a:off x="18735040" y="6276360"/>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124480</xdr:rowOff>
    </xdr:from>
    <xdr:to>
      <xdr:col>116</xdr:col>
      <xdr:colOff>63500</xdr:colOff>
      <xdr:row>37</xdr:row>
      <xdr:rowOff>131064</xdr:rowOff>
    </xdr:to>
    <xdr:cxnSp macro="">
      <xdr:nvCxnSpPr>
        <xdr:cNvPr id="532" name="直線コネクタ 531"/>
        <xdr:cNvCxnSpPr/>
      </xdr:nvCxnSpPr>
      <xdr:spPr>
        <a:xfrm>
          <a:off x="18778220" y="6327160"/>
          <a:ext cx="73152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80987</xdr:rowOff>
    </xdr:from>
    <xdr:to>
      <xdr:col>107</xdr:col>
      <xdr:colOff>101600</xdr:colOff>
      <xdr:row>38</xdr:row>
      <xdr:rowOff>11137</xdr:rowOff>
    </xdr:to>
    <xdr:sp macro="" textlink="">
      <xdr:nvSpPr>
        <xdr:cNvPr id="533" name="楕円 532"/>
        <xdr:cNvSpPr/>
      </xdr:nvSpPr>
      <xdr:spPr>
        <a:xfrm>
          <a:off x="17937480" y="628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124480</xdr:rowOff>
    </xdr:from>
    <xdr:to>
      <xdr:col>111</xdr:col>
      <xdr:colOff>177800</xdr:colOff>
      <xdr:row>37</xdr:row>
      <xdr:rowOff>131787</xdr:rowOff>
    </xdr:to>
    <xdr:cxnSp macro="">
      <xdr:nvCxnSpPr>
        <xdr:cNvPr id="534" name="直線コネクタ 533"/>
        <xdr:cNvCxnSpPr/>
      </xdr:nvCxnSpPr>
      <xdr:spPr>
        <a:xfrm flipV="1">
          <a:off x="17988280" y="6327160"/>
          <a:ext cx="78994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23861</xdr:rowOff>
    </xdr:from>
    <xdr:ext cx="534377" cy="259045"/>
    <xdr:sp macro="" textlink="">
      <xdr:nvSpPr>
        <xdr:cNvPr id="535" name="n_1aveValue【一般廃棄物処理施設】&#10;一人当たり有形固定資産（償却資産）額"/>
        <xdr:cNvSpPr txBox="1"/>
      </xdr:nvSpPr>
      <xdr:spPr>
        <a:xfrm>
          <a:off x="18528811" y="63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26696</xdr:rowOff>
    </xdr:from>
    <xdr:ext cx="534377" cy="259045"/>
    <xdr:sp macro="" textlink="">
      <xdr:nvSpPr>
        <xdr:cNvPr id="536" name="n_2aveValue【一般廃棄物処理施設】&#10;一人当たり有形固定資産（償却資産）額"/>
        <xdr:cNvSpPr txBox="1"/>
      </xdr:nvSpPr>
      <xdr:spPr>
        <a:xfrm>
          <a:off x="17766811" y="63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20357</xdr:rowOff>
    </xdr:from>
    <xdr:ext cx="534377" cy="259045"/>
    <xdr:sp macro="" textlink="">
      <xdr:nvSpPr>
        <xdr:cNvPr id="537" name="n_1mainValue【一般廃棄物処理施設】&#10;一人当たり有形固定資産（償却資産）額"/>
        <xdr:cNvSpPr txBox="1"/>
      </xdr:nvSpPr>
      <xdr:spPr>
        <a:xfrm>
          <a:off x="18528811" y="60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27664</xdr:rowOff>
    </xdr:from>
    <xdr:ext cx="534377" cy="259045"/>
    <xdr:sp macro="" textlink="">
      <xdr:nvSpPr>
        <xdr:cNvPr id="538" name="n_2mainValue【一般廃棄物処理施設】&#10;一人当たり有形固定資産（償却資産）額"/>
        <xdr:cNvSpPr txBox="1"/>
      </xdr:nvSpPr>
      <xdr:spPr>
        <a:xfrm>
          <a:off x="17766811" y="606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56" name="正方形/長方形 555"/>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57" name="正方形/長方形 556"/>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58" name="正方形/長方形 557"/>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59" name="正方形/長方形 558"/>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62" name="正方形/長方形 561"/>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63" name="正方形/長方形 562"/>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64" name="正方形/長方形 563"/>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65" name="正方形/長方形 564"/>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7" name="正方形/長方形 56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8" name="正方形/長方形 56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9" name="正方形/長方形 56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0" name="正方形/長方形 56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1" name="正方形/長方形 57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2" name="正方形/長方形 57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3" name="正方形/長方形 57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正方形/長方形 57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5" name="テキスト ボックス 57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6" name="直線コネクタ 57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7" name="直線コネクタ 57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8" name="テキスト ボックス 57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9" name="直線コネクタ 57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0" name="テキスト ボックス 57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1" name="直線コネクタ 58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2" name="テキスト ボックス 58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3" name="直線コネクタ 58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4" name="テキスト ボックス 58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5" name="直線コネクタ 58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6" name="テキスト ボックス 58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590" name="直線コネクタ 589"/>
        <xdr:cNvCxnSpPr/>
      </xdr:nvCxnSpPr>
      <xdr:spPr>
        <a:xfrm flipV="1">
          <a:off x="14375764" y="16735424"/>
          <a:ext cx="0" cy="130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591" name="【庁舎】&#10;有形固定資産減価償却率最小値テキスト"/>
        <xdr:cNvSpPr txBox="1"/>
      </xdr:nvSpPr>
      <xdr:spPr>
        <a:xfrm>
          <a:off x="144145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592" name="直線コネクタ 591"/>
        <xdr:cNvCxnSpPr/>
      </xdr:nvCxnSpPr>
      <xdr:spPr>
        <a:xfrm>
          <a:off x="14287500" y="18040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593" name="【庁舎】&#10;有形固定資産減価償却率最大値テキスト"/>
        <xdr:cNvSpPr txBox="1"/>
      </xdr:nvSpPr>
      <xdr:spPr>
        <a:xfrm>
          <a:off x="14414500" y="165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594" name="直線コネクタ 593"/>
        <xdr:cNvCxnSpPr/>
      </xdr:nvCxnSpPr>
      <xdr:spPr>
        <a:xfrm>
          <a:off x="14287500" y="16735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595" name="【庁舎】&#10;有形固定資産減価償却率平均値テキスト"/>
        <xdr:cNvSpPr txBox="1"/>
      </xdr:nvSpPr>
      <xdr:spPr>
        <a:xfrm>
          <a:off x="14414500" y="17265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596" name="フローチャート: 判断 595"/>
        <xdr:cNvSpPr/>
      </xdr:nvSpPr>
      <xdr:spPr>
        <a:xfrm>
          <a:off x="14325600" y="17282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597" name="フローチャート: 判断 596"/>
        <xdr:cNvSpPr/>
      </xdr:nvSpPr>
      <xdr:spPr>
        <a:xfrm>
          <a:off x="13578840" y="173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598" name="フローチャート: 判断 597"/>
        <xdr:cNvSpPr/>
      </xdr:nvSpPr>
      <xdr:spPr>
        <a:xfrm>
          <a:off x="1280414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599" name="フローチャート: 判断 598"/>
        <xdr:cNvSpPr/>
      </xdr:nvSpPr>
      <xdr:spPr>
        <a:xfrm>
          <a:off x="12029440" y="1731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605" name="楕円 604"/>
        <xdr:cNvSpPr/>
      </xdr:nvSpPr>
      <xdr:spPr>
        <a:xfrm>
          <a:off x="14325600" y="171589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606" name="【庁舎】&#10;有形固定資産減価償却率該当値テキスト"/>
        <xdr:cNvSpPr txBox="1"/>
      </xdr:nvSpPr>
      <xdr:spPr>
        <a:xfrm>
          <a:off x="14414500" y="1701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607" name="楕円 606"/>
        <xdr:cNvSpPr/>
      </xdr:nvSpPr>
      <xdr:spPr>
        <a:xfrm>
          <a:off x="13578840" y="17195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146686</xdr:rowOff>
    </xdr:to>
    <xdr:cxnSp macro="">
      <xdr:nvCxnSpPr>
        <xdr:cNvPr id="608" name="直線コネクタ 607"/>
        <xdr:cNvCxnSpPr/>
      </xdr:nvCxnSpPr>
      <xdr:spPr>
        <a:xfrm flipV="1">
          <a:off x="13629640" y="17209769"/>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132080</xdr:rowOff>
    </xdr:from>
    <xdr:to>
      <xdr:col>76</xdr:col>
      <xdr:colOff>165100</xdr:colOff>
      <xdr:row>103</xdr:row>
      <xdr:rowOff>62230</xdr:rowOff>
    </xdr:to>
    <xdr:sp macro="" textlink="">
      <xdr:nvSpPr>
        <xdr:cNvPr id="609" name="楕円 608"/>
        <xdr:cNvSpPr/>
      </xdr:nvSpPr>
      <xdr:spPr>
        <a:xfrm>
          <a:off x="12804140" y="1723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146686</xdr:rowOff>
    </xdr:from>
    <xdr:to>
      <xdr:col>81</xdr:col>
      <xdr:colOff>50800</xdr:colOff>
      <xdr:row>103</xdr:row>
      <xdr:rowOff>11430</xdr:rowOff>
    </xdr:to>
    <xdr:cxnSp macro="">
      <xdr:nvCxnSpPr>
        <xdr:cNvPr id="610" name="直線コネクタ 609"/>
        <xdr:cNvCxnSpPr/>
      </xdr:nvCxnSpPr>
      <xdr:spPr>
        <a:xfrm flipV="1">
          <a:off x="12854940" y="1724596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611" name="楕円 610"/>
        <xdr:cNvSpPr/>
      </xdr:nvSpPr>
      <xdr:spPr>
        <a:xfrm>
          <a:off x="12029440" y="17265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xdr:rowOff>
    </xdr:from>
    <xdr:to>
      <xdr:col>76</xdr:col>
      <xdr:colOff>114300</xdr:colOff>
      <xdr:row>103</xdr:row>
      <xdr:rowOff>45720</xdr:rowOff>
    </xdr:to>
    <xdr:cxnSp macro="">
      <xdr:nvCxnSpPr>
        <xdr:cNvPr id="612" name="直線コネクタ 611"/>
        <xdr:cNvCxnSpPr/>
      </xdr:nvCxnSpPr>
      <xdr:spPr>
        <a:xfrm flipV="1">
          <a:off x="12072620" y="172783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131463</xdr:rowOff>
    </xdr:from>
    <xdr:ext cx="405111" cy="259045"/>
    <xdr:sp macro="" textlink="">
      <xdr:nvSpPr>
        <xdr:cNvPr id="613" name="n_1aveValue【庁舎】&#10;有形固定資産減価償却率"/>
        <xdr:cNvSpPr txBox="1"/>
      </xdr:nvSpPr>
      <xdr:spPr>
        <a:xfrm>
          <a:off x="13437244" y="1739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146702</xdr:rowOff>
    </xdr:from>
    <xdr:ext cx="405111" cy="259045"/>
    <xdr:sp macro="" textlink="">
      <xdr:nvSpPr>
        <xdr:cNvPr id="614" name="n_2aveValue【庁舎】&#10;有形固定資産減価償却率"/>
        <xdr:cNvSpPr txBox="1"/>
      </xdr:nvSpPr>
      <xdr:spPr>
        <a:xfrm>
          <a:off x="12675244"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615" name="n_3aveValue【庁舎】&#10;有形固定資産減価償却率"/>
        <xdr:cNvSpPr txBox="1"/>
      </xdr:nvSpPr>
      <xdr:spPr>
        <a:xfrm>
          <a:off x="11900544"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616" name="n_1mainValue【庁舎】&#10;有形固定資産減価償却率"/>
        <xdr:cNvSpPr txBox="1"/>
      </xdr:nvSpPr>
      <xdr:spPr>
        <a:xfrm>
          <a:off x="13437244" y="1697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78757</xdr:rowOff>
    </xdr:from>
    <xdr:ext cx="405111" cy="259045"/>
    <xdr:sp macro="" textlink="">
      <xdr:nvSpPr>
        <xdr:cNvPr id="617" name="n_2mainValue【庁舎】&#10;有形固定資産減価償却率"/>
        <xdr:cNvSpPr txBox="1"/>
      </xdr:nvSpPr>
      <xdr:spPr>
        <a:xfrm>
          <a:off x="126752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618" name="n_3mainValue【庁舎】&#10;有形固定資産減価償却率"/>
        <xdr:cNvSpPr txBox="1"/>
      </xdr:nvSpPr>
      <xdr:spPr>
        <a:xfrm>
          <a:off x="1190054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9" name="直線コネクタ 62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0" name="テキスト ボックス 62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1" name="直線コネクタ 63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2" name="テキスト ボックス 63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3" name="直線コネクタ 63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4" name="テキスト ボックス 63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5" name="直線コネクタ 63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6" name="テキスト ボックス 63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7" name="直線コネクタ 63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8" name="テキスト ボックス 63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9" name="直線コネクタ 63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0" name="テキスト ボックス 63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44" name="直線コネクタ 643"/>
        <xdr:cNvCxnSpPr/>
      </xdr:nvCxnSpPr>
      <xdr:spPr>
        <a:xfrm flipV="1">
          <a:off x="19509104" y="1687285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45" name="【庁舎】&#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46" name="直線コネクタ 645"/>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47" name="【庁舎】&#10;一人当たり面積最大値テキスト"/>
        <xdr:cNvSpPr txBox="1"/>
      </xdr:nvSpPr>
      <xdr:spPr>
        <a:xfrm>
          <a:off x="19547840" y="1665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48" name="直線コネクタ 647"/>
        <xdr:cNvCxnSpPr/>
      </xdr:nvCxnSpPr>
      <xdr:spPr>
        <a:xfrm>
          <a:off x="1944370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49" name="【庁舎】&#10;一人当たり面積平均値テキスト"/>
        <xdr:cNvSpPr txBox="1"/>
      </xdr:nvSpPr>
      <xdr:spPr>
        <a:xfrm>
          <a:off x="19547840" y="1784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50" name="フローチャート: 判断 649"/>
        <xdr:cNvSpPr/>
      </xdr:nvSpPr>
      <xdr:spPr>
        <a:xfrm>
          <a:off x="194589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651" name="フローチャート: 判断 650"/>
        <xdr:cNvSpPr/>
      </xdr:nvSpPr>
      <xdr:spPr>
        <a:xfrm>
          <a:off x="18735040" y="17880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52" name="フローチャート: 判断 651"/>
        <xdr:cNvSpPr/>
      </xdr:nvSpPr>
      <xdr:spPr>
        <a:xfrm>
          <a:off x="179374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653" name="フローチャート: 判断 652"/>
        <xdr:cNvSpPr/>
      </xdr:nvSpPr>
      <xdr:spPr>
        <a:xfrm>
          <a:off x="17162780" y="17893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659" name="楕円 658"/>
        <xdr:cNvSpPr/>
      </xdr:nvSpPr>
      <xdr:spPr>
        <a:xfrm>
          <a:off x="19458940" y="17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41746</xdr:rowOff>
    </xdr:from>
    <xdr:ext cx="469744" cy="259045"/>
    <xdr:sp macro="" textlink="">
      <xdr:nvSpPr>
        <xdr:cNvPr id="660" name="【庁舎】&#10;一人当たり面積該当値テキスト"/>
        <xdr:cNvSpPr txBox="1"/>
      </xdr:nvSpPr>
      <xdr:spPr>
        <a:xfrm>
          <a:off x="19547840" y="176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661" name="楕円 660"/>
        <xdr:cNvSpPr/>
      </xdr:nvSpPr>
      <xdr:spPr>
        <a:xfrm>
          <a:off x="1873504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69669</xdr:rowOff>
    </xdr:to>
    <xdr:cxnSp macro="">
      <xdr:nvCxnSpPr>
        <xdr:cNvPr id="662" name="直線コネクタ 661"/>
        <xdr:cNvCxnSpPr/>
      </xdr:nvCxnSpPr>
      <xdr:spPr>
        <a:xfrm>
          <a:off x="18778220" y="17836242"/>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663" name="楕円 662"/>
        <xdr:cNvSpPr/>
      </xdr:nvSpPr>
      <xdr:spPr>
        <a:xfrm>
          <a:off x="1793748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66402</xdr:rowOff>
    </xdr:to>
    <xdr:cxnSp macro="">
      <xdr:nvCxnSpPr>
        <xdr:cNvPr id="664" name="直線コネクタ 663"/>
        <xdr:cNvCxnSpPr/>
      </xdr:nvCxnSpPr>
      <xdr:spPr>
        <a:xfrm>
          <a:off x="17988280" y="17829711"/>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665" name="楕円 664"/>
        <xdr:cNvSpPr/>
      </xdr:nvSpPr>
      <xdr:spPr>
        <a:xfrm>
          <a:off x="1716278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59871</xdr:rowOff>
    </xdr:to>
    <xdr:cxnSp macro="">
      <xdr:nvCxnSpPr>
        <xdr:cNvPr id="666" name="直線コネクタ 665"/>
        <xdr:cNvCxnSpPr/>
      </xdr:nvCxnSpPr>
      <xdr:spPr>
        <a:xfrm>
          <a:off x="17213580" y="178297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667" name="n_1aveValue【庁舎】&#10;一人当たり面積"/>
        <xdr:cNvSpPr txBox="1"/>
      </xdr:nvSpPr>
      <xdr:spPr>
        <a:xfrm>
          <a:off x="1856112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668" name="n_2aveValue【庁舎】&#10;一人当たり面積"/>
        <xdr:cNvSpPr txBox="1"/>
      </xdr:nvSpPr>
      <xdr:spPr>
        <a:xfrm>
          <a:off x="177762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669" name="n_3aveValue【庁舎】&#10;一人当たり面積"/>
        <xdr:cNvSpPr txBox="1"/>
      </xdr:nvSpPr>
      <xdr:spPr>
        <a:xfrm>
          <a:off x="170015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133729</xdr:rowOff>
    </xdr:from>
    <xdr:ext cx="469744" cy="259045"/>
    <xdr:sp macro="" textlink="">
      <xdr:nvSpPr>
        <xdr:cNvPr id="670" name="n_1mainValue【庁舎】&#10;一人当たり面積"/>
        <xdr:cNvSpPr txBox="1"/>
      </xdr:nvSpPr>
      <xdr:spPr>
        <a:xfrm>
          <a:off x="18561127" y="175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71" name="n_2mainValue【庁舎】&#10;一人当たり面積"/>
        <xdr:cNvSpPr txBox="1"/>
      </xdr:nvSpPr>
      <xdr:spPr>
        <a:xfrm>
          <a:off x="177762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672" name="n_3mainValue【庁舎】&#10;一人当たり面積"/>
        <xdr:cNvSpPr txBox="1"/>
      </xdr:nvSpPr>
      <xdr:spPr>
        <a:xfrm>
          <a:off x="170015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図書館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老朽化した</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館を統合した新図書館（ひきふね図書館）を平成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年に開設したことから、減価償却率は低くなっている。一人当たり面積は小さいが、図書館以外にコミュニティ会館の図書室等も設置されている。</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体育館・プール</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年に総合体育館の改築を行ったことなどから、減価償却率は低くなっている。</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福祉施設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減価償却率については比較的低い状態であり、今後も民間活力の導入等により、更新費用の軽減を図っていく。</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市民会館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「市民会館」にはトリフォニーホールが含まれているが、今後大規模修繕を予定しており、財政負担に留意する必要がある。</a:t>
          </a:r>
          <a:endParaRPr lang="ja-JP" altLang="ja-JP" sz="1200">
            <a:effectLst/>
          </a:endParaRPr>
        </a:p>
        <a:p>
          <a:pPr eaLnBrk="1" fontAlgn="auto" latinLnBrk="0" hangingPunct="1"/>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　減価償却率、一人当たり面積ともに平均的な数値となっている。平成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年度で本庁舎のリニューアルを行う予定である。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06" t="s">
        <v>
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
81</v>
      </c>
      <c r="C3" s="608"/>
      <c r="D3" s="608"/>
      <c r="E3" s="609"/>
      <c r="F3" s="609"/>
      <c r="G3" s="609"/>
      <c r="H3" s="609"/>
      <c r="I3" s="609"/>
      <c r="J3" s="609"/>
      <c r="K3" s="609"/>
      <c r="L3" s="609" t="s">
        <v>
82</v>
      </c>
      <c r="M3" s="609"/>
      <c r="N3" s="609"/>
      <c r="O3" s="609"/>
      <c r="P3" s="609"/>
      <c r="Q3" s="609"/>
      <c r="R3" s="612"/>
      <c r="S3" s="612"/>
      <c r="T3" s="612"/>
      <c r="U3" s="612"/>
      <c r="V3" s="613"/>
      <c r="W3" s="506" t="s">
        <v>
83</v>
      </c>
      <c r="X3" s="507"/>
      <c r="Y3" s="507"/>
      <c r="Z3" s="507"/>
      <c r="AA3" s="507"/>
      <c r="AB3" s="608"/>
      <c r="AC3" s="612" t="s">
        <v>
84</v>
      </c>
      <c r="AD3" s="507"/>
      <c r="AE3" s="507"/>
      <c r="AF3" s="507"/>
      <c r="AG3" s="507"/>
      <c r="AH3" s="507"/>
      <c r="AI3" s="507"/>
      <c r="AJ3" s="507"/>
      <c r="AK3" s="507"/>
      <c r="AL3" s="574"/>
      <c r="AM3" s="506" t="s">
        <v>
85</v>
      </c>
      <c r="AN3" s="507"/>
      <c r="AO3" s="507"/>
      <c r="AP3" s="507"/>
      <c r="AQ3" s="507"/>
      <c r="AR3" s="507"/>
      <c r="AS3" s="507"/>
      <c r="AT3" s="507"/>
      <c r="AU3" s="507"/>
      <c r="AV3" s="507"/>
      <c r="AW3" s="507"/>
      <c r="AX3" s="574"/>
      <c r="AY3" s="566" t="s">
        <v>
1</v>
      </c>
      <c r="AZ3" s="567"/>
      <c r="BA3" s="567"/>
      <c r="BB3" s="567"/>
      <c r="BC3" s="567"/>
      <c r="BD3" s="567"/>
      <c r="BE3" s="567"/>
      <c r="BF3" s="567"/>
      <c r="BG3" s="567"/>
      <c r="BH3" s="567"/>
      <c r="BI3" s="567"/>
      <c r="BJ3" s="567"/>
      <c r="BK3" s="567"/>
      <c r="BL3" s="567"/>
      <c r="BM3" s="616"/>
      <c r="BN3" s="506" t="s">
        <v>
86</v>
      </c>
      <c r="BO3" s="507"/>
      <c r="BP3" s="507"/>
      <c r="BQ3" s="507"/>
      <c r="BR3" s="507"/>
      <c r="BS3" s="507"/>
      <c r="BT3" s="507"/>
      <c r="BU3" s="574"/>
      <c r="BV3" s="506" t="s">
        <v>
87</v>
      </c>
      <c r="BW3" s="507"/>
      <c r="BX3" s="507"/>
      <c r="BY3" s="507"/>
      <c r="BZ3" s="507"/>
      <c r="CA3" s="507"/>
      <c r="CB3" s="507"/>
      <c r="CC3" s="574"/>
      <c r="CD3" s="566" t="s">
        <v>
1</v>
      </c>
      <c r="CE3" s="567"/>
      <c r="CF3" s="567"/>
      <c r="CG3" s="567"/>
      <c r="CH3" s="567"/>
      <c r="CI3" s="567"/>
      <c r="CJ3" s="567"/>
      <c r="CK3" s="567"/>
      <c r="CL3" s="567"/>
      <c r="CM3" s="567"/>
      <c r="CN3" s="567"/>
      <c r="CO3" s="567"/>
      <c r="CP3" s="567"/>
      <c r="CQ3" s="567"/>
      <c r="CR3" s="567"/>
      <c r="CS3" s="616"/>
      <c r="CT3" s="506" t="s">
        <v>
88</v>
      </c>
      <c r="CU3" s="507"/>
      <c r="CV3" s="507"/>
      <c r="CW3" s="507"/>
      <c r="CX3" s="507"/>
      <c r="CY3" s="507"/>
      <c r="CZ3" s="507"/>
      <c r="DA3" s="574"/>
      <c r="DB3" s="506" t="s">
        <v>
89</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
90</v>
      </c>
      <c r="AZ4" s="420"/>
      <c r="BA4" s="420"/>
      <c r="BB4" s="420"/>
      <c r="BC4" s="420"/>
      <c r="BD4" s="420"/>
      <c r="BE4" s="420"/>
      <c r="BF4" s="420"/>
      <c r="BG4" s="420"/>
      <c r="BH4" s="420"/>
      <c r="BI4" s="420"/>
      <c r="BJ4" s="420"/>
      <c r="BK4" s="420"/>
      <c r="BL4" s="420"/>
      <c r="BM4" s="421"/>
      <c r="BN4" s="422">
        <v>
121569101</v>
      </c>
      <c r="BO4" s="423"/>
      <c r="BP4" s="423"/>
      <c r="BQ4" s="423"/>
      <c r="BR4" s="423"/>
      <c r="BS4" s="423"/>
      <c r="BT4" s="423"/>
      <c r="BU4" s="424"/>
      <c r="BV4" s="422">
        <v>
114814000</v>
      </c>
      <c r="BW4" s="423"/>
      <c r="BX4" s="423"/>
      <c r="BY4" s="423"/>
      <c r="BZ4" s="423"/>
      <c r="CA4" s="423"/>
      <c r="CB4" s="423"/>
      <c r="CC4" s="424"/>
      <c r="CD4" s="600" t="s">
        <v>
91</v>
      </c>
      <c r="CE4" s="601"/>
      <c r="CF4" s="601"/>
      <c r="CG4" s="601"/>
      <c r="CH4" s="601"/>
      <c r="CI4" s="601"/>
      <c r="CJ4" s="601"/>
      <c r="CK4" s="601"/>
      <c r="CL4" s="601"/>
      <c r="CM4" s="601"/>
      <c r="CN4" s="601"/>
      <c r="CO4" s="601"/>
      <c r="CP4" s="601"/>
      <c r="CQ4" s="601"/>
      <c r="CR4" s="601"/>
      <c r="CS4" s="602"/>
      <c r="CT4" s="603">
        <v>
5.2</v>
      </c>
      <c r="CU4" s="604"/>
      <c r="CV4" s="604"/>
      <c r="CW4" s="604"/>
      <c r="CX4" s="604"/>
      <c r="CY4" s="604"/>
      <c r="CZ4" s="604"/>
      <c r="DA4" s="605"/>
      <c r="DB4" s="603">
        <v>
6.8</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
92</v>
      </c>
      <c r="AN5" s="401"/>
      <c r="AO5" s="401"/>
      <c r="AP5" s="401"/>
      <c r="AQ5" s="401"/>
      <c r="AR5" s="401"/>
      <c r="AS5" s="401"/>
      <c r="AT5" s="402"/>
      <c r="AU5" s="484" t="s">
        <v>
93</v>
      </c>
      <c r="AV5" s="485"/>
      <c r="AW5" s="485"/>
      <c r="AX5" s="485"/>
      <c r="AY5" s="407" t="s">
        <v>
94</v>
      </c>
      <c r="AZ5" s="408"/>
      <c r="BA5" s="408"/>
      <c r="BB5" s="408"/>
      <c r="BC5" s="408"/>
      <c r="BD5" s="408"/>
      <c r="BE5" s="408"/>
      <c r="BF5" s="408"/>
      <c r="BG5" s="408"/>
      <c r="BH5" s="408"/>
      <c r="BI5" s="408"/>
      <c r="BJ5" s="408"/>
      <c r="BK5" s="408"/>
      <c r="BL5" s="408"/>
      <c r="BM5" s="409"/>
      <c r="BN5" s="427">
        <v>
117466523</v>
      </c>
      <c r="BO5" s="428"/>
      <c r="BP5" s="428"/>
      <c r="BQ5" s="428"/>
      <c r="BR5" s="428"/>
      <c r="BS5" s="428"/>
      <c r="BT5" s="428"/>
      <c r="BU5" s="429"/>
      <c r="BV5" s="427">
        <v>
109949313</v>
      </c>
      <c r="BW5" s="428"/>
      <c r="BX5" s="428"/>
      <c r="BY5" s="428"/>
      <c r="BZ5" s="428"/>
      <c r="CA5" s="428"/>
      <c r="CB5" s="428"/>
      <c r="CC5" s="429"/>
      <c r="CD5" s="436" t="s">
        <v>
95</v>
      </c>
      <c r="CE5" s="437"/>
      <c r="CF5" s="437"/>
      <c r="CG5" s="437"/>
      <c r="CH5" s="437"/>
      <c r="CI5" s="437"/>
      <c r="CJ5" s="437"/>
      <c r="CK5" s="437"/>
      <c r="CL5" s="437"/>
      <c r="CM5" s="437"/>
      <c r="CN5" s="437"/>
      <c r="CO5" s="437"/>
      <c r="CP5" s="437"/>
      <c r="CQ5" s="437"/>
      <c r="CR5" s="437"/>
      <c r="CS5" s="438"/>
      <c r="CT5" s="397">
        <v>
82.1</v>
      </c>
      <c r="CU5" s="398"/>
      <c r="CV5" s="398"/>
      <c r="CW5" s="398"/>
      <c r="CX5" s="398"/>
      <c r="CY5" s="398"/>
      <c r="CZ5" s="398"/>
      <c r="DA5" s="399"/>
      <c r="DB5" s="397">
        <v>
85</v>
      </c>
      <c r="DC5" s="398"/>
      <c r="DD5" s="398"/>
      <c r="DE5" s="398"/>
      <c r="DF5" s="398"/>
      <c r="DG5" s="398"/>
      <c r="DH5" s="398"/>
      <c r="DI5" s="399"/>
      <c r="DJ5" s="185"/>
      <c r="DK5" s="185"/>
      <c r="DL5" s="185"/>
      <c r="DM5" s="185"/>
      <c r="DN5" s="185"/>
      <c r="DO5" s="185"/>
    </row>
    <row r="6" spans="1:119" ht="18.75" customHeight="1" x14ac:dyDescent="0.2">
      <c r="A6" s="186"/>
      <c r="B6" s="580" t="s">
        <v>
96</v>
      </c>
      <c r="C6" s="441"/>
      <c r="D6" s="441"/>
      <c r="E6" s="581"/>
      <c r="F6" s="581"/>
      <c r="G6" s="581"/>
      <c r="H6" s="581"/>
      <c r="I6" s="581"/>
      <c r="J6" s="581"/>
      <c r="K6" s="581"/>
      <c r="L6" s="581" t="s">
        <v>
97</v>
      </c>
      <c r="M6" s="581"/>
      <c r="N6" s="581"/>
      <c r="O6" s="581"/>
      <c r="P6" s="581"/>
      <c r="Q6" s="581"/>
      <c r="R6" s="465"/>
      <c r="S6" s="465"/>
      <c r="T6" s="465"/>
      <c r="U6" s="465"/>
      <c r="V6" s="587"/>
      <c r="W6" s="518" t="s">
        <v>
98</v>
      </c>
      <c r="X6" s="440"/>
      <c r="Y6" s="440"/>
      <c r="Z6" s="440"/>
      <c r="AA6" s="440"/>
      <c r="AB6" s="441"/>
      <c r="AC6" s="592" t="s">
        <v>
99</v>
      </c>
      <c r="AD6" s="593"/>
      <c r="AE6" s="593"/>
      <c r="AF6" s="593"/>
      <c r="AG6" s="593"/>
      <c r="AH6" s="593"/>
      <c r="AI6" s="593"/>
      <c r="AJ6" s="593"/>
      <c r="AK6" s="593"/>
      <c r="AL6" s="594"/>
      <c r="AM6" s="496" t="s">
        <v>
100</v>
      </c>
      <c r="AN6" s="401"/>
      <c r="AO6" s="401"/>
      <c r="AP6" s="401"/>
      <c r="AQ6" s="401"/>
      <c r="AR6" s="401"/>
      <c r="AS6" s="401"/>
      <c r="AT6" s="402"/>
      <c r="AU6" s="484" t="s">
        <v>
101</v>
      </c>
      <c r="AV6" s="485"/>
      <c r="AW6" s="485"/>
      <c r="AX6" s="485"/>
      <c r="AY6" s="407" t="s">
        <v>
102</v>
      </c>
      <c r="AZ6" s="408"/>
      <c r="BA6" s="408"/>
      <c r="BB6" s="408"/>
      <c r="BC6" s="408"/>
      <c r="BD6" s="408"/>
      <c r="BE6" s="408"/>
      <c r="BF6" s="408"/>
      <c r="BG6" s="408"/>
      <c r="BH6" s="408"/>
      <c r="BI6" s="408"/>
      <c r="BJ6" s="408"/>
      <c r="BK6" s="408"/>
      <c r="BL6" s="408"/>
      <c r="BM6" s="409"/>
      <c r="BN6" s="427">
        <v>
4102578</v>
      </c>
      <c r="BO6" s="428"/>
      <c r="BP6" s="428"/>
      <c r="BQ6" s="428"/>
      <c r="BR6" s="428"/>
      <c r="BS6" s="428"/>
      <c r="BT6" s="428"/>
      <c r="BU6" s="429"/>
      <c r="BV6" s="427">
        <v>
4864687</v>
      </c>
      <c r="BW6" s="428"/>
      <c r="BX6" s="428"/>
      <c r="BY6" s="428"/>
      <c r="BZ6" s="428"/>
      <c r="CA6" s="428"/>
      <c r="CB6" s="428"/>
      <c r="CC6" s="429"/>
      <c r="CD6" s="436" t="s">
        <v>
103</v>
      </c>
      <c r="CE6" s="437"/>
      <c r="CF6" s="437"/>
      <c r="CG6" s="437"/>
      <c r="CH6" s="437"/>
      <c r="CI6" s="437"/>
      <c r="CJ6" s="437"/>
      <c r="CK6" s="437"/>
      <c r="CL6" s="437"/>
      <c r="CM6" s="437"/>
      <c r="CN6" s="437"/>
      <c r="CO6" s="437"/>
      <c r="CP6" s="437"/>
      <c r="CQ6" s="437"/>
      <c r="CR6" s="437"/>
      <c r="CS6" s="438"/>
      <c r="CT6" s="577">
        <v>
82.1</v>
      </c>
      <c r="CU6" s="578"/>
      <c r="CV6" s="578"/>
      <c r="CW6" s="578"/>
      <c r="CX6" s="578"/>
      <c r="CY6" s="578"/>
      <c r="CZ6" s="578"/>
      <c r="DA6" s="579"/>
      <c r="DB6" s="577">
        <v>
85</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
104</v>
      </c>
      <c r="AN7" s="401"/>
      <c r="AO7" s="401"/>
      <c r="AP7" s="401"/>
      <c r="AQ7" s="401"/>
      <c r="AR7" s="401"/>
      <c r="AS7" s="401"/>
      <c r="AT7" s="402"/>
      <c r="AU7" s="484" t="s">
        <v>
101</v>
      </c>
      <c r="AV7" s="485"/>
      <c r="AW7" s="485"/>
      <c r="AX7" s="485"/>
      <c r="AY7" s="407" t="s">
        <v>
105</v>
      </c>
      <c r="AZ7" s="408"/>
      <c r="BA7" s="408"/>
      <c r="BB7" s="408"/>
      <c r="BC7" s="408"/>
      <c r="BD7" s="408"/>
      <c r="BE7" s="408"/>
      <c r="BF7" s="408"/>
      <c r="BG7" s="408"/>
      <c r="BH7" s="408"/>
      <c r="BI7" s="408"/>
      <c r="BJ7" s="408"/>
      <c r="BK7" s="408"/>
      <c r="BL7" s="408"/>
      <c r="BM7" s="409"/>
      <c r="BN7" s="427">
        <v>
442240</v>
      </c>
      <c r="BO7" s="428"/>
      <c r="BP7" s="428"/>
      <c r="BQ7" s="428"/>
      <c r="BR7" s="428"/>
      <c r="BS7" s="428"/>
      <c r="BT7" s="428"/>
      <c r="BU7" s="429"/>
      <c r="BV7" s="427">
        <v>
369821</v>
      </c>
      <c r="BW7" s="428"/>
      <c r="BX7" s="428"/>
      <c r="BY7" s="428"/>
      <c r="BZ7" s="428"/>
      <c r="CA7" s="428"/>
      <c r="CB7" s="428"/>
      <c r="CC7" s="429"/>
      <c r="CD7" s="436" t="s">
        <v>
106</v>
      </c>
      <c r="CE7" s="437"/>
      <c r="CF7" s="437"/>
      <c r="CG7" s="437"/>
      <c r="CH7" s="437"/>
      <c r="CI7" s="437"/>
      <c r="CJ7" s="437"/>
      <c r="CK7" s="437"/>
      <c r="CL7" s="437"/>
      <c r="CM7" s="437"/>
      <c r="CN7" s="437"/>
      <c r="CO7" s="437"/>
      <c r="CP7" s="437"/>
      <c r="CQ7" s="437"/>
      <c r="CR7" s="437"/>
      <c r="CS7" s="438"/>
      <c r="CT7" s="427">
        <v>
70583854</v>
      </c>
      <c r="CU7" s="428"/>
      <c r="CV7" s="428"/>
      <c r="CW7" s="428"/>
      <c r="CX7" s="428"/>
      <c r="CY7" s="428"/>
      <c r="CZ7" s="428"/>
      <c r="DA7" s="429"/>
      <c r="DB7" s="427">
        <v>
66232102</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
107</v>
      </c>
      <c r="AN8" s="401"/>
      <c r="AO8" s="401"/>
      <c r="AP8" s="401"/>
      <c r="AQ8" s="401"/>
      <c r="AR8" s="401"/>
      <c r="AS8" s="401"/>
      <c r="AT8" s="402"/>
      <c r="AU8" s="484" t="s">
        <v>
108</v>
      </c>
      <c r="AV8" s="485"/>
      <c r="AW8" s="485"/>
      <c r="AX8" s="485"/>
      <c r="AY8" s="407" t="s">
        <v>
109</v>
      </c>
      <c r="AZ8" s="408"/>
      <c r="BA8" s="408"/>
      <c r="BB8" s="408"/>
      <c r="BC8" s="408"/>
      <c r="BD8" s="408"/>
      <c r="BE8" s="408"/>
      <c r="BF8" s="408"/>
      <c r="BG8" s="408"/>
      <c r="BH8" s="408"/>
      <c r="BI8" s="408"/>
      <c r="BJ8" s="408"/>
      <c r="BK8" s="408"/>
      <c r="BL8" s="408"/>
      <c r="BM8" s="409"/>
      <c r="BN8" s="427">
        <v>
3660338</v>
      </c>
      <c r="BO8" s="428"/>
      <c r="BP8" s="428"/>
      <c r="BQ8" s="428"/>
      <c r="BR8" s="428"/>
      <c r="BS8" s="428"/>
      <c r="BT8" s="428"/>
      <c r="BU8" s="429"/>
      <c r="BV8" s="427">
        <v>
4494866</v>
      </c>
      <c r="BW8" s="428"/>
      <c r="BX8" s="428"/>
      <c r="BY8" s="428"/>
      <c r="BZ8" s="428"/>
      <c r="CA8" s="428"/>
      <c r="CB8" s="428"/>
      <c r="CC8" s="429"/>
      <c r="CD8" s="436" t="s">
        <v>
110</v>
      </c>
      <c r="CE8" s="437"/>
      <c r="CF8" s="437"/>
      <c r="CG8" s="437"/>
      <c r="CH8" s="437"/>
      <c r="CI8" s="437"/>
      <c r="CJ8" s="437"/>
      <c r="CK8" s="437"/>
      <c r="CL8" s="437"/>
      <c r="CM8" s="437"/>
      <c r="CN8" s="437"/>
      <c r="CO8" s="437"/>
      <c r="CP8" s="437"/>
      <c r="CQ8" s="437"/>
      <c r="CR8" s="437"/>
      <c r="CS8" s="438"/>
      <c r="CT8" s="540">
        <v>
0.41</v>
      </c>
      <c r="CU8" s="541"/>
      <c r="CV8" s="541"/>
      <c r="CW8" s="541"/>
      <c r="CX8" s="541"/>
      <c r="CY8" s="541"/>
      <c r="CZ8" s="541"/>
      <c r="DA8" s="542"/>
      <c r="DB8" s="540">
        <v>
0.41</v>
      </c>
      <c r="DC8" s="541"/>
      <c r="DD8" s="541"/>
      <c r="DE8" s="541"/>
      <c r="DF8" s="541"/>
      <c r="DG8" s="541"/>
      <c r="DH8" s="541"/>
      <c r="DI8" s="542"/>
      <c r="DJ8" s="185"/>
      <c r="DK8" s="185"/>
      <c r="DL8" s="185"/>
      <c r="DM8" s="185"/>
      <c r="DN8" s="185"/>
      <c r="DO8" s="185"/>
    </row>
    <row r="9" spans="1:119" ht="18.75" customHeight="1" thickBot="1" x14ac:dyDescent="0.25">
      <c r="A9" s="186"/>
      <c r="B9" s="566" t="s">
        <v>
111</v>
      </c>
      <c r="C9" s="567"/>
      <c r="D9" s="567"/>
      <c r="E9" s="567"/>
      <c r="F9" s="567"/>
      <c r="G9" s="567"/>
      <c r="H9" s="567"/>
      <c r="I9" s="567"/>
      <c r="J9" s="567"/>
      <c r="K9" s="490"/>
      <c r="L9" s="568" t="s">
        <v>
112</v>
      </c>
      <c r="M9" s="569"/>
      <c r="N9" s="569"/>
      <c r="O9" s="569"/>
      <c r="P9" s="569"/>
      <c r="Q9" s="570"/>
      <c r="R9" s="571">
        <v>
256274</v>
      </c>
      <c r="S9" s="572"/>
      <c r="T9" s="572"/>
      <c r="U9" s="572"/>
      <c r="V9" s="573"/>
      <c r="W9" s="506" t="s">
        <v>
113</v>
      </c>
      <c r="X9" s="507"/>
      <c r="Y9" s="507"/>
      <c r="Z9" s="507"/>
      <c r="AA9" s="507"/>
      <c r="AB9" s="507"/>
      <c r="AC9" s="507"/>
      <c r="AD9" s="507"/>
      <c r="AE9" s="507"/>
      <c r="AF9" s="507"/>
      <c r="AG9" s="507"/>
      <c r="AH9" s="507"/>
      <c r="AI9" s="507"/>
      <c r="AJ9" s="507"/>
      <c r="AK9" s="507"/>
      <c r="AL9" s="574"/>
      <c r="AM9" s="496" t="s">
        <v>
114</v>
      </c>
      <c r="AN9" s="401"/>
      <c r="AO9" s="401"/>
      <c r="AP9" s="401"/>
      <c r="AQ9" s="401"/>
      <c r="AR9" s="401"/>
      <c r="AS9" s="401"/>
      <c r="AT9" s="402"/>
      <c r="AU9" s="484" t="s">
        <v>
108</v>
      </c>
      <c r="AV9" s="485"/>
      <c r="AW9" s="485"/>
      <c r="AX9" s="485"/>
      <c r="AY9" s="407" t="s">
        <v>
115</v>
      </c>
      <c r="AZ9" s="408"/>
      <c r="BA9" s="408"/>
      <c r="BB9" s="408"/>
      <c r="BC9" s="408"/>
      <c r="BD9" s="408"/>
      <c r="BE9" s="408"/>
      <c r="BF9" s="408"/>
      <c r="BG9" s="408"/>
      <c r="BH9" s="408"/>
      <c r="BI9" s="408"/>
      <c r="BJ9" s="408"/>
      <c r="BK9" s="408"/>
      <c r="BL9" s="408"/>
      <c r="BM9" s="409"/>
      <c r="BN9" s="427">
        <v>
-834528</v>
      </c>
      <c r="BO9" s="428"/>
      <c r="BP9" s="428"/>
      <c r="BQ9" s="428"/>
      <c r="BR9" s="428"/>
      <c r="BS9" s="428"/>
      <c r="BT9" s="428"/>
      <c r="BU9" s="429"/>
      <c r="BV9" s="427">
        <v>
1920620</v>
      </c>
      <c r="BW9" s="428"/>
      <c r="BX9" s="428"/>
      <c r="BY9" s="428"/>
      <c r="BZ9" s="428"/>
      <c r="CA9" s="428"/>
      <c r="CB9" s="428"/>
      <c r="CC9" s="429"/>
      <c r="CD9" s="436" t="s">
        <v>
116</v>
      </c>
      <c r="CE9" s="437"/>
      <c r="CF9" s="437"/>
      <c r="CG9" s="437"/>
      <c r="CH9" s="437"/>
      <c r="CI9" s="437"/>
      <c r="CJ9" s="437"/>
      <c r="CK9" s="437"/>
      <c r="CL9" s="437"/>
      <c r="CM9" s="437"/>
      <c r="CN9" s="437"/>
      <c r="CO9" s="437"/>
      <c r="CP9" s="437"/>
      <c r="CQ9" s="437"/>
      <c r="CR9" s="437"/>
      <c r="CS9" s="438"/>
      <c r="CT9" s="397">
        <v>
3.4</v>
      </c>
      <c r="CU9" s="398"/>
      <c r="CV9" s="398"/>
      <c r="CW9" s="398"/>
      <c r="CX9" s="398"/>
      <c r="CY9" s="398"/>
      <c r="CZ9" s="398"/>
      <c r="DA9" s="399"/>
      <c r="DB9" s="397">
        <v>
3.5</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
117</v>
      </c>
      <c r="M10" s="401"/>
      <c r="N10" s="401"/>
      <c r="O10" s="401"/>
      <c r="P10" s="401"/>
      <c r="Q10" s="402"/>
      <c r="R10" s="403">
        <v>
247606</v>
      </c>
      <c r="S10" s="404"/>
      <c r="T10" s="404"/>
      <c r="U10" s="404"/>
      <c r="V10" s="406"/>
      <c r="W10" s="575"/>
      <c r="X10" s="389"/>
      <c r="Y10" s="389"/>
      <c r="Z10" s="389"/>
      <c r="AA10" s="389"/>
      <c r="AB10" s="389"/>
      <c r="AC10" s="389"/>
      <c r="AD10" s="389"/>
      <c r="AE10" s="389"/>
      <c r="AF10" s="389"/>
      <c r="AG10" s="389"/>
      <c r="AH10" s="389"/>
      <c r="AI10" s="389"/>
      <c r="AJ10" s="389"/>
      <c r="AK10" s="389"/>
      <c r="AL10" s="576"/>
      <c r="AM10" s="496" t="s">
        <v>
118</v>
      </c>
      <c r="AN10" s="401"/>
      <c r="AO10" s="401"/>
      <c r="AP10" s="401"/>
      <c r="AQ10" s="401"/>
      <c r="AR10" s="401"/>
      <c r="AS10" s="401"/>
      <c r="AT10" s="402"/>
      <c r="AU10" s="484" t="s">
        <v>
119</v>
      </c>
      <c r="AV10" s="485"/>
      <c r="AW10" s="485"/>
      <c r="AX10" s="485"/>
      <c r="AY10" s="407" t="s">
        <v>
120</v>
      </c>
      <c r="AZ10" s="408"/>
      <c r="BA10" s="408"/>
      <c r="BB10" s="408"/>
      <c r="BC10" s="408"/>
      <c r="BD10" s="408"/>
      <c r="BE10" s="408"/>
      <c r="BF10" s="408"/>
      <c r="BG10" s="408"/>
      <c r="BH10" s="408"/>
      <c r="BI10" s="408"/>
      <c r="BJ10" s="408"/>
      <c r="BK10" s="408"/>
      <c r="BL10" s="408"/>
      <c r="BM10" s="409"/>
      <c r="BN10" s="427">
        <v>
3747837</v>
      </c>
      <c r="BO10" s="428"/>
      <c r="BP10" s="428"/>
      <c r="BQ10" s="428"/>
      <c r="BR10" s="428"/>
      <c r="BS10" s="428"/>
      <c r="BT10" s="428"/>
      <c r="BU10" s="429"/>
      <c r="BV10" s="427">
        <v>
1704560</v>
      </c>
      <c r="BW10" s="428"/>
      <c r="BX10" s="428"/>
      <c r="BY10" s="428"/>
      <c r="BZ10" s="428"/>
      <c r="CA10" s="428"/>
      <c r="CB10" s="428"/>
      <c r="CC10" s="429"/>
      <c r="CD10" s="190" t="s">
        <v>
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
122</v>
      </c>
      <c r="M11" s="474"/>
      <c r="N11" s="474"/>
      <c r="O11" s="474"/>
      <c r="P11" s="474"/>
      <c r="Q11" s="475"/>
      <c r="R11" s="563" t="s">
        <v>
123</v>
      </c>
      <c r="S11" s="564"/>
      <c r="T11" s="564"/>
      <c r="U11" s="564"/>
      <c r="V11" s="565"/>
      <c r="W11" s="575"/>
      <c r="X11" s="389"/>
      <c r="Y11" s="389"/>
      <c r="Z11" s="389"/>
      <c r="AA11" s="389"/>
      <c r="AB11" s="389"/>
      <c r="AC11" s="389"/>
      <c r="AD11" s="389"/>
      <c r="AE11" s="389"/>
      <c r="AF11" s="389"/>
      <c r="AG11" s="389"/>
      <c r="AH11" s="389"/>
      <c r="AI11" s="389"/>
      <c r="AJ11" s="389"/>
      <c r="AK11" s="389"/>
      <c r="AL11" s="576"/>
      <c r="AM11" s="496" t="s">
        <v>
124</v>
      </c>
      <c r="AN11" s="401"/>
      <c r="AO11" s="401"/>
      <c r="AP11" s="401"/>
      <c r="AQ11" s="401"/>
      <c r="AR11" s="401"/>
      <c r="AS11" s="401"/>
      <c r="AT11" s="402"/>
      <c r="AU11" s="484" t="s">
        <v>
119</v>
      </c>
      <c r="AV11" s="485"/>
      <c r="AW11" s="485"/>
      <c r="AX11" s="485"/>
      <c r="AY11" s="407" t="s">
        <v>
125</v>
      </c>
      <c r="AZ11" s="408"/>
      <c r="BA11" s="408"/>
      <c r="BB11" s="408"/>
      <c r="BC11" s="408"/>
      <c r="BD11" s="408"/>
      <c r="BE11" s="408"/>
      <c r="BF11" s="408"/>
      <c r="BG11" s="408"/>
      <c r="BH11" s="408"/>
      <c r="BI11" s="408"/>
      <c r="BJ11" s="408"/>
      <c r="BK11" s="408"/>
      <c r="BL11" s="408"/>
      <c r="BM11" s="409"/>
      <c r="BN11" s="427">
        <v>
0</v>
      </c>
      <c r="BO11" s="428"/>
      <c r="BP11" s="428"/>
      <c r="BQ11" s="428"/>
      <c r="BR11" s="428"/>
      <c r="BS11" s="428"/>
      <c r="BT11" s="428"/>
      <c r="BU11" s="429"/>
      <c r="BV11" s="427">
        <v>
0</v>
      </c>
      <c r="BW11" s="428"/>
      <c r="BX11" s="428"/>
      <c r="BY11" s="428"/>
      <c r="BZ11" s="428"/>
      <c r="CA11" s="428"/>
      <c r="CB11" s="428"/>
      <c r="CC11" s="429"/>
      <c r="CD11" s="436" t="s">
        <v>
126</v>
      </c>
      <c r="CE11" s="437"/>
      <c r="CF11" s="437"/>
      <c r="CG11" s="437"/>
      <c r="CH11" s="437"/>
      <c r="CI11" s="437"/>
      <c r="CJ11" s="437"/>
      <c r="CK11" s="437"/>
      <c r="CL11" s="437"/>
      <c r="CM11" s="437"/>
      <c r="CN11" s="437"/>
      <c r="CO11" s="437"/>
      <c r="CP11" s="437"/>
      <c r="CQ11" s="437"/>
      <c r="CR11" s="437"/>
      <c r="CS11" s="438"/>
      <c r="CT11" s="540" t="s">
        <v>
127</v>
      </c>
      <c r="CU11" s="541"/>
      <c r="CV11" s="541"/>
      <c r="CW11" s="541"/>
      <c r="CX11" s="541"/>
      <c r="CY11" s="541"/>
      <c r="CZ11" s="541"/>
      <c r="DA11" s="542"/>
      <c r="DB11" s="540" t="s">
        <v>
127</v>
      </c>
      <c r="DC11" s="541"/>
      <c r="DD11" s="541"/>
      <c r="DE11" s="541"/>
      <c r="DF11" s="541"/>
      <c r="DG11" s="541"/>
      <c r="DH11" s="541"/>
      <c r="DI11" s="542"/>
      <c r="DJ11" s="185"/>
      <c r="DK11" s="185"/>
      <c r="DL11" s="185"/>
      <c r="DM11" s="185"/>
      <c r="DN11" s="185"/>
      <c r="DO11" s="185"/>
    </row>
    <row r="12" spans="1:119" ht="18.75" customHeight="1" x14ac:dyDescent="0.2">
      <c r="A12" s="186"/>
      <c r="B12" s="543" t="s">
        <v>
128</v>
      </c>
      <c r="C12" s="544"/>
      <c r="D12" s="544"/>
      <c r="E12" s="544"/>
      <c r="F12" s="544"/>
      <c r="G12" s="544"/>
      <c r="H12" s="544"/>
      <c r="I12" s="544"/>
      <c r="J12" s="544"/>
      <c r="K12" s="545"/>
      <c r="L12" s="552" t="s">
        <v>
129</v>
      </c>
      <c r="M12" s="553"/>
      <c r="N12" s="553"/>
      <c r="O12" s="553"/>
      <c r="P12" s="553"/>
      <c r="Q12" s="554"/>
      <c r="R12" s="555">
        <v>
271859</v>
      </c>
      <c r="S12" s="556"/>
      <c r="T12" s="556"/>
      <c r="U12" s="556"/>
      <c r="V12" s="557"/>
      <c r="W12" s="558" t="s">
        <v>
1</v>
      </c>
      <c r="X12" s="485"/>
      <c r="Y12" s="485"/>
      <c r="Z12" s="485"/>
      <c r="AA12" s="485"/>
      <c r="AB12" s="559"/>
      <c r="AC12" s="484" t="s">
        <v>
130</v>
      </c>
      <c r="AD12" s="485"/>
      <c r="AE12" s="485"/>
      <c r="AF12" s="485"/>
      <c r="AG12" s="559"/>
      <c r="AH12" s="484" t="s">
        <v>
131</v>
      </c>
      <c r="AI12" s="485"/>
      <c r="AJ12" s="485"/>
      <c r="AK12" s="485"/>
      <c r="AL12" s="560"/>
      <c r="AM12" s="496" t="s">
        <v>
132</v>
      </c>
      <c r="AN12" s="401"/>
      <c r="AO12" s="401"/>
      <c r="AP12" s="401"/>
      <c r="AQ12" s="401"/>
      <c r="AR12" s="401"/>
      <c r="AS12" s="401"/>
      <c r="AT12" s="402"/>
      <c r="AU12" s="484" t="s">
        <v>
108</v>
      </c>
      <c r="AV12" s="485"/>
      <c r="AW12" s="485"/>
      <c r="AX12" s="485"/>
      <c r="AY12" s="407" t="s">
        <v>
133</v>
      </c>
      <c r="AZ12" s="408"/>
      <c r="BA12" s="408"/>
      <c r="BB12" s="408"/>
      <c r="BC12" s="408"/>
      <c r="BD12" s="408"/>
      <c r="BE12" s="408"/>
      <c r="BF12" s="408"/>
      <c r="BG12" s="408"/>
      <c r="BH12" s="408"/>
      <c r="BI12" s="408"/>
      <c r="BJ12" s="408"/>
      <c r="BK12" s="408"/>
      <c r="BL12" s="408"/>
      <c r="BM12" s="409"/>
      <c r="BN12" s="427">
        <v>
0</v>
      </c>
      <c r="BO12" s="428"/>
      <c r="BP12" s="428"/>
      <c r="BQ12" s="428"/>
      <c r="BR12" s="428"/>
      <c r="BS12" s="428"/>
      <c r="BT12" s="428"/>
      <c r="BU12" s="429"/>
      <c r="BV12" s="427">
        <v>
740000</v>
      </c>
      <c r="BW12" s="428"/>
      <c r="BX12" s="428"/>
      <c r="BY12" s="428"/>
      <c r="BZ12" s="428"/>
      <c r="CA12" s="428"/>
      <c r="CB12" s="428"/>
      <c r="CC12" s="429"/>
      <c r="CD12" s="436" t="s">
        <v>
134</v>
      </c>
      <c r="CE12" s="437"/>
      <c r="CF12" s="437"/>
      <c r="CG12" s="437"/>
      <c r="CH12" s="437"/>
      <c r="CI12" s="437"/>
      <c r="CJ12" s="437"/>
      <c r="CK12" s="437"/>
      <c r="CL12" s="437"/>
      <c r="CM12" s="437"/>
      <c r="CN12" s="437"/>
      <c r="CO12" s="437"/>
      <c r="CP12" s="437"/>
      <c r="CQ12" s="437"/>
      <c r="CR12" s="437"/>
      <c r="CS12" s="438"/>
      <c r="CT12" s="540" t="s">
        <v>
135</v>
      </c>
      <c r="CU12" s="541"/>
      <c r="CV12" s="541"/>
      <c r="CW12" s="541"/>
      <c r="CX12" s="541"/>
      <c r="CY12" s="541"/>
      <c r="CZ12" s="541"/>
      <c r="DA12" s="542"/>
      <c r="DB12" s="540" t="s">
        <v>
135</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
136</v>
      </c>
      <c r="N13" s="528"/>
      <c r="O13" s="528"/>
      <c r="P13" s="528"/>
      <c r="Q13" s="529"/>
      <c r="R13" s="530">
        <v>
259214</v>
      </c>
      <c r="S13" s="531"/>
      <c r="T13" s="531"/>
      <c r="U13" s="531"/>
      <c r="V13" s="532"/>
      <c r="W13" s="518" t="s">
        <v>
137</v>
      </c>
      <c r="X13" s="440"/>
      <c r="Y13" s="440"/>
      <c r="Z13" s="440"/>
      <c r="AA13" s="440"/>
      <c r="AB13" s="441"/>
      <c r="AC13" s="403">
        <v>
92</v>
      </c>
      <c r="AD13" s="404"/>
      <c r="AE13" s="404"/>
      <c r="AF13" s="404"/>
      <c r="AG13" s="405"/>
      <c r="AH13" s="403">
        <v>
65</v>
      </c>
      <c r="AI13" s="404"/>
      <c r="AJ13" s="404"/>
      <c r="AK13" s="404"/>
      <c r="AL13" s="406"/>
      <c r="AM13" s="496" t="s">
        <v>
138</v>
      </c>
      <c r="AN13" s="401"/>
      <c r="AO13" s="401"/>
      <c r="AP13" s="401"/>
      <c r="AQ13" s="401"/>
      <c r="AR13" s="401"/>
      <c r="AS13" s="401"/>
      <c r="AT13" s="402"/>
      <c r="AU13" s="484" t="s">
        <v>
139</v>
      </c>
      <c r="AV13" s="485"/>
      <c r="AW13" s="485"/>
      <c r="AX13" s="485"/>
      <c r="AY13" s="407" t="s">
        <v>
140</v>
      </c>
      <c r="AZ13" s="408"/>
      <c r="BA13" s="408"/>
      <c r="BB13" s="408"/>
      <c r="BC13" s="408"/>
      <c r="BD13" s="408"/>
      <c r="BE13" s="408"/>
      <c r="BF13" s="408"/>
      <c r="BG13" s="408"/>
      <c r="BH13" s="408"/>
      <c r="BI13" s="408"/>
      <c r="BJ13" s="408"/>
      <c r="BK13" s="408"/>
      <c r="BL13" s="408"/>
      <c r="BM13" s="409"/>
      <c r="BN13" s="427">
        <v>
2913309</v>
      </c>
      <c r="BO13" s="428"/>
      <c r="BP13" s="428"/>
      <c r="BQ13" s="428"/>
      <c r="BR13" s="428"/>
      <c r="BS13" s="428"/>
      <c r="BT13" s="428"/>
      <c r="BU13" s="429"/>
      <c r="BV13" s="427">
        <v>
2885180</v>
      </c>
      <c r="BW13" s="428"/>
      <c r="BX13" s="428"/>
      <c r="BY13" s="428"/>
      <c r="BZ13" s="428"/>
      <c r="CA13" s="428"/>
      <c r="CB13" s="428"/>
      <c r="CC13" s="429"/>
      <c r="CD13" s="436" t="s">
        <v>
141</v>
      </c>
      <c r="CE13" s="437"/>
      <c r="CF13" s="437"/>
      <c r="CG13" s="437"/>
      <c r="CH13" s="437"/>
      <c r="CI13" s="437"/>
      <c r="CJ13" s="437"/>
      <c r="CK13" s="437"/>
      <c r="CL13" s="437"/>
      <c r="CM13" s="437"/>
      <c r="CN13" s="437"/>
      <c r="CO13" s="437"/>
      <c r="CP13" s="437"/>
      <c r="CQ13" s="437"/>
      <c r="CR13" s="437"/>
      <c r="CS13" s="438"/>
      <c r="CT13" s="397">
        <v>
-0.8</v>
      </c>
      <c r="CU13" s="398"/>
      <c r="CV13" s="398"/>
      <c r="CW13" s="398"/>
      <c r="CX13" s="398"/>
      <c r="CY13" s="398"/>
      <c r="CZ13" s="398"/>
      <c r="DA13" s="399"/>
      <c r="DB13" s="397">
        <v>
-0.7</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
142</v>
      </c>
      <c r="M14" s="561"/>
      <c r="N14" s="561"/>
      <c r="O14" s="561"/>
      <c r="P14" s="561"/>
      <c r="Q14" s="562"/>
      <c r="R14" s="530">
        <v>
268898</v>
      </c>
      <c r="S14" s="531"/>
      <c r="T14" s="531"/>
      <c r="U14" s="531"/>
      <c r="V14" s="532"/>
      <c r="W14" s="533"/>
      <c r="X14" s="443"/>
      <c r="Y14" s="443"/>
      <c r="Z14" s="443"/>
      <c r="AA14" s="443"/>
      <c r="AB14" s="444"/>
      <c r="AC14" s="523">
        <v>
0.1</v>
      </c>
      <c r="AD14" s="524"/>
      <c r="AE14" s="524"/>
      <c r="AF14" s="524"/>
      <c r="AG14" s="525"/>
      <c r="AH14" s="523">
        <v>
0.1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
143</v>
      </c>
      <c r="CE14" s="434"/>
      <c r="CF14" s="434"/>
      <c r="CG14" s="434"/>
      <c r="CH14" s="434"/>
      <c r="CI14" s="434"/>
      <c r="CJ14" s="434"/>
      <c r="CK14" s="434"/>
      <c r="CL14" s="434"/>
      <c r="CM14" s="434"/>
      <c r="CN14" s="434"/>
      <c r="CO14" s="434"/>
      <c r="CP14" s="434"/>
      <c r="CQ14" s="434"/>
      <c r="CR14" s="434"/>
      <c r="CS14" s="435"/>
      <c r="CT14" s="534" t="s">
        <v>
135</v>
      </c>
      <c r="CU14" s="535"/>
      <c r="CV14" s="535"/>
      <c r="CW14" s="535"/>
      <c r="CX14" s="535"/>
      <c r="CY14" s="535"/>
      <c r="CZ14" s="535"/>
      <c r="DA14" s="536"/>
      <c r="DB14" s="534" t="s">
        <v>
144</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
145</v>
      </c>
      <c r="N15" s="528"/>
      <c r="O15" s="528"/>
      <c r="P15" s="528"/>
      <c r="Q15" s="529"/>
      <c r="R15" s="530">
        <v>
256835</v>
      </c>
      <c r="S15" s="531"/>
      <c r="T15" s="531"/>
      <c r="U15" s="531"/>
      <c r="V15" s="532"/>
      <c r="W15" s="518" t="s">
        <v>
146</v>
      </c>
      <c r="X15" s="440"/>
      <c r="Y15" s="440"/>
      <c r="Z15" s="440"/>
      <c r="AA15" s="440"/>
      <c r="AB15" s="441"/>
      <c r="AC15" s="403">
        <v>
23548</v>
      </c>
      <c r="AD15" s="404"/>
      <c r="AE15" s="404"/>
      <c r="AF15" s="404"/>
      <c r="AG15" s="405"/>
      <c r="AH15" s="403">
        <v>
23746</v>
      </c>
      <c r="AI15" s="404"/>
      <c r="AJ15" s="404"/>
      <c r="AK15" s="404"/>
      <c r="AL15" s="406"/>
      <c r="AM15" s="496"/>
      <c r="AN15" s="401"/>
      <c r="AO15" s="401"/>
      <c r="AP15" s="401"/>
      <c r="AQ15" s="401"/>
      <c r="AR15" s="401"/>
      <c r="AS15" s="401"/>
      <c r="AT15" s="402"/>
      <c r="AU15" s="484"/>
      <c r="AV15" s="485"/>
      <c r="AW15" s="485"/>
      <c r="AX15" s="485"/>
      <c r="AY15" s="419" t="s">
        <v>
147</v>
      </c>
      <c r="AZ15" s="420"/>
      <c r="BA15" s="420"/>
      <c r="BB15" s="420"/>
      <c r="BC15" s="420"/>
      <c r="BD15" s="420"/>
      <c r="BE15" s="420"/>
      <c r="BF15" s="420"/>
      <c r="BG15" s="420"/>
      <c r="BH15" s="420"/>
      <c r="BI15" s="420"/>
      <c r="BJ15" s="420"/>
      <c r="BK15" s="420"/>
      <c r="BL15" s="420"/>
      <c r="BM15" s="421"/>
      <c r="BN15" s="422">
        <v>
26669073</v>
      </c>
      <c r="BO15" s="423"/>
      <c r="BP15" s="423"/>
      <c r="BQ15" s="423"/>
      <c r="BR15" s="423"/>
      <c r="BS15" s="423"/>
      <c r="BT15" s="423"/>
      <c r="BU15" s="424"/>
      <c r="BV15" s="422">
        <v>
26363095</v>
      </c>
      <c r="BW15" s="423"/>
      <c r="BX15" s="423"/>
      <c r="BY15" s="423"/>
      <c r="BZ15" s="423"/>
      <c r="CA15" s="423"/>
      <c r="CB15" s="423"/>
      <c r="CC15" s="424"/>
      <c r="CD15" s="537" t="s">
        <v>
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
149</v>
      </c>
      <c r="M16" s="521"/>
      <c r="N16" s="521"/>
      <c r="O16" s="521"/>
      <c r="P16" s="521"/>
      <c r="Q16" s="522"/>
      <c r="R16" s="515" t="s">
        <v>
150</v>
      </c>
      <c r="S16" s="516"/>
      <c r="T16" s="516"/>
      <c r="U16" s="516"/>
      <c r="V16" s="517"/>
      <c r="W16" s="533"/>
      <c r="X16" s="443"/>
      <c r="Y16" s="443"/>
      <c r="Z16" s="443"/>
      <c r="AA16" s="443"/>
      <c r="AB16" s="444"/>
      <c r="AC16" s="523">
        <v>
21.8</v>
      </c>
      <c r="AD16" s="524"/>
      <c r="AE16" s="524"/>
      <c r="AF16" s="524"/>
      <c r="AG16" s="525"/>
      <c r="AH16" s="523">
        <v>
22.2</v>
      </c>
      <c r="AI16" s="524"/>
      <c r="AJ16" s="524"/>
      <c r="AK16" s="524"/>
      <c r="AL16" s="526"/>
      <c r="AM16" s="496"/>
      <c r="AN16" s="401"/>
      <c r="AO16" s="401"/>
      <c r="AP16" s="401"/>
      <c r="AQ16" s="401"/>
      <c r="AR16" s="401"/>
      <c r="AS16" s="401"/>
      <c r="AT16" s="402"/>
      <c r="AU16" s="484"/>
      <c r="AV16" s="485"/>
      <c r="AW16" s="485"/>
      <c r="AX16" s="485"/>
      <c r="AY16" s="407" t="s">
        <v>
151</v>
      </c>
      <c r="AZ16" s="408"/>
      <c r="BA16" s="408"/>
      <c r="BB16" s="408"/>
      <c r="BC16" s="408"/>
      <c r="BD16" s="408"/>
      <c r="BE16" s="408"/>
      <c r="BF16" s="408"/>
      <c r="BG16" s="408"/>
      <c r="BH16" s="408"/>
      <c r="BI16" s="408"/>
      <c r="BJ16" s="408"/>
      <c r="BK16" s="408"/>
      <c r="BL16" s="408"/>
      <c r="BM16" s="409"/>
      <c r="BN16" s="427">
        <v>
66862996</v>
      </c>
      <c r="BO16" s="428"/>
      <c r="BP16" s="428"/>
      <c r="BQ16" s="428"/>
      <c r="BR16" s="428"/>
      <c r="BS16" s="428"/>
      <c r="BT16" s="428"/>
      <c r="BU16" s="429"/>
      <c r="BV16" s="427">
        <v>
62527900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
152</v>
      </c>
      <c r="N17" s="513"/>
      <c r="O17" s="513"/>
      <c r="P17" s="513"/>
      <c r="Q17" s="514"/>
      <c r="R17" s="515" t="s">
        <v>
153</v>
      </c>
      <c r="S17" s="516"/>
      <c r="T17" s="516"/>
      <c r="U17" s="516"/>
      <c r="V17" s="517"/>
      <c r="W17" s="518" t="s">
        <v>
154</v>
      </c>
      <c r="X17" s="440"/>
      <c r="Y17" s="440"/>
      <c r="Z17" s="440"/>
      <c r="AA17" s="440"/>
      <c r="AB17" s="441"/>
      <c r="AC17" s="403">
        <v>
84509</v>
      </c>
      <c r="AD17" s="404"/>
      <c r="AE17" s="404"/>
      <c r="AF17" s="404"/>
      <c r="AG17" s="405"/>
      <c r="AH17" s="403">
        <v>
83005</v>
      </c>
      <c r="AI17" s="404"/>
      <c r="AJ17" s="404"/>
      <c r="AK17" s="404"/>
      <c r="AL17" s="406"/>
      <c r="AM17" s="496"/>
      <c r="AN17" s="401"/>
      <c r="AO17" s="401"/>
      <c r="AP17" s="401"/>
      <c r="AQ17" s="401"/>
      <c r="AR17" s="401"/>
      <c r="AS17" s="401"/>
      <c r="AT17" s="402"/>
      <c r="AU17" s="484"/>
      <c r="AV17" s="485"/>
      <c r="AW17" s="485"/>
      <c r="AX17" s="485"/>
      <c r="AY17" s="407" t="s">
        <v>
155</v>
      </c>
      <c r="AZ17" s="408"/>
      <c r="BA17" s="408"/>
      <c r="BB17" s="408"/>
      <c r="BC17" s="408"/>
      <c r="BD17" s="408"/>
      <c r="BE17" s="408"/>
      <c r="BF17" s="408"/>
      <c r="BG17" s="408"/>
      <c r="BH17" s="408"/>
      <c r="BI17" s="408"/>
      <c r="BJ17" s="408"/>
      <c r="BK17" s="408"/>
      <c r="BL17" s="408"/>
      <c r="BM17" s="409"/>
      <c r="BN17" s="427">
        <v>
70583854</v>
      </c>
      <c r="BO17" s="428"/>
      <c r="BP17" s="428"/>
      <c r="BQ17" s="428"/>
      <c r="BR17" s="428"/>
      <c r="BS17" s="428"/>
      <c r="BT17" s="428"/>
      <c r="BU17" s="429"/>
      <c r="BV17" s="427">
        <v>
66232102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
156</v>
      </c>
      <c r="C18" s="490"/>
      <c r="D18" s="490"/>
      <c r="E18" s="491"/>
      <c r="F18" s="491"/>
      <c r="G18" s="491"/>
      <c r="H18" s="491"/>
      <c r="I18" s="491"/>
      <c r="J18" s="491"/>
      <c r="K18" s="491"/>
      <c r="L18" s="492">
        <v>
13.77</v>
      </c>
      <c r="M18" s="492"/>
      <c r="N18" s="492"/>
      <c r="O18" s="492"/>
      <c r="P18" s="492"/>
      <c r="Q18" s="492"/>
      <c r="R18" s="493"/>
      <c r="S18" s="493"/>
      <c r="T18" s="493"/>
      <c r="U18" s="493"/>
      <c r="V18" s="494"/>
      <c r="W18" s="508"/>
      <c r="X18" s="509"/>
      <c r="Y18" s="509"/>
      <c r="Z18" s="509"/>
      <c r="AA18" s="509"/>
      <c r="AB18" s="519"/>
      <c r="AC18" s="391">
        <v>
78.099999999999994</v>
      </c>
      <c r="AD18" s="392"/>
      <c r="AE18" s="392"/>
      <c r="AF18" s="392"/>
      <c r="AG18" s="495"/>
      <c r="AH18" s="391">
        <v>
77.7</v>
      </c>
      <c r="AI18" s="392"/>
      <c r="AJ18" s="392"/>
      <c r="AK18" s="392"/>
      <c r="AL18" s="393"/>
      <c r="AM18" s="496"/>
      <c r="AN18" s="401"/>
      <c r="AO18" s="401"/>
      <c r="AP18" s="401"/>
      <c r="AQ18" s="401"/>
      <c r="AR18" s="401"/>
      <c r="AS18" s="401"/>
      <c r="AT18" s="402"/>
      <c r="AU18" s="484"/>
      <c r="AV18" s="485"/>
      <c r="AW18" s="485"/>
      <c r="AX18" s="485"/>
      <c r="AY18" s="407" t="s">
        <v>
157</v>
      </c>
      <c r="AZ18" s="408"/>
      <c r="BA18" s="408"/>
      <c r="BB18" s="408"/>
      <c r="BC18" s="408"/>
      <c r="BD18" s="408"/>
      <c r="BE18" s="408"/>
      <c r="BF18" s="408"/>
      <c r="BG18" s="408"/>
      <c r="BH18" s="408"/>
      <c r="BI18" s="408"/>
      <c r="BJ18" s="408"/>
      <c r="BK18" s="408"/>
      <c r="BL18" s="408"/>
      <c r="BM18" s="409"/>
      <c r="BN18" s="427">
        <v>
59676305</v>
      </c>
      <c r="BO18" s="428"/>
      <c r="BP18" s="428"/>
      <c r="BQ18" s="428"/>
      <c r="BR18" s="428"/>
      <c r="BS18" s="428"/>
      <c r="BT18" s="428"/>
      <c r="BU18" s="429"/>
      <c r="BV18" s="427">
        <v>
58404552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
158</v>
      </c>
      <c r="C19" s="490"/>
      <c r="D19" s="490"/>
      <c r="E19" s="491"/>
      <c r="F19" s="491"/>
      <c r="G19" s="491"/>
      <c r="H19" s="491"/>
      <c r="I19" s="491"/>
      <c r="J19" s="491"/>
      <c r="K19" s="491"/>
      <c r="L19" s="497">
        <v>
18611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
159</v>
      </c>
      <c r="AZ19" s="408"/>
      <c r="BA19" s="408"/>
      <c r="BB19" s="408"/>
      <c r="BC19" s="408"/>
      <c r="BD19" s="408"/>
      <c r="BE19" s="408"/>
      <c r="BF19" s="408"/>
      <c r="BG19" s="408"/>
      <c r="BH19" s="408"/>
      <c r="BI19" s="408"/>
      <c r="BJ19" s="408"/>
      <c r="BK19" s="408"/>
      <c r="BL19" s="408"/>
      <c r="BM19" s="409"/>
      <c r="BN19" s="427">
        <v>
80702829</v>
      </c>
      <c r="BO19" s="428"/>
      <c r="BP19" s="428"/>
      <c r="BQ19" s="428"/>
      <c r="BR19" s="428"/>
      <c r="BS19" s="428"/>
      <c r="BT19" s="428"/>
      <c r="BU19" s="429"/>
      <c r="BV19" s="427">
        <v>
76119882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
160</v>
      </c>
      <c r="C20" s="490"/>
      <c r="D20" s="490"/>
      <c r="E20" s="491"/>
      <c r="F20" s="491"/>
      <c r="G20" s="491"/>
      <c r="H20" s="491"/>
      <c r="I20" s="491"/>
      <c r="J20" s="491"/>
      <c r="K20" s="491"/>
      <c r="L20" s="497">
        <v>
130862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
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
162</v>
      </c>
      <c r="C22" s="457"/>
      <c r="D22" s="458"/>
      <c r="E22" s="465" t="s">
        <v>
1</v>
      </c>
      <c r="F22" s="440"/>
      <c r="G22" s="440"/>
      <c r="H22" s="440"/>
      <c r="I22" s="440"/>
      <c r="J22" s="440"/>
      <c r="K22" s="441"/>
      <c r="L22" s="465" t="s">
        <v>
163</v>
      </c>
      <c r="M22" s="440"/>
      <c r="N22" s="440"/>
      <c r="O22" s="440"/>
      <c r="P22" s="441"/>
      <c r="Q22" s="450" t="s">
        <v>
164</v>
      </c>
      <c r="R22" s="451"/>
      <c r="S22" s="451"/>
      <c r="T22" s="451"/>
      <c r="U22" s="451"/>
      <c r="V22" s="466"/>
      <c r="W22" s="468" t="s">
        <v>
165</v>
      </c>
      <c r="X22" s="457"/>
      <c r="Y22" s="458"/>
      <c r="Z22" s="465" t="s">
        <v>
1</v>
      </c>
      <c r="AA22" s="440"/>
      <c r="AB22" s="440"/>
      <c r="AC22" s="440"/>
      <c r="AD22" s="440"/>
      <c r="AE22" s="440"/>
      <c r="AF22" s="440"/>
      <c r="AG22" s="441"/>
      <c r="AH22" s="439" t="s">
        <v>
166</v>
      </c>
      <c r="AI22" s="440"/>
      <c r="AJ22" s="440"/>
      <c r="AK22" s="440"/>
      <c r="AL22" s="441"/>
      <c r="AM22" s="439" t="s">
        <v>
167</v>
      </c>
      <c r="AN22" s="445"/>
      <c r="AO22" s="445"/>
      <c r="AP22" s="445"/>
      <c r="AQ22" s="445"/>
      <c r="AR22" s="446"/>
      <c r="AS22" s="450" t="s">
        <v>
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
168</v>
      </c>
      <c r="AZ23" s="420"/>
      <c r="BA23" s="420"/>
      <c r="BB23" s="420"/>
      <c r="BC23" s="420"/>
      <c r="BD23" s="420"/>
      <c r="BE23" s="420"/>
      <c r="BF23" s="420"/>
      <c r="BG23" s="420"/>
      <c r="BH23" s="420"/>
      <c r="BI23" s="420"/>
      <c r="BJ23" s="420"/>
      <c r="BK23" s="420"/>
      <c r="BL23" s="420"/>
      <c r="BM23" s="421"/>
      <c r="BN23" s="427">
        <v>
27802275</v>
      </c>
      <c r="BO23" s="428"/>
      <c r="BP23" s="428"/>
      <c r="BQ23" s="428"/>
      <c r="BR23" s="428"/>
      <c r="BS23" s="428"/>
      <c r="BT23" s="428"/>
      <c r="BU23" s="429"/>
      <c r="BV23" s="427">
        <v>
27261515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
169</v>
      </c>
      <c r="F24" s="401"/>
      <c r="G24" s="401"/>
      <c r="H24" s="401"/>
      <c r="I24" s="401"/>
      <c r="J24" s="401"/>
      <c r="K24" s="402"/>
      <c r="L24" s="403">
        <v>
1</v>
      </c>
      <c r="M24" s="404"/>
      <c r="N24" s="404"/>
      <c r="O24" s="404"/>
      <c r="P24" s="405"/>
      <c r="Q24" s="403">
        <v>
11380</v>
      </c>
      <c r="R24" s="404"/>
      <c r="S24" s="404"/>
      <c r="T24" s="404"/>
      <c r="U24" s="404"/>
      <c r="V24" s="405"/>
      <c r="W24" s="469"/>
      <c r="X24" s="460"/>
      <c r="Y24" s="461"/>
      <c r="Z24" s="400" t="s">
        <v>
170</v>
      </c>
      <c r="AA24" s="401"/>
      <c r="AB24" s="401"/>
      <c r="AC24" s="401"/>
      <c r="AD24" s="401"/>
      <c r="AE24" s="401"/>
      <c r="AF24" s="401"/>
      <c r="AG24" s="402"/>
      <c r="AH24" s="403">
        <v>
1743</v>
      </c>
      <c r="AI24" s="404"/>
      <c r="AJ24" s="404"/>
      <c r="AK24" s="404"/>
      <c r="AL24" s="405"/>
      <c r="AM24" s="403">
        <v>
5425959</v>
      </c>
      <c r="AN24" s="404"/>
      <c r="AO24" s="404"/>
      <c r="AP24" s="404"/>
      <c r="AQ24" s="404"/>
      <c r="AR24" s="405"/>
      <c r="AS24" s="403">
        <v>
3113</v>
      </c>
      <c r="AT24" s="404"/>
      <c r="AU24" s="404"/>
      <c r="AV24" s="404"/>
      <c r="AW24" s="404"/>
      <c r="AX24" s="406"/>
      <c r="AY24" s="394" t="s">
        <v>
171</v>
      </c>
      <c r="AZ24" s="395"/>
      <c r="BA24" s="395"/>
      <c r="BB24" s="395"/>
      <c r="BC24" s="395"/>
      <c r="BD24" s="395"/>
      <c r="BE24" s="395"/>
      <c r="BF24" s="395"/>
      <c r="BG24" s="395"/>
      <c r="BH24" s="395"/>
      <c r="BI24" s="395"/>
      <c r="BJ24" s="395"/>
      <c r="BK24" s="395"/>
      <c r="BL24" s="395"/>
      <c r="BM24" s="396"/>
      <c r="BN24" s="427">
        <v>
18530058</v>
      </c>
      <c r="BO24" s="428"/>
      <c r="BP24" s="428"/>
      <c r="BQ24" s="428"/>
      <c r="BR24" s="428"/>
      <c r="BS24" s="428"/>
      <c r="BT24" s="428"/>
      <c r="BU24" s="429"/>
      <c r="BV24" s="427">
        <v>
18792464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
172</v>
      </c>
      <c r="F25" s="401"/>
      <c r="G25" s="401"/>
      <c r="H25" s="401"/>
      <c r="I25" s="401"/>
      <c r="J25" s="401"/>
      <c r="K25" s="402"/>
      <c r="L25" s="403">
        <v>
1</v>
      </c>
      <c r="M25" s="404"/>
      <c r="N25" s="404"/>
      <c r="O25" s="404"/>
      <c r="P25" s="405"/>
      <c r="Q25" s="403">
        <v>
9180</v>
      </c>
      <c r="R25" s="404"/>
      <c r="S25" s="404"/>
      <c r="T25" s="404"/>
      <c r="U25" s="404"/>
      <c r="V25" s="405"/>
      <c r="W25" s="469"/>
      <c r="X25" s="460"/>
      <c r="Y25" s="461"/>
      <c r="Z25" s="400" t="s">
        <v>
173</v>
      </c>
      <c r="AA25" s="401"/>
      <c r="AB25" s="401"/>
      <c r="AC25" s="401"/>
      <c r="AD25" s="401"/>
      <c r="AE25" s="401"/>
      <c r="AF25" s="401"/>
      <c r="AG25" s="402"/>
      <c r="AH25" s="403" t="s">
        <v>
174</v>
      </c>
      <c r="AI25" s="404"/>
      <c r="AJ25" s="404"/>
      <c r="AK25" s="404"/>
      <c r="AL25" s="405"/>
      <c r="AM25" s="403" t="s">
        <v>
174</v>
      </c>
      <c r="AN25" s="404"/>
      <c r="AO25" s="404"/>
      <c r="AP25" s="404"/>
      <c r="AQ25" s="404"/>
      <c r="AR25" s="405"/>
      <c r="AS25" s="403" t="s">
        <v>
135</v>
      </c>
      <c r="AT25" s="404"/>
      <c r="AU25" s="404"/>
      <c r="AV25" s="404"/>
      <c r="AW25" s="404"/>
      <c r="AX25" s="406"/>
      <c r="AY25" s="419" t="s">
        <v>
175</v>
      </c>
      <c r="AZ25" s="420"/>
      <c r="BA25" s="420"/>
      <c r="BB25" s="420"/>
      <c r="BC25" s="420"/>
      <c r="BD25" s="420"/>
      <c r="BE25" s="420"/>
      <c r="BF25" s="420"/>
      <c r="BG25" s="420"/>
      <c r="BH25" s="420"/>
      <c r="BI25" s="420"/>
      <c r="BJ25" s="420"/>
      <c r="BK25" s="420"/>
      <c r="BL25" s="420"/>
      <c r="BM25" s="421"/>
      <c r="BN25" s="422">
        <v>
9928469</v>
      </c>
      <c r="BO25" s="423"/>
      <c r="BP25" s="423"/>
      <c r="BQ25" s="423"/>
      <c r="BR25" s="423"/>
      <c r="BS25" s="423"/>
      <c r="BT25" s="423"/>
      <c r="BU25" s="424"/>
      <c r="BV25" s="422">
        <v>
14153856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
176</v>
      </c>
      <c r="F26" s="401"/>
      <c r="G26" s="401"/>
      <c r="H26" s="401"/>
      <c r="I26" s="401"/>
      <c r="J26" s="401"/>
      <c r="K26" s="402"/>
      <c r="L26" s="403">
        <v>
1</v>
      </c>
      <c r="M26" s="404"/>
      <c r="N26" s="404"/>
      <c r="O26" s="404"/>
      <c r="P26" s="405"/>
      <c r="Q26" s="403">
        <v>
8480</v>
      </c>
      <c r="R26" s="404"/>
      <c r="S26" s="404"/>
      <c r="T26" s="404"/>
      <c r="U26" s="404"/>
      <c r="V26" s="405"/>
      <c r="W26" s="469"/>
      <c r="X26" s="460"/>
      <c r="Y26" s="461"/>
      <c r="Z26" s="400" t="s">
        <v>
177</v>
      </c>
      <c r="AA26" s="482"/>
      <c r="AB26" s="482"/>
      <c r="AC26" s="482"/>
      <c r="AD26" s="482"/>
      <c r="AE26" s="482"/>
      <c r="AF26" s="482"/>
      <c r="AG26" s="483"/>
      <c r="AH26" s="403">
        <v>
150</v>
      </c>
      <c r="AI26" s="404"/>
      <c r="AJ26" s="404"/>
      <c r="AK26" s="404"/>
      <c r="AL26" s="405"/>
      <c r="AM26" s="403">
        <v>
461400</v>
      </c>
      <c r="AN26" s="404"/>
      <c r="AO26" s="404"/>
      <c r="AP26" s="404"/>
      <c r="AQ26" s="404"/>
      <c r="AR26" s="405"/>
      <c r="AS26" s="403">
        <v>
3076</v>
      </c>
      <c r="AT26" s="404"/>
      <c r="AU26" s="404"/>
      <c r="AV26" s="404"/>
      <c r="AW26" s="404"/>
      <c r="AX26" s="406"/>
      <c r="AY26" s="436" t="s">
        <v>
178</v>
      </c>
      <c r="AZ26" s="437"/>
      <c r="BA26" s="437"/>
      <c r="BB26" s="437"/>
      <c r="BC26" s="437"/>
      <c r="BD26" s="437"/>
      <c r="BE26" s="437"/>
      <c r="BF26" s="437"/>
      <c r="BG26" s="437"/>
      <c r="BH26" s="437"/>
      <c r="BI26" s="437"/>
      <c r="BJ26" s="437"/>
      <c r="BK26" s="437"/>
      <c r="BL26" s="437"/>
      <c r="BM26" s="438"/>
      <c r="BN26" s="427">
        <v>
100000</v>
      </c>
      <c r="BO26" s="428"/>
      <c r="BP26" s="428"/>
      <c r="BQ26" s="428"/>
      <c r="BR26" s="428"/>
      <c r="BS26" s="428"/>
      <c r="BT26" s="428"/>
      <c r="BU26" s="429"/>
      <c r="BV26" s="427" t="s">
        <v>
135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
179</v>
      </c>
      <c r="F27" s="401"/>
      <c r="G27" s="401"/>
      <c r="H27" s="401"/>
      <c r="I27" s="401"/>
      <c r="J27" s="401"/>
      <c r="K27" s="402"/>
      <c r="L27" s="403">
        <v>
1</v>
      </c>
      <c r="M27" s="404"/>
      <c r="N27" s="404"/>
      <c r="O27" s="404"/>
      <c r="P27" s="405"/>
      <c r="Q27" s="403">
        <v>
9180</v>
      </c>
      <c r="R27" s="404"/>
      <c r="S27" s="404"/>
      <c r="T27" s="404"/>
      <c r="U27" s="404"/>
      <c r="V27" s="405"/>
      <c r="W27" s="469"/>
      <c r="X27" s="460"/>
      <c r="Y27" s="461"/>
      <c r="Z27" s="400" t="s">
        <v>
180</v>
      </c>
      <c r="AA27" s="401"/>
      <c r="AB27" s="401"/>
      <c r="AC27" s="401"/>
      <c r="AD27" s="401"/>
      <c r="AE27" s="401"/>
      <c r="AF27" s="401"/>
      <c r="AG27" s="402"/>
      <c r="AH27" s="403">
        <v>
27</v>
      </c>
      <c r="AI27" s="404"/>
      <c r="AJ27" s="404"/>
      <c r="AK27" s="404"/>
      <c r="AL27" s="405"/>
      <c r="AM27" s="403">
        <v>
87447</v>
      </c>
      <c r="AN27" s="404"/>
      <c r="AO27" s="404"/>
      <c r="AP27" s="404"/>
      <c r="AQ27" s="404"/>
      <c r="AR27" s="405"/>
      <c r="AS27" s="403">
        <v>
3239</v>
      </c>
      <c r="AT27" s="404"/>
      <c r="AU27" s="404"/>
      <c r="AV27" s="404"/>
      <c r="AW27" s="404"/>
      <c r="AX27" s="406"/>
      <c r="AY27" s="433" t="s">
        <v>
181</v>
      </c>
      <c r="AZ27" s="434"/>
      <c r="BA27" s="434"/>
      <c r="BB27" s="434"/>
      <c r="BC27" s="434"/>
      <c r="BD27" s="434"/>
      <c r="BE27" s="434"/>
      <c r="BF27" s="434"/>
      <c r="BG27" s="434"/>
      <c r="BH27" s="434"/>
      <c r="BI27" s="434"/>
      <c r="BJ27" s="434"/>
      <c r="BK27" s="434"/>
      <c r="BL27" s="434"/>
      <c r="BM27" s="435"/>
      <c r="BN27" s="430" t="s">
        <v>
144</v>
      </c>
      <c r="BO27" s="431"/>
      <c r="BP27" s="431"/>
      <c r="BQ27" s="431"/>
      <c r="BR27" s="431"/>
      <c r="BS27" s="431"/>
      <c r="BT27" s="431"/>
      <c r="BU27" s="432"/>
      <c r="BV27" s="430" t="s">
        <v>
135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
182</v>
      </c>
      <c r="F28" s="401"/>
      <c r="G28" s="401"/>
      <c r="H28" s="401"/>
      <c r="I28" s="401"/>
      <c r="J28" s="401"/>
      <c r="K28" s="402"/>
      <c r="L28" s="403">
        <v>
1</v>
      </c>
      <c r="M28" s="404"/>
      <c r="N28" s="404"/>
      <c r="O28" s="404"/>
      <c r="P28" s="405"/>
      <c r="Q28" s="403">
        <v>
7890</v>
      </c>
      <c r="R28" s="404"/>
      <c r="S28" s="404"/>
      <c r="T28" s="404"/>
      <c r="U28" s="404"/>
      <c r="V28" s="405"/>
      <c r="W28" s="469"/>
      <c r="X28" s="460"/>
      <c r="Y28" s="461"/>
      <c r="Z28" s="400" t="s">
        <v>
183</v>
      </c>
      <c r="AA28" s="401"/>
      <c r="AB28" s="401"/>
      <c r="AC28" s="401"/>
      <c r="AD28" s="401"/>
      <c r="AE28" s="401"/>
      <c r="AF28" s="401"/>
      <c r="AG28" s="402"/>
      <c r="AH28" s="403" t="s">
        <v>
174</v>
      </c>
      <c r="AI28" s="404"/>
      <c r="AJ28" s="404"/>
      <c r="AK28" s="404"/>
      <c r="AL28" s="405"/>
      <c r="AM28" s="403" t="s">
        <v>
135</v>
      </c>
      <c r="AN28" s="404"/>
      <c r="AO28" s="404"/>
      <c r="AP28" s="404"/>
      <c r="AQ28" s="404"/>
      <c r="AR28" s="405"/>
      <c r="AS28" s="403" t="s">
        <v>
144</v>
      </c>
      <c r="AT28" s="404"/>
      <c r="AU28" s="404"/>
      <c r="AV28" s="404"/>
      <c r="AW28" s="404"/>
      <c r="AX28" s="406"/>
      <c r="AY28" s="410" t="s">
        <v>
184</v>
      </c>
      <c r="AZ28" s="411"/>
      <c r="BA28" s="411"/>
      <c r="BB28" s="412"/>
      <c r="BC28" s="419" t="s">
        <v>
47</v>
      </c>
      <c r="BD28" s="420"/>
      <c r="BE28" s="420"/>
      <c r="BF28" s="420"/>
      <c r="BG28" s="420"/>
      <c r="BH28" s="420"/>
      <c r="BI28" s="420"/>
      <c r="BJ28" s="420"/>
      <c r="BK28" s="420"/>
      <c r="BL28" s="420"/>
      <c r="BM28" s="421"/>
      <c r="BN28" s="422">
        <v>
14316625</v>
      </c>
      <c r="BO28" s="423"/>
      <c r="BP28" s="423"/>
      <c r="BQ28" s="423"/>
      <c r="BR28" s="423"/>
      <c r="BS28" s="423"/>
      <c r="BT28" s="423"/>
      <c r="BU28" s="424"/>
      <c r="BV28" s="422">
        <v>
9568788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
185</v>
      </c>
      <c r="F29" s="401"/>
      <c r="G29" s="401"/>
      <c r="H29" s="401"/>
      <c r="I29" s="401"/>
      <c r="J29" s="401"/>
      <c r="K29" s="402"/>
      <c r="L29" s="403">
        <v>
30</v>
      </c>
      <c r="M29" s="404"/>
      <c r="N29" s="404"/>
      <c r="O29" s="404"/>
      <c r="P29" s="405"/>
      <c r="Q29" s="403">
        <v>
6110</v>
      </c>
      <c r="R29" s="404"/>
      <c r="S29" s="404"/>
      <c r="T29" s="404"/>
      <c r="U29" s="404"/>
      <c r="V29" s="405"/>
      <c r="W29" s="470"/>
      <c r="X29" s="471"/>
      <c r="Y29" s="472"/>
      <c r="Z29" s="400" t="s">
        <v>
186</v>
      </c>
      <c r="AA29" s="401"/>
      <c r="AB29" s="401"/>
      <c r="AC29" s="401"/>
      <c r="AD29" s="401"/>
      <c r="AE29" s="401"/>
      <c r="AF29" s="401"/>
      <c r="AG29" s="402"/>
      <c r="AH29" s="403">
        <v>
1770</v>
      </c>
      <c r="AI29" s="404"/>
      <c r="AJ29" s="404"/>
      <c r="AK29" s="404"/>
      <c r="AL29" s="405"/>
      <c r="AM29" s="403">
        <v>
5513406</v>
      </c>
      <c r="AN29" s="404"/>
      <c r="AO29" s="404"/>
      <c r="AP29" s="404"/>
      <c r="AQ29" s="404"/>
      <c r="AR29" s="405"/>
      <c r="AS29" s="403">
        <v>
3115</v>
      </c>
      <c r="AT29" s="404"/>
      <c r="AU29" s="404"/>
      <c r="AV29" s="404"/>
      <c r="AW29" s="404"/>
      <c r="AX29" s="406"/>
      <c r="AY29" s="413"/>
      <c r="AZ29" s="414"/>
      <c r="BA29" s="414"/>
      <c r="BB29" s="415"/>
      <c r="BC29" s="407" t="s">
        <v>
187</v>
      </c>
      <c r="BD29" s="408"/>
      <c r="BE29" s="408"/>
      <c r="BF29" s="408"/>
      <c r="BG29" s="408"/>
      <c r="BH29" s="408"/>
      <c r="BI29" s="408"/>
      <c r="BJ29" s="408"/>
      <c r="BK29" s="408"/>
      <c r="BL29" s="408"/>
      <c r="BM29" s="409"/>
      <c r="BN29" s="427">
        <v>
16357</v>
      </c>
      <c r="BO29" s="428"/>
      <c r="BP29" s="428"/>
      <c r="BQ29" s="428"/>
      <c r="BR29" s="428"/>
      <c r="BS29" s="428"/>
      <c r="BT29" s="428"/>
      <c r="BU29" s="429"/>
      <c r="BV29" s="427">
        <v>
177226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
188</v>
      </c>
      <c r="X30" s="480"/>
      <c r="Y30" s="480"/>
      <c r="Z30" s="480"/>
      <c r="AA30" s="480"/>
      <c r="AB30" s="480"/>
      <c r="AC30" s="480"/>
      <c r="AD30" s="480"/>
      <c r="AE30" s="480"/>
      <c r="AF30" s="480"/>
      <c r="AG30" s="481"/>
      <c r="AH30" s="391">
        <v>
99.2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
49</v>
      </c>
      <c r="BD30" s="395"/>
      <c r="BE30" s="395"/>
      <c r="BF30" s="395"/>
      <c r="BG30" s="395"/>
      <c r="BH30" s="395"/>
      <c r="BI30" s="395"/>
      <c r="BJ30" s="395"/>
      <c r="BK30" s="395"/>
      <c r="BL30" s="395"/>
      <c r="BM30" s="396"/>
      <c r="BN30" s="430">
        <v>
8334862</v>
      </c>
      <c r="BO30" s="431"/>
      <c r="BP30" s="431"/>
      <c r="BQ30" s="431"/>
      <c r="BR30" s="431"/>
      <c r="BS30" s="431"/>
      <c r="BT30" s="431"/>
      <c r="BU30" s="432"/>
      <c r="BV30" s="430">
        <v>
7641119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189</v>
      </c>
      <c r="D32" s="213"/>
      <c r="E32" s="213"/>
      <c r="F32" s="210"/>
      <c r="G32" s="210"/>
      <c r="H32" s="210"/>
      <c r="I32" s="210"/>
      <c r="J32" s="210"/>
      <c r="K32" s="210"/>
      <c r="L32" s="210"/>
      <c r="M32" s="210"/>
      <c r="N32" s="210"/>
      <c r="O32" s="210"/>
      <c r="P32" s="210"/>
      <c r="Q32" s="210"/>
      <c r="R32" s="210"/>
      <c r="S32" s="210"/>
      <c r="T32" s="210"/>
      <c r="U32" s="210" t="s">
        <v>
190</v>
      </c>
      <c r="V32" s="210"/>
      <c r="W32" s="210"/>
      <c r="X32" s="210"/>
      <c r="Y32" s="210"/>
      <c r="Z32" s="210"/>
      <c r="AA32" s="210"/>
      <c r="AB32" s="210"/>
      <c r="AC32" s="210"/>
      <c r="AD32" s="210"/>
      <c r="AE32" s="210"/>
      <c r="AF32" s="210"/>
      <c r="AG32" s="210"/>
      <c r="AH32" s="210"/>
      <c r="AI32" s="210"/>
      <c r="AJ32" s="210"/>
      <c r="AK32" s="210"/>
      <c r="AL32" s="210"/>
      <c r="AM32" s="214" t="s">
        <v>
191</v>
      </c>
      <c r="AN32" s="210"/>
      <c r="AO32" s="210"/>
      <c r="AP32" s="210"/>
      <c r="AQ32" s="210"/>
      <c r="AR32" s="210"/>
      <c r="AS32" s="214"/>
      <c r="AT32" s="214"/>
      <c r="AU32" s="214"/>
      <c r="AV32" s="214"/>
      <c r="AW32" s="214"/>
      <c r="AX32" s="214"/>
      <c r="AY32" s="214"/>
      <c r="AZ32" s="214"/>
      <c r="BA32" s="214"/>
      <c r="BB32" s="210"/>
      <c r="BC32" s="214"/>
      <c r="BD32" s="210"/>
      <c r="BE32" s="214" t="s">
        <v>
192</v>
      </c>
      <c r="BF32" s="210"/>
      <c r="BG32" s="210"/>
      <c r="BH32" s="210"/>
      <c r="BI32" s="210"/>
      <c r="BJ32" s="214"/>
      <c r="BK32" s="214"/>
      <c r="BL32" s="214"/>
      <c r="BM32" s="214"/>
      <c r="BN32" s="214"/>
      <c r="BO32" s="214"/>
      <c r="BP32" s="214"/>
      <c r="BQ32" s="214"/>
      <c r="BR32" s="210"/>
      <c r="BS32" s="210"/>
      <c r="BT32" s="210"/>
      <c r="BU32" s="210"/>
      <c r="BV32" s="210"/>
      <c r="BW32" s="210" t="s">
        <v>
193</v>
      </c>
      <c r="BX32" s="210"/>
      <c r="BY32" s="210"/>
      <c r="BZ32" s="210"/>
      <c r="CA32" s="210"/>
      <c r="CB32" s="214"/>
      <c r="CC32" s="214"/>
      <c r="CD32" s="214"/>
      <c r="CE32" s="214"/>
      <c r="CF32" s="214"/>
      <c r="CG32" s="214"/>
      <c r="CH32" s="214"/>
      <c r="CI32" s="214"/>
      <c r="CJ32" s="214"/>
      <c r="CK32" s="214"/>
      <c r="CL32" s="214"/>
      <c r="CM32" s="214"/>
      <c r="CN32" s="214"/>
      <c r="CO32" s="214" t="s">
        <v>
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
195</v>
      </c>
      <c r="D33" s="390"/>
      <c r="E33" s="389" t="s">
        <v>
196</v>
      </c>
      <c r="F33" s="389"/>
      <c r="G33" s="389"/>
      <c r="H33" s="389"/>
      <c r="I33" s="389"/>
      <c r="J33" s="389"/>
      <c r="K33" s="389"/>
      <c r="L33" s="389"/>
      <c r="M33" s="389"/>
      <c r="N33" s="389"/>
      <c r="O33" s="389"/>
      <c r="P33" s="389"/>
      <c r="Q33" s="389"/>
      <c r="R33" s="389"/>
      <c r="S33" s="389"/>
      <c r="T33" s="215"/>
      <c r="U33" s="390" t="s">
        <v>
195</v>
      </c>
      <c r="V33" s="390"/>
      <c r="W33" s="389" t="s">
        <v>
197</v>
      </c>
      <c r="X33" s="389"/>
      <c r="Y33" s="389"/>
      <c r="Z33" s="389"/>
      <c r="AA33" s="389"/>
      <c r="AB33" s="389"/>
      <c r="AC33" s="389"/>
      <c r="AD33" s="389"/>
      <c r="AE33" s="389"/>
      <c r="AF33" s="389"/>
      <c r="AG33" s="389"/>
      <c r="AH33" s="389"/>
      <c r="AI33" s="389"/>
      <c r="AJ33" s="389"/>
      <c r="AK33" s="389"/>
      <c r="AL33" s="215"/>
      <c r="AM33" s="390" t="s">
        <v>
198</v>
      </c>
      <c r="AN33" s="390"/>
      <c r="AO33" s="389" t="s">
        <v>
197</v>
      </c>
      <c r="AP33" s="389"/>
      <c r="AQ33" s="389"/>
      <c r="AR33" s="389"/>
      <c r="AS33" s="389"/>
      <c r="AT33" s="389"/>
      <c r="AU33" s="389"/>
      <c r="AV33" s="389"/>
      <c r="AW33" s="389"/>
      <c r="AX33" s="389"/>
      <c r="AY33" s="389"/>
      <c r="AZ33" s="389"/>
      <c r="BA33" s="389"/>
      <c r="BB33" s="389"/>
      <c r="BC33" s="389"/>
      <c r="BD33" s="216"/>
      <c r="BE33" s="389" t="s">
        <v>
199</v>
      </c>
      <c r="BF33" s="389"/>
      <c r="BG33" s="389" t="s">
        <v>
200</v>
      </c>
      <c r="BH33" s="389"/>
      <c r="BI33" s="389"/>
      <c r="BJ33" s="389"/>
      <c r="BK33" s="389"/>
      <c r="BL33" s="389"/>
      <c r="BM33" s="389"/>
      <c r="BN33" s="389"/>
      <c r="BO33" s="389"/>
      <c r="BP33" s="389"/>
      <c r="BQ33" s="389"/>
      <c r="BR33" s="389"/>
      <c r="BS33" s="389"/>
      <c r="BT33" s="389"/>
      <c r="BU33" s="389"/>
      <c r="BV33" s="216"/>
      <c r="BW33" s="390" t="s">
        <v>
199</v>
      </c>
      <c r="BX33" s="390"/>
      <c r="BY33" s="389" t="s">
        <v>
201</v>
      </c>
      <c r="BZ33" s="389"/>
      <c r="CA33" s="389"/>
      <c r="CB33" s="389"/>
      <c r="CC33" s="389"/>
      <c r="CD33" s="389"/>
      <c r="CE33" s="389"/>
      <c r="CF33" s="389"/>
      <c r="CG33" s="389"/>
      <c r="CH33" s="389"/>
      <c r="CI33" s="389"/>
      <c r="CJ33" s="389"/>
      <c r="CK33" s="389"/>
      <c r="CL33" s="389"/>
      <c r="CM33" s="389"/>
      <c r="CN33" s="215"/>
      <c r="CO33" s="390" t="s">
        <v>
195</v>
      </c>
      <c r="CP33" s="390"/>
      <c r="CQ33" s="389" t="s">
        <v>
202</v>
      </c>
      <c r="CR33" s="389"/>
      <c r="CS33" s="389"/>
      <c r="CT33" s="389"/>
      <c r="CU33" s="389"/>
      <c r="CV33" s="389"/>
      <c r="CW33" s="389"/>
      <c r="CX33" s="389"/>
      <c r="CY33" s="389"/>
      <c r="CZ33" s="389"/>
      <c r="DA33" s="389"/>
      <c r="DB33" s="389"/>
      <c r="DC33" s="389"/>
      <c r="DD33" s="389"/>
      <c r="DE33" s="389"/>
      <c r="DF33" s="215"/>
      <c r="DG33" s="388" t="s">
        <v>
203</v>
      </c>
      <c r="DH33" s="388"/>
      <c r="DI33" s="217"/>
      <c r="DJ33" s="185"/>
      <c r="DK33" s="185"/>
      <c r="DL33" s="185"/>
      <c r="DM33" s="185"/>
      <c r="DN33" s="185"/>
      <c r="DO33" s="185"/>
    </row>
    <row r="34" spans="1:119" ht="32.25" customHeight="1" x14ac:dyDescent="0.2">
      <c r="A34" s="186"/>
      <c r="B34" s="212"/>
      <c r="C34" s="386">
        <f>
IF(E34="","",1)</f>
        <v>
1</v>
      </c>
      <c r="D34" s="386"/>
      <c r="E34" s="385" t="str">
        <f>
IF('各会計、関係団体の財政状況及び健全化判断比率'!B7="","",'各会計、関係団体の財政状況及び健全化判断比率'!B7)</f>
        <v>
一般会計</v>
      </c>
      <c r="F34" s="385"/>
      <c r="G34" s="385"/>
      <c r="H34" s="385"/>
      <c r="I34" s="385"/>
      <c r="J34" s="385"/>
      <c r="K34" s="385"/>
      <c r="L34" s="385"/>
      <c r="M34" s="385"/>
      <c r="N34" s="385"/>
      <c r="O34" s="385"/>
      <c r="P34" s="385"/>
      <c r="Q34" s="385"/>
      <c r="R34" s="385"/>
      <c r="S34" s="385"/>
      <c r="T34" s="213"/>
      <c r="U34" s="386">
        <f>
IF(W34="","",MAX(C34:D43)+1)</f>
        <v>
2</v>
      </c>
      <c r="V34" s="386"/>
      <c r="W34" s="385" t="str">
        <f>
IF('各会計、関係団体の財政状況及び健全化判断比率'!B28="","",'各会計、関係団体の財政状況及び健全化判断比率'!B28)</f>
        <v>
国民健康保険特別会計</v>
      </c>
      <c r="X34" s="385"/>
      <c r="Y34" s="385"/>
      <c r="Z34" s="385"/>
      <c r="AA34" s="385"/>
      <c r="AB34" s="385"/>
      <c r="AC34" s="385"/>
      <c r="AD34" s="385"/>
      <c r="AE34" s="385"/>
      <c r="AF34" s="385"/>
      <c r="AG34" s="385"/>
      <c r="AH34" s="385"/>
      <c r="AI34" s="385"/>
      <c r="AJ34" s="385"/>
      <c r="AK34" s="385"/>
      <c r="AL34" s="213"/>
      <c r="AM34" s="386" t="str">
        <f>
IF(AO34="","",MAX(C34:D43,U34:V43)+1)</f>
        <v/>
      </c>
      <c r="AN34" s="386"/>
      <c r="AO34" s="385"/>
      <c r="AP34" s="385"/>
      <c r="AQ34" s="385"/>
      <c r="AR34" s="385"/>
      <c r="AS34" s="385"/>
      <c r="AT34" s="385"/>
      <c r="AU34" s="385"/>
      <c r="AV34" s="385"/>
      <c r="AW34" s="385"/>
      <c r="AX34" s="385"/>
      <c r="AY34" s="385"/>
      <c r="AZ34" s="385"/>
      <c r="BA34" s="385"/>
      <c r="BB34" s="385"/>
      <c r="BC34" s="385"/>
      <c r="BD34" s="213"/>
      <c r="BE34" s="386" t="str">
        <f>
IF(BG34="","",MAX(C34:D43,U34:V43,AM34:AN43)+1)</f>
        <v/>
      </c>
      <c r="BF34" s="386"/>
      <c r="BG34" s="385"/>
      <c r="BH34" s="385"/>
      <c r="BI34" s="385"/>
      <c r="BJ34" s="385"/>
      <c r="BK34" s="385"/>
      <c r="BL34" s="385"/>
      <c r="BM34" s="385"/>
      <c r="BN34" s="385"/>
      <c r="BO34" s="385"/>
      <c r="BP34" s="385"/>
      <c r="BQ34" s="385"/>
      <c r="BR34" s="385"/>
      <c r="BS34" s="385"/>
      <c r="BT34" s="385"/>
      <c r="BU34" s="385"/>
      <c r="BV34" s="213"/>
      <c r="BW34" s="386">
        <f>
IF(BY34="","",MAX(C34:D43,U34:V43,AM34:AN43,BE34:BF43)+1)</f>
        <v>
5</v>
      </c>
      <c r="BX34" s="386"/>
      <c r="BY34" s="385" t="str">
        <f>
IF('各会計、関係団体の財政状況及び健全化判断比率'!B68="","",'各会計、関係団体の財政状況及び健全化判断比率'!B68)</f>
        <v>
特別区人事・厚生事務組合</v>
      </c>
      <c r="BZ34" s="385"/>
      <c r="CA34" s="385"/>
      <c r="CB34" s="385"/>
      <c r="CC34" s="385"/>
      <c r="CD34" s="385"/>
      <c r="CE34" s="385"/>
      <c r="CF34" s="385"/>
      <c r="CG34" s="385"/>
      <c r="CH34" s="385"/>
      <c r="CI34" s="385"/>
      <c r="CJ34" s="385"/>
      <c r="CK34" s="385"/>
      <c r="CL34" s="385"/>
      <c r="CM34" s="385"/>
      <c r="CN34" s="213"/>
      <c r="CO34" s="386">
        <f>
IF(CQ34="","",MAX(C34:D43,U34:V43,AM34:AN43,BE34:BF43,BW34:BX43)+1)</f>
        <v>
10</v>
      </c>
      <c r="CP34" s="386"/>
      <c r="CQ34" s="385" t="str">
        <f>
IF('各会計、関係団体の財政状況及び健全化判断比率'!BS7="","",'各会計、関係団体の財政状況及び健全化判断比率'!BS7)</f>
        <v>
墨田まちづくり公社</v>
      </c>
      <c r="CR34" s="385"/>
      <c r="CS34" s="385"/>
      <c r="CT34" s="385"/>
      <c r="CU34" s="385"/>
      <c r="CV34" s="385"/>
      <c r="CW34" s="385"/>
      <c r="CX34" s="385"/>
      <c r="CY34" s="385"/>
      <c r="CZ34" s="385"/>
      <c r="DA34" s="385"/>
      <c r="DB34" s="385"/>
      <c r="DC34" s="385"/>
      <c r="DD34" s="385"/>
      <c r="DE34" s="385"/>
      <c r="DF34" s="210"/>
      <c r="DG34" s="387" t="str">
        <f>
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t="str">
        <f>
IF(E35="","",C34+1)</f>
        <v/>
      </c>
      <c r="D35" s="386"/>
      <c r="E35" s="385" t="str">
        <f>
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
IF(W35="","",U34+1)</f>
        <v>
3</v>
      </c>
      <c r="V35" s="386"/>
      <c r="W35" s="385" t="str">
        <f>
IF('各会計、関係団体の財政状況及び健全化判断比率'!B29="","",'各会計、関係団体の財政状況及び健全化判断比率'!B29)</f>
        <v>
介護保険特別会計</v>
      </c>
      <c r="X35" s="385"/>
      <c r="Y35" s="385"/>
      <c r="Z35" s="385"/>
      <c r="AA35" s="385"/>
      <c r="AB35" s="385"/>
      <c r="AC35" s="385"/>
      <c r="AD35" s="385"/>
      <c r="AE35" s="385"/>
      <c r="AF35" s="385"/>
      <c r="AG35" s="385"/>
      <c r="AH35" s="385"/>
      <c r="AI35" s="385"/>
      <c r="AJ35" s="385"/>
      <c r="AK35" s="385"/>
      <c r="AL35" s="213"/>
      <c r="AM35" s="386" t="str">
        <f t="shared" ref="AM35:AM43" si="0">
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
IF(BG35="","",BE34+1)</f>
        <v/>
      </c>
      <c r="BF35" s="386"/>
      <c r="BG35" s="385"/>
      <c r="BH35" s="385"/>
      <c r="BI35" s="385"/>
      <c r="BJ35" s="385"/>
      <c r="BK35" s="385"/>
      <c r="BL35" s="385"/>
      <c r="BM35" s="385"/>
      <c r="BN35" s="385"/>
      <c r="BO35" s="385"/>
      <c r="BP35" s="385"/>
      <c r="BQ35" s="385"/>
      <c r="BR35" s="385"/>
      <c r="BS35" s="385"/>
      <c r="BT35" s="385"/>
      <c r="BU35" s="385"/>
      <c r="BV35" s="213"/>
      <c r="BW35" s="386">
        <f t="shared" ref="BW35:BW43" si="2">
IF(BY35="","",BW34+1)</f>
        <v>
6</v>
      </c>
      <c r="BX35" s="386"/>
      <c r="BY35" s="385" t="str">
        <f>
IF('各会計、関係団体の財政状況及び健全化判断比率'!B69="","",'各会計、関係団体の財政状況及び健全化判断比率'!B69)</f>
        <v>
特別区競馬組合</v>
      </c>
      <c r="BZ35" s="385"/>
      <c r="CA35" s="385"/>
      <c r="CB35" s="385"/>
      <c r="CC35" s="385"/>
      <c r="CD35" s="385"/>
      <c r="CE35" s="385"/>
      <c r="CF35" s="385"/>
      <c r="CG35" s="385"/>
      <c r="CH35" s="385"/>
      <c r="CI35" s="385"/>
      <c r="CJ35" s="385"/>
      <c r="CK35" s="385"/>
      <c r="CL35" s="385"/>
      <c r="CM35" s="385"/>
      <c r="CN35" s="213"/>
      <c r="CO35" s="386">
        <f t="shared" ref="CO35:CO43" si="3">
IF(CQ35="","",CO34+1)</f>
        <v>
11</v>
      </c>
      <c r="CP35" s="386"/>
      <c r="CQ35" s="385" t="str">
        <f>
IF('各会計、関係団体の財政状況及び健全化判断比率'!BS8="","",'各会計、関係団体の財政状況及び健全化判断比率'!BS8)</f>
        <v>
墨田区文化振興財団</v>
      </c>
      <c r="CR35" s="385"/>
      <c r="CS35" s="385"/>
      <c r="CT35" s="385"/>
      <c r="CU35" s="385"/>
      <c r="CV35" s="385"/>
      <c r="CW35" s="385"/>
      <c r="CX35" s="385"/>
      <c r="CY35" s="385"/>
      <c r="CZ35" s="385"/>
      <c r="DA35" s="385"/>
      <c r="DB35" s="385"/>
      <c r="DC35" s="385"/>
      <c r="DD35" s="385"/>
      <c r="DE35" s="385"/>
      <c r="DF35" s="210"/>
      <c r="DG35" s="387" t="str">
        <f>
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t="str">
        <f>
IF(E36="","",C35+1)</f>
        <v/>
      </c>
      <c r="D36" s="386"/>
      <c r="E36" s="385" t="str">
        <f>
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
IF(W36="","",U35+1)</f>
        <v>
4</v>
      </c>
      <c r="V36" s="386"/>
      <c r="W36" s="385" t="str">
        <f>
IF('各会計、関係団体の財政状況及び健全化判断比率'!B30="","",'各会計、関係団体の財政状況及び健全化判断比率'!B30)</f>
        <v>
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
7</v>
      </c>
      <c r="BX36" s="386"/>
      <c r="BY36" s="385" t="str">
        <f>
IF('各会計、関係団体の財政状況及び健全化判断比率'!B70="","",'各会計、関係団体の財政状況及び健全化判断比率'!B70)</f>
        <v>
東京二十三区清掃一部事務組合</v>
      </c>
      <c r="BZ36" s="385"/>
      <c r="CA36" s="385"/>
      <c r="CB36" s="385"/>
      <c r="CC36" s="385"/>
      <c r="CD36" s="385"/>
      <c r="CE36" s="385"/>
      <c r="CF36" s="385"/>
      <c r="CG36" s="385"/>
      <c r="CH36" s="385"/>
      <c r="CI36" s="385"/>
      <c r="CJ36" s="385"/>
      <c r="CK36" s="385"/>
      <c r="CL36" s="385"/>
      <c r="CM36" s="385"/>
      <c r="CN36" s="213"/>
      <c r="CO36" s="386">
        <f t="shared" si="3"/>
        <v>
12</v>
      </c>
      <c r="CP36" s="386"/>
      <c r="CQ36" s="385" t="str">
        <f>
IF('各会計、関係団体の財政状況及び健全化判断比率'!BS9="","",'各会計、関係団体の財政状況及び健全化判断比率'!BS9)</f>
        <v>
アルカタワーズ</v>
      </c>
      <c r="CR36" s="385"/>
      <c r="CS36" s="385"/>
      <c r="CT36" s="385"/>
      <c r="CU36" s="385"/>
      <c r="CV36" s="385"/>
      <c r="CW36" s="385"/>
      <c r="CX36" s="385"/>
      <c r="CY36" s="385"/>
      <c r="CZ36" s="385"/>
      <c r="DA36" s="385"/>
      <c r="DB36" s="385"/>
      <c r="DC36" s="385"/>
      <c r="DD36" s="385"/>
      <c r="DE36" s="385"/>
      <c r="DF36" s="210"/>
      <c r="DG36" s="387" t="str">
        <f>
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t="str">
        <f>
IF(E37="","",C36+1)</f>
        <v/>
      </c>
      <c r="D37" s="386"/>
      <c r="E37" s="385" t="str">
        <f>
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
8</v>
      </c>
      <c r="BX37" s="386"/>
      <c r="BY37" s="385" t="str">
        <f>
IF('各会計、関係団体の財政状況及び健全化判断比率'!B71="","",'各会計、関係団体の財政状況及び健全化判断比率'!B71)</f>
        <v>
東京都後期高齢者医療広域連合（一般会計）</v>
      </c>
      <c r="BZ37" s="385"/>
      <c r="CA37" s="385"/>
      <c r="CB37" s="385"/>
      <c r="CC37" s="385"/>
      <c r="CD37" s="385"/>
      <c r="CE37" s="385"/>
      <c r="CF37" s="385"/>
      <c r="CG37" s="385"/>
      <c r="CH37" s="385"/>
      <c r="CI37" s="385"/>
      <c r="CJ37" s="385"/>
      <c r="CK37" s="385"/>
      <c r="CL37" s="385"/>
      <c r="CM37" s="385"/>
      <c r="CN37" s="213"/>
      <c r="CO37" s="386">
        <f t="shared" si="3"/>
        <v>
13</v>
      </c>
      <c r="CP37" s="386"/>
      <c r="CQ37" s="385" t="str">
        <f>
IF('各会計、関係団体の財政状況及び健全化判断比率'!BS10="","",'各会計、関係団体の財政状況及び健全化判断比率'!BS10)</f>
        <v>
墨田区土地開発公社</v>
      </c>
      <c r="CR37" s="385"/>
      <c r="CS37" s="385"/>
      <c r="CT37" s="385"/>
      <c r="CU37" s="385"/>
      <c r="CV37" s="385"/>
      <c r="CW37" s="385"/>
      <c r="CX37" s="385"/>
      <c r="CY37" s="385"/>
      <c r="CZ37" s="385"/>
      <c r="DA37" s="385"/>
      <c r="DB37" s="385"/>
      <c r="DC37" s="385"/>
      <c r="DD37" s="385"/>
      <c r="DE37" s="385"/>
      <c r="DF37" s="210"/>
      <c r="DG37" s="387" t="str">
        <f>
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t="str">
        <f t="shared" ref="C38:C43" si="5">
IF(E38="","",C37+1)</f>
        <v/>
      </c>
      <c r="D38" s="386"/>
      <c r="E38" s="385" t="str">
        <f>
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
9</v>
      </c>
      <c r="BX38" s="386"/>
      <c r="BY38" s="385" t="str">
        <f>
IF('各会計、関係団体の財政状況及び健全化判断比率'!B72="","",'各会計、関係団体の財政状況及び健全化判断比率'!B72)</f>
        <v>
東京都後期高齢者医療広域連合（後期高齢者医療特別会計）</v>
      </c>
      <c r="BZ38" s="385"/>
      <c r="CA38" s="385"/>
      <c r="CB38" s="385"/>
      <c r="CC38" s="385"/>
      <c r="CD38" s="385"/>
      <c r="CE38" s="385"/>
      <c r="CF38" s="385"/>
      <c r="CG38" s="385"/>
      <c r="CH38" s="385"/>
      <c r="CI38" s="385"/>
      <c r="CJ38" s="385"/>
      <c r="CK38" s="385"/>
      <c r="CL38" s="385"/>
      <c r="CM38" s="385"/>
      <c r="CN38" s="213"/>
      <c r="CO38" s="386">
        <f t="shared" si="3"/>
        <v>
14</v>
      </c>
      <c r="CP38" s="386"/>
      <c r="CQ38" s="385" t="str">
        <f>
IF('各会計、関係団体の財政状況及び健全化判断比率'!BS11="","",'各会計、関係団体の財政状況及び健全化判断比率'!BS11)</f>
        <v>
国際ファッションセンター</v>
      </c>
      <c r="CR38" s="385"/>
      <c r="CS38" s="385"/>
      <c r="CT38" s="385"/>
      <c r="CU38" s="385"/>
      <c r="CV38" s="385"/>
      <c r="CW38" s="385"/>
      <c r="CX38" s="385"/>
      <c r="CY38" s="385"/>
      <c r="CZ38" s="385"/>
      <c r="DA38" s="385"/>
      <c r="DB38" s="385"/>
      <c r="DC38" s="385"/>
      <c r="DD38" s="385"/>
      <c r="DE38" s="385"/>
      <c r="DF38" s="210"/>
      <c r="DG38" s="387" t="str">
        <f>
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
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
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
15</v>
      </c>
      <c r="CP39" s="386"/>
      <c r="CQ39" s="385" t="str">
        <f>
IF('各会計、関係団体の財政状況及び健全化判断比率'!BS12="","",'各会計、関係団体の財政状況及び健全化判断比率'!BS12)</f>
        <v>
ファッション産業人材育成機構</v>
      </c>
      <c r="CR39" s="385"/>
      <c r="CS39" s="385"/>
      <c r="CT39" s="385"/>
      <c r="CU39" s="385"/>
      <c r="CV39" s="385"/>
      <c r="CW39" s="385"/>
      <c r="CX39" s="385"/>
      <c r="CY39" s="385"/>
      <c r="CZ39" s="385"/>
      <c r="DA39" s="385"/>
      <c r="DB39" s="385"/>
      <c r="DC39" s="385"/>
      <c r="DD39" s="385"/>
      <c r="DE39" s="385"/>
      <c r="DF39" s="210"/>
      <c r="DG39" s="387" t="str">
        <f>
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
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
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
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
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
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
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
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
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
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
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
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
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
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
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
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
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204</v>
      </c>
      <c r="C46" s="185"/>
      <c r="D46" s="185"/>
      <c r="E46" s="185" t="s">
        <v>
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208</v>
      </c>
    </row>
    <row r="50" spans="5:5" x14ac:dyDescent="0.2">
      <c r="E50" s="187" t="s">
        <v>
209</v>
      </c>
    </row>
    <row r="51" spans="5:5" x14ac:dyDescent="0.2">
      <c r="E51" s="187" t="s">
        <v>
210</v>
      </c>
    </row>
    <row r="52" spans="5:5" x14ac:dyDescent="0.2">
      <c r="E52" s="187" t="s">
        <v>
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HcqiF8yG+xsbOKx2UrixPxLhpZGmGfsW6K34prb8S7CrCDCL3ta/CdwRrWm2YqSNL5yA1utc3m9rO4QJtGXUw==" saltValue="aplGeZe6TEhYh2Fuwbi9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
212</v>
      </c>
      <c r="DI1" s="756"/>
      <c r="DJ1" s="756"/>
      <c r="DK1" s="756"/>
      <c r="DL1" s="756"/>
      <c r="DM1" s="756"/>
      <c r="DN1" s="757"/>
      <c r="DO1" s="225"/>
      <c r="DP1" s="755" t="s">
        <v>
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
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
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
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
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
1</v>
      </c>
      <c r="C4" s="698"/>
      <c r="D4" s="698"/>
      <c r="E4" s="698"/>
      <c r="F4" s="698"/>
      <c r="G4" s="698"/>
      <c r="H4" s="698"/>
      <c r="I4" s="698"/>
      <c r="J4" s="698"/>
      <c r="K4" s="698"/>
      <c r="L4" s="698"/>
      <c r="M4" s="698"/>
      <c r="N4" s="698"/>
      <c r="O4" s="698"/>
      <c r="P4" s="698"/>
      <c r="Q4" s="699"/>
      <c r="R4" s="697" t="s">
        <v>
218</v>
      </c>
      <c r="S4" s="698"/>
      <c r="T4" s="698"/>
      <c r="U4" s="698"/>
      <c r="V4" s="698"/>
      <c r="W4" s="698"/>
      <c r="X4" s="698"/>
      <c r="Y4" s="699"/>
      <c r="Z4" s="697" t="s">
        <v>
219</v>
      </c>
      <c r="AA4" s="698"/>
      <c r="AB4" s="698"/>
      <c r="AC4" s="699"/>
      <c r="AD4" s="697" t="s">
        <v>
220</v>
      </c>
      <c r="AE4" s="698"/>
      <c r="AF4" s="698"/>
      <c r="AG4" s="698"/>
      <c r="AH4" s="698"/>
      <c r="AI4" s="698"/>
      <c r="AJ4" s="698"/>
      <c r="AK4" s="699"/>
      <c r="AL4" s="697" t="s">
        <v>
219</v>
      </c>
      <c r="AM4" s="698"/>
      <c r="AN4" s="698"/>
      <c r="AO4" s="699"/>
      <c r="AP4" s="758" t="s">
        <v>
221</v>
      </c>
      <c r="AQ4" s="758"/>
      <c r="AR4" s="758"/>
      <c r="AS4" s="758"/>
      <c r="AT4" s="758"/>
      <c r="AU4" s="758"/>
      <c r="AV4" s="758"/>
      <c r="AW4" s="758"/>
      <c r="AX4" s="758"/>
      <c r="AY4" s="758"/>
      <c r="AZ4" s="758"/>
      <c r="BA4" s="758"/>
      <c r="BB4" s="758"/>
      <c r="BC4" s="758"/>
      <c r="BD4" s="758"/>
      <c r="BE4" s="758"/>
      <c r="BF4" s="758"/>
      <c r="BG4" s="758" t="s">
        <v>
222</v>
      </c>
      <c r="BH4" s="758"/>
      <c r="BI4" s="758"/>
      <c r="BJ4" s="758"/>
      <c r="BK4" s="758"/>
      <c r="BL4" s="758"/>
      <c r="BM4" s="758"/>
      <c r="BN4" s="758"/>
      <c r="BO4" s="758" t="s">
        <v>
219</v>
      </c>
      <c r="BP4" s="758"/>
      <c r="BQ4" s="758"/>
      <c r="BR4" s="758"/>
      <c r="BS4" s="758" t="s">
        <v>
223</v>
      </c>
      <c r="BT4" s="758"/>
      <c r="BU4" s="758"/>
      <c r="BV4" s="758"/>
      <c r="BW4" s="758"/>
      <c r="BX4" s="758"/>
      <c r="BY4" s="758"/>
      <c r="BZ4" s="758"/>
      <c r="CA4" s="758"/>
      <c r="CB4" s="758"/>
      <c r="CD4" s="740" t="s">
        <v>
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
225</v>
      </c>
      <c r="C5" s="723"/>
      <c r="D5" s="723"/>
      <c r="E5" s="723"/>
      <c r="F5" s="723"/>
      <c r="G5" s="723"/>
      <c r="H5" s="723"/>
      <c r="I5" s="723"/>
      <c r="J5" s="723"/>
      <c r="K5" s="723"/>
      <c r="L5" s="723"/>
      <c r="M5" s="723"/>
      <c r="N5" s="723"/>
      <c r="O5" s="723"/>
      <c r="P5" s="723"/>
      <c r="Q5" s="724"/>
      <c r="R5" s="688">
        <v>
24635767</v>
      </c>
      <c r="S5" s="689"/>
      <c r="T5" s="689"/>
      <c r="U5" s="689"/>
      <c r="V5" s="689"/>
      <c r="W5" s="689"/>
      <c r="X5" s="689"/>
      <c r="Y5" s="735"/>
      <c r="Z5" s="753">
        <v>
20.3</v>
      </c>
      <c r="AA5" s="753"/>
      <c r="AB5" s="753"/>
      <c r="AC5" s="753"/>
      <c r="AD5" s="754">
        <v>
24635767</v>
      </c>
      <c r="AE5" s="754"/>
      <c r="AF5" s="754"/>
      <c r="AG5" s="754"/>
      <c r="AH5" s="754"/>
      <c r="AI5" s="754"/>
      <c r="AJ5" s="754"/>
      <c r="AK5" s="754"/>
      <c r="AL5" s="736">
        <v>
33.9</v>
      </c>
      <c r="AM5" s="705"/>
      <c r="AN5" s="705"/>
      <c r="AO5" s="737"/>
      <c r="AP5" s="722" t="s">
        <v>
226</v>
      </c>
      <c r="AQ5" s="723"/>
      <c r="AR5" s="723"/>
      <c r="AS5" s="723"/>
      <c r="AT5" s="723"/>
      <c r="AU5" s="723"/>
      <c r="AV5" s="723"/>
      <c r="AW5" s="723"/>
      <c r="AX5" s="723"/>
      <c r="AY5" s="723"/>
      <c r="AZ5" s="723"/>
      <c r="BA5" s="723"/>
      <c r="BB5" s="723"/>
      <c r="BC5" s="723"/>
      <c r="BD5" s="723"/>
      <c r="BE5" s="723"/>
      <c r="BF5" s="724"/>
      <c r="BG5" s="623">
        <v>
24621908</v>
      </c>
      <c r="BH5" s="626"/>
      <c r="BI5" s="626"/>
      <c r="BJ5" s="626"/>
      <c r="BK5" s="626"/>
      <c r="BL5" s="626"/>
      <c r="BM5" s="626"/>
      <c r="BN5" s="627"/>
      <c r="BO5" s="685">
        <v>
99.9</v>
      </c>
      <c r="BP5" s="685"/>
      <c r="BQ5" s="685"/>
      <c r="BR5" s="685"/>
      <c r="BS5" s="686" t="s">
        <v>
144</v>
      </c>
      <c r="BT5" s="686"/>
      <c r="BU5" s="686"/>
      <c r="BV5" s="686"/>
      <c r="BW5" s="686"/>
      <c r="BX5" s="686"/>
      <c r="BY5" s="686"/>
      <c r="BZ5" s="686"/>
      <c r="CA5" s="686"/>
      <c r="CB5" s="727"/>
      <c r="CD5" s="740" t="s">
        <v>
221</v>
      </c>
      <c r="CE5" s="741"/>
      <c r="CF5" s="741"/>
      <c r="CG5" s="741"/>
      <c r="CH5" s="741"/>
      <c r="CI5" s="741"/>
      <c r="CJ5" s="741"/>
      <c r="CK5" s="741"/>
      <c r="CL5" s="741"/>
      <c r="CM5" s="741"/>
      <c r="CN5" s="741"/>
      <c r="CO5" s="741"/>
      <c r="CP5" s="741"/>
      <c r="CQ5" s="742"/>
      <c r="CR5" s="740" t="s">
        <v>
227</v>
      </c>
      <c r="CS5" s="741"/>
      <c r="CT5" s="741"/>
      <c r="CU5" s="741"/>
      <c r="CV5" s="741"/>
      <c r="CW5" s="741"/>
      <c r="CX5" s="741"/>
      <c r="CY5" s="742"/>
      <c r="CZ5" s="740" t="s">
        <v>
219</v>
      </c>
      <c r="DA5" s="741"/>
      <c r="DB5" s="741"/>
      <c r="DC5" s="742"/>
      <c r="DD5" s="740" t="s">
        <v>
228</v>
      </c>
      <c r="DE5" s="741"/>
      <c r="DF5" s="741"/>
      <c r="DG5" s="741"/>
      <c r="DH5" s="741"/>
      <c r="DI5" s="741"/>
      <c r="DJ5" s="741"/>
      <c r="DK5" s="741"/>
      <c r="DL5" s="741"/>
      <c r="DM5" s="741"/>
      <c r="DN5" s="741"/>
      <c r="DO5" s="741"/>
      <c r="DP5" s="742"/>
      <c r="DQ5" s="740" t="s">
        <v>
229</v>
      </c>
      <c r="DR5" s="741"/>
      <c r="DS5" s="741"/>
      <c r="DT5" s="741"/>
      <c r="DU5" s="741"/>
      <c r="DV5" s="741"/>
      <c r="DW5" s="741"/>
      <c r="DX5" s="741"/>
      <c r="DY5" s="741"/>
      <c r="DZ5" s="741"/>
      <c r="EA5" s="741"/>
      <c r="EB5" s="741"/>
      <c r="EC5" s="742"/>
    </row>
    <row r="6" spans="2:143" ht="11.25" customHeight="1" x14ac:dyDescent="0.2">
      <c r="B6" s="620" t="s">
        <v>
230</v>
      </c>
      <c r="C6" s="621"/>
      <c r="D6" s="621"/>
      <c r="E6" s="621"/>
      <c r="F6" s="621"/>
      <c r="G6" s="621"/>
      <c r="H6" s="621"/>
      <c r="I6" s="621"/>
      <c r="J6" s="621"/>
      <c r="K6" s="621"/>
      <c r="L6" s="621"/>
      <c r="M6" s="621"/>
      <c r="N6" s="621"/>
      <c r="O6" s="621"/>
      <c r="P6" s="621"/>
      <c r="Q6" s="622"/>
      <c r="R6" s="623">
        <v>
357350</v>
      </c>
      <c r="S6" s="626"/>
      <c r="T6" s="626"/>
      <c r="U6" s="626"/>
      <c r="V6" s="626"/>
      <c r="W6" s="626"/>
      <c r="X6" s="626"/>
      <c r="Y6" s="627"/>
      <c r="Z6" s="685">
        <v>
0.3</v>
      </c>
      <c r="AA6" s="685"/>
      <c r="AB6" s="685"/>
      <c r="AC6" s="685"/>
      <c r="AD6" s="686">
        <v>
357350</v>
      </c>
      <c r="AE6" s="686"/>
      <c r="AF6" s="686"/>
      <c r="AG6" s="686"/>
      <c r="AH6" s="686"/>
      <c r="AI6" s="686"/>
      <c r="AJ6" s="686"/>
      <c r="AK6" s="686"/>
      <c r="AL6" s="628">
        <v>
0.5</v>
      </c>
      <c r="AM6" s="629"/>
      <c r="AN6" s="629"/>
      <c r="AO6" s="687"/>
      <c r="AP6" s="620" t="s">
        <v>
231</v>
      </c>
      <c r="AQ6" s="621"/>
      <c r="AR6" s="621"/>
      <c r="AS6" s="621"/>
      <c r="AT6" s="621"/>
      <c r="AU6" s="621"/>
      <c r="AV6" s="621"/>
      <c r="AW6" s="621"/>
      <c r="AX6" s="621"/>
      <c r="AY6" s="621"/>
      <c r="AZ6" s="621"/>
      <c r="BA6" s="621"/>
      <c r="BB6" s="621"/>
      <c r="BC6" s="621"/>
      <c r="BD6" s="621"/>
      <c r="BE6" s="621"/>
      <c r="BF6" s="622"/>
      <c r="BG6" s="623">
        <v>
24621908</v>
      </c>
      <c r="BH6" s="626"/>
      <c r="BI6" s="626"/>
      <c r="BJ6" s="626"/>
      <c r="BK6" s="626"/>
      <c r="BL6" s="626"/>
      <c r="BM6" s="626"/>
      <c r="BN6" s="627"/>
      <c r="BO6" s="685">
        <v>
99.9</v>
      </c>
      <c r="BP6" s="685"/>
      <c r="BQ6" s="685"/>
      <c r="BR6" s="685"/>
      <c r="BS6" s="686" t="s">
        <v>
232</v>
      </c>
      <c r="BT6" s="686"/>
      <c r="BU6" s="686"/>
      <c r="BV6" s="686"/>
      <c r="BW6" s="686"/>
      <c r="BX6" s="686"/>
      <c r="BY6" s="686"/>
      <c r="BZ6" s="686"/>
      <c r="CA6" s="686"/>
      <c r="CB6" s="727"/>
      <c r="CD6" s="694" t="s">
        <v>
233</v>
      </c>
      <c r="CE6" s="695"/>
      <c r="CF6" s="695"/>
      <c r="CG6" s="695"/>
      <c r="CH6" s="695"/>
      <c r="CI6" s="695"/>
      <c r="CJ6" s="695"/>
      <c r="CK6" s="695"/>
      <c r="CL6" s="695"/>
      <c r="CM6" s="695"/>
      <c r="CN6" s="695"/>
      <c r="CO6" s="695"/>
      <c r="CP6" s="695"/>
      <c r="CQ6" s="696"/>
      <c r="CR6" s="623">
        <v>
629978</v>
      </c>
      <c r="CS6" s="626"/>
      <c r="CT6" s="626"/>
      <c r="CU6" s="626"/>
      <c r="CV6" s="626"/>
      <c r="CW6" s="626"/>
      <c r="CX6" s="626"/>
      <c r="CY6" s="627"/>
      <c r="CZ6" s="736">
        <v>
0.5</v>
      </c>
      <c r="DA6" s="705"/>
      <c r="DB6" s="705"/>
      <c r="DC6" s="739"/>
      <c r="DD6" s="631" t="s">
        <v>
144</v>
      </c>
      <c r="DE6" s="626"/>
      <c r="DF6" s="626"/>
      <c r="DG6" s="626"/>
      <c r="DH6" s="626"/>
      <c r="DI6" s="626"/>
      <c r="DJ6" s="626"/>
      <c r="DK6" s="626"/>
      <c r="DL6" s="626"/>
      <c r="DM6" s="626"/>
      <c r="DN6" s="626"/>
      <c r="DO6" s="626"/>
      <c r="DP6" s="627"/>
      <c r="DQ6" s="631">
        <v>
629900</v>
      </c>
      <c r="DR6" s="626"/>
      <c r="DS6" s="626"/>
      <c r="DT6" s="626"/>
      <c r="DU6" s="626"/>
      <c r="DV6" s="626"/>
      <c r="DW6" s="626"/>
      <c r="DX6" s="626"/>
      <c r="DY6" s="626"/>
      <c r="DZ6" s="626"/>
      <c r="EA6" s="626"/>
      <c r="EB6" s="626"/>
      <c r="EC6" s="666"/>
    </row>
    <row r="7" spans="2:143" ht="11.25" customHeight="1" x14ac:dyDescent="0.2">
      <c r="B7" s="620" t="s">
        <v>
234</v>
      </c>
      <c r="C7" s="621"/>
      <c r="D7" s="621"/>
      <c r="E7" s="621"/>
      <c r="F7" s="621"/>
      <c r="G7" s="621"/>
      <c r="H7" s="621"/>
      <c r="I7" s="621"/>
      <c r="J7" s="621"/>
      <c r="K7" s="621"/>
      <c r="L7" s="621"/>
      <c r="M7" s="621"/>
      <c r="N7" s="621"/>
      <c r="O7" s="621"/>
      <c r="P7" s="621"/>
      <c r="Q7" s="622"/>
      <c r="R7" s="623">
        <v>
93320</v>
      </c>
      <c r="S7" s="626"/>
      <c r="T7" s="626"/>
      <c r="U7" s="626"/>
      <c r="V7" s="626"/>
      <c r="W7" s="626"/>
      <c r="X7" s="626"/>
      <c r="Y7" s="627"/>
      <c r="Z7" s="685">
        <v>
0.1</v>
      </c>
      <c r="AA7" s="685"/>
      <c r="AB7" s="685"/>
      <c r="AC7" s="685"/>
      <c r="AD7" s="686">
        <v>
93320</v>
      </c>
      <c r="AE7" s="686"/>
      <c r="AF7" s="686"/>
      <c r="AG7" s="686"/>
      <c r="AH7" s="686"/>
      <c r="AI7" s="686"/>
      <c r="AJ7" s="686"/>
      <c r="AK7" s="686"/>
      <c r="AL7" s="628">
        <v>
0.1</v>
      </c>
      <c r="AM7" s="629"/>
      <c r="AN7" s="629"/>
      <c r="AO7" s="687"/>
      <c r="AP7" s="620" t="s">
        <v>
235</v>
      </c>
      <c r="AQ7" s="621"/>
      <c r="AR7" s="621"/>
      <c r="AS7" s="621"/>
      <c r="AT7" s="621"/>
      <c r="AU7" s="621"/>
      <c r="AV7" s="621"/>
      <c r="AW7" s="621"/>
      <c r="AX7" s="621"/>
      <c r="AY7" s="621"/>
      <c r="AZ7" s="621"/>
      <c r="BA7" s="621"/>
      <c r="BB7" s="621"/>
      <c r="BC7" s="621"/>
      <c r="BD7" s="621"/>
      <c r="BE7" s="621"/>
      <c r="BF7" s="622"/>
      <c r="BG7" s="623">
        <v>
22428961</v>
      </c>
      <c r="BH7" s="626"/>
      <c r="BI7" s="626"/>
      <c r="BJ7" s="626"/>
      <c r="BK7" s="626"/>
      <c r="BL7" s="626"/>
      <c r="BM7" s="626"/>
      <c r="BN7" s="627"/>
      <c r="BO7" s="685">
        <v>
91</v>
      </c>
      <c r="BP7" s="685"/>
      <c r="BQ7" s="685"/>
      <c r="BR7" s="685"/>
      <c r="BS7" s="686" t="s">
        <v>
232</v>
      </c>
      <c r="BT7" s="686"/>
      <c r="BU7" s="686"/>
      <c r="BV7" s="686"/>
      <c r="BW7" s="686"/>
      <c r="BX7" s="686"/>
      <c r="BY7" s="686"/>
      <c r="BZ7" s="686"/>
      <c r="CA7" s="686"/>
      <c r="CB7" s="727"/>
      <c r="CD7" s="667" t="s">
        <v>
236</v>
      </c>
      <c r="CE7" s="664"/>
      <c r="CF7" s="664"/>
      <c r="CG7" s="664"/>
      <c r="CH7" s="664"/>
      <c r="CI7" s="664"/>
      <c r="CJ7" s="664"/>
      <c r="CK7" s="664"/>
      <c r="CL7" s="664"/>
      <c r="CM7" s="664"/>
      <c r="CN7" s="664"/>
      <c r="CO7" s="664"/>
      <c r="CP7" s="664"/>
      <c r="CQ7" s="665"/>
      <c r="CR7" s="623">
        <v>
15001215</v>
      </c>
      <c r="CS7" s="626"/>
      <c r="CT7" s="626"/>
      <c r="CU7" s="626"/>
      <c r="CV7" s="626"/>
      <c r="CW7" s="626"/>
      <c r="CX7" s="626"/>
      <c r="CY7" s="627"/>
      <c r="CZ7" s="685">
        <v>
12.8</v>
      </c>
      <c r="DA7" s="685"/>
      <c r="DB7" s="685"/>
      <c r="DC7" s="685"/>
      <c r="DD7" s="631">
        <v>
842880</v>
      </c>
      <c r="DE7" s="626"/>
      <c r="DF7" s="626"/>
      <c r="DG7" s="626"/>
      <c r="DH7" s="626"/>
      <c r="DI7" s="626"/>
      <c r="DJ7" s="626"/>
      <c r="DK7" s="626"/>
      <c r="DL7" s="626"/>
      <c r="DM7" s="626"/>
      <c r="DN7" s="626"/>
      <c r="DO7" s="626"/>
      <c r="DP7" s="627"/>
      <c r="DQ7" s="631">
        <v>
13477747</v>
      </c>
      <c r="DR7" s="626"/>
      <c r="DS7" s="626"/>
      <c r="DT7" s="626"/>
      <c r="DU7" s="626"/>
      <c r="DV7" s="626"/>
      <c r="DW7" s="626"/>
      <c r="DX7" s="626"/>
      <c r="DY7" s="626"/>
      <c r="DZ7" s="626"/>
      <c r="EA7" s="626"/>
      <c r="EB7" s="626"/>
      <c r="EC7" s="666"/>
    </row>
    <row r="8" spans="2:143" ht="11.25" customHeight="1" x14ac:dyDescent="0.2">
      <c r="B8" s="620" t="s">
        <v>
237</v>
      </c>
      <c r="C8" s="621"/>
      <c r="D8" s="621"/>
      <c r="E8" s="621"/>
      <c r="F8" s="621"/>
      <c r="G8" s="621"/>
      <c r="H8" s="621"/>
      <c r="I8" s="621"/>
      <c r="J8" s="621"/>
      <c r="K8" s="621"/>
      <c r="L8" s="621"/>
      <c r="M8" s="621"/>
      <c r="N8" s="621"/>
      <c r="O8" s="621"/>
      <c r="P8" s="621"/>
      <c r="Q8" s="622"/>
      <c r="R8" s="623">
        <v>
311430</v>
      </c>
      <c r="S8" s="626"/>
      <c r="T8" s="626"/>
      <c r="U8" s="626"/>
      <c r="V8" s="626"/>
      <c r="W8" s="626"/>
      <c r="X8" s="626"/>
      <c r="Y8" s="627"/>
      <c r="Z8" s="685">
        <v>
0.3</v>
      </c>
      <c r="AA8" s="685"/>
      <c r="AB8" s="685"/>
      <c r="AC8" s="685"/>
      <c r="AD8" s="686">
        <v>
311430</v>
      </c>
      <c r="AE8" s="686"/>
      <c r="AF8" s="686"/>
      <c r="AG8" s="686"/>
      <c r="AH8" s="686"/>
      <c r="AI8" s="686"/>
      <c r="AJ8" s="686"/>
      <c r="AK8" s="686"/>
      <c r="AL8" s="628">
        <v>
0.4</v>
      </c>
      <c r="AM8" s="629"/>
      <c r="AN8" s="629"/>
      <c r="AO8" s="687"/>
      <c r="AP8" s="620" t="s">
        <v>
238</v>
      </c>
      <c r="AQ8" s="621"/>
      <c r="AR8" s="621"/>
      <c r="AS8" s="621"/>
      <c r="AT8" s="621"/>
      <c r="AU8" s="621"/>
      <c r="AV8" s="621"/>
      <c r="AW8" s="621"/>
      <c r="AX8" s="621"/>
      <c r="AY8" s="621"/>
      <c r="AZ8" s="621"/>
      <c r="BA8" s="621"/>
      <c r="BB8" s="621"/>
      <c r="BC8" s="621"/>
      <c r="BD8" s="621"/>
      <c r="BE8" s="621"/>
      <c r="BF8" s="622"/>
      <c r="BG8" s="623">
        <v>
534253</v>
      </c>
      <c r="BH8" s="626"/>
      <c r="BI8" s="626"/>
      <c r="BJ8" s="626"/>
      <c r="BK8" s="626"/>
      <c r="BL8" s="626"/>
      <c r="BM8" s="626"/>
      <c r="BN8" s="627"/>
      <c r="BO8" s="685">
        <v>
2.2000000000000002</v>
      </c>
      <c r="BP8" s="685"/>
      <c r="BQ8" s="685"/>
      <c r="BR8" s="685"/>
      <c r="BS8" s="631" t="s">
        <v>
232</v>
      </c>
      <c r="BT8" s="626"/>
      <c r="BU8" s="626"/>
      <c r="BV8" s="626"/>
      <c r="BW8" s="626"/>
      <c r="BX8" s="626"/>
      <c r="BY8" s="626"/>
      <c r="BZ8" s="626"/>
      <c r="CA8" s="626"/>
      <c r="CB8" s="666"/>
      <c r="CD8" s="667" t="s">
        <v>
239</v>
      </c>
      <c r="CE8" s="664"/>
      <c r="CF8" s="664"/>
      <c r="CG8" s="664"/>
      <c r="CH8" s="664"/>
      <c r="CI8" s="664"/>
      <c r="CJ8" s="664"/>
      <c r="CK8" s="664"/>
      <c r="CL8" s="664"/>
      <c r="CM8" s="664"/>
      <c r="CN8" s="664"/>
      <c r="CO8" s="664"/>
      <c r="CP8" s="664"/>
      <c r="CQ8" s="665"/>
      <c r="CR8" s="623">
        <v>
64311007</v>
      </c>
      <c r="CS8" s="626"/>
      <c r="CT8" s="626"/>
      <c r="CU8" s="626"/>
      <c r="CV8" s="626"/>
      <c r="CW8" s="626"/>
      <c r="CX8" s="626"/>
      <c r="CY8" s="627"/>
      <c r="CZ8" s="685">
        <v>
54.7</v>
      </c>
      <c r="DA8" s="685"/>
      <c r="DB8" s="685"/>
      <c r="DC8" s="685"/>
      <c r="DD8" s="631">
        <v>
2759368</v>
      </c>
      <c r="DE8" s="626"/>
      <c r="DF8" s="626"/>
      <c r="DG8" s="626"/>
      <c r="DH8" s="626"/>
      <c r="DI8" s="626"/>
      <c r="DJ8" s="626"/>
      <c r="DK8" s="626"/>
      <c r="DL8" s="626"/>
      <c r="DM8" s="626"/>
      <c r="DN8" s="626"/>
      <c r="DO8" s="626"/>
      <c r="DP8" s="627"/>
      <c r="DQ8" s="631">
        <v>
34991595</v>
      </c>
      <c r="DR8" s="626"/>
      <c r="DS8" s="626"/>
      <c r="DT8" s="626"/>
      <c r="DU8" s="626"/>
      <c r="DV8" s="626"/>
      <c r="DW8" s="626"/>
      <c r="DX8" s="626"/>
      <c r="DY8" s="626"/>
      <c r="DZ8" s="626"/>
      <c r="EA8" s="626"/>
      <c r="EB8" s="626"/>
      <c r="EC8" s="666"/>
    </row>
    <row r="9" spans="2:143" ht="11.25" customHeight="1" x14ac:dyDescent="0.2">
      <c r="B9" s="620" t="s">
        <v>
240</v>
      </c>
      <c r="C9" s="621"/>
      <c r="D9" s="621"/>
      <c r="E9" s="621"/>
      <c r="F9" s="621"/>
      <c r="G9" s="621"/>
      <c r="H9" s="621"/>
      <c r="I9" s="621"/>
      <c r="J9" s="621"/>
      <c r="K9" s="621"/>
      <c r="L9" s="621"/>
      <c r="M9" s="621"/>
      <c r="N9" s="621"/>
      <c r="O9" s="621"/>
      <c r="P9" s="621"/>
      <c r="Q9" s="622"/>
      <c r="R9" s="623">
        <v>
255250</v>
      </c>
      <c r="S9" s="626"/>
      <c r="T9" s="626"/>
      <c r="U9" s="626"/>
      <c r="V9" s="626"/>
      <c r="W9" s="626"/>
      <c r="X9" s="626"/>
      <c r="Y9" s="627"/>
      <c r="Z9" s="685">
        <v>
0.2</v>
      </c>
      <c r="AA9" s="685"/>
      <c r="AB9" s="685"/>
      <c r="AC9" s="685"/>
      <c r="AD9" s="686">
        <v>
255250</v>
      </c>
      <c r="AE9" s="686"/>
      <c r="AF9" s="686"/>
      <c r="AG9" s="686"/>
      <c r="AH9" s="686"/>
      <c r="AI9" s="686"/>
      <c r="AJ9" s="686"/>
      <c r="AK9" s="686"/>
      <c r="AL9" s="628">
        <v>
0.4</v>
      </c>
      <c r="AM9" s="629"/>
      <c r="AN9" s="629"/>
      <c r="AO9" s="687"/>
      <c r="AP9" s="620" t="s">
        <v>
241</v>
      </c>
      <c r="AQ9" s="621"/>
      <c r="AR9" s="621"/>
      <c r="AS9" s="621"/>
      <c r="AT9" s="621"/>
      <c r="AU9" s="621"/>
      <c r="AV9" s="621"/>
      <c r="AW9" s="621"/>
      <c r="AX9" s="621"/>
      <c r="AY9" s="621"/>
      <c r="AZ9" s="621"/>
      <c r="BA9" s="621"/>
      <c r="BB9" s="621"/>
      <c r="BC9" s="621"/>
      <c r="BD9" s="621"/>
      <c r="BE9" s="621"/>
      <c r="BF9" s="622"/>
      <c r="BG9" s="623">
        <v>
21894708</v>
      </c>
      <c r="BH9" s="626"/>
      <c r="BI9" s="626"/>
      <c r="BJ9" s="626"/>
      <c r="BK9" s="626"/>
      <c r="BL9" s="626"/>
      <c r="BM9" s="626"/>
      <c r="BN9" s="627"/>
      <c r="BO9" s="685">
        <v>
88.9</v>
      </c>
      <c r="BP9" s="685"/>
      <c r="BQ9" s="685"/>
      <c r="BR9" s="685"/>
      <c r="BS9" s="631" t="s">
        <v>
232</v>
      </c>
      <c r="BT9" s="626"/>
      <c r="BU9" s="626"/>
      <c r="BV9" s="626"/>
      <c r="BW9" s="626"/>
      <c r="BX9" s="626"/>
      <c r="BY9" s="626"/>
      <c r="BZ9" s="626"/>
      <c r="CA9" s="626"/>
      <c r="CB9" s="666"/>
      <c r="CD9" s="667" t="s">
        <v>
242</v>
      </c>
      <c r="CE9" s="664"/>
      <c r="CF9" s="664"/>
      <c r="CG9" s="664"/>
      <c r="CH9" s="664"/>
      <c r="CI9" s="664"/>
      <c r="CJ9" s="664"/>
      <c r="CK9" s="664"/>
      <c r="CL9" s="664"/>
      <c r="CM9" s="664"/>
      <c r="CN9" s="664"/>
      <c r="CO9" s="664"/>
      <c r="CP9" s="664"/>
      <c r="CQ9" s="665"/>
      <c r="CR9" s="623">
        <v>
7483010</v>
      </c>
      <c r="CS9" s="626"/>
      <c r="CT9" s="626"/>
      <c r="CU9" s="626"/>
      <c r="CV9" s="626"/>
      <c r="CW9" s="626"/>
      <c r="CX9" s="626"/>
      <c r="CY9" s="627"/>
      <c r="CZ9" s="685">
        <v>
6.4</v>
      </c>
      <c r="DA9" s="685"/>
      <c r="DB9" s="685"/>
      <c r="DC9" s="685"/>
      <c r="DD9" s="631">
        <v>
22327</v>
      </c>
      <c r="DE9" s="626"/>
      <c r="DF9" s="626"/>
      <c r="DG9" s="626"/>
      <c r="DH9" s="626"/>
      <c r="DI9" s="626"/>
      <c r="DJ9" s="626"/>
      <c r="DK9" s="626"/>
      <c r="DL9" s="626"/>
      <c r="DM9" s="626"/>
      <c r="DN9" s="626"/>
      <c r="DO9" s="626"/>
      <c r="DP9" s="627"/>
      <c r="DQ9" s="631">
        <v>
6220305</v>
      </c>
      <c r="DR9" s="626"/>
      <c r="DS9" s="626"/>
      <c r="DT9" s="626"/>
      <c r="DU9" s="626"/>
      <c r="DV9" s="626"/>
      <c r="DW9" s="626"/>
      <c r="DX9" s="626"/>
      <c r="DY9" s="626"/>
      <c r="DZ9" s="626"/>
      <c r="EA9" s="626"/>
      <c r="EB9" s="626"/>
      <c r="EC9" s="666"/>
    </row>
    <row r="10" spans="2:143" ht="11.25" customHeight="1" x14ac:dyDescent="0.2">
      <c r="B10" s="620" t="s">
        <v>
243</v>
      </c>
      <c r="C10" s="621"/>
      <c r="D10" s="621"/>
      <c r="E10" s="621"/>
      <c r="F10" s="621"/>
      <c r="G10" s="621"/>
      <c r="H10" s="621"/>
      <c r="I10" s="621"/>
      <c r="J10" s="621"/>
      <c r="K10" s="621"/>
      <c r="L10" s="621"/>
      <c r="M10" s="621"/>
      <c r="N10" s="621"/>
      <c r="O10" s="621"/>
      <c r="P10" s="621"/>
      <c r="Q10" s="622"/>
      <c r="R10" s="623" t="s">
        <v>
144</v>
      </c>
      <c r="S10" s="626"/>
      <c r="T10" s="626"/>
      <c r="U10" s="626"/>
      <c r="V10" s="626"/>
      <c r="W10" s="626"/>
      <c r="X10" s="626"/>
      <c r="Y10" s="627"/>
      <c r="Z10" s="685" t="s">
        <v>
144</v>
      </c>
      <c r="AA10" s="685"/>
      <c r="AB10" s="685"/>
      <c r="AC10" s="685"/>
      <c r="AD10" s="686" t="s">
        <v>
232</v>
      </c>
      <c r="AE10" s="686"/>
      <c r="AF10" s="686"/>
      <c r="AG10" s="686"/>
      <c r="AH10" s="686"/>
      <c r="AI10" s="686"/>
      <c r="AJ10" s="686"/>
      <c r="AK10" s="686"/>
      <c r="AL10" s="628" t="s">
        <v>
232</v>
      </c>
      <c r="AM10" s="629"/>
      <c r="AN10" s="629"/>
      <c r="AO10" s="687"/>
      <c r="AP10" s="620" t="s">
        <v>
244</v>
      </c>
      <c r="AQ10" s="621"/>
      <c r="AR10" s="621"/>
      <c r="AS10" s="621"/>
      <c r="AT10" s="621"/>
      <c r="AU10" s="621"/>
      <c r="AV10" s="621"/>
      <c r="AW10" s="621"/>
      <c r="AX10" s="621"/>
      <c r="AY10" s="621"/>
      <c r="AZ10" s="621"/>
      <c r="BA10" s="621"/>
      <c r="BB10" s="621"/>
      <c r="BC10" s="621"/>
      <c r="BD10" s="621"/>
      <c r="BE10" s="621"/>
      <c r="BF10" s="622"/>
      <c r="BG10" s="623" t="s">
        <v>
232</v>
      </c>
      <c r="BH10" s="626"/>
      <c r="BI10" s="626"/>
      <c r="BJ10" s="626"/>
      <c r="BK10" s="626"/>
      <c r="BL10" s="626"/>
      <c r="BM10" s="626"/>
      <c r="BN10" s="627"/>
      <c r="BO10" s="685" t="s">
        <v>
232</v>
      </c>
      <c r="BP10" s="685"/>
      <c r="BQ10" s="685"/>
      <c r="BR10" s="685"/>
      <c r="BS10" s="631" t="s">
        <v>
232</v>
      </c>
      <c r="BT10" s="626"/>
      <c r="BU10" s="626"/>
      <c r="BV10" s="626"/>
      <c r="BW10" s="626"/>
      <c r="BX10" s="626"/>
      <c r="BY10" s="626"/>
      <c r="BZ10" s="626"/>
      <c r="CA10" s="626"/>
      <c r="CB10" s="666"/>
      <c r="CD10" s="667" t="s">
        <v>
245</v>
      </c>
      <c r="CE10" s="664"/>
      <c r="CF10" s="664"/>
      <c r="CG10" s="664"/>
      <c r="CH10" s="664"/>
      <c r="CI10" s="664"/>
      <c r="CJ10" s="664"/>
      <c r="CK10" s="664"/>
      <c r="CL10" s="664"/>
      <c r="CM10" s="664"/>
      <c r="CN10" s="664"/>
      <c r="CO10" s="664"/>
      <c r="CP10" s="664"/>
      <c r="CQ10" s="665"/>
      <c r="CR10" s="623">
        <v>
145131</v>
      </c>
      <c r="CS10" s="626"/>
      <c r="CT10" s="626"/>
      <c r="CU10" s="626"/>
      <c r="CV10" s="626"/>
      <c r="CW10" s="626"/>
      <c r="CX10" s="626"/>
      <c r="CY10" s="627"/>
      <c r="CZ10" s="685">
        <v>
0.1</v>
      </c>
      <c r="DA10" s="685"/>
      <c r="DB10" s="685"/>
      <c r="DC10" s="685"/>
      <c r="DD10" s="631" t="s">
        <v>
232</v>
      </c>
      <c r="DE10" s="626"/>
      <c r="DF10" s="626"/>
      <c r="DG10" s="626"/>
      <c r="DH10" s="626"/>
      <c r="DI10" s="626"/>
      <c r="DJ10" s="626"/>
      <c r="DK10" s="626"/>
      <c r="DL10" s="626"/>
      <c r="DM10" s="626"/>
      <c r="DN10" s="626"/>
      <c r="DO10" s="626"/>
      <c r="DP10" s="627"/>
      <c r="DQ10" s="631">
        <v>
131379</v>
      </c>
      <c r="DR10" s="626"/>
      <c r="DS10" s="626"/>
      <c r="DT10" s="626"/>
      <c r="DU10" s="626"/>
      <c r="DV10" s="626"/>
      <c r="DW10" s="626"/>
      <c r="DX10" s="626"/>
      <c r="DY10" s="626"/>
      <c r="DZ10" s="626"/>
      <c r="EA10" s="626"/>
      <c r="EB10" s="626"/>
      <c r="EC10" s="666"/>
    </row>
    <row r="11" spans="2:143" ht="11.25" customHeight="1" x14ac:dyDescent="0.2">
      <c r="B11" s="620" t="s">
        <v>
246</v>
      </c>
      <c r="C11" s="621"/>
      <c r="D11" s="621"/>
      <c r="E11" s="621"/>
      <c r="F11" s="621"/>
      <c r="G11" s="621"/>
      <c r="H11" s="621"/>
      <c r="I11" s="621"/>
      <c r="J11" s="621"/>
      <c r="K11" s="621"/>
      <c r="L11" s="621"/>
      <c r="M11" s="621"/>
      <c r="N11" s="621"/>
      <c r="O11" s="621"/>
      <c r="P11" s="621"/>
      <c r="Q11" s="622"/>
      <c r="R11" s="623" t="s">
        <v>
232</v>
      </c>
      <c r="S11" s="626"/>
      <c r="T11" s="626"/>
      <c r="U11" s="626"/>
      <c r="V11" s="626"/>
      <c r="W11" s="626"/>
      <c r="X11" s="626"/>
      <c r="Y11" s="627"/>
      <c r="Z11" s="685" t="s">
        <v>
144</v>
      </c>
      <c r="AA11" s="685"/>
      <c r="AB11" s="685"/>
      <c r="AC11" s="685"/>
      <c r="AD11" s="686" t="s">
        <v>
232</v>
      </c>
      <c r="AE11" s="686"/>
      <c r="AF11" s="686"/>
      <c r="AG11" s="686"/>
      <c r="AH11" s="686"/>
      <c r="AI11" s="686"/>
      <c r="AJ11" s="686"/>
      <c r="AK11" s="686"/>
      <c r="AL11" s="628" t="s">
        <v>
232</v>
      </c>
      <c r="AM11" s="629"/>
      <c r="AN11" s="629"/>
      <c r="AO11" s="687"/>
      <c r="AP11" s="620" t="s">
        <v>
247</v>
      </c>
      <c r="AQ11" s="621"/>
      <c r="AR11" s="621"/>
      <c r="AS11" s="621"/>
      <c r="AT11" s="621"/>
      <c r="AU11" s="621"/>
      <c r="AV11" s="621"/>
      <c r="AW11" s="621"/>
      <c r="AX11" s="621"/>
      <c r="AY11" s="621"/>
      <c r="AZ11" s="621"/>
      <c r="BA11" s="621"/>
      <c r="BB11" s="621"/>
      <c r="BC11" s="621"/>
      <c r="BD11" s="621"/>
      <c r="BE11" s="621"/>
      <c r="BF11" s="622"/>
      <c r="BG11" s="623" t="s">
        <v>
144</v>
      </c>
      <c r="BH11" s="626"/>
      <c r="BI11" s="626"/>
      <c r="BJ11" s="626"/>
      <c r="BK11" s="626"/>
      <c r="BL11" s="626"/>
      <c r="BM11" s="626"/>
      <c r="BN11" s="627"/>
      <c r="BO11" s="685" t="s">
        <v>
144</v>
      </c>
      <c r="BP11" s="685"/>
      <c r="BQ11" s="685"/>
      <c r="BR11" s="685"/>
      <c r="BS11" s="631" t="s">
        <v>
144</v>
      </c>
      <c r="BT11" s="626"/>
      <c r="BU11" s="626"/>
      <c r="BV11" s="626"/>
      <c r="BW11" s="626"/>
      <c r="BX11" s="626"/>
      <c r="BY11" s="626"/>
      <c r="BZ11" s="626"/>
      <c r="CA11" s="626"/>
      <c r="CB11" s="666"/>
      <c r="CD11" s="667" t="s">
        <v>
248</v>
      </c>
      <c r="CE11" s="664"/>
      <c r="CF11" s="664"/>
      <c r="CG11" s="664"/>
      <c r="CH11" s="664"/>
      <c r="CI11" s="664"/>
      <c r="CJ11" s="664"/>
      <c r="CK11" s="664"/>
      <c r="CL11" s="664"/>
      <c r="CM11" s="664"/>
      <c r="CN11" s="664"/>
      <c r="CO11" s="664"/>
      <c r="CP11" s="664"/>
      <c r="CQ11" s="665"/>
      <c r="CR11" s="623" t="s">
        <v>
144</v>
      </c>
      <c r="CS11" s="626"/>
      <c r="CT11" s="626"/>
      <c r="CU11" s="626"/>
      <c r="CV11" s="626"/>
      <c r="CW11" s="626"/>
      <c r="CX11" s="626"/>
      <c r="CY11" s="627"/>
      <c r="CZ11" s="685" t="s">
        <v>
144</v>
      </c>
      <c r="DA11" s="685"/>
      <c r="DB11" s="685"/>
      <c r="DC11" s="685"/>
      <c r="DD11" s="631" t="s">
        <v>
144</v>
      </c>
      <c r="DE11" s="626"/>
      <c r="DF11" s="626"/>
      <c r="DG11" s="626"/>
      <c r="DH11" s="626"/>
      <c r="DI11" s="626"/>
      <c r="DJ11" s="626"/>
      <c r="DK11" s="626"/>
      <c r="DL11" s="626"/>
      <c r="DM11" s="626"/>
      <c r="DN11" s="626"/>
      <c r="DO11" s="626"/>
      <c r="DP11" s="627"/>
      <c r="DQ11" s="631" t="s">
        <v>
144</v>
      </c>
      <c r="DR11" s="626"/>
      <c r="DS11" s="626"/>
      <c r="DT11" s="626"/>
      <c r="DU11" s="626"/>
      <c r="DV11" s="626"/>
      <c r="DW11" s="626"/>
      <c r="DX11" s="626"/>
      <c r="DY11" s="626"/>
      <c r="DZ11" s="626"/>
      <c r="EA11" s="626"/>
      <c r="EB11" s="626"/>
      <c r="EC11" s="666"/>
    </row>
    <row r="12" spans="2:143" ht="11.25" customHeight="1" x14ac:dyDescent="0.2">
      <c r="B12" s="620" t="s">
        <v>
249</v>
      </c>
      <c r="C12" s="621"/>
      <c r="D12" s="621"/>
      <c r="E12" s="621"/>
      <c r="F12" s="621"/>
      <c r="G12" s="621"/>
      <c r="H12" s="621"/>
      <c r="I12" s="621"/>
      <c r="J12" s="621"/>
      <c r="K12" s="621"/>
      <c r="L12" s="621"/>
      <c r="M12" s="621"/>
      <c r="N12" s="621"/>
      <c r="O12" s="621"/>
      <c r="P12" s="621"/>
      <c r="Q12" s="622"/>
      <c r="R12" s="623">
        <v>
5202071</v>
      </c>
      <c r="S12" s="626"/>
      <c r="T12" s="626"/>
      <c r="U12" s="626"/>
      <c r="V12" s="626"/>
      <c r="W12" s="626"/>
      <c r="X12" s="626"/>
      <c r="Y12" s="627"/>
      <c r="Z12" s="685">
        <v>
4.3</v>
      </c>
      <c r="AA12" s="685"/>
      <c r="AB12" s="685"/>
      <c r="AC12" s="685"/>
      <c r="AD12" s="686">
        <v>
5202071</v>
      </c>
      <c r="AE12" s="686"/>
      <c r="AF12" s="686"/>
      <c r="AG12" s="686"/>
      <c r="AH12" s="686"/>
      <c r="AI12" s="686"/>
      <c r="AJ12" s="686"/>
      <c r="AK12" s="686"/>
      <c r="AL12" s="628">
        <v>
7.2</v>
      </c>
      <c r="AM12" s="629"/>
      <c r="AN12" s="629"/>
      <c r="AO12" s="687"/>
      <c r="AP12" s="620" t="s">
        <v>
250</v>
      </c>
      <c r="AQ12" s="621"/>
      <c r="AR12" s="621"/>
      <c r="AS12" s="621"/>
      <c r="AT12" s="621"/>
      <c r="AU12" s="621"/>
      <c r="AV12" s="621"/>
      <c r="AW12" s="621"/>
      <c r="AX12" s="621"/>
      <c r="AY12" s="621"/>
      <c r="AZ12" s="621"/>
      <c r="BA12" s="621"/>
      <c r="BB12" s="621"/>
      <c r="BC12" s="621"/>
      <c r="BD12" s="621"/>
      <c r="BE12" s="621"/>
      <c r="BF12" s="622"/>
      <c r="BG12" s="623" t="s">
        <v>
144</v>
      </c>
      <c r="BH12" s="626"/>
      <c r="BI12" s="626"/>
      <c r="BJ12" s="626"/>
      <c r="BK12" s="626"/>
      <c r="BL12" s="626"/>
      <c r="BM12" s="626"/>
      <c r="BN12" s="627"/>
      <c r="BO12" s="685" t="s">
        <v>
232</v>
      </c>
      <c r="BP12" s="685"/>
      <c r="BQ12" s="685"/>
      <c r="BR12" s="685"/>
      <c r="BS12" s="631" t="s">
        <v>
144</v>
      </c>
      <c r="BT12" s="626"/>
      <c r="BU12" s="626"/>
      <c r="BV12" s="626"/>
      <c r="BW12" s="626"/>
      <c r="BX12" s="626"/>
      <c r="BY12" s="626"/>
      <c r="BZ12" s="626"/>
      <c r="CA12" s="626"/>
      <c r="CB12" s="666"/>
      <c r="CD12" s="667" t="s">
        <v>
251</v>
      </c>
      <c r="CE12" s="664"/>
      <c r="CF12" s="664"/>
      <c r="CG12" s="664"/>
      <c r="CH12" s="664"/>
      <c r="CI12" s="664"/>
      <c r="CJ12" s="664"/>
      <c r="CK12" s="664"/>
      <c r="CL12" s="664"/>
      <c r="CM12" s="664"/>
      <c r="CN12" s="664"/>
      <c r="CO12" s="664"/>
      <c r="CP12" s="664"/>
      <c r="CQ12" s="665"/>
      <c r="CR12" s="623">
        <v>
1599772</v>
      </c>
      <c r="CS12" s="626"/>
      <c r="CT12" s="626"/>
      <c r="CU12" s="626"/>
      <c r="CV12" s="626"/>
      <c r="CW12" s="626"/>
      <c r="CX12" s="626"/>
      <c r="CY12" s="627"/>
      <c r="CZ12" s="685">
        <v>
1.4</v>
      </c>
      <c r="DA12" s="685"/>
      <c r="DB12" s="685"/>
      <c r="DC12" s="685"/>
      <c r="DD12" s="631">
        <v>
23496</v>
      </c>
      <c r="DE12" s="626"/>
      <c r="DF12" s="626"/>
      <c r="DG12" s="626"/>
      <c r="DH12" s="626"/>
      <c r="DI12" s="626"/>
      <c r="DJ12" s="626"/>
      <c r="DK12" s="626"/>
      <c r="DL12" s="626"/>
      <c r="DM12" s="626"/>
      <c r="DN12" s="626"/>
      <c r="DO12" s="626"/>
      <c r="DP12" s="627"/>
      <c r="DQ12" s="631">
        <v>
1446632</v>
      </c>
      <c r="DR12" s="626"/>
      <c r="DS12" s="626"/>
      <c r="DT12" s="626"/>
      <c r="DU12" s="626"/>
      <c r="DV12" s="626"/>
      <c r="DW12" s="626"/>
      <c r="DX12" s="626"/>
      <c r="DY12" s="626"/>
      <c r="DZ12" s="626"/>
      <c r="EA12" s="626"/>
      <c r="EB12" s="626"/>
      <c r="EC12" s="666"/>
    </row>
    <row r="13" spans="2:143" ht="11.25" customHeight="1" x14ac:dyDescent="0.2">
      <c r="B13" s="620" t="s">
        <v>
252</v>
      </c>
      <c r="C13" s="621"/>
      <c r="D13" s="621"/>
      <c r="E13" s="621"/>
      <c r="F13" s="621"/>
      <c r="G13" s="621"/>
      <c r="H13" s="621"/>
      <c r="I13" s="621"/>
      <c r="J13" s="621"/>
      <c r="K13" s="621"/>
      <c r="L13" s="621"/>
      <c r="M13" s="621"/>
      <c r="N13" s="621"/>
      <c r="O13" s="621"/>
      <c r="P13" s="621"/>
      <c r="Q13" s="622"/>
      <c r="R13" s="623" t="s">
        <v>
144</v>
      </c>
      <c r="S13" s="626"/>
      <c r="T13" s="626"/>
      <c r="U13" s="626"/>
      <c r="V13" s="626"/>
      <c r="W13" s="626"/>
      <c r="X13" s="626"/>
      <c r="Y13" s="627"/>
      <c r="Z13" s="685" t="s">
        <v>
144</v>
      </c>
      <c r="AA13" s="685"/>
      <c r="AB13" s="685"/>
      <c r="AC13" s="685"/>
      <c r="AD13" s="686" t="s">
        <v>
144</v>
      </c>
      <c r="AE13" s="686"/>
      <c r="AF13" s="686"/>
      <c r="AG13" s="686"/>
      <c r="AH13" s="686"/>
      <c r="AI13" s="686"/>
      <c r="AJ13" s="686"/>
      <c r="AK13" s="686"/>
      <c r="AL13" s="628" t="s">
        <v>
144</v>
      </c>
      <c r="AM13" s="629"/>
      <c r="AN13" s="629"/>
      <c r="AO13" s="687"/>
      <c r="AP13" s="620" t="s">
        <v>
253</v>
      </c>
      <c r="AQ13" s="621"/>
      <c r="AR13" s="621"/>
      <c r="AS13" s="621"/>
      <c r="AT13" s="621"/>
      <c r="AU13" s="621"/>
      <c r="AV13" s="621"/>
      <c r="AW13" s="621"/>
      <c r="AX13" s="621"/>
      <c r="AY13" s="621"/>
      <c r="AZ13" s="621"/>
      <c r="BA13" s="621"/>
      <c r="BB13" s="621"/>
      <c r="BC13" s="621"/>
      <c r="BD13" s="621"/>
      <c r="BE13" s="621"/>
      <c r="BF13" s="622"/>
      <c r="BG13" s="623" t="s">
        <v>
144</v>
      </c>
      <c r="BH13" s="626"/>
      <c r="BI13" s="626"/>
      <c r="BJ13" s="626"/>
      <c r="BK13" s="626"/>
      <c r="BL13" s="626"/>
      <c r="BM13" s="626"/>
      <c r="BN13" s="627"/>
      <c r="BO13" s="685" t="s">
        <v>
144</v>
      </c>
      <c r="BP13" s="685"/>
      <c r="BQ13" s="685"/>
      <c r="BR13" s="685"/>
      <c r="BS13" s="631" t="s">
        <v>
144</v>
      </c>
      <c r="BT13" s="626"/>
      <c r="BU13" s="626"/>
      <c r="BV13" s="626"/>
      <c r="BW13" s="626"/>
      <c r="BX13" s="626"/>
      <c r="BY13" s="626"/>
      <c r="BZ13" s="626"/>
      <c r="CA13" s="626"/>
      <c r="CB13" s="666"/>
      <c r="CD13" s="667" t="s">
        <v>
254</v>
      </c>
      <c r="CE13" s="664"/>
      <c r="CF13" s="664"/>
      <c r="CG13" s="664"/>
      <c r="CH13" s="664"/>
      <c r="CI13" s="664"/>
      <c r="CJ13" s="664"/>
      <c r="CK13" s="664"/>
      <c r="CL13" s="664"/>
      <c r="CM13" s="664"/>
      <c r="CN13" s="664"/>
      <c r="CO13" s="664"/>
      <c r="CP13" s="664"/>
      <c r="CQ13" s="665"/>
      <c r="CR13" s="623">
        <v>
9490566</v>
      </c>
      <c r="CS13" s="626"/>
      <c r="CT13" s="626"/>
      <c r="CU13" s="626"/>
      <c r="CV13" s="626"/>
      <c r="CW13" s="626"/>
      <c r="CX13" s="626"/>
      <c r="CY13" s="627"/>
      <c r="CZ13" s="685">
        <v>
8.1</v>
      </c>
      <c r="DA13" s="685"/>
      <c r="DB13" s="685"/>
      <c r="DC13" s="685"/>
      <c r="DD13" s="631">
        <v>
5266905</v>
      </c>
      <c r="DE13" s="626"/>
      <c r="DF13" s="626"/>
      <c r="DG13" s="626"/>
      <c r="DH13" s="626"/>
      <c r="DI13" s="626"/>
      <c r="DJ13" s="626"/>
      <c r="DK13" s="626"/>
      <c r="DL13" s="626"/>
      <c r="DM13" s="626"/>
      <c r="DN13" s="626"/>
      <c r="DO13" s="626"/>
      <c r="DP13" s="627"/>
      <c r="DQ13" s="631">
        <v>
4446745</v>
      </c>
      <c r="DR13" s="626"/>
      <c r="DS13" s="626"/>
      <c r="DT13" s="626"/>
      <c r="DU13" s="626"/>
      <c r="DV13" s="626"/>
      <c r="DW13" s="626"/>
      <c r="DX13" s="626"/>
      <c r="DY13" s="626"/>
      <c r="DZ13" s="626"/>
      <c r="EA13" s="626"/>
      <c r="EB13" s="626"/>
      <c r="EC13" s="666"/>
    </row>
    <row r="14" spans="2:143" ht="11.25" customHeight="1" x14ac:dyDescent="0.2">
      <c r="B14" s="620" t="s">
        <v>
255</v>
      </c>
      <c r="C14" s="621"/>
      <c r="D14" s="621"/>
      <c r="E14" s="621"/>
      <c r="F14" s="621"/>
      <c r="G14" s="621"/>
      <c r="H14" s="621"/>
      <c r="I14" s="621"/>
      <c r="J14" s="621"/>
      <c r="K14" s="621"/>
      <c r="L14" s="621"/>
      <c r="M14" s="621"/>
      <c r="N14" s="621"/>
      <c r="O14" s="621"/>
      <c r="P14" s="621"/>
      <c r="Q14" s="622"/>
      <c r="R14" s="623" t="s">
        <v>
232</v>
      </c>
      <c r="S14" s="626"/>
      <c r="T14" s="626"/>
      <c r="U14" s="626"/>
      <c r="V14" s="626"/>
      <c r="W14" s="626"/>
      <c r="X14" s="626"/>
      <c r="Y14" s="627"/>
      <c r="Z14" s="685" t="s">
        <v>
232</v>
      </c>
      <c r="AA14" s="685"/>
      <c r="AB14" s="685"/>
      <c r="AC14" s="685"/>
      <c r="AD14" s="686" t="s">
        <v>
144</v>
      </c>
      <c r="AE14" s="686"/>
      <c r="AF14" s="686"/>
      <c r="AG14" s="686"/>
      <c r="AH14" s="686"/>
      <c r="AI14" s="686"/>
      <c r="AJ14" s="686"/>
      <c r="AK14" s="686"/>
      <c r="AL14" s="628" t="s">
        <v>
232</v>
      </c>
      <c r="AM14" s="629"/>
      <c r="AN14" s="629"/>
      <c r="AO14" s="687"/>
      <c r="AP14" s="620" t="s">
        <v>
256</v>
      </c>
      <c r="AQ14" s="621"/>
      <c r="AR14" s="621"/>
      <c r="AS14" s="621"/>
      <c r="AT14" s="621"/>
      <c r="AU14" s="621"/>
      <c r="AV14" s="621"/>
      <c r="AW14" s="621"/>
      <c r="AX14" s="621"/>
      <c r="AY14" s="621"/>
      <c r="AZ14" s="621"/>
      <c r="BA14" s="621"/>
      <c r="BB14" s="621"/>
      <c r="BC14" s="621"/>
      <c r="BD14" s="621"/>
      <c r="BE14" s="621"/>
      <c r="BF14" s="622"/>
      <c r="BG14" s="623">
        <v>
113103</v>
      </c>
      <c r="BH14" s="626"/>
      <c r="BI14" s="626"/>
      <c r="BJ14" s="626"/>
      <c r="BK14" s="626"/>
      <c r="BL14" s="626"/>
      <c r="BM14" s="626"/>
      <c r="BN14" s="627"/>
      <c r="BO14" s="685">
        <v>
0.5</v>
      </c>
      <c r="BP14" s="685"/>
      <c r="BQ14" s="685"/>
      <c r="BR14" s="685"/>
      <c r="BS14" s="631" t="s">
        <v>
144</v>
      </c>
      <c r="BT14" s="626"/>
      <c r="BU14" s="626"/>
      <c r="BV14" s="626"/>
      <c r="BW14" s="626"/>
      <c r="BX14" s="626"/>
      <c r="BY14" s="626"/>
      <c r="BZ14" s="626"/>
      <c r="CA14" s="626"/>
      <c r="CB14" s="666"/>
      <c r="CD14" s="667" t="s">
        <v>
257</v>
      </c>
      <c r="CE14" s="664"/>
      <c r="CF14" s="664"/>
      <c r="CG14" s="664"/>
      <c r="CH14" s="664"/>
      <c r="CI14" s="664"/>
      <c r="CJ14" s="664"/>
      <c r="CK14" s="664"/>
      <c r="CL14" s="664"/>
      <c r="CM14" s="664"/>
      <c r="CN14" s="664"/>
      <c r="CO14" s="664"/>
      <c r="CP14" s="664"/>
      <c r="CQ14" s="665"/>
      <c r="CR14" s="623">
        <v>
608252</v>
      </c>
      <c r="CS14" s="626"/>
      <c r="CT14" s="626"/>
      <c r="CU14" s="626"/>
      <c r="CV14" s="626"/>
      <c r="CW14" s="626"/>
      <c r="CX14" s="626"/>
      <c r="CY14" s="627"/>
      <c r="CZ14" s="685">
        <v>
0.5</v>
      </c>
      <c r="DA14" s="685"/>
      <c r="DB14" s="685"/>
      <c r="DC14" s="685"/>
      <c r="DD14" s="631">
        <v>
179012</v>
      </c>
      <c r="DE14" s="626"/>
      <c r="DF14" s="626"/>
      <c r="DG14" s="626"/>
      <c r="DH14" s="626"/>
      <c r="DI14" s="626"/>
      <c r="DJ14" s="626"/>
      <c r="DK14" s="626"/>
      <c r="DL14" s="626"/>
      <c r="DM14" s="626"/>
      <c r="DN14" s="626"/>
      <c r="DO14" s="626"/>
      <c r="DP14" s="627"/>
      <c r="DQ14" s="631">
        <v>
481218</v>
      </c>
      <c r="DR14" s="626"/>
      <c r="DS14" s="626"/>
      <c r="DT14" s="626"/>
      <c r="DU14" s="626"/>
      <c r="DV14" s="626"/>
      <c r="DW14" s="626"/>
      <c r="DX14" s="626"/>
      <c r="DY14" s="626"/>
      <c r="DZ14" s="626"/>
      <c r="EA14" s="626"/>
      <c r="EB14" s="626"/>
      <c r="EC14" s="666"/>
    </row>
    <row r="15" spans="2:143" ht="11.25" customHeight="1" x14ac:dyDescent="0.2">
      <c r="B15" s="620" t="s">
        <v>
258</v>
      </c>
      <c r="C15" s="621"/>
      <c r="D15" s="621"/>
      <c r="E15" s="621"/>
      <c r="F15" s="621"/>
      <c r="G15" s="621"/>
      <c r="H15" s="621"/>
      <c r="I15" s="621"/>
      <c r="J15" s="621"/>
      <c r="K15" s="621"/>
      <c r="L15" s="621"/>
      <c r="M15" s="621"/>
      <c r="N15" s="621"/>
      <c r="O15" s="621"/>
      <c r="P15" s="621"/>
      <c r="Q15" s="622"/>
      <c r="R15" s="623">
        <v>
213227</v>
      </c>
      <c r="S15" s="626"/>
      <c r="T15" s="626"/>
      <c r="U15" s="626"/>
      <c r="V15" s="626"/>
      <c r="W15" s="626"/>
      <c r="X15" s="626"/>
      <c r="Y15" s="627"/>
      <c r="Z15" s="685">
        <v>
0.2</v>
      </c>
      <c r="AA15" s="685"/>
      <c r="AB15" s="685"/>
      <c r="AC15" s="685"/>
      <c r="AD15" s="686">
        <v>
213227</v>
      </c>
      <c r="AE15" s="686"/>
      <c r="AF15" s="686"/>
      <c r="AG15" s="686"/>
      <c r="AH15" s="686"/>
      <c r="AI15" s="686"/>
      <c r="AJ15" s="686"/>
      <c r="AK15" s="686"/>
      <c r="AL15" s="628">
        <v>
0.3</v>
      </c>
      <c r="AM15" s="629"/>
      <c r="AN15" s="629"/>
      <c r="AO15" s="687"/>
      <c r="AP15" s="620" t="s">
        <v>
259</v>
      </c>
      <c r="AQ15" s="621"/>
      <c r="AR15" s="621"/>
      <c r="AS15" s="621"/>
      <c r="AT15" s="621"/>
      <c r="AU15" s="621"/>
      <c r="AV15" s="621"/>
      <c r="AW15" s="621"/>
      <c r="AX15" s="621"/>
      <c r="AY15" s="621"/>
      <c r="AZ15" s="621"/>
      <c r="BA15" s="621"/>
      <c r="BB15" s="621"/>
      <c r="BC15" s="621"/>
      <c r="BD15" s="621"/>
      <c r="BE15" s="621"/>
      <c r="BF15" s="622"/>
      <c r="BG15" s="623">
        <v>
2079844</v>
      </c>
      <c r="BH15" s="626"/>
      <c r="BI15" s="626"/>
      <c r="BJ15" s="626"/>
      <c r="BK15" s="626"/>
      <c r="BL15" s="626"/>
      <c r="BM15" s="626"/>
      <c r="BN15" s="627"/>
      <c r="BO15" s="685">
        <v>
8.4</v>
      </c>
      <c r="BP15" s="685"/>
      <c r="BQ15" s="685"/>
      <c r="BR15" s="685"/>
      <c r="BS15" s="631" t="s">
        <v>
144</v>
      </c>
      <c r="BT15" s="626"/>
      <c r="BU15" s="626"/>
      <c r="BV15" s="626"/>
      <c r="BW15" s="626"/>
      <c r="BX15" s="626"/>
      <c r="BY15" s="626"/>
      <c r="BZ15" s="626"/>
      <c r="CA15" s="626"/>
      <c r="CB15" s="666"/>
      <c r="CD15" s="667" t="s">
        <v>
260</v>
      </c>
      <c r="CE15" s="664"/>
      <c r="CF15" s="664"/>
      <c r="CG15" s="664"/>
      <c r="CH15" s="664"/>
      <c r="CI15" s="664"/>
      <c r="CJ15" s="664"/>
      <c r="CK15" s="664"/>
      <c r="CL15" s="664"/>
      <c r="CM15" s="664"/>
      <c r="CN15" s="664"/>
      <c r="CO15" s="664"/>
      <c r="CP15" s="664"/>
      <c r="CQ15" s="665"/>
      <c r="CR15" s="623">
        <v>
15484246</v>
      </c>
      <c r="CS15" s="626"/>
      <c r="CT15" s="626"/>
      <c r="CU15" s="626"/>
      <c r="CV15" s="626"/>
      <c r="CW15" s="626"/>
      <c r="CX15" s="626"/>
      <c r="CY15" s="627"/>
      <c r="CZ15" s="685">
        <v>
13.2</v>
      </c>
      <c r="DA15" s="685"/>
      <c r="DB15" s="685"/>
      <c r="DC15" s="685"/>
      <c r="DD15" s="631">
        <v>
5418637</v>
      </c>
      <c r="DE15" s="626"/>
      <c r="DF15" s="626"/>
      <c r="DG15" s="626"/>
      <c r="DH15" s="626"/>
      <c r="DI15" s="626"/>
      <c r="DJ15" s="626"/>
      <c r="DK15" s="626"/>
      <c r="DL15" s="626"/>
      <c r="DM15" s="626"/>
      <c r="DN15" s="626"/>
      <c r="DO15" s="626"/>
      <c r="DP15" s="627"/>
      <c r="DQ15" s="631">
        <v>
12061384</v>
      </c>
      <c r="DR15" s="626"/>
      <c r="DS15" s="626"/>
      <c r="DT15" s="626"/>
      <c r="DU15" s="626"/>
      <c r="DV15" s="626"/>
      <c r="DW15" s="626"/>
      <c r="DX15" s="626"/>
      <c r="DY15" s="626"/>
      <c r="DZ15" s="626"/>
      <c r="EA15" s="626"/>
      <c r="EB15" s="626"/>
      <c r="EC15" s="666"/>
    </row>
    <row r="16" spans="2:143" ht="11.25" customHeight="1" x14ac:dyDescent="0.2">
      <c r="B16" s="620" t="s">
        <v>
261</v>
      </c>
      <c r="C16" s="621"/>
      <c r="D16" s="621"/>
      <c r="E16" s="621"/>
      <c r="F16" s="621"/>
      <c r="G16" s="621"/>
      <c r="H16" s="621"/>
      <c r="I16" s="621"/>
      <c r="J16" s="621"/>
      <c r="K16" s="621"/>
      <c r="L16" s="621"/>
      <c r="M16" s="621"/>
      <c r="N16" s="621"/>
      <c r="O16" s="621"/>
      <c r="P16" s="621"/>
      <c r="Q16" s="622"/>
      <c r="R16" s="623" t="s">
        <v>
144</v>
      </c>
      <c r="S16" s="626"/>
      <c r="T16" s="626"/>
      <c r="U16" s="626"/>
      <c r="V16" s="626"/>
      <c r="W16" s="626"/>
      <c r="X16" s="626"/>
      <c r="Y16" s="627"/>
      <c r="Z16" s="685" t="s">
        <v>
144</v>
      </c>
      <c r="AA16" s="685"/>
      <c r="AB16" s="685"/>
      <c r="AC16" s="685"/>
      <c r="AD16" s="686" t="s">
        <v>
144</v>
      </c>
      <c r="AE16" s="686"/>
      <c r="AF16" s="686"/>
      <c r="AG16" s="686"/>
      <c r="AH16" s="686"/>
      <c r="AI16" s="686"/>
      <c r="AJ16" s="686"/>
      <c r="AK16" s="686"/>
      <c r="AL16" s="628" t="s">
        <v>
232</v>
      </c>
      <c r="AM16" s="629"/>
      <c r="AN16" s="629"/>
      <c r="AO16" s="687"/>
      <c r="AP16" s="620" t="s">
        <v>
262</v>
      </c>
      <c r="AQ16" s="621"/>
      <c r="AR16" s="621"/>
      <c r="AS16" s="621"/>
      <c r="AT16" s="621"/>
      <c r="AU16" s="621"/>
      <c r="AV16" s="621"/>
      <c r="AW16" s="621"/>
      <c r="AX16" s="621"/>
      <c r="AY16" s="621"/>
      <c r="AZ16" s="621"/>
      <c r="BA16" s="621"/>
      <c r="BB16" s="621"/>
      <c r="BC16" s="621"/>
      <c r="BD16" s="621"/>
      <c r="BE16" s="621"/>
      <c r="BF16" s="622"/>
      <c r="BG16" s="623" t="s">
        <v>
144</v>
      </c>
      <c r="BH16" s="626"/>
      <c r="BI16" s="626"/>
      <c r="BJ16" s="626"/>
      <c r="BK16" s="626"/>
      <c r="BL16" s="626"/>
      <c r="BM16" s="626"/>
      <c r="BN16" s="627"/>
      <c r="BO16" s="685" t="s">
        <v>
232</v>
      </c>
      <c r="BP16" s="685"/>
      <c r="BQ16" s="685"/>
      <c r="BR16" s="685"/>
      <c r="BS16" s="631" t="s">
        <v>
144</v>
      </c>
      <c r="BT16" s="626"/>
      <c r="BU16" s="626"/>
      <c r="BV16" s="626"/>
      <c r="BW16" s="626"/>
      <c r="BX16" s="626"/>
      <c r="BY16" s="626"/>
      <c r="BZ16" s="626"/>
      <c r="CA16" s="626"/>
      <c r="CB16" s="666"/>
      <c r="CD16" s="667" t="s">
        <v>
263</v>
      </c>
      <c r="CE16" s="664"/>
      <c r="CF16" s="664"/>
      <c r="CG16" s="664"/>
      <c r="CH16" s="664"/>
      <c r="CI16" s="664"/>
      <c r="CJ16" s="664"/>
      <c r="CK16" s="664"/>
      <c r="CL16" s="664"/>
      <c r="CM16" s="664"/>
      <c r="CN16" s="664"/>
      <c r="CO16" s="664"/>
      <c r="CP16" s="664"/>
      <c r="CQ16" s="665"/>
      <c r="CR16" s="623" t="s">
        <v>
144</v>
      </c>
      <c r="CS16" s="626"/>
      <c r="CT16" s="626"/>
      <c r="CU16" s="626"/>
      <c r="CV16" s="626"/>
      <c r="CW16" s="626"/>
      <c r="CX16" s="626"/>
      <c r="CY16" s="627"/>
      <c r="CZ16" s="685" t="s">
        <v>
144</v>
      </c>
      <c r="DA16" s="685"/>
      <c r="DB16" s="685"/>
      <c r="DC16" s="685"/>
      <c r="DD16" s="631" t="s">
        <v>
232</v>
      </c>
      <c r="DE16" s="626"/>
      <c r="DF16" s="626"/>
      <c r="DG16" s="626"/>
      <c r="DH16" s="626"/>
      <c r="DI16" s="626"/>
      <c r="DJ16" s="626"/>
      <c r="DK16" s="626"/>
      <c r="DL16" s="626"/>
      <c r="DM16" s="626"/>
      <c r="DN16" s="626"/>
      <c r="DO16" s="626"/>
      <c r="DP16" s="627"/>
      <c r="DQ16" s="631" t="s">
        <v>
232</v>
      </c>
      <c r="DR16" s="626"/>
      <c r="DS16" s="626"/>
      <c r="DT16" s="626"/>
      <c r="DU16" s="626"/>
      <c r="DV16" s="626"/>
      <c r="DW16" s="626"/>
      <c r="DX16" s="626"/>
      <c r="DY16" s="626"/>
      <c r="DZ16" s="626"/>
      <c r="EA16" s="626"/>
      <c r="EB16" s="626"/>
      <c r="EC16" s="666"/>
    </row>
    <row r="17" spans="2:133" ht="11.25" customHeight="1" x14ac:dyDescent="0.2">
      <c r="B17" s="620" t="s">
        <v>
264</v>
      </c>
      <c r="C17" s="621"/>
      <c r="D17" s="621"/>
      <c r="E17" s="621"/>
      <c r="F17" s="621"/>
      <c r="G17" s="621"/>
      <c r="H17" s="621"/>
      <c r="I17" s="621"/>
      <c r="J17" s="621"/>
      <c r="K17" s="621"/>
      <c r="L17" s="621"/>
      <c r="M17" s="621"/>
      <c r="N17" s="621"/>
      <c r="O17" s="621"/>
      <c r="P17" s="621"/>
      <c r="Q17" s="622"/>
      <c r="R17" s="623">
        <v>
184263</v>
      </c>
      <c r="S17" s="626"/>
      <c r="T17" s="626"/>
      <c r="U17" s="626"/>
      <c r="V17" s="626"/>
      <c r="W17" s="626"/>
      <c r="X17" s="626"/>
      <c r="Y17" s="627"/>
      <c r="Z17" s="685">
        <v>
0.2</v>
      </c>
      <c r="AA17" s="685"/>
      <c r="AB17" s="685"/>
      <c r="AC17" s="685"/>
      <c r="AD17" s="686">
        <v>
184263</v>
      </c>
      <c r="AE17" s="686"/>
      <c r="AF17" s="686"/>
      <c r="AG17" s="686"/>
      <c r="AH17" s="686"/>
      <c r="AI17" s="686"/>
      <c r="AJ17" s="686"/>
      <c r="AK17" s="686"/>
      <c r="AL17" s="628">
        <v>
0.3</v>
      </c>
      <c r="AM17" s="629"/>
      <c r="AN17" s="629"/>
      <c r="AO17" s="687"/>
      <c r="AP17" s="620" t="s">
        <v>
265</v>
      </c>
      <c r="AQ17" s="621"/>
      <c r="AR17" s="621"/>
      <c r="AS17" s="621"/>
      <c r="AT17" s="621"/>
      <c r="AU17" s="621"/>
      <c r="AV17" s="621"/>
      <c r="AW17" s="621"/>
      <c r="AX17" s="621"/>
      <c r="AY17" s="621"/>
      <c r="AZ17" s="621"/>
      <c r="BA17" s="621"/>
      <c r="BB17" s="621"/>
      <c r="BC17" s="621"/>
      <c r="BD17" s="621"/>
      <c r="BE17" s="621"/>
      <c r="BF17" s="622"/>
      <c r="BG17" s="623" t="s">
        <v>
232</v>
      </c>
      <c r="BH17" s="626"/>
      <c r="BI17" s="626"/>
      <c r="BJ17" s="626"/>
      <c r="BK17" s="626"/>
      <c r="BL17" s="626"/>
      <c r="BM17" s="626"/>
      <c r="BN17" s="627"/>
      <c r="BO17" s="685" t="s">
        <v>
232</v>
      </c>
      <c r="BP17" s="685"/>
      <c r="BQ17" s="685"/>
      <c r="BR17" s="685"/>
      <c r="BS17" s="631" t="s">
        <v>
232</v>
      </c>
      <c r="BT17" s="626"/>
      <c r="BU17" s="626"/>
      <c r="BV17" s="626"/>
      <c r="BW17" s="626"/>
      <c r="BX17" s="626"/>
      <c r="BY17" s="626"/>
      <c r="BZ17" s="626"/>
      <c r="CA17" s="626"/>
      <c r="CB17" s="666"/>
      <c r="CD17" s="667" t="s">
        <v>
266</v>
      </c>
      <c r="CE17" s="664"/>
      <c r="CF17" s="664"/>
      <c r="CG17" s="664"/>
      <c r="CH17" s="664"/>
      <c r="CI17" s="664"/>
      <c r="CJ17" s="664"/>
      <c r="CK17" s="664"/>
      <c r="CL17" s="664"/>
      <c r="CM17" s="664"/>
      <c r="CN17" s="664"/>
      <c r="CO17" s="664"/>
      <c r="CP17" s="664"/>
      <c r="CQ17" s="665"/>
      <c r="CR17" s="623">
        <v>
2713346</v>
      </c>
      <c r="CS17" s="626"/>
      <c r="CT17" s="626"/>
      <c r="CU17" s="626"/>
      <c r="CV17" s="626"/>
      <c r="CW17" s="626"/>
      <c r="CX17" s="626"/>
      <c r="CY17" s="627"/>
      <c r="CZ17" s="685">
        <v>
2.2999999999999998</v>
      </c>
      <c r="DA17" s="685"/>
      <c r="DB17" s="685"/>
      <c r="DC17" s="685"/>
      <c r="DD17" s="631" t="s">
        <v>
232</v>
      </c>
      <c r="DE17" s="626"/>
      <c r="DF17" s="626"/>
      <c r="DG17" s="626"/>
      <c r="DH17" s="626"/>
      <c r="DI17" s="626"/>
      <c r="DJ17" s="626"/>
      <c r="DK17" s="626"/>
      <c r="DL17" s="626"/>
      <c r="DM17" s="626"/>
      <c r="DN17" s="626"/>
      <c r="DO17" s="626"/>
      <c r="DP17" s="627"/>
      <c r="DQ17" s="631">
        <v>
2713346</v>
      </c>
      <c r="DR17" s="626"/>
      <c r="DS17" s="626"/>
      <c r="DT17" s="626"/>
      <c r="DU17" s="626"/>
      <c r="DV17" s="626"/>
      <c r="DW17" s="626"/>
      <c r="DX17" s="626"/>
      <c r="DY17" s="626"/>
      <c r="DZ17" s="626"/>
      <c r="EA17" s="626"/>
      <c r="EB17" s="626"/>
      <c r="EC17" s="666"/>
    </row>
    <row r="18" spans="2:133" ht="11.25" customHeight="1" x14ac:dyDescent="0.2">
      <c r="B18" s="620" t="s">
        <v>
267</v>
      </c>
      <c r="C18" s="621"/>
      <c r="D18" s="621"/>
      <c r="E18" s="621"/>
      <c r="F18" s="621"/>
      <c r="G18" s="621"/>
      <c r="H18" s="621"/>
      <c r="I18" s="621"/>
      <c r="J18" s="621"/>
      <c r="K18" s="621"/>
      <c r="L18" s="621"/>
      <c r="M18" s="621"/>
      <c r="N18" s="621"/>
      <c r="O18" s="621"/>
      <c r="P18" s="621"/>
      <c r="Q18" s="622"/>
      <c r="R18" s="623" t="s">
        <v>
232</v>
      </c>
      <c r="S18" s="626"/>
      <c r="T18" s="626"/>
      <c r="U18" s="626"/>
      <c r="V18" s="626"/>
      <c r="W18" s="626"/>
      <c r="X18" s="626"/>
      <c r="Y18" s="627"/>
      <c r="Z18" s="685" t="s">
        <v>
232</v>
      </c>
      <c r="AA18" s="685"/>
      <c r="AB18" s="685"/>
      <c r="AC18" s="685"/>
      <c r="AD18" s="686" t="s">
        <v>
144</v>
      </c>
      <c r="AE18" s="686"/>
      <c r="AF18" s="686"/>
      <c r="AG18" s="686"/>
      <c r="AH18" s="686"/>
      <c r="AI18" s="686"/>
      <c r="AJ18" s="686"/>
      <c r="AK18" s="686"/>
      <c r="AL18" s="628" t="s">
        <v>
144</v>
      </c>
      <c r="AM18" s="629"/>
      <c r="AN18" s="629"/>
      <c r="AO18" s="687"/>
      <c r="AP18" s="620" t="s">
        <v>
268</v>
      </c>
      <c r="AQ18" s="621"/>
      <c r="AR18" s="621"/>
      <c r="AS18" s="621"/>
      <c r="AT18" s="621"/>
      <c r="AU18" s="621"/>
      <c r="AV18" s="621"/>
      <c r="AW18" s="621"/>
      <c r="AX18" s="621"/>
      <c r="AY18" s="621"/>
      <c r="AZ18" s="621"/>
      <c r="BA18" s="621"/>
      <c r="BB18" s="621"/>
      <c r="BC18" s="621"/>
      <c r="BD18" s="621"/>
      <c r="BE18" s="621"/>
      <c r="BF18" s="622"/>
      <c r="BG18" s="623" t="s">
        <v>
144</v>
      </c>
      <c r="BH18" s="626"/>
      <c r="BI18" s="626"/>
      <c r="BJ18" s="626"/>
      <c r="BK18" s="626"/>
      <c r="BL18" s="626"/>
      <c r="BM18" s="626"/>
      <c r="BN18" s="627"/>
      <c r="BO18" s="685" t="s">
        <v>
144</v>
      </c>
      <c r="BP18" s="685"/>
      <c r="BQ18" s="685"/>
      <c r="BR18" s="685"/>
      <c r="BS18" s="631" t="s">
        <v>
144</v>
      </c>
      <c r="BT18" s="626"/>
      <c r="BU18" s="626"/>
      <c r="BV18" s="626"/>
      <c r="BW18" s="626"/>
      <c r="BX18" s="626"/>
      <c r="BY18" s="626"/>
      <c r="BZ18" s="626"/>
      <c r="CA18" s="626"/>
      <c r="CB18" s="666"/>
      <c r="CD18" s="667" t="s">
        <v>
269</v>
      </c>
      <c r="CE18" s="664"/>
      <c r="CF18" s="664"/>
      <c r="CG18" s="664"/>
      <c r="CH18" s="664"/>
      <c r="CI18" s="664"/>
      <c r="CJ18" s="664"/>
      <c r="CK18" s="664"/>
      <c r="CL18" s="664"/>
      <c r="CM18" s="664"/>
      <c r="CN18" s="664"/>
      <c r="CO18" s="664"/>
      <c r="CP18" s="664"/>
      <c r="CQ18" s="665"/>
      <c r="CR18" s="623" t="s">
        <v>
232</v>
      </c>
      <c r="CS18" s="626"/>
      <c r="CT18" s="626"/>
      <c r="CU18" s="626"/>
      <c r="CV18" s="626"/>
      <c r="CW18" s="626"/>
      <c r="CX18" s="626"/>
      <c r="CY18" s="627"/>
      <c r="CZ18" s="685" t="s">
        <v>
144</v>
      </c>
      <c r="DA18" s="685"/>
      <c r="DB18" s="685"/>
      <c r="DC18" s="685"/>
      <c r="DD18" s="631" t="s">
        <v>
144</v>
      </c>
      <c r="DE18" s="626"/>
      <c r="DF18" s="626"/>
      <c r="DG18" s="626"/>
      <c r="DH18" s="626"/>
      <c r="DI18" s="626"/>
      <c r="DJ18" s="626"/>
      <c r="DK18" s="626"/>
      <c r="DL18" s="626"/>
      <c r="DM18" s="626"/>
      <c r="DN18" s="626"/>
      <c r="DO18" s="626"/>
      <c r="DP18" s="627"/>
      <c r="DQ18" s="631" t="s">
        <v>
144</v>
      </c>
      <c r="DR18" s="626"/>
      <c r="DS18" s="626"/>
      <c r="DT18" s="626"/>
      <c r="DU18" s="626"/>
      <c r="DV18" s="626"/>
      <c r="DW18" s="626"/>
      <c r="DX18" s="626"/>
      <c r="DY18" s="626"/>
      <c r="DZ18" s="626"/>
      <c r="EA18" s="626"/>
      <c r="EB18" s="626"/>
      <c r="EC18" s="666"/>
    </row>
    <row r="19" spans="2:133" ht="11.25" customHeight="1" x14ac:dyDescent="0.2">
      <c r="B19" s="620" t="s">
        <v>
270</v>
      </c>
      <c r="C19" s="621"/>
      <c r="D19" s="621"/>
      <c r="E19" s="621"/>
      <c r="F19" s="621"/>
      <c r="G19" s="621"/>
      <c r="H19" s="621"/>
      <c r="I19" s="621"/>
      <c r="J19" s="621"/>
      <c r="K19" s="621"/>
      <c r="L19" s="621"/>
      <c r="M19" s="621"/>
      <c r="N19" s="621"/>
      <c r="O19" s="621"/>
      <c r="P19" s="621"/>
      <c r="Q19" s="622"/>
      <c r="R19" s="623" t="s">
        <v>
232</v>
      </c>
      <c r="S19" s="626"/>
      <c r="T19" s="626"/>
      <c r="U19" s="626"/>
      <c r="V19" s="626"/>
      <c r="W19" s="626"/>
      <c r="X19" s="626"/>
      <c r="Y19" s="627"/>
      <c r="Z19" s="685" t="s">
        <v>
144</v>
      </c>
      <c r="AA19" s="685"/>
      <c r="AB19" s="685"/>
      <c r="AC19" s="685"/>
      <c r="AD19" s="686" t="s">
        <v>
232</v>
      </c>
      <c r="AE19" s="686"/>
      <c r="AF19" s="686"/>
      <c r="AG19" s="686"/>
      <c r="AH19" s="686"/>
      <c r="AI19" s="686"/>
      <c r="AJ19" s="686"/>
      <c r="AK19" s="686"/>
      <c r="AL19" s="628" t="s">
        <v>
232</v>
      </c>
      <c r="AM19" s="629"/>
      <c r="AN19" s="629"/>
      <c r="AO19" s="687"/>
      <c r="AP19" s="620" t="s">
        <v>
271</v>
      </c>
      <c r="AQ19" s="621"/>
      <c r="AR19" s="621"/>
      <c r="AS19" s="621"/>
      <c r="AT19" s="621"/>
      <c r="AU19" s="621"/>
      <c r="AV19" s="621"/>
      <c r="AW19" s="621"/>
      <c r="AX19" s="621"/>
      <c r="AY19" s="621"/>
      <c r="AZ19" s="621"/>
      <c r="BA19" s="621"/>
      <c r="BB19" s="621"/>
      <c r="BC19" s="621"/>
      <c r="BD19" s="621"/>
      <c r="BE19" s="621"/>
      <c r="BF19" s="622"/>
      <c r="BG19" s="623">
        <v>
13859</v>
      </c>
      <c r="BH19" s="626"/>
      <c r="BI19" s="626"/>
      <c r="BJ19" s="626"/>
      <c r="BK19" s="626"/>
      <c r="BL19" s="626"/>
      <c r="BM19" s="626"/>
      <c r="BN19" s="627"/>
      <c r="BO19" s="685">
        <v>
0.1</v>
      </c>
      <c r="BP19" s="685"/>
      <c r="BQ19" s="685"/>
      <c r="BR19" s="685"/>
      <c r="BS19" s="631" t="s">
        <v>
232</v>
      </c>
      <c r="BT19" s="626"/>
      <c r="BU19" s="626"/>
      <c r="BV19" s="626"/>
      <c r="BW19" s="626"/>
      <c r="BX19" s="626"/>
      <c r="BY19" s="626"/>
      <c r="BZ19" s="626"/>
      <c r="CA19" s="626"/>
      <c r="CB19" s="666"/>
      <c r="CD19" s="667" t="s">
        <v>
272</v>
      </c>
      <c r="CE19" s="664"/>
      <c r="CF19" s="664"/>
      <c r="CG19" s="664"/>
      <c r="CH19" s="664"/>
      <c r="CI19" s="664"/>
      <c r="CJ19" s="664"/>
      <c r="CK19" s="664"/>
      <c r="CL19" s="664"/>
      <c r="CM19" s="664"/>
      <c r="CN19" s="664"/>
      <c r="CO19" s="664"/>
      <c r="CP19" s="664"/>
      <c r="CQ19" s="665"/>
      <c r="CR19" s="623" t="s">
        <v>
144</v>
      </c>
      <c r="CS19" s="626"/>
      <c r="CT19" s="626"/>
      <c r="CU19" s="626"/>
      <c r="CV19" s="626"/>
      <c r="CW19" s="626"/>
      <c r="CX19" s="626"/>
      <c r="CY19" s="627"/>
      <c r="CZ19" s="685" t="s">
        <v>
144</v>
      </c>
      <c r="DA19" s="685"/>
      <c r="DB19" s="685"/>
      <c r="DC19" s="685"/>
      <c r="DD19" s="631" t="s">
        <v>
144</v>
      </c>
      <c r="DE19" s="626"/>
      <c r="DF19" s="626"/>
      <c r="DG19" s="626"/>
      <c r="DH19" s="626"/>
      <c r="DI19" s="626"/>
      <c r="DJ19" s="626"/>
      <c r="DK19" s="626"/>
      <c r="DL19" s="626"/>
      <c r="DM19" s="626"/>
      <c r="DN19" s="626"/>
      <c r="DO19" s="626"/>
      <c r="DP19" s="627"/>
      <c r="DQ19" s="631" t="s">
        <v>
144</v>
      </c>
      <c r="DR19" s="626"/>
      <c r="DS19" s="626"/>
      <c r="DT19" s="626"/>
      <c r="DU19" s="626"/>
      <c r="DV19" s="626"/>
      <c r="DW19" s="626"/>
      <c r="DX19" s="626"/>
      <c r="DY19" s="626"/>
      <c r="DZ19" s="626"/>
      <c r="EA19" s="626"/>
      <c r="EB19" s="626"/>
      <c r="EC19" s="666"/>
    </row>
    <row r="20" spans="2:133" ht="11.25" customHeight="1" x14ac:dyDescent="0.2">
      <c r="B20" s="620" t="s">
        <v>
273</v>
      </c>
      <c r="C20" s="621"/>
      <c r="D20" s="621"/>
      <c r="E20" s="621"/>
      <c r="F20" s="621"/>
      <c r="G20" s="621"/>
      <c r="H20" s="621"/>
      <c r="I20" s="621"/>
      <c r="J20" s="621"/>
      <c r="K20" s="621"/>
      <c r="L20" s="621"/>
      <c r="M20" s="621"/>
      <c r="N20" s="621"/>
      <c r="O20" s="621"/>
      <c r="P20" s="621"/>
      <c r="Q20" s="622"/>
      <c r="R20" s="623" t="s">
        <v>
144</v>
      </c>
      <c r="S20" s="626"/>
      <c r="T20" s="626"/>
      <c r="U20" s="626"/>
      <c r="V20" s="626"/>
      <c r="W20" s="626"/>
      <c r="X20" s="626"/>
      <c r="Y20" s="627"/>
      <c r="Z20" s="685" t="s">
        <v>
232</v>
      </c>
      <c r="AA20" s="685"/>
      <c r="AB20" s="685"/>
      <c r="AC20" s="685"/>
      <c r="AD20" s="686" t="s">
        <v>
144</v>
      </c>
      <c r="AE20" s="686"/>
      <c r="AF20" s="686"/>
      <c r="AG20" s="686"/>
      <c r="AH20" s="686"/>
      <c r="AI20" s="686"/>
      <c r="AJ20" s="686"/>
      <c r="AK20" s="686"/>
      <c r="AL20" s="628" t="s">
        <v>
144</v>
      </c>
      <c r="AM20" s="629"/>
      <c r="AN20" s="629"/>
      <c r="AO20" s="687"/>
      <c r="AP20" s="620" t="s">
        <v>
274</v>
      </c>
      <c r="AQ20" s="621"/>
      <c r="AR20" s="621"/>
      <c r="AS20" s="621"/>
      <c r="AT20" s="621"/>
      <c r="AU20" s="621"/>
      <c r="AV20" s="621"/>
      <c r="AW20" s="621"/>
      <c r="AX20" s="621"/>
      <c r="AY20" s="621"/>
      <c r="AZ20" s="621"/>
      <c r="BA20" s="621"/>
      <c r="BB20" s="621"/>
      <c r="BC20" s="621"/>
      <c r="BD20" s="621"/>
      <c r="BE20" s="621"/>
      <c r="BF20" s="622"/>
      <c r="BG20" s="623">
        <v>
13859</v>
      </c>
      <c r="BH20" s="626"/>
      <c r="BI20" s="626"/>
      <c r="BJ20" s="626"/>
      <c r="BK20" s="626"/>
      <c r="BL20" s="626"/>
      <c r="BM20" s="626"/>
      <c r="BN20" s="627"/>
      <c r="BO20" s="685">
        <v>
0.1</v>
      </c>
      <c r="BP20" s="685"/>
      <c r="BQ20" s="685"/>
      <c r="BR20" s="685"/>
      <c r="BS20" s="631" t="s">
        <v>
232</v>
      </c>
      <c r="BT20" s="626"/>
      <c r="BU20" s="626"/>
      <c r="BV20" s="626"/>
      <c r="BW20" s="626"/>
      <c r="BX20" s="626"/>
      <c r="BY20" s="626"/>
      <c r="BZ20" s="626"/>
      <c r="CA20" s="626"/>
      <c r="CB20" s="666"/>
      <c r="CD20" s="667" t="s">
        <v>
275</v>
      </c>
      <c r="CE20" s="664"/>
      <c r="CF20" s="664"/>
      <c r="CG20" s="664"/>
      <c r="CH20" s="664"/>
      <c r="CI20" s="664"/>
      <c r="CJ20" s="664"/>
      <c r="CK20" s="664"/>
      <c r="CL20" s="664"/>
      <c r="CM20" s="664"/>
      <c r="CN20" s="664"/>
      <c r="CO20" s="664"/>
      <c r="CP20" s="664"/>
      <c r="CQ20" s="665"/>
      <c r="CR20" s="623">
        <v>
117466523</v>
      </c>
      <c r="CS20" s="626"/>
      <c r="CT20" s="626"/>
      <c r="CU20" s="626"/>
      <c r="CV20" s="626"/>
      <c r="CW20" s="626"/>
      <c r="CX20" s="626"/>
      <c r="CY20" s="627"/>
      <c r="CZ20" s="685">
        <v>
100</v>
      </c>
      <c r="DA20" s="685"/>
      <c r="DB20" s="685"/>
      <c r="DC20" s="685"/>
      <c r="DD20" s="631">
        <v>
14512625</v>
      </c>
      <c r="DE20" s="626"/>
      <c r="DF20" s="626"/>
      <c r="DG20" s="626"/>
      <c r="DH20" s="626"/>
      <c r="DI20" s="626"/>
      <c r="DJ20" s="626"/>
      <c r="DK20" s="626"/>
      <c r="DL20" s="626"/>
      <c r="DM20" s="626"/>
      <c r="DN20" s="626"/>
      <c r="DO20" s="626"/>
      <c r="DP20" s="627"/>
      <c r="DQ20" s="631">
        <v>
76600251</v>
      </c>
      <c r="DR20" s="626"/>
      <c r="DS20" s="626"/>
      <c r="DT20" s="626"/>
      <c r="DU20" s="626"/>
      <c r="DV20" s="626"/>
      <c r="DW20" s="626"/>
      <c r="DX20" s="626"/>
      <c r="DY20" s="626"/>
      <c r="DZ20" s="626"/>
      <c r="EA20" s="626"/>
      <c r="EB20" s="626"/>
      <c r="EC20" s="666"/>
    </row>
    <row r="21" spans="2:133" ht="11.25" customHeight="1" x14ac:dyDescent="0.2">
      <c r="B21" s="620" t="s">
        <v>
276</v>
      </c>
      <c r="C21" s="621"/>
      <c r="D21" s="621"/>
      <c r="E21" s="621"/>
      <c r="F21" s="621"/>
      <c r="G21" s="621"/>
      <c r="H21" s="621"/>
      <c r="I21" s="621"/>
      <c r="J21" s="621"/>
      <c r="K21" s="621"/>
      <c r="L21" s="621"/>
      <c r="M21" s="621"/>
      <c r="N21" s="621"/>
      <c r="O21" s="621"/>
      <c r="P21" s="621"/>
      <c r="Q21" s="622"/>
      <c r="R21" s="623" t="s">
        <v>
232</v>
      </c>
      <c r="S21" s="626"/>
      <c r="T21" s="626"/>
      <c r="U21" s="626"/>
      <c r="V21" s="626"/>
      <c r="W21" s="626"/>
      <c r="X21" s="626"/>
      <c r="Y21" s="627"/>
      <c r="Z21" s="685" t="s">
        <v>
232</v>
      </c>
      <c r="AA21" s="685"/>
      <c r="AB21" s="685"/>
      <c r="AC21" s="685"/>
      <c r="AD21" s="686" t="s">
        <v>
232</v>
      </c>
      <c r="AE21" s="686"/>
      <c r="AF21" s="686"/>
      <c r="AG21" s="686"/>
      <c r="AH21" s="686"/>
      <c r="AI21" s="686"/>
      <c r="AJ21" s="686"/>
      <c r="AK21" s="686"/>
      <c r="AL21" s="628" t="s">
        <v>
144</v>
      </c>
      <c r="AM21" s="629"/>
      <c r="AN21" s="629"/>
      <c r="AO21" s="687"/>
      <c r="AP21" s="731" t="s">
        <v>
277</v>
      </c>
      <c r="AQ21" s="738"/>
      <c r="AR21" s="738"/>
      <c r="AS21" s="738"/>
      <c r="AT21" s="738"/>
      <c r="AU21" s="738"/>
      <c r="AV21" s="738"/>
      <c r="AW21" s="738"/>
      <c r="AX21" s="738"/>
      <c r="AY21" s="738"/>
      <c r="AZ21" s="738"/>
      <c r="BA21" s="738"/>
      <c r="BB21" s="738"/>
      <c r="BC21" s="738"/>
      <c r="BD21" s="738"/>
      <c r="BE21" s="738"/>
      <c r="BF21" s="733"/>
      <c r="BG21" s="623">
        <v>
13859</v>
      </c>
      <c r="BH21" s="626"/>
      <c r="BI21" s="626"/>
      <c r="BJ21" s="626"/>
      <c r="BK21" s="626"/>
      <c r="BL21" s="626"/>
      <c r="BM21" s="626"/>
      <c r="BN21" s="627"/>
      <c r="BO21" s="685">
        <v>
0.1</v>
      </c>
      <c r="BP21" s="685"/>
      <c r="BQ21" s="685"/>
      <c r="BR21" s="685"/>
      <c r="BS21" s="631" t="s">
        <v>
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
278</v>
      </c>
      <c r="C22" s="621"/>
      <c r="D22" s="621"/>
      <c r="E22" s="621"/>
      <c r="F22" s="621"/>
      <c r="G22" s="621"/>
      <c r="H22" s="621"/>
      <c r="I22" s="621"/>
      <c r="J22" s="621"/>
      <c r="K22" s="621"/>
      <c r="L22" s="621"/>
      <c r="M22" s="621"/>
      <c r="N22" s="621"/>
      <c r="O22" s="621"/>
      <c r="P22" s="621"/>
      <c r="Q22" s="622"/>
      <c r="R22" s="623">
        <v>
31252678</v>
      </c>
      <c r="S22" s="626"/>
      <c r="T22" s="626"/>
      <c r="U22" s="626"/>
      <c r="V22" s="626"/>
      <c r="W22" s="626"/>
      <c r="X22" s="626"/>
      <c r="Y22" s="627"/>
      <c r="Z22" s="685">
        <v>
25.7</v>
      </c>
      <c r="AA22" s="685"/>
      <c r="AB22" s="685"/>
      <c r="AC22" s="685"/>
      <c r="AD22" s="686">
        <v>
31252678</v>
      </c>
      <c r="AE22" s="686"/>
      <c r="AF22" s="686"/>
      <c r="AG22" s="686"/>
      <c r="AH22" s="686"/>
      <c r="AI22" s="686"/>
      <c r="AJ22" s="686"/>
      <c r="AK22" s="686"/>
      <c r="AL22" s="628">
        <v>
43</v>
      </c>
      <c r="AM22" s="629"/>
      <c r="AN22" s="629"/>
      <c r="AO22" s="687"/>
      <c r="AP22" s="731" t="s">
        <v>
279</v>
      </c>
      <c r="AQ22" s="738"/>
      <c r="AR22" s="738"/>
      <c r="AS22" s="738"/>
      <c r="AT22" s="738"/>
      <c r="AU22" s="738"/>
      <c r="AV22" s="738"/>
      <c r="AW22" s="738"/>
      <c r="AX22" s="738"/>
      <c r="AY22" s="738"/>
      <c r="AZ22" s="738"/>
      <c r="BA22" s="738"/>
      <c r="BB22" s="738"/>
      <c r="BC22" s="738"/>
      <c r="BD22" s="738"/>
      <c r="BE22" s="738"/>
      <c r="BF22" s="733"/>
      <c r="BG22" s="623" t="s">
        <v>
144</v>
      </c>
      <c r="BH22" s="626"/>
      <c r="BI22" s="626"/>
      <c r="BJ22" s="626"/>
      <c r="BK22" s="626"/>
      <c r="BL22" s="626"/>
      <c r="BM22" s="626"/>
      <c r="BN22" s="627"/>
      <c r="BO22" s="685" t="s">
        <v>
232</v>
      </c>
      <c r="BP22" s="685"/>
      <c r="BQ22" s="685"/>
      <c r="BR22" s="685"/>
      <c r="BS22" s="631" t="s">
        <v>
232</v>
      </c>
      <c r="BT22" s="626"/>
      <c r="BU22" s="626"/>
      <c r="BV22" s="626"/>
      <c r="BW22" s="626"/>
      <c r="BX22" s="626"/>
      <c r="BY22" s="626"/>
      <c r="BZ22" s="626"/>
      <c r="CA22" s="626"/>
      <c r="CB22" s="666"/>
      <c r="CD22" s="740" t="s">
        <v>
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
281</v>
      </c>
      <c r="C23" s="621"/>
      <c r="D23" s="621"/>
      <c r="E23" s="621"/>
      <c r="F23" s="621"/>
      <c r="G23" s="621"/>
      <c r="H23" s="621"/>
      <c r="I23" s="621"/>
      <c r="J23" s="621"/>
      <c r="K23" s="621"/>
      <c r="L23" s="621"/>
      <c r="M23" s="621"/>
      <c r="N23" s="621"/>
      <c r="O23" s="621"/>
      <c r="P23" s="621"/>
      <c r="Q23" s="622"/>
      <c r="R23" s="623">
        <v>
23343</v>
      </c>
      <c r="S23" s="626"/>
      <c r="T23" s="626"/>
      <c r="U23" s="626"/>
      <c r="V23" s="626"/>
      <c r="W23" s="626"/>
      <c r="X23" s="626"/>
      <c r="Y23" s="627"/>
      <c r="Z23" s="685">
        <v>
0</v>
      </c>
      <c r="AA23" s="685"/>
      <c r="AB23" s="685"/>
      <c r="AC23" s="685"/>
      <c r="AD23" s="686">
        <v>
23343</v>
      </c>
      <c r="AE23" s="686"/>
      <c r="AF23" s="686"/>
      <c r="AG23" s="686"/>
      <c r="AH23" s="686"/>
      <c r="AI23" s="686"/>
      <c r="AJ23" s="686"/>
      <c r="AK23" s="686"/>
      <c r="AL23" s="628">
        <v>
0</v>
      </c>
      <c r="AM23" s="629"/>
      <c r="AN23" s="629"/>
      <c r="AO23" s="687"/>
      <c r="AP23" s="731" t="s">
        <v>
282</v>
      </c>
      <c r="AQ23" s="738"/>
      <c r="AR23" s="738"/>
      <c r="AS23" s="738"/>
      <c r="AT23" s="738"/>
      <c r="AU23" s="738"/>
      <c r="AV23" s="738"/>
      <c r="AW23" s="738"/>
      <c r="AX23" s="738"/>
      <c r="AY23" s="738"/>
      <c r="AZ23" s="738"/>
      <c r="BA23" s="738"/>
      <c r="BB23" s="738"/>
      <c r="BC23" s="738"/>
      <c r="BD23" s="738"/>
      <c r="BE23" s="738"/>
      <c r="BF23" s="733"/>
      <c r="BG23" s="623" t="s">
        <v>
144</v>
      </c>
      <c r="BH23" s="626"/>
      <c r="BI23" s="626"/>
      <c r="BJ23" s="626"/>
      <c r="BK23" s="626"/>
      <c r="BL23" s="626"/>
      <c r="BM23" s="626"/>
      <c r="BN23" s="627"/>
      <c r="BO23" s="685" t="s">
        <v>
232</v>
      </c>
      <c r="BP23" s="685"/>
      <c r="BQ23" s="685"/>
      <c r="BR23" s="685"/>
      <c r="BS23" s="631" t="s">
        <v>
144</v>
      </c>
      <c r="BT23" s="626"/>
      <c r="BU23" s="626"/>
      <c r="BV23" s="626"/>
      <c r="BW23" s="626"/>
      <c r="BX23" s="626"/>
      <c r="BY23" s="626"/>
      <c r="BZ23" s="626"/>
      <c r="CA23" s="626"/>
      <c r="CB23" s="666"/>
      <c r="CD23" s="740" t="s">
        <v>
221</v>
      </c>
      <c r="CE23" s="741"/>
      <c r="CF23" s="741"/>
      <c r="CG23" s="741"/>
      <c r="CH23" s="741"/>
      <c r="CI23" s="741"/>
      <c r="CJ23" s="741"/>
      <c r="CK23" s="741"/>
      <c r="CL23" s="741"/>
      <c r="CM23" s="741"/>
      <c r="CN23" s="741"/>
      <c r="CO23" s="741"/>
      <c r="CP23" s="741"/>
      <c r="CQ23" s="742"/>
      <c r="CR23" s="740" t="s">
        <v>
283</v>
      </c>
      <c r="CS23" s="741"/>
      <c r="CT23" s="741"/>
      <c r="CU23" s="741"/>
      <c r="CV23" s="741"/>
      <c r="CW23" s="741"/>
      <c r="CX23" s="741"/>
      <c r="CY23" s="742"/>
      <c r="CZ23" s="740" t="s">
        <v>
284</v>
      </c>
      <c r="DA23" s="741"/>
      <c r="DB23" s="741"/>
      <c r="DC23" s="742"/>
      <c r="DD23" s="740" t="s">
        <v>
285</v>
      </c>
      <c r="DE23" s="741"/>
      <c r="DF23" s="741"/>
      <c r="DG23" s="741"/>
      <c r="DH23" s="741"/>
      <c r="DI23" s="741"/>
      <c r="DJ23" s="741"/>
      <c r="DK23" s="742"/>
      <c r="DL23" s="749" t="s">
        <v>
286</v>
      </c>
      <c r="DM23" s="750"/>
      <c r="DN23" s="750"/>
      <c r="DO23" s="750"/>
      <c r="DP23" s="750"/>
      <c r="DQ23" s="750"/>
      <c r="DR23" s="750"/>
      <c r="DS23" s="750"/>
      <c r="DT23" s="750"/>
      <c r="DU23" s="750"/>
      <c r="DV23" s="751"/>
      <c r="DW23" s="740" t="s">
        <v>
287</v>
      </c>
      <c r="DX23" s="741"/>
      <c r="DY23" s="741"/>
      <c r="DZ23" s="741"/>
      <c r="EA23" s="741"/>
      <c r="EB23" s="741"/>
      <c r="EC23" s="742"/>
    </row>
    <row r="24" spans="2:133" ht="11.25" customHeight="1" x14ac:dyDescent="0.2">
      <c r="B24" s="620" t="s">
        <v>
288</v>
      </c>
      <c r="C24" s="621"/>
      <c r="D24" s="621"/>
      <c r="E24" s="621"/>
      <c r="F24" s="621"/>
      <c r="G24" s="621"/>
      <c r="H24" s="621"/>
      <c r="I24" s="621"/>
      <c r="J24" s="621"/>
      <c r="K24" s="621"/>
      <c r="L24" s="621"/>
      <c r="M24" s="621"/>
      <c r="N24" s="621"/>
      <c r="O24" s="621"/>
      <c r="P24" s="621"/>
      <c r="Q24" s="622"/>
      <c r="R24" s="623">
        <v>
1571384</v>
      </c>
      <c r="S24" s="626"/>
      <c r="T24" s="626"/>
      <c r="U24" s="626"/>
      <c r="V24" s="626"/>
      <c r="W24" s="626"/>
      <c r="X24" s="626"/>
      <c r="Y24" s="627"/>
      <c r="Z24" s="685">
        <v>
1.3</v>
      </c>
      <c r="AA24" s="685"/>
      <c r="AB24" s="685"/>
      <c r="AC24" s="685"/>
      <c r="AD24" s="686" t="s">
        <v>
144</v>
      </c>
      <c r="AE24" s="686"/>
      <c r="AF24" s="686"/>
      <c r="AG24" s="686"/>
      <c r="AH24" s="686"/>
      <c r="AI24" s="686"/>
      <c r="AJ24" s="686"/>
      <c r="AK24" s="686"/>
      <c r="AL24" s="628" t="s">
        <v>
232</v>
      </c>
      <c r="AM24" s="629"/>
      <c r="AN24" s="629"/>
      <c r="AO24" s="687"/>
      <c r="AP24" s="731" t="s">
        <v>
289</v>
      </c>
      <c r="AQ24" s="738"/>
      <c r="AR24" s="738"/>
      <c r="AS24" s="738"/>
      <c r="AT24" s="738"/>
      <c r="AU24" s="738"/>
      <c r="AV24" s="738"/>
      <c r="AW24" s="738"/>
      <c r="AX24" s="738"/>
      <c r="AY24" s="738"/>
      <c r="AZ24" s="738"/>
      <c r="BA24" s="738"/>
      <c r="BB24" s="738"/>
      <c r="BC24" s="738"/>
      <c r="BD24" s="738"/>
      <c r="BE24" s="738"/>
      <c r="BF24" s="733"/>
      <c r="BG24" s="623" t="s">
        <v>
144</v>
      </c>
      <c r="BH24" s="626"/>
      <c r="BI24" s="626"/>
      <c r="BJ24" s="626"/>
      <c r="BK24" s="626"/>
      <c r="BL24" s="626"/>
      <c r="BM24" s="626"/>
      <c r="BN24" s="627"/>
      <c r="BO24" s="685" t="s">
        <v>
144</v>
      </c>
      <c r="BP24" s="685"/>
      <c r="BQ24" s="685"/>
      <c r="BR24" s="685"/>
      <c r="BS24" s="631" t="s">
        <v>
232</v>
      </c>
      <c r="BT24" s="626"/>
      <c r="BU24" s="626"/>
      <c r="BV24" s="626"/>
      <c r="BW24" s="626"/>
      <c r="BX24" s="626"/>
      <c r="BY24" s="626"/>
      <c r="BZ24" s="626"/>
      <c r="CA24" s="626"/>
      <c r="CB24" s="666"/>
      <c r="CD24" s="694" t="s">
        <v>
290</v>
      </c>
      <c r="CE24" s="695"/>
      <c r="CF24" s="695"/>
      <c r="CG24" s="695"/>
      <c r="CH24" s="695"/>
      <c r="CI24" s="695"/>
      <c r="CJ24" s="695"/>
      <c r="CK24" s="695"/>
      <c r="CL24" s="695"/>
      <c r="CM24" s="695"/>
      <c r="CN24" s="695"/>
      <c r="CO24" s="695"/>
      <c r="CP24" s="695"/>
      <c r="CQ24" s="696"/>
      <c r="CR24" s="688">
        <v>
60356698</v>
      </c>
      <c r="CS24" s="689"/>
      <c r="CT24" s="689"/>
      <c r="CU24" s="689"/>
      <c r="CV24" s="689"/>
      <c r="CW24" s="689"/>
      <c r="CX24" s="689"/>
      <c r="CY24" s="735"/>
      <c r="CZ24" s="736">
        <v>
51.4</v>
      </c>
      <c r="DA24" s="705"/>
      <c r="DB24" s="705"/>
      <c r="DC24" s="739"/>
      <c r="DD24" s="734">
        <v>
33686188</v>
      </c>
      <c r="DE24" s="689"/>
      <c r="DF24" s="689"/>
      <c r="DG24" s="689"/>
      <c r="DH24" s="689"/>
      <c r="DI24" s="689"/>
      <c r="DJ24" s="689"/>
      <c r="DK24" s="735"/>
      <c r="DL24" s="734">
        <v>
33216648</v>
      </c>
      <c r="DM24" s="689"/>
      <c r="DN24" s="689"/>
      <c r="DO24" s="689"/>
      <c r="DP24" s="689"/>
      <c r="DQ24" s="689"/>
      <c r="DR24" s="689"/>
      <c r="DS24" s="689"/>
      <c r="DT24" s="689"/>
      <c r="DU24" s="689"/>
      <c r="DV24" s="735"/>
      <c r="DW24" s="736">
        <v>
45.7</v>
      </c>
      <c r="DX24" s="705"/>
      <c r="DY24" s="705"/>
      <c r="DZ24" s="705"/>
      <c r="EA24" s="705"/>
      <c r="EB24" s="705"/>
      <c r="EC24" s="737"/>
    </row>
    <row r="25" spans="2:133" ht="11.25" customHeight="1" x14ac:dyDescent="0.2">
      <c r="B25" s="620" t="s">
        <v>
291</v>
      </c>
      <c r="C25" s="621"/>
      <c r="D25" s="621"/>
      <c r="E25" s="621"/>
      <c r="F25" s="621"/>
      <c r="G25" s="621"/>
      <c r="H25" s="621"/>
      <c r="I25" s="621"/>
      <c r="J25" s="621"/>
      <c r="K25" s="621"/>
      <c r="L25" s="621"/>
      <c r="M25" s="621"/>
      <c r="N25" s="621"/>
      <c r="O25" s="621"/>
      <c r="P25" s="621"/>
      <c r="Q25" s="622"/>
      <c r="R25" s="623">
        <v>
2614699</v>
      </c>
      <c r="S25" s="626"/>
      <c r="T25" s="626"/>
      <c r="U25" s="626"/>
      <c r="V25" s="626"/>
      <c r="W25" s="626"/>
      <c r="X25" s="626"/>
      <c r="Y25" s="627"/>
      <c r="Z25" s="685">
        <v>
2.2000000000000002</v>
      </c>
      <c r="AA25" s="685"/>
      <c r="AB25" s="685"/>
      <c r="AC25" s="685"/>
      <c r="AD25" s="686">
        <v>
1101805</v>
      </c>
      <c r="AE25" s="686"/>
      <c r="AF25" s="686"/>
      <c r="AG25" s="686"/>
      <c r="AH25" s="686"/>
      <c r="AI25" s="686"/>
      <c r="AJ25" s="686"/>
      <c r="AK25" s="686"/>
      <c r="AL25" s="628">
        <v>
1.5</v>
      </c>
      <c r="AM25" s="629"/>
      <c r="AN25" s="629"/>
      <c r="AO25" s="687"/>
      <c r="AP25" s="731" t="s">
        <v>
292</v>
      </c>
      <c r="AQ25" s="738"/>
      <c r="AR25" s="738"/>
      <c r="AS25" s="738"/>
      <c r="AT25" s="738"/>
      <c r="AU25" s="738"/>
      <c r="AV25" s="738"/>
      <c r="AW25" s="738"/>
      <c r="AX25" s="738"/>
      <c r="AY25" s="738"/>
      <c r="AZ25" s="738"/>
      <c r="BA25" s="738"/>
      <c r="BB25" s="738"/>
      <c r="BC25" s="738"/>
      <c r="BD25" s="738"/>
      <c r="BE25" s="738"/>
      <c r="BF25" s="733"/>
      <c r="BG25" s="623" t="s">
        <v>
144</v>
      </c>
      <c r="BH25" s="626"/>
      <c r="BI25" s="626"/>
      <c r="BJ25" s="626"/>
      <c r="BK25" s="626"/>
      <c r="BL25" s="626"/>
      <c r="BM25" s="626"/>
      <c r="BN25" s="627"/>
      <c r="BO25" s="685" t="s">
        <v>
232</v>
      </c>
      <c r="BP25" s="685"/>
      <c r="BQ25" s="685"/>
      <c r="BR25" s="685"/>
      <c r="BS25" s="631" t="s">
        <v>
232</v>
      </c>
      <c r="BT25" s="626"/>
      <c r="BU25" s="626"/>
      <c r="BV25" s="626"/>
      <c r="BW25" s="626"/>
      <c r="BX25" s="626"/>
      <c r="BY25" s="626"/>
      <c r="BZ25" s="626"/>
      <c r="CA25" s="626"/>
      <c r="CB25" s="666"/>
      <c r="CD25" s="667" t="s">
        <v>
293</v>
      </c>
      <c r="CE25" s="664"/>
      <c r="CF25" s="664"/>
      <c r="CG25" s="664"/>
      <c r="CH25" s="664"/>
      <c r="CI25" s="664"/>
      <c r="CJ25" s="664"/>
      <c r="CK25" s="664"/>
      <c r="CL25" s="664"/>
      <c r="CM25" s="664"/>
      <c r="CN25" s="664"/>
      <c r="CO25" s="664"/>
      <c r="CP25" s="664"/>
      <c r="CQ25" s="665"/>
      <c r="CR25" s="623">
        <v>
18440566</v>
      </c>
      <c r="CS25" s="624"/>
      <c r="CT25" s="624"/>
      <c r="CU25" s="624"/>
      <c r="CV25" s="624"/>
      <c r="CW25" s="624"/>
      <c r="CX25" s="624"/>
      <c r="CY25" s="625"/>
      <c r="CZ25" s="628">
        <v>
15.7</v>
      </c>
      <c r="DA25" s="657"/>
      <c r="DB25" s="657"/>
      <c r="DC25" s="658"/>
      <c r="DD25" s="631">
        <v>
16591557</v>
      </c>
      <c r="DE25" s="624"/>
      <c r="DF25" s="624"/>
      <c r="DG25" s="624"/>
      <c r="DH25" s="624"/>
      <c r="DI25" s="624"/>
      <c r="DJ25" s="624"/>
      <c r="DK25" s="625"/>
      <c r="DL25" s="631">
        <v>
16247452</v>
      </c>
      <c r="DM25" s="624"/>
      <c r="DN25" s="624"/>
      <c r="DO25" s="624"/>
      <c r="DP25" s="624"/>
      <c r="DQ25" s="624"/>
      <c r="DR25" s="624"/>
      <c r="DS25" s="624"/>
      <c r="DT25" s="624"/>
      <c r="DU25" s="624"/>
      <c r="DV25" s="625"/>
      <c r="DW25" s="628">
        <v>
22.3</v>
      </c>
      <c r="DX25" s="657"/>
      <c r="DY25" s="657"/>
      <c r="DZ25" s="657"/>
      <c r="EA25" s="657"/>
      <c r="EB25" s="657"/>
      <c r="EC25" s="659"/>
    </row>
    <row r="26" spans="2:133" ht="11.25" customHeight="1" x14ac:dyDescent="0.2">
      <c r="B26" s="620" t="s">
        <v>
294</v>
      </c>
      <c r="C26" s="621"/>
      <c r="D26" s="621"/>
      <c r="E26" s="621"/>
      <c r="F26" s="621"/>
      <c r="G26" s="621"/>
      <c r="H26" s="621"/>
      <c r="I26" s="621"/>
      <c r="J26" s="621"/>
      <c r="K26" s="621"/>
      <c r="L26" s="621"/>
      <c r="M26" s="621"/>
      <c r="N26" s="621"/>
      <c r="O26" s="621"/>
      <c r="P26" s="621"/>
      <c r="Q26" s="622"/>
      <c r="R26" s="623">
        <v>
518221</v>
      </c>
      <c r="S26" s="626"/>
      <c r="T26" s="626"/>
      <c r="U26" s="626"/>
      <c r="V26" s="626"/>
      <c r="W26" s="626"/>
      <c r="X26" s="626"/>
      <c r="Y26" s="627"/>
      <c r="Z26" s="685">
        <v>
0.4</v>
      </c>
      <c r="AA26" s="685"/>
      <c r="AB26" s="685"/>
      <c r="AC26" s="685"/>
      <c r="AD26" s="686" t="s">
        <v>
232</v>
      </c>
      <c r="AE26" s="686"/>
      <c r="AF26" s="686"/>
      <c r="AG26" s="686"/>
      <c r="AH26" s="686"/>
      <c r="AI26" s="686"/>
      <c r="AJ26" s="686"/>
      <c r="AK26" s="686"/>
      <c r="AL26" s="628" t="s">
        <v>
144</v>
      </c>
      <c r="AM26" s="629"/>
      <c r="AN26" s="629"/>
      <c r="AO26" s="687"/>
      <c r="AP26" s="731" t="s">
        <v>
295</v>
      </c>
      <c r="AQ26" s="732"/>
      <c r="AR26" s="732"/>
      <c r="AS26" s="732"/>
      <c r="AT26" s="732"/>
      <c r="AU26" s="732"/>
      <c r="AV26" s="732"/>
      <c r="AW26" s="732"/>
      <c r="AX26" s="732"/>
      <c r="AY26" s="732"/>
      <c r="AZ26" s="732"/>
      <c r="BA26" s="732"/>
      <c r="BB26" s="732"/>
      <c r="BC26" s="732"/>
      <c r="BD26" s="732"/>
      <c r="BE26" s="732"/>
      <c r="BF26" s="733"/>
      <c r="BG26" s="623" t="s">
        <v>
144</v>
      </c>
      <c r="BH26" s="626"/>
      <c r="BI26" s="626"/>
      <c r="BJ26" s="626"/>
      <c r="BK26" s="626"/>
      <c r="BL26" s="626"/>
      <c r="BM26" s="626"/>
      <c r="BN26" s="627"/>
      <c r="BO26" s="685" t="s">
        <v>
144</v>
      </c>
      <c r="BP26" s="685"/>
      <c r="BQ26" s="685"/>
      <c r="BR26" s="685"/>
      <c r="BS26" s="631" t="s">
        <v>
232</v>
      </c>
      <c r="BT26" s="626"/>
      <c r="BU26" s="626"/>
      <c r="BV26" s="626"/>
      <c r="BW26" s="626"/>
      <c r="BX26" s="626"/>
      <c r="BY26" s="626"/>
      <c r="BZ26" s="626"/>
      <c r="CA26" s="626"/>
      <c r="CB26" s="666"/>
      <c r="CD26" s="667" t="s">
        <v>
296</v>
      </c>
      <c r="CE26" s="664"/>
      <c r="CF26" s="664"/>
      <c r="CG26" s="664"/>
      <c r="CH26" s="664"/>
      <c r="CI26" s="664"/>
      <c r="CJ26" s="664"/>
      <c r="CK26" s="664"/>
      <c r="CL26" s="664"/>
      <c r="CM26" s="664"/>
      <c r="CN26" s="664"/>
      <c r="CO26" s="664"/>
      <c r="CP26" s="664"/>
      <c r="CQ26" s="665"/>
      <c r="CR26" s="623">
        <v>
12098760</v>
      </c>
      <c r="CS26" s="626"/>
      <c r="CT26" s="626"/>
      <c r="CU26" s="626"/>
      <c r="CV26" s="626"/>
      <c r="CW26" s="626"/>
      <c r="CX26" s="626"/>
      <c r="CY26" s="627"/>
      <c r="CZ26" s="628">
        <v>
10.3</v>
      </c>
      <c r="DA26" s="657"/>
      <c r="DB26" s="657"/>
      <c r="DC26" s="658"/>
      <c r="DD26" s="631">
        <v>
10623962</v>
      </c>
      <c r="DE26" s="626"/>
      <c r="DF26" s="626"/>
      <c r="DG26" s="626"/>
      <c r="DH26" s="626"/>
      <c r="DI26" s="626"/>
      <c r="DJ26" s="626"/>
      <c r="DK26" s="627"/>
      <c r="DL26" s="631" t="s">
        <v>
232</v>
      </c>
      <c r="DM26" s="626"/>
      <c r="DN26" s="626"/>
      <c r="DO26" s="626"/>
      <c r="DP26" s="626"/>
      <c r="DQ26" s="626"/>
      <c r="DR26" s="626"/>
      <c r="DS26" s="626"/>
      <c r="DT26" s="626"/>
      <c r="DU26" s="626"/>
      <c r="DV26" s="627"/>
      <c r="DW26" s="628" t="s">
        <v>
144</v>
      </c>
      <c r="DX26" s="657"/>
      <c r="DY26" s="657"/>
      <c r="DZ26" s="657"/>
      <c r="EA26" s="657"/>
      <c r="EB26" s="657"/>
      <c r="EC26" s="659"/>
    </row>
    <row r="27" spans="2:133" ht="11.25" customHeight="1" x14ac:dyDescent="0.2">
      <c r="B27" s="620" t="s">
        <v>
297</v>
      </c>
      <c r="C27" s="621"/>
      <c r="D27" s="621"/>
      <c r="E27" s="621"/>
      <c r="F27" s="621"/>
      <c r="G27" s="621"/>
      <c r="H27" s="621"/>
      <c r="I27" s="621"/>
      <c r="J27" s="621"/>
      <c r="K27" s="621"/>
      <c r="L27" s="621"/>
      <c r="M27" s="621"/>
      <c r="N27" s="621"/>
      <c r="O27" s="621"/>
      <c r="P27" s="621"/>
      <c r="Q27" s="622"/>
      <c r="R27" s="623">
        <v>
22901692</v>
      </c>
      <c r="S27" s="626"/>
      <c r="T27" s="626"/>
      <c r="U27" s="626"/>
      <c r="V27" s="626"/>
      <c r="W27" s="626"/>
      <c r="X27" s="626"/>
      <c r="Y27" s="627"/>
      <c r="Z27" s="685">
        <v>
18.8</v>
      </c>
      <c r="AA27" s="685"/>
      <c r="AB27" s="685"/>
      <c r="AC27" s="685"/>
      <c r="AD27" s="686" t="s">
        <v>
232</v>
      </c>
      <c r="AE27" s="686"/>
      <c r="AF27" s="686"/>
      <c r="AG27" s="686"/>
      <c r="AH27" s="686"/>
      <c r="AI27" s="686"/>
      <c r="AJ27" s="686"/>
      <c r="AK27" s="686"/>
      <c r="AL27" s="628" t="s">
        <v>
144</v>
      </c>
      <c r="AM27" s="629"/>
      <c r="AN27" s="629"/>
      <c r="AO27" s="687"/>
      <c r="AP27" s="620" t="s">
        <v>
298</v>
      </c>
      <c r="AQ27" s="621"/>
      <c r="AR27" s="621"/>
      <c r="AS27" s="621"/>
      <c r="AT27" s="621"/>
      <c r="AU27" s="621"/>
      <c r="AV27" s="621"/>
      <c r="AW27" s="621"/>
      <c r="AX27" s="621"/>
      <c r="AY27" s="621"/>
      <c r="AZ27" s="621"/>
      <c r="BA27" s="621"/>
      <c r="BB27" s="621"/>
      <c r="BC27" s="621"/>
      <c r="BD27" s="621"/>
      <c r="BE27" s="621"/>
      <c r="BF27" s="622"/>
      <c r="BG27" s="623">
        <v>
24635767</v>
      </c>
      <c r="BH27" s="626"/>
      <c r="BI27" s="626"/>
      <c r="BJ27" s="626"/>
      <c r="BK27" s="626"/>
      <c r="BL27" s="626"/>
      <c r="BM27" s="626"/>
      <c r="BN27" s="627"/>
      <c r="BO27" s="685">
        <v>
100</v>
      </c>
      <c r="BP27" s="685"/>
      <c r="BQ27" s="685"/>
      <c r="BR27" s="685"/>
      <c r="BS27" s="631" t="s">
        <v>
232</v>
      </c>
      <c r="BT27" s="626"/>
      <c r="BU27" s="626"/>
      <c r="BV27" s="626"/>
      <c r="BW27" s="626"/>
      <c r="BX27" s="626"/>
      <c r="BY27" s="626"/>
      <c r="BZ27" s="626"/>
      <c r="CA27" s="626"/>
      <c r="CB27" s="666"/>
      <c r="CD27" s="667" t="s">
        <v>
299</v>
      </c>
      <c r="CE27" s="664"/>
      <c r="CF27" s="664"/>
      <c r="CG27" s="664"/>
      <c r="CH27" s="664"/>
      <c r="CI27" s="664"/>
      <c r="CJ27" s="664"/>
      <c r="CK27" s="664"/>
      <c r="CL27" s="664"/>
      <c r="CM27" s="664"/>
      <c r="CN27" s="664"/>
      <c r="CO27" s="664"/>
      <c r="CP27" s="664"/>
      <c r="CQ27" s="665"/>
      <c r="CR27" s="623">
        <v>
39204406</v>
      </c>
      <c r="CS27" s="624"/>
      <c r="CT27" s="624"/>
      <c r="CU27" s="624"/>
      <c r="CV27" s="624"/>
      <c r="CW27" s="624"/>
      <c r="CX27" s="624"/>
      <c r="CY27" s="625"/>
      <c r="CZ27" s="628">
        <v>
33.4</v>
      </c>
      <c r="DA27" s="657"/>
      <c r="DB27" s="657"/>
      <c r="DC27" s="658"/>
      <c r="DD27" s="631">
        <v>
14382905</v>
      </c>
      <c r="DE27" s="624"/>
      <c r="DF27" s="624"/>
      <c r="DG27" s="624"/>
      <c r="DH27" s="624"/>
      <c r="DI27" s="624"/>
      <c r="DJ27" s="624"/>
      <c r="DK27" s="625"/>
      <c r="DL27" s="631">
        <v>
14257470</v>
      </c>
      <c r="DM27" s="624"/>
      <c r="DN27" s="624"/>
      <c r="DO27" s="624"/>
      <c r="DP27" s="624"/>
      <c r="DQ27" s="624"/>
      <c r="DR27" s="624"/>
      <c r="DS27" s="624"/>
      <c r="DT27" s="624"/>
      <c r="DU27" s="624"/>
      <c r="DV27" s="625"/>
      <c r="DW27" s="628">
        <v>
19.600000000000001</v>
      </c>
      <c r="DX27" s="657"/>
      <c r="DY27" s="657"/>
      <c r="DZ27" s="657"/>
      <c r="EA27" s="657"/>
      <c r="EB27" s="657"/>
      <c r="EC27" s="659"/>
    </row>
    <row r="28" spans="2:133" ht="11.25" customHeight="1" x14ac:dyDescent="0.2">
      <c r="B28" s="728" t="s">
        <v>
300</v>
      </c>
      <c r="C28" s="729"/>
      <c r="D28" s="729"/>
      <c r="E28" s="729"/>
      <c r="F28" s="729"/>
      <c r="G28" s="729"/>
      <c r="H28" s="729"/>
      <c r="I28" s="729"/>
      <c r="J28" s="729"/>
      <c r="K28" s="729"/>
      <c r="L28" s="729"/>
      <c r="M28" s="729"/>
      <c r="N28" s="729"/>
      <c r="O28" s="729"/>
      <c r="P28" s="729"/>
      <c r="Q28" s="730"/>
      <c r="R28" s="623">
        <v>
42615677</v>
      </c>
      <c r="S28" s="626"/>
      <c r="T28" s="626"/>
      <c r="U28" s="626"/>
      <c r="V28" s="626"/>
      <c r="W28" s="626"/>
      <c r="X28" s="626"/>
      <c r="Y28" s="627"/>
      <c r="Z28" s="685">
        <v>
35.1</v>
      </c>
      <c r="AA28" s="685"/>
      <c r="AB28" s="685"/>
      <c r="AC28" s="685"/>
      <c r="AD28" s="686">
        <v>
40193923</v>
      </c>
      <c r="AE28" s="686"/>
      <c r="AF28" s="686"/>
      <c r="AG28" s="686"/>
      <c r="AH28" s="686"/>
      <c r="AI28" s="686"/>
      <c r="AJ28" s="686"/>
      <c r="AK28" s="686"/>
      <c r="AL28" s="628">
        <v>
55.3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
301</v>
      </c>
      <c r="CE28" s="664"/>
      <c r="CF28" s="664"/>
      <c r="CG28" s="664"/>
      <c r="CH28" s="664"/>
      <c r="CI28" s="664"/>
      <c r="CJ28" s="664"/>
      <c r="CK28" s="664"/>
      <c r="CL28" s="664"/>
      <c r="CM28" s="664"/>
      <c r="CN28" s="664"/>
      <c r="CO28" s="664"/>
      <c r="CP28" s="664"/>
      <c r="CQ28" s="665"/>
      <c r="CR28" s="623">
        <v>
2711726</v>
      </c>
      <c r="CS28" s="626"/>
      <c r="CT28" s="626"/>
      <c r="CU28" s="626"/>
      <c r="CV28" s="626"/>
      <c r="CW28" s="626"/>
      <c r="CX28" s="626"/>
      <c r="CY28" s="627"/>
      <c r="CZ28" s="628">
        <v>
2.2999999999999998</v>
      </c>
      <c r="DA28" s="657"/>
      <c r="DB28" s="657"/>
      <c r="DC28" s="658"/>
      <c r="DD28" s="631">
        <v>
2711726</v>
      </c>
      <c r="DE28" s="626"/>
      <c r="DF28" s="626"/>
      <c r="DG28" s="626"/>
      <c r="DH28" s="626"/>
      <c r="DI28" s="626"/>
      <c r="DJ28" s="626"/>
      <c r="DK28" s="627"/>
      <c r="DL28" s="631">
        <v>
2711726</v>
      </c>
      <c r="DM28" s="626"/>
      <c r="DN28" s="626"/>
      <c r="DO28" s="626"/>
      <c r="DP28" s="626"/>
      <c r="DQ28" s="626"/>
      <c r="DR28" s="626"/>
      <c r="DS28" s="626"/>
      <c r="DT28" s="626"/>
      <c r="DU28" s="626"/>
      <c r="DV28" s="627"/>
      <c r="DW28" s="628">
        <v>
3.7</v>
      </c>
      <c r="DX28" s="657"/>
      <c r="DY28" s="657"/>
      <c r="DZ28" s="657"/>
      <c r="EA28" s="657"/>
      <c r="EB28" s="657"/>
      <c r="EC28" s="659"/>
    </row>
    <row r="29" spans="2:133" ht="11.25" customHeight="1" x14ac:dyDescent="0.2">
      <c r="B29" s="620" t="s">
        <v>
302</v>
      </c>
      <c r="C29" s="621"/>
      <c r="D29" s="621"/>
      <c r="E29" s="621"/>
      <c r="F29" s="621"/>
      <c r="G29" s="621"/>
      <c r="H29" s="621"/>
      <c r="I29" s="621"/>
      <c r="J29" s="621"/>
      <c r="K29" s="621"/>
      <c r="L29" s="621"/>
      <c r="M29" s="621"/>
      <c r="N29" s="621"/>
      <c r="O29" s="621"/>
      <c r="P29" s="621"/>
      <c r="Q29" s="622"/>
      <c r="R29" s="623">
        <v>
9012256</v>
      </c>
      <c r="S29" s="626"/>
      <c r="T29" s="626"/>
      <c r="U29" s="626"/>
      <c r="V29" s="626"/>
      <c r="W29" s="626"/>
      <c r="X29" s="626"/>
      <c r="Y29" s="627"/>
      <c r="Z29" s="685">
        <v>
7.4</v>
      </c>
      <c r="AA29" s="685"/>
      <c r="AB29" s="685"/>
      <c r="AC29" s="685"/>
      <c r="AD29" s="686" t="s">
        <v>
144</v>
      </c>
      <c r="AE29" s="686"/>
      <c r="AF29" s="686"/>
      <c r="AG29" s="686"/>
      <c r="AH29" s="686"/>
      <c r="AI29" s="686"/>
      <c r="AJ29" s="686"/>
      <c r="AK29" s="686"/>
      <c r="AL29" s="628" t="s">
        <v>
144</v>
      </c>
      <c r="AM29" s="629"/>
      <c r="AN29" s="629"/>
      <c r="AO29" s="687"/>
      <c r="AP29" s="697" t="s">
        <v>
221</v>
      </c>
      <c r="AQ29" s="698"/>
      <c r="AR29" s="698"/>
      <c r="AS29" s="698"/>
      <c r="AT29" s="698"/>
      <c r="AU29" s="698"/>
      <c r="AV29" s="698"/>
      <c r="AW29" s="698"/>
      <c r="AX29" s="698"/>
      <c r="AY29" s="698"/>
      <c r="AZ29" s="698"/>
      <c r="BA29" s="698"/>
      <c r="BB29" s="698"/>
      <c r="BC29" s="698"/>
      <c r="BD29" s="698"/>
      <c r="BE29" s="698"/>
      <c r="BF29" s="699"/>
      <c r="BG29" s="697" t="s">
        <v>
303</v>
      </c>
      <c r="BH29" s="725"/>
      <c r="BI29" s="725"/>
      <c r="BJ29" s="725"/>
      <c r="BK29" s="725"/>
      <c r="BL29" s="725"/>
      <c r="BM29" s="725"/>
      <c r="BN29" s="725"/>
      <c r="BO29" s="725"/>
      <c r="BP29" s="725"/>
      <c r="BQ29" s="726"/>
      <c r="BR29" s="697" t="s">
        <v>
304</v>
      </c>
      <c r="BS29" s="725"/>
      <c r="BT29" s="725"/>
      <c r="BU29" s="725"/>
      <c r="BV29" s="725"/>
      <c r="BW29" s="725"/>
      <c r="BX29" s="725"/>
      <c r="BY29" s="725"/>
      <c r="BZ29" s="725"/>
      <c r="CA29" s="725"/>
      <c r="CB29" s="726"/>
      <c r="CD29" s="707" t="s">
        <v>
305</v>
      </c>
      <c r="CE29" s="708"/>
      <c r="CF29" s="667" t="s">
        <v>
306</v>
      </c>
      <c r="CG29" s="664"/>
      <c r="CH29" s="664"/>
      <c r="CI29" s="664"/>
      <c r="CJ29" s="664"/>
      <c r="CK29" s="664"/>
      <c r="CL29" s="664"/>
      <c r="CM29" s="664"/>
      <c r="CN29" s="664"/>
      <c r="CO29" s="664"/>
      <c r="CP29" s="664"/>
      <c r="CQ29" s="665"/>
      <c r="CR29" s="623">
        <v>
2711726</v>
      </c>
      <c r="CS29" s="624"/>
      <c r="CT29" s="624"/>
      <c r="CU29" s="624"/>
      <c r="CV29" s="624"/>
      <c r="CW29" s="624"/>
      <c r="CX29" s="624"/>
      <c r="CY29" s="625"/>
      <c r="CZ29" s="628">
        <v>
2.2999999999999998</v>
      </c>
      <c r="DA29" s="657"/>
      <c r="DB29" s="657"/>
      <c r="DC29" s="658"/>
      <c r="DD29" s="631">
        <v>
2711726</v>
      </c>
      <c r="DE29" s="624"/>
      <c r="DF29" s="624"/>
      <c r="DG29" s="624"/>
      <c r="DH29" s="624"/>
      <c r="DI29" s="624"/>
      <c r="DJ29" s="624"/>
      <c r="DK29" s="625"/>
      <c r="DL29" s="631">
        <v>
2711726</v>
      </c>
      <c r="DM29" s="624"/>
      <c r="DN29" s="624"/>
      <c r="DO29" s="624"/>
      <c r="DP29" s="624"/>
      <c r="DQ29" s="624"/>
      <c r="DR29" s="624"/>
      <c r="DS29" s="624"/>
      <c r="DT29" s="624"/>
      <c r="DU29" s="624"/>
      <c r="DV29" s="625"/>
      <c r="DW29" s="628">
        <v>
3.7</v>
      </c>
      <c r="DX29" s="657"/>
      <c r="DY29" s="657"/>
      <c r="DZ29" s="657"/>
      <c r="EA29" s="657"/>
      <c r="EB29" s="657"/>
      <c r="EC29" s="659"/>
    </row>
    <row r="30" spans="2:133" ht="11.25" customHeight="1" x14ac:dyDescent="0.2">
      <c r="B30" s="620" t="s">
        <v>
307</v>
      </c>
      <c r="C30" s="621"/>
      <c r="D30" s="621"/>
      <c r="E30" s="621"/>
      <c r="F30" s="621"/>
      <c r="G30" s="621"/>
      <c r="H30" s="621"/>
      <c r="I30" s="621"/>
      <c r="J30" s="621"/>
      <c r="K30" s="621"/>
      <c r="L30" s="621"/>
      <c r="M30" s="621"/>
      <c r="N30" s="621"/>
      <c r="O30" s="621"/>
      <c r="P30" s="621"/>
      <c r="Q30" s="622"/>
      <c r="R30" s="623">
        <v>
428860</v>
      </c>
      <c r="S30" s="626"/>
      <c r="T30" s="626"/>
      <c r="U30" s="626"/>
      <c r="V30" s="626"/>
      <c r="W30" s="626"/>
      <c r="X30" s="626"/>
      <c r="Y30" s="627"/>
      <c r="Z30" s="685">
        <v>
0.4</v>
      </c>
      <c r="AA30" s="685"/>
      <c r="AB30" s="685"/>
      <c r="AC30" s="685"/>
      <c r="AD30" s="686">
        <v>
144879</v>
      </c>
      <c r="AE30" s="686"/>
      <c r="AF30" s="686"/>
      <c r="AG30" s="686"/>
      <c r="AH30" s="686"/>
      <c r="AI30" s="686"/>
      <c r="AJ30" s="686"/>
      <c r="AK30" s="686"/>
      <c r="AL30" s="628">
        <v>
0.2</v>
      </c>
      <c r="AM30" s="629"/>
      <c r="AN30" s="629"/>
      <c r="AO30" s="687"/>
      <c r="AP30" s="713" t="s">
        <v>
308</v>
      </c>
      <c r="AQ30" s="714"/>
      <c r="AR30" s="714"/>
      <c r="AS30" s="714"/>
      <c r="AT30" s="719" t="s">
        <v>
309</v>
      </c>
      <c r="AU30" s="230"/>
      <c r="AV30" s="230"/>
      <c r="AW30" s="230"/>
      <c r="AX30" s="722" t="s">
        <v>
186</v>
      </c>
      <c r="AY30" s="723"/>
      <c r="AZ30" s="723"/>
      <c r="BA30" s="723"/>
      <c r="BB30" s="723"/>
      <c r="BC30" s="723"/>
      <c r="BD30" s="723"/>
      <c r="BE30" s="723"/>
      <c r="BF30" s="724"/>
      <c r="BG30" s="703">
        <v>
99</v>
      </c>
      <c r="BH30" s="704"/>
      <c r="BI30" s="704"/>
      <c r="BJ30" s="704"/>
      <c r="BK30" s="704"/>
      <c r="BL30" s="704"/>
      <c r="BM30" s="705">
        <v>
98.3</v>
      </c>
      <c r="BN30" s="704"/>
      <c r="BO30" s="704"/>
      <c r="BP30" s="704"/>
      <c r="BQ30" s="706"/>
      <c r="BR30" s="703">
        <v>
98.9</v>
      </c>
      <c r="BS30" s="704"/>
      <c r="BT30" s="704"/>
      <c r="BU30" s="704"/>
      <c r="BV30" s="704"/>
      <c r="BW30" s="704"/>
      <c r="BX30" s="705">
        <v>
97.9</v>
      </c>
      <c r="BY30" s="704"/>
      <c r="BZ30" s="704"/>
      <c r="CA30" s="704"/>
      <c r="CB30" s="706"/>
      <c r="CD30" s="709"/>
      <c r="CE30" s="710"/>
      <c r="CF30" s="667" t="s">
        <v>
310</v>
      </c>
      <c r="CG30" s="664"/>
      <c r="CH30" s="664"/>
      <c r="CI30" s="664"/>
      <c r="CJ30" s="664"/>
      <c r="CK30" s="664"/>
      <c r="CL30" s="664"/>
      <c r="CM30" s="664"/>
      <c r="CN30" s="664"/>
      <c r="CO30" s="664"/>
      <c r="CP30" s="664"/>
      <c r="CQ30" s="665"/>
      <c r="CR30" s="623">
        <v>
2474240</v>
      </c>
      <c r="CS30" s="626"/>
      <c r="CT30" s="626"/>
      <c r="CU30" s="626"/>
      <c r="CV30" s="626"/>
      <c r="CW30" s="626"/>
      <c r="CX30" s="626"/>
      <c r="CY30" s="627"/>
      <c r="CZ30" s="628">
        <v>
2.1</v>
      </c>
      <c r="DA30" s="657"/>
      <c r="DB30" s="657"/>
      <c r="DC30" s="658"/>
      <c r="DD30" s="631">
        <v>
2474240</v>
      </c>
      <c r="DE30" s="626"/>
      <c r="DF30" s="626"/>
      <c r="DG30" s="626"/>
      <c r="DH30" s="626"/>
      <c r="DI30" s="626"/>
      <c r="DJ30" s="626"/>
      <c r="DK30" s="627"/>
      <c r="DL30" s="631">
        <v>
2474240</v>
      </c>
      <c r="DM30" s="626"/>
      <c r="DN30" s="626"/>
      <c r="DO30" s="626"/>
      <c r="DP30" s="626"/>
      <c r="DQ30" s="626"/>
      <c r="DR30" s="626"/>
      <c r="DS30" s="626"/>
      <c r="DT30" s="626"/>
      <c r="DU30" s="626"/>
      <c r="DV30" s="627"/>
      <c r="DW30" s="628">
        <v>
3.4</v>
      </c>
      <c r="DX30" s="657"/>
      <c r="DY30" s="657"/>
      <c r="DZ30" s="657"/>
      <c r="EA30" s="657"/>
      <c r="EB30" s="657"/>
      <c r="EC30" s="659"/>
    </row>
    <row r="31" spans="2:133" ht="11.25" customHeight="1" x14ac:dyDescent="0.2">
      <c r="B31" s="620" t="s">
        <v>
311</v>
      </c>
      <c r="C31" s="621"/>
      <c r="D31" s="621"/>
      <c r="E31" s="621"/>
      <c r="F31" s="621"/>
      <c r="G31" s="621"/>
      <c r="H31" s="621"/>
      <c r="I31" s="621"/>
      <c r="J31" s="621"/>
      <c r="K31" s="621"/>
      <c r="L31" s="621"/>
      <c r="M31" s="621"/>
      <c r="N31" s="621"/>
      <c r="O31" s="621"/>
      <c r="P31" s="621"/>
      <c r="Q31" s="622"/>
      <c r="R31" s="623">
        <v>
433123</v>
      </c>
      <c r="S31" s="626"/>
      <c r="T31" s="626"/>
      <c r="U31" s="626"/>
      <c r="V31" s="626"/>
      <c r="W31" s="626"/>
      <c r="X31" s="626"/>
      <c r="Y31" s="627"/>
      <c r="Z31" s="685">
        <v>
0.4</v>
      </c>
      <c r="AA31" s="685"/>
      <c r="AB31" s="685"/>
      <c r="AC31" s="685"/>
      <c r="AD31" s="686" t="s">
        <v>
232</v>
      </c>
      <c r="AE31" s="686"/>
      <c r="AF31" s="686"/>
      <c r="AG31" s="686"/>
      <c r="AH31" s="686"/>
      <c r="AI31" s="686"/>
      <c r="AJ31" s="686"/>
      <c r="AK31" s="686"/>
      <c r="AL31" s="628" t="s">
        <v>
144</v>
      </c>
      <c r="AM31" s="629"/>
      <c r="AN31" s="629"/>
      <c r="AO31" s="687"/>
      <c r="AP31" s="715"/>
      <c r="AQ31" s="716"/>
      <c r="AR31" s="716"/>
      <c r="AS31" s="716"/>
      <c r="AT31" s="720"/>
      <c r="AU31" s="229" t="s">
        <v>
312</v>
      </c>
      <c r="AV31" s="229"/>
      <c r="AW31" s="229"/>
      <c r="AX31" s="620" t="s">
        <v>
313</v>
      </c>
      <c r="AY31" s="621"/>
      <c r="AZ31" s="621"/>
      <c r="BA31" s="621"/>
      <c r="BB31" s="621"/>
      <c r="BC31" s="621"/>
      <c r="BD31" s="621"/>
      <c r="BE31" s="621"/>
      <c r="BF31" s="622"/>
      <c r="BG31" s="701">
        <v>
98.9</v>
      </c>
      <c r="BH31" s="624"/>
      <c r="BI31" s="624"/>
      <c r="BJ31" s="624"/>
      <c r="BK31" s="624"/>
      <c r="BL31" s="624"/>
      <c r="BM31" s="629">
        <v>
98.2</v>
      </c>
      <c r="BN31" s="702"/>
      <c r="BO31" s="702"/>
      <c r="BP31" s="702"/>
      <c r="BQ31" s="663"/>
      <c r="BR31" s="701">
        <v>
98.8</v>
      </c>
      <c r="BS31" s="624"/>
      <c r="BT31" s="624"/>
      <c r="BU31" s="624"/>
      <c r="BV31" s="624"/>
      <c r="BW31" s="624"/>
      <c r="BX31" s="629">
        <v>
97.8</v>
      </c>
      <c r="BY31" s="702"/>
      <c r="BZ31" s="702"/>
      <c r="CA31" s="702"/>
      <c r="CB31" s="663"/>
      <c r="CD31" s="709"/>
      <c r="CE31" s="710"/>
      <c r="CF31" s="667" t="s">
        <v>
314</v>
      </c>
      <c r="CG31" s="664"/>
      <c r="CH31" s="664"/>
      <c r="CI31" s="664"/>
      <c r="CJ31" s="664"/>
      <c r="CK31" s="664"/>
      <c r="CL31" s="664"/>
      <c r="CM31" s="664"/>
      <c r="CN31" s="664"/>
      <c r="CO31" s="664"/>
      <c r="CP31" s="664"/>
      <c r="CQ31" s="665"/>
      <c r="CR31" s="623">
        <v>
237486</v>
      </c>
      <c r="CS31" s="624"/>
      <c r="CT31" s="624"/>
      <c r="CU31" s="624"/>
      <c r="CV31" s="624"/>
      <c r="CW31" s="624"/>
      <c r="CX31" s="624"/>
      <c r="CY31" s="625"/>
      <c r="CZ31" s="628">
        <v>
0.2</v>
      </c>
      <c r="DA31" s="657"/>
      <c r="DB31" s="657"/>
      <c r="DC31" s="658"/>
      <c r="DD31" s="631">
        <v>
237486</v>
      </c>
      <c r="DE31" s="624"/>
      <c r="DF31" s="624"/>
      <c r="DG31" s="624"/>
      <c r="DH31" s="624"/>
      <c r="DI31" s="624"/>
      <c r="DJ31" s="624"/>
      <c r="DK31" s="625"/>
      <c r="DL31" s="631">
        <v>
237486</v>
      </c>
      <c r="DM31" s="624"/>
      <c r="DN31" s="624"/>
      <c r="DO31" s="624"/>
      <c r="DP31" s="624"/>
      <c r="DQ31" s="624"/>
      <c r="DR31" s="624"/>
      <c r="DS31" s="624"/>
      <c r="DT31" s="624"/>
      <c r="DU31" s="624"/>
      <c r="DV31" s="625"/>
      <c r="DW31" s="628">
        <v>
0.3</v>
      </c>
      <c r="DX31" s="657"/>
      <c r="DY31" s="657"/>
      <c r="DZ31" s="657"/>
      <c r="EA31" s="657"/>
      <c r="EB31" s="657"/>
      <c r="EC31" s="659"/>
    </row>
    <row r="32" spans="2:133" ht="11.25" customHeight="1" x14ac:dyDescent="0.2">
      <c r="B32" s="620" t="s">
        <v>
315</v>
      </c>
      <c r="C32" s="621"/>
      <c r="D32" s="621"/>
      <c r="E32" s="621"/>
      <c r="F32" s="621"/>
      <c r="G32" s="621"/>
      <c r="H32" s="621"/>
      <c r="I32" s="621"/>
      <c r="J32" s="621"/>
      <c r="K32" s="621"/>
      <c r="L32" s="621"/>
      <c r="M32" s="621"/>
      <c r="N32" s="621"/>
      <c r="O32" s="621"/>
      <c r="P32" s="621"/>
      <c r="Q32" s="622"/>
      <c r="R32" s="623">
        <v>
1893109</v>
      </c>
      <c r="S32" s="626"/>
      <c r="T32" s="626"/>
      <c r="U32" s="626"/>
      <c r="V32" s="626"/>
      <c r="W32" s="626"/>
      <c r="X32" s="626"/>
      <c r="Y32" s="627"/>
      <c r="Z32" s="685">
        <v>
1.6</v>
      </c>
      <c r="AA32" s="685"/>
      <c r="AB32" s="685"/>
      <c r="AC32" s="685"/>
      <c r="AD32" s="686" t="s">
        <v>
144</v>
      </c>
      <c r="AE32" s="686"/>
      <c r="AF32" s="686"/>
      <c r="AG32" s="686"/>
      <c r="AH32" s="686"/>
      <c r="AI32" s="686"/>
      <c r="AJ32" s="686"/>
      <c r="AK32" s="686"/>
      <c r="AL32" s="628" t="s">
        <v>
144</v>
      </c>
      <c r="AM32" s="629"/>
      <c r="AN32" s="629"/>
      <c r="AO32" s="687"/>
      <c r="AP32" s="717"/>
      <c r="AQ32" s="718"/>
      <c r="AR32" s="718"/>
      <c r="AS32" s="718"/>
      <c r="AT32" s="721"/>
      <c r="AU32" s="231"/>
      <c r="AV32" s="231"/>
      <c r="AW32" s="231"/>
      <c r="AX32" s="635" t="s">
        <v>
316</v>
      </c>
      <c r="AY32" s="636"/>
      <c r="AZ32" s="636"/>
      <c r="BA32" s="636"/>
      <c r="BB32" s="636"/>
      <c r="BC32" s="636"/>
      <c r="BD32" s="636"/>
      <c r="BE32" s="636"/>
      <c r="BF32" s="637"/>
      <c r="BG32" s="700" t="s">
        <v>
144</v>
      </c>
      <c r="BH32" s="639"/>
      <c r="BI32" s="639"/>
      <c r="BJ32" s="639"/>
      <c r="BK32" s="639"/>
      <c r="BL32" s="639"/>
      <c r="BM32" s="683" t="s">
        <v>
144</v>
      </c>
      <c r="BN32" s="639"/>
      <c r="BO32" s="639"/>
      <c r="BP32" s="639"/>
      <c r="BQ32" s="676"/>
      <c r="BR32" s="700" t="s">
        <v>
232</v>
      </c>
      <c r="BS32" s="639"/>
      <c r="BT32" s="639"/>
      <c r="BU32" s="639"/>
      <c r="BV32" s="639"/>
      <c r="BW32" s="639"/>
      <c r="BX32" s="683" t="s">
        <v>
232</v>
      </c>
      <c r="BY32" s="639"/>
      <c r="BZ32" s="639"/>
      <c r="CA32" s="639"/>
      <c r="CB32" s="676"/>
      <c r="CD32" s="711"/>
      <c r="CE32" s="712"/>
      <c r="CF32" s="667" t="s">
        <v>
317</v>
      </c>
      <c r="CG32" s="664"/>
      <c r="CH32" s="664"/>
      <c r="CI32" s="664"/>
      <c r="CJ32" s="664"/>
      <c r="CK32" s="664"/>
      <c r="CL32" s="664"/>
      <c r="CM32" s="664"/>
      <c r="CN32" s="664"/>
      <c r="CO32" s="664"/>
      <c r="CP32" s="664"/>
      <c r="CQ32" s="665"/>
      <c r="CR32" s="623" t="s">
        <v>
232</v>
      </c>
      <c r="CS32" s="626"/>
      <c r="CT32" s="626"/>
      <c r="CU32" s="626"/>
      <c r="CV32" s="626"/>
      <c r="CW32" s="626"/>
      <c r="CX32" s="626"/>
      <c r="CY32" s="627"/>
      <c r="CZ32" s="628" t="s">
        <v>
144</v>
      </c>
      <c r="DA32" s="657"/>
      <c r="DB32" s="657"/>
      <c r="DC32" s="658"/>
      <c r="DD32" s="631" t="s">
        <v>
144</v>
      </c>
      <c r="DE32" s="626"/>
      <c r="DF32" s="626"/>
      <c r="DG32" s="626"/>
      <c r="DH32" s="626"/>
      <c r="DI32" s="626"/>
      <c r="DJ32" s="626"/>
      <c r="DK32" s="627"/>
      <c r="DL32" s="631" t="s">
        <v>
144</v>
      </c>
      <c r="DM32" s="626"/>
      <c r="DN32" s="626"/>
      <c r="DO32" s="626"/>
      <c r="DP32" s="626"/>
      <c r="DQ32" s="626"/>
      <c r="DR32" s="626"/>
      <c r="DS32" s="626"/>
      <c r="DT32" s="626"/>
      <c r="DU32" s="626"/>
      <c r="DV32" s="627"/>
      <c r="DW32" s="628" t="s">
        <v>
232</v>
      </c>
      <c r="DX32" s="657"/>
      <c r="DY32" s="657"/>
      <c r="DZ32" s="657"/>
      <c r="EA32" s="657"/>
      <c r="EB32" s="657"/>
      <c r="EC32" s="659"/>
    </row>
    <row r="33" spans="2:133" ht="11.25" customHeight="1" x14ac:dyDescent="0.2">
      <c r="B33" s="620" t="s">
        <v>
318</v>
      </c>
      <c r="C33" s="621"/>
      <c r="D33" s="621"/>
      <c r="E33" s="621"/>
      <c r="F33" s="621"/>
      <c r="G33" s="621"/>
      <c r="H33" s="621"/>
      <c r="I33" s="621"/>
      <c r="J33" s="621"/>
      <c r="K33" s="621"/>
      <c r="L33" s="621"/>
      <c r="M33" s="621"/>
      <c r="N33" s="621"/>
      <c r="O33" s="621"/>
      <c r="P33" s="621"/>
      <c r="Q33" s="622"/>
      <c r="R33" s="623">
        <v>
3864687</v>
      </c>
      <c r="S33" s="626"/>
      <c r="T33" s="626"/>
      <c r="U33" s="626"/>
      <c r="V33" s="626"/>
      <c r="W33" s="626"/>
      <c r="X33" s="626"/>
      <c r="Y33" s="627"/>
      <c r="Z33" s="685">
        <v>
3.2</v>
      </c>
      <c r="AA33" s="685"/>
      <c r="AB33" s="685"/>
      <c r="AC33" s="685"/>
      <c r="AD33" s="686" t="s">
        <v>
232</v>
      </c>
      <c r="AE33" s="686"/>
      <c r="AF33" s="686"/>
      <c r="AG33" s="686"/>
      <c r="AH33" s="686"/>
      <c r="AI33" s="686"/>
      <c r="AJ33" s="686"/>
      <c r="AK33" s="686"/>
      <c r="AL33" s="628" t="s">
        <v>
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
319</v>
      </c>
      <c r="CE33" s="664"/>
      <c r="CF33" s="664"/>
      <c r="CG33" s="664"/>
      <c r="CH33" s="664"/>
      <c r="CI33" s="664"/>
      <c r="CJ33" s="664"/>
      <c r="CK33" s="664"/>
      <c r="CL33" s="664"/>
      <c r="CM33" s="664"/>
      <c r="CN33" s="664"/>
      <c r="CO33" s="664"/>
      <c r="CP33" s="664"/>
      <c r="CQ33" s="665"/>
      <c r="CR33" s="623">
        <v>
42597200</v>
      </c>
      <c r="CS33" s="624"/>
      <c r="CT33" s="624"/>
      <c r="CU33" s="624"/>
      <c r="CV33" s="624"/>
      <c r="CW33" s="624"/>
      <c r="CX33" s="624"/>
      <c r="CY33" s="625"/>
      <c r="CZ33" s="628">
        <v>
36.299999999999997</v>
      </c>
      <c r="DA33" s="657"/>
      <c r="DB33" s="657"/>
      <c r="DC33" s="658"/>
      <c r="DD33" s="631">
        <v>
36811220</v>
      </c>
      <c r="DE33" s="624"/>
      <c r="DF33" s="624"/>
      <c r="DG33" s="624"/>
      <c r="DH33" s="624"/>
      <c r="DI33" s="624"/>
      <c r="DJ33" s="624"/>
      <c r="DK33" s="625"/>
      <c r="DL33" s="631">
        <v>
26459657</v>
      </c>
      <c r="DM33" s="624"/>
      <c r="DN33" s="624"/>
      <c r="DO33" s="624"/>
      <c r="DP33" s="624"/>
      <c r="DQ33" s="624"/>
      <c r="DR33" s="624"/>
      <c r="DS33" s="624"/>
      <c r="DT33" s="624"/>
      <c r="DU33" s="624"/>
      <c r="DV33" s="625"/>
      <c r="DW33" s="628">
        <v>
36.4</v>
      </c>
      <c r="DX33" s="657"/>
      <c r="DY33" s="657"/>
      <c r="DZ33" s="657"/>
      <c r="EA33" s="657"/>
      <c r="EB33" s="657"/>
      <c r="EC33" s="659"/>
    </row>
    <row r="34" spans="2:133" ht="11.25" customHeight="1" x14ac:dyDescent="0.2">
      <c r="B34" s="620" t="s">
        <v>
320</v>
      </c>
      <c r="C34" s="621"/>
      <c r="D34" s="621"/>
      <c r="E34" s="621"/>
      <c r="F34" s="621"/>
      <c r="G34" s="621"/>
      <c r="H34" s="621"/>
      <c r="I34" s="621"/>
      <c r="J34" s="621"/>
      <c r="K34" s="621"/>
      <c r="L34" s="621"/>
      <c r="M34" s="621"/>
      <c r="N34" s="621"/>
      <c r="O34" s="621"/>
      <c r="P34" s="621"/>
      <c r="Q34" s="622"/>
      <c r="R34" s="623">
        <v>
1424372</v>
      </c>
      <c r="S34" s="626"/>
      <c r="T34" s="626"/>
      <c r="U34" s="626"/>
      <c r="V34" s="626"/>
      <c r="W34" s="626"/>
      <c r="X34" s="626"/>
      <c r="Y34" s="627"/>
      <c r="Z34" s="685">
        <v>
1.2</v>
      </c>
      <c r="AA34" s="685"/>
      <c r="AB34" s="685"/>
      <c r="AC34" s="685"/>
      <c r="AD34" s="686">
        <v>
1969</v>
      </c>
      <c r="AE34" s="686"/>
      <c r="AF34" s="686"/>
      <c r="AG34" s="686"/>
      <c r="AH34" s="686"/>
      <c r="AI34" s="686"/>
      <c r="AJ34" s="686"/>
      <c r="AK34" s="686"/>
      <c r="AL34" s="628">
        <v>
0</v>
      </c>
      <c r="AM34" s="629"/>
      <c r="AN34" s="629"/>
      <c r="AO34" s="687"/>
      <c r="AP34" s="234"/>
      <c r="AQ34" s="697" t="s">
        <v>
321</v>
      </c>
      <c r="AR34" s="698"/>
      <c r="AS34" s="698"/>
      <c r="AT34" s="698"/>
      <c r="AU34" s="698"/>
      <c r="AV34" s="698"/>
      <c r="AW34" s="698"/>
      <c r="AX34" s="698"/>
      <c r="AY34" s="698"/>
      <c r="AZ34" s="698"/>
      <c r="BA34" s="698"/>
      <c r="BB34" s="698"/>
      <c r="BC34" s="698"/>
      <c r="BD34" s="698"/>
      <c r="BE34" s="698"/>
      <c r="BF34" s="699"/>
      <c r="BG34" s="697" t="s">
        <v>
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
323</v>
      </c>
      <c r="CE34" s="664"/>
      <c r="CF34" s="664"/>
      <c r="CG34" s="664"/>
      <c r="CH34" s="664"/>
      <c r="CI34" s="664"/>
      <c r="CJ34" s="664"/>
      <c r="CK34" s="664"/>
      <c r="CL34" s="664"/>
      <c r="CM34" s="664"/>
      <c r="CN34" s="664"/>
      <c r="CO34" s="664"/>
      <c r="CP34" s="664"/>
      <c r="CQ34" s="665"/>
      <c r="CR34" s="623">
        <v>
19831125</v>
      </c>
      <c r="CS34" s="626"/>
      <c r="CT34" s="626"/>
      <c r="CU34" s="626"/>
      <c r="CV34" s="626"/>
      <c r="CW34" s="626"/>
      <c r="CX34" s="626"/>
      <c r="CY34" s="627"/>
      <c r="CZ34" s="628">
        <v>
16.899999999999999</v>
      </c>
      <c r="DA34" s="657"/>
      <c r="DB34" s="657"/>
      <c r="DC34" s="658"/>
      <c r="DD34" s="631">
        <v>
17164646</v>
      </c>
      <c r="DE34" s="626"/>
      <c r="DF34" s="626"/>
      <c r="DG34" s="626"/>
      <c r="DH34" s="626"/>
      <c r="DI34" s="626"/>
      <c r="DJ34" s="626"/>
      <c r="DK34" s="627"/>
      <c r="DL34" s="631">
        <v>
15647996</v>
      </c>
      <c r="DM34" s="626"/>
      <c r="DN34" s="626"/>
      <c r="DO34" s="626"/>
      <c r="DP34" s="626"/>
      <c r="DQ34" s="626"/>
      <c r="DR34" s="626"/>
      <c r="DS34" s="626"/>
      <c r="DT34" s="626"/>
      <c r="DU34" s="626"/>
      <c r="DV34" s="627"/>
      <c r="DW34" s="628">
        <v>
21.5</v>
      </c>
      <c r="DX34" s="657"/>
      <c r="DY34" s="657"/>
      <c r="DZ34" s="657"/>
      <c r="EA34" s="657"/>
      <c r="EB34" s="657"/>
      <c r="EC34" s="659"/>
    </row>
    <row r="35" spans="2:133" ht="11.25" customHeight="1" x14ac:dyDescent="0.2">
      <c r="B35" s="620" t="s">
        <v>
324</v>
      </c>
      <c r="C35" s="621"/>
      <c r="D35" s="621"/>
      <c r="E35" s="621"/>
      <c r="F35" s="621"/>
      <c r="G35" s="621"/>
      <c r="H35" s="621"/>
      <c r="I35" s="621"/>
      <c r="J35" s="621"/>
      <c r="K35" s="621"/>
      <c r="L35" s="621"/>
      <c r="M35" s="621"/>
      <c r="N35" s="621"/>
      <c r="O35" s="621"/>
      <c r="P35" s="621"/>
      <c r="Q35" s="622"/>
      <c r="R35" s="623">
        <v>
3015000</v>
      </c>
      <c r="S35" s="626"/>
      <c r="T35" s="626"/>
      <c r="U35" s="626"/>
      <c r="V35" s="626"/>
      <c r="W35" s="626"/>
      <c r="X35" s="626"/>
      <c r="Y35" s="627"/>
      <c r="Z35" s="685">
        <v>
2.5</v>
      </c>
      <c r="AA35" s="685"/>
      <c r="AB35" s="685"/>
      <c r="AC35" s="685"/>
      <c r="AD35" s="686" t="s">
        <v>
144</v>
      </c>
      <c r="AE35" s="686"/>
      <c r="AF35" s="686"/>
      <c r="AG35" s="686"/>
      <c r="AH35" s="686"/>
      <c r="AI35" s="686"/>
      <c r="AJ35" s="686"/>
      <c r="AK35" s="686"/>
      <c r="AL35" s="628" t="s">
        <v>
144</v>
      </c>
      <c r="AM35" s="629"/>
      <c r="AN35" s="629"/>
      <c r="AO35" s="687"/>
      <c r="AP35" s="234"/>
      <c r="AQ35" s="691" t="s">
        <v>
325</v>
      </c>
      <c r="AR35" s="692"/>
      <c r="AS35" s="692"/>
      <c r="AT35" s="692"/>
      <c r="AU35" s="692"/>
      <c r="AV35" s="692"/>
      <c r="AW35" s="692"/>
      <c r="AX35" s="692"/>
      <c r="AY35" s="693"/>
      <c r="AZ35" s="688">
        <v>
10516511</v>
      </c>
      <c r="BA35" s="689"/>
      <c r="BB35" s="689"/>
      <c r="BC35" s="689"/>
      <c r="BD35" s="689"/>
      <c r="BE35" s="689"/>
      <c r="BF35" s="690"/>
      <c r="BG35" s="694" t="s">
        <v>
326</v>
      </c>
      <c r="BH35" s="695"/>
      <c r="BI35" s="695"/>
      <c r="BJ35" s="695"/>
      <c r="BK35" s="695"/>
      <c r="BL35" s="695"/>
      <c r="BM35" s="695"/>
      <c r="BN35" s="695"/>
      <c r="BO35" s="695"/>
      <c r="BP35" s="695"/>
      <c r="BQ35" s="695"/>
      <c r="BR35" s="695"/>
      <c r="BS35" s="695"/>
      <c r="BT35" s="695"/>
      <c r="BU35" s="696"/>
      <c r="BV35" s="688">
        <v>
971378</v>
      </c>
      <c r="BW35" s="689"/>
      <c r="BX35" s="689"/>
      <c r="BY35" s="689"/>
      <c r="BZ35" s="689"/>
      <c r="CA35" s="689"/>
      <c r="CB35" s="690"/>
      <c r="CD35" s="667" t="s">
        <v>
327</v>
      </c>
      <c r="CE35" s="664"/>
      <c r="CF35" s="664"/>
      <c r="CG35" s="664"/>
      <c r="CH35" s="664"/>
      <c r="CI35" s="664"/>
      <c r="CJ35" s="664"/>
      <c r="CK35" s="664"/>
      <c r="CL35" s="664"/>
      <c r="CM35" s="664"/>
      <c r="CN35" s="664"/>
      <c r="CO35" s="664"/>
      <c r="CP35" s="664"/>
      <c r="CQ35" s="665"/>
      <c r="CR35" s="623">
        <v>
981395</v>
      </c>
      <c r="CS35" s="624"/>
      <c r="CT35" s="624"/>
      <c r="CU35" s="624"/>
      <c r="CV35" s="624"/>
      <c r="CW35" s="624"/>
      <c r="CX35" s="624"/>
      <c r="CY35" s="625"/>
      <c r="CZ35" s="628">
        <v>
0.8</v>
      </c>
      <c r="DA35" s="657"/>
      <c r="DB35" s="657"/>
      <c r="DC35" s="658"/>
      <c r="DD35" s="631">
        <v>
881976</v>
      </c>
      <c r="DE35" s="624"/>
      <c r="DF35" s="624"/>
      <c r="DG35" s="624"/>
      <c r="DH35" s="624"/>
      <c r="DI35" s="624"/>
      <c r="DJ35" s="624"/>
      <c r="DK35" s="625"/>
      <c r="DL35" s="631">
        <v>
881976</v>
      </c>
      <c r="DM35" s="624"/>
      <c r="DN35" s="624"/>
      <c r="DO35" s="624"/>
      <c r="DP35" s="624"/>
      <c r="DQ35" s="624"/>
      <c r="DR35" s="624"/>
      <c r="DS35" s="624"/>
      <c r="DT35" s="624"/>
      <c r="DU35" s="624"/>
      <c r="DV35" s="625"/>
      <c r="DW35" s="628">
        <v>
1.2</v>
      </c>
      <c r="DX35" s="657"/>
      <c r="DY35" s="657"/>
      <c r="DZ35" s="657"/>
      <c r="EA35" s="657"/>
      <c r="EB35" s="657"/>
      <c r="EC35" s="659"/>
    </row>
    <row r="36" spans="2:133" ht="11.25" customHeight="1" x14ac:dyDescent="0.2">
      <c r="B36" s="620" t="s">
        <v>
328</v>
      </c>
      <c r="C36" s="621"/>
      <c r="D36" s="621"/>
      <c r="E36" s="621"/>
      <c r="F36" s="621"/>
      <c r="G36" s="621"/>
      <c r="H36" s="621"/>
      <c r="I36" s="621"/>
      <c r="J36" s="621"/>
      <c r="K36" s="621"/>
      <c r="L36" s="621"/>
      <c r="M36" s="621"/>
      <c r="N36" s="621"/>
      <c r="O36" s="621"/>
      <c r="P36" s="621"/>
      <c r="Q36" s="622"/>
      <c r="R36" s="623" t="s">
        <v>
144</v>
      </c>
      <c r="S36" s="626"/>
      <c r="T36" s="626"/>
      <c r="U36" s="626"/>
      <c r="V36" s="626"/>
      <c r="W36" s="626"/>
      <c r="X36" s="626"/>
      <c r="Y36" s="627"/>
      <c r="Z36" s="685" t="s">
        <v>
144</v>
      </c>
      <c r="AA36" s="685"/>
      <c r="AB36" s="685"/>
      <c r="AC36" s="685"/>
      <c r="AD36" s="686" t="s">
        <v>
144</v>
      </c>
      <c r="AE36" s="686"/>
      <c r="AF36" s="686"/>
      <c r="AG36" s="686"/>
      <c r="AH36" s="686"/>
      <c r="AI36" s="686"/>
      <c r="AJ36" s="686"/>
      <c r="AK36" s="686"/>
      <c r="AL36" s="628" t="s">
        <v>
232</v>
      </c>
      <c r="AM36" s="629"/>
      <c r="AN36" s="629"/>
      <c r="AO36" s="687"/>
      <c r="AQ36" s="660" t="s">
        <v>
329</v>
      </c>
      <c r="AR36" s="661"/>
      <c r="AS36" s="661"/>
      <c r="AT36" s="661"/>
      <c r="AU36" s="661"/>
      <c r="AV36" s="661"/>
      <c r="AW36" s="661"/>
      <c r="AX36" s="661"/>
      <c r="AY36" s="662"/>
      <c r="AZ36" s="623">
        <v>
457680</v>
      </c>
      <c r="BA36" s="626"/>
      <c r="BB36" s="626"/>
      <c r="BC36" s="626"/>
      <c r="BD36" s="624"/>
      <c r="BE36" s="624"/>
      <c r="BF36" s="663"/>
      <c r="BG36" s="667" t="s">
        <v>
330</v>
      </c>
      <c r="BH36" s="664"/>
      <c r="BI36" s="664"/>
      <c r="BJ36" s="664"/>
      <c r="BK36" s="664"/>
      <c r="BL36" s="664"/>
      <c r="BM36" s="664"/>
      <c r="BN36" s="664"/>
      <c r="BO36" s="664"/>
      <c r="BP36" s="664"/>
      <c r="BQ36" s="664"/>
      <c r="BR36" s="664"/>
      <c r="BS36" s="664"/>
      <c r="BT36" s="664"/>
      <c r="BU36" s="665"/>
      <c r="BV36" s="623">
        <v>
-708658</v>
      </c>
      <c r="BW36" s="626"/>
      <c r="BX36" s="626"/>
      <c r="BY36" s="626"/>
      <c r="BZ36" s="626"/>
      <c r="CA36" s="626"/>
      <c r="CB36" s="666"/>
      <c r="CD36" s="667" t="s">
        <v>
331</v>
      </c>
      <c r="CE36" s="664"/>
      <c r="CF36" s="664"/>
      <c r="CG36" s="664"/>
      <c r="CH36" s="664"/>
      <c r="CI36" s="664"/>
      <c r="CJ36" s="664"/>
      <c r="CK36" s="664"/>
      <c r="CL36" s="664"/>
      <c r="CM36" s="664"/>
      <c r="CN36" s="664"/>
      <c r="CO36" s="664"/>
      <c r="CP36" s="664"/>
      <c r="CQ36" s="665"/>
      <c r="CR36" s="623">
        <v>
5972318</v>
      </c>
      <c r="CS36" s="626"/>
      <c r="CT36" s="626"/>
      <c r="CU36" s="626"/>
      <c r="CV36" s="626"/>
      <c r="CW36" s="626"/>
      <c r="CX36" s="626"/>
      <c r="CY36" s="627"/>
      <c r="CZ36" s="628">
        <v>
5.0999999999999996</v>
      </c>
      <c r="DA36" s="657"/>
      <c r="DB36" s="657"/>
      <c r="DC36" s="658"/>
      <c r="DD36" s="631">
        <v>
4910206</v>
      </c>
      <c r="DE36" s="626"/>
      <c r="DF36" s="626"/>
      <c r="DG36" s="626"/>
      <c r="DH36" s="626"/>
      <c r="DI36" s="626"/>
      <c r="DJ36" s="626"/>
      <c r="DK36" s="627"/>
      <c r="DL36" s="631">
        <v>
3266126</v>
      </c>
      <c r="DM36" s="626"/>
      <c r="DN36" s="626"/>
      <c r="DO36" s="626"/>
      <c r="DP36" s="626"/>
      <c r="DQ36" s="626"/>
      <c r="DR36" s="626"/>
      <c r="DS36" s="626"/>
      <c r="DT36" s="626"/>
      <c r="DU36" s="626"/>
      <c r="DV36" s="627"/>
      <c r="DW36" s="628">
        <v>
4.5</v>
      </c>
      <c r="DX36" s="657"/>
      <c r="DY36" s="657"/>
      <c r="DZ36" s="657"/>
      <c r="EA36" s="657"/>
      <c r="EB36" s="657"/>
      <c r="EC36" s="659"/>
    </row>
    <row r="37" spans="2:133" ht="11.25" customHeight="1" x14ac:dyDescent="0.2">
      <c r="B37" s="620" t="s">
        <v>
332</v>
      </c>
      <c r="C37" s="621"/>
      <c r="D37" s="621"/>
      <c r="E37" s="621"/>
      <c r="F37" s="621"/>
      <c r="G37" s="621"/>
      <c r="H37" s="621"/>
      <c r="I37" s="621"/>
      <c r="J37" s="621"/>
      <c r="K37" s="621"/>
      <c r="L37" s="621"/>
      <c r="M37" s="621"/>
      <c r="N37" s="621"/>
      <c r="O37" s="621"/>
      <c r="P37" s="621"/>
      <c r="Q37" s="622"/>
      <c r="R37" s="623" t="s">
        <v>
144</v>
      </c>
      <c r="S37" s="626"/>
      <c r="T37" s="626"/>
      <c r="U37" s="626"/>
      <c r="V37" s="626"/>
      <c r="W37" s="626"/>
      <c r="X37" s="626"/>
      <c r="Y37" s="627"/>
      <c r="Z37" s="685" t="s">
        <v>
144</v>
      </c>
      <c r="AA37" s="685"/>
      <c r="AB37" s="685"/>
      <c r="AC37" s="685"/>
      <c r="AD37" s="686" t="s">
        <v>
232</v>
      </c>
      <c r="AE37" s="686"/>
      <c r="AF37" s="686"/>
      <c r="AG37" s="686"/>
      <c r="AH37" s="686"/>
      <c r="AI37" s="686"/>
      <c r="AJ37" s="686"/>
      <c r="AK37" s="686"/>
      <c r="AL37" s="628" t="s">
        <v>
144</v>
      </c>
      <c r="AM37" s="629"/>
      <c r="AN37" s="629"/>
      <c r="AO37" s="687"/>
      <c r="AQ37" s="660" t="s">
        <v>
333</v>
      </c>
      <c r="AR37" s="661"/>
      <c r="AS37" s="661"/>
      <c r="AT37" s="661"/>
      <c r="AU37" s="661"/>
      <c r="AV37" s="661"/>
      <c r="AW37" s="661"/>
      <c r="AX37" s="661"/>
      <c r="AY37" s="662"/>
      <c r="AZ37" s="623" t="s">
        <v>
144</v>
      </c>
      <c r="BA37" s="626"/>
      <c r="BB37" s="626"/>
      <c r="BC37" s="626"/>
      <c r="BD37" s="624"/>
      <c r="BE37" s="624"/>
      <c r="BF37" s="663"/>
      <c r="BG37" s="667" t="s">
        <v>
334</v>
      </c>
      <c r="BH37" s="664"/>
      <c r="BI37" s="664"/>
      <c r="BJ37" s="664"/>
      <c r="BK37" s="664"/>
      <c r="BL37" s="664"/>
      <c r="BM37" s="664"/>
      <c r="BN37" s="664"/>
      <c r="BO37" s="664"/>
      <c r="BP37" s="664"/>
      <c r="BQ37" s="664"/>
      <c r="BR37" s="664"/>
      <c r="BS37" s="664"/>
      <c r="BT37" s="664"/>
      <c r="BU37" s="665"/>
      <c r="BV37" s="623">
        <v>
40906</v>
      </c>
      <c r="BW37" s="626"/>
      <c r="BX37" s="626"/>
      <c r="BY37" s="626"/>
      <c r="BZ37" s="626"/>
      <c r="CA37" s="626"/>
      <c r="CB37" s="666"/>
      <c r="CD37" s="667" t="s">
        <v>
335</v>
      </c>
      <c r="CE37" s="664"/>
      <c r="CF37" s="664"/>
      <c r="CG37" s="664"/>
      <c r="CH37" s="664"/>
      <c r="CI37" s="664"/>
      <c r="CJ37" s="664"/>
      <c r="CK37" s="664"/>
      <c r="CL37" s="664"/>
      <c r="CM37" s="664"/>
      <c r="CN37" s="664"/>
      <c r="CO37" s="664"/>
      <c r="CP37" s="664"/>
      <c r="CQ37" s="665"/>
      <c r="CR37" s="623">
        <v>
1133936</v>
      </c>
      <c r="CS37" s="624"/>
      <c r="CT37" s="624"/>
      <c r="CU37" s="624"/>
      <c r="CV37" s="624"/>
      <c r="CW37" s="624"/>
      <c r="CX37" s="624"/>
      <c r="CY37" s="625"/>
      <c r="CZ37" s="628">
        <v>
1</v>
      </c>
      <c r="DA37" s="657"/>
      <c r="DB37" s="657"/>
      <c r="DC37" s="658"/>
      <c r="DD37" s="631">
        <v>
1133936</v>
      </c>
      <c r="DE37" s="624"/>
      <c r="DF37" s="624"/>
      <c r="DG37" s="624"/>
      <c r="DH37" s="624"/>
      <c r="DI37" s="624"/>
      <c r="DJ37" s="624"/>
      <c r="DK37" s="625"/>
      <c r="DL37" s="631">
        <v>
796295</v>
      </c>
      <c r="DM37" s="624"/>
      <c r="DN37" s="624"/>
      <c r="DO37" s="624"/>
      <c r="DP37" s="624"/>
      <c r="DQ37" s="624"/>
      <c r="DR37" s="624"/>
      <c r="DS37" s="624"/>
      <c r="DT37" s="624"/>
      <c r="DU37" s="624"/>
      <c r="DV37" s="625"/>
      <c r="DW37" s="628">
        <v>
1.1000000000000001</v>
      </c>
      <c r="DX37" s="657"/>
      <c r="DY37" s="657"/>
      <c r="DZ37" s="657"/>
      <c r="EA37" s="657"/>
      <c r="EB37" s="657"/>
      <c r="EC37" s="659"/>
    </row>
    <row r="38" spans="2:133" ht="11.25" customHeight="1" x14ac:dyDescent="0.2">
      <c r="B38" s="635" t="s">
        <v>
336</v>
      </c>
      <c r="C38" s="636"/>
      <c r="D38" s="636"/>
      <c r="E38" s="636"/>
      <c r="F38" s="636"/>
      <c r="G38" s="636"/>
      <c r="H38" s="636"/>
      <c r="I38" s="636"/>
      <c r="J38" s="636"/>
      <c r="K38" s="636"/>
      <c r="L38" s="636"/>
      <c r="M38" s="636"/>
      <c r="N38" s="636"/>
      <c r="O38" s="636"/>
      <c r="P38" s="636"/>
      <c r="Q38" s="637"/>
      <c r="R38" s="638">
        <v>
121569101</v>
      </c>
      <c r="S38" s="675"/>
      <c r="T38" s="675"/>
      <c r="U38" s="675"/>
      <c r="V38" s="675"/>
      <c r="W38" s="675"/>
      <c r="X38" s="675"/>
      <c r="Y38" s="680"/>
      <c r="Z38" s="681">
        <v>
100</v>
      </c>
      <c r="AA38" s="681"/>
      <c r="AB38" s="681"/>
      <c r="AC38" s="681"/>
      <c r="AD38" s="682">
        <v>
72718597</v>
      </c>
      <c r="AE38" s="682"/>
      <c r="AF38" s="682"/>
      <c r="AG38" s="682"/>
      <c r="AH38" s="682"/>
      <c r="AI38" s="682"/>
      <c r="AJ38" s="682"/>
      <c r="AK38" s="682"/>
      <c r="AL38" s="641">
        <v>
100</v>
      </c>
      <c r="AM38" s="683"/>
      <c r="AN38" s="683"/>
      <c r="AO38" s="684"/>
      <c r="AQ38" s="660" t="s">
        <v>
337</v>
      </c>
      <c r="AR38" s="661"/>
      <c r="AS38" s="661"/>
      <c r="AT38" s="661"/>
      <c r="AU38" s="661"/>
      <c r="AV38" s="661"/>
      <c r="AW38" s="661"/>
      <c r="AX38" s="661"/>
      <c r="AY38" s="662"/>
      <c r="AZ38" s="623" t="s">
        <v>
144</v>
      </c>
      <c r="BA38" s="626"/>
      <c r="BB38" s="626"/>
      <c r="BC38" s="626"/>
      <c r="BD38" s="624"/>
      <c r="BE38" s="624"/>
      <c r="BF38" s="663"/>
      <c r="BG38" s="667" t="s">
        <v>
338</v>
      </c>
      <c r="BH38" s="664"/>
      <c r="BI38" s="664"/>
      <c r="BJ38" s="664"/>
      <c r="BK38" s="664"/>
      <c r="BL38" s="664"/>
      <c r="BM38" s="664"/>
      <c r="BN38" s="664"/>
      <c r="BO38" s="664"/>
      <c r="BP38" s="664"/>
      <c r="BQ38" s="664"/>
      <c r="BR38" s="664"/>
      <c r="BS38" s="664"/>
      <c r="BT38" s="664"/>
      <c r="BU38" s="665"/>
      <c r="BV38" s="623">
        <v>
57727</v>
      </c>
      <c r="BW38" s="626"/>
      <c r="BX38" s="626"/>
      <c r="BY38" s="626"/>
      <c r="BZ38" s="626"/>
      <c r="CA38" s="626"/>
      <c r="CB38" s="666"/>
      <c r="CD38" s="667" t="s">
        <v>
339</v>
      </c>
      <c r="CE38" s="664"/>
      <c r="CF38" s="664"/>
      <c r="CG38" s="664"/>
      <c r="CH38" s="664"/>
      <c r="CI38" s="664"/>
      <c r="CJ38" s="664"/>
      <c r="CK38" s="664"/>
      <c r="CL38" s="664"/>
      <c r="CM38" s="664"/>
      <c r="CN38" s="664"/>
      <c r="CO38" s="664"/>
      <c r="CP38" s="664"/>
      <c r="CQ38" s="665"/>
      <c r="CR38" s="623">
        <v>
10516511</v>
      </c>
      <c r="CS38" s="626"/>
      <c r="CT38" s="626"/>
      <c r="CU38" s="626"/>
      <c r="CV38" s="626"/>
      <c r="CW38" s="626"/>
      <c r="CX38" s="626"/>
      <c r="CY38" s="627"/>
      <c r="CZ38" s="628">
        <v>
9</v>
      </c>
      <c r="DA38" s="657"/>
      <c r="DB38" s="657"/>
      <c r="DC38" s="658"/>
      <c r="DD38" s="631">
        <v>
9095333</v>
      </c>
      <c r="DE38" s="626"/>
      <c r="DF38" s="626"/>
      <c r="DG38" s="626"/>
      <c r="DH38" s="626"/>
      <c r="DI38" s="626"/>
      <c r="DJ38" s="626"/>
      <c r="DK38" s="627"/>
      <c r="DL38" s="631">
        <v>
6663559</v>
      </c>
      <c r="DM38" s="626"/>
      <c r="DN38" s="626"/>
      <c r="DO38" s="626"/>
      <c r="DP38" s="626"/>
      <c r="DQ38" s="626"/>
      <c r="DR38" s="626"/>
      <c r="DS38" s="626"/>
      <c r="DT38" s="626"/>
      <c r="DU38" s="626"/>
      <c r="DV38" s="627"/>
      <c r="DW38" s="628">
        <v>
9.1999999999999993</v>
      </c>
      <c r="DX38" s="657"/>
      <c r="DY38" s="657"/>
      <c r="DZ38" s="657"/>
      <c r="EA38" s="657"/>
      <c r="EB38" s="657"/>
      <c r="EC38" s="659"/>
    </row>
    <row r="39" spans="2:133" ht="11.25" customHeight="1" x14ac:dyDescent="0.2">
      <c r="AQ39" s="660" t="s">
        <v>
340</v>
      </c>
      <c r="AR39" s="661"/>
      <c r="AS39" s="661"/>
      <c r="AT39" s="661"/>
      <c r="AU39" s="661"/>
      <c r="AV39" s="661"/>
      <c r="AW39" s="661"/>
      <c r="AX39" s="661"/>
      <c r="AY39" s="662"/>
      <c r="AZ39" s="623" t="s">
        <v>
144</v>
      </c>
      <c r="BA39" s="626"/>
      <c r="BB39" s="626"/>
      <c r="BC39" s="626"/>
      <c r="BD39" s="624"/>
      <c r="BE39" s="624"/>
      <c r="BF39" s="663"/>
      <c r="BG39" s="668" t="s">
        <v>
341</v>
      </c>
      <c r="BH39" s="669"/>
      <c r="BI39" s="669"/>
      <c r="BJ39" s="669"/>
      <c r="BK39" s="669"/>
      <c r="BL39" s="235"/>
      <c r="BM39" s="664" t="s">
        <v>
342</v>
      </c>
      <c r="BN39" s="664"/>
      <c r="BO39" s="664"/>
      <c r="BP39" s="664"/>
      <c r="BQ39" s="664"/>
      <c r="BR39" s="664"/>
      <c r="BS39" s="664"/>
      <c r="BT39" s="664"/>
      <c r="BU39" s="665"/>
      <c r="BV39" s="623">
        <v>
113</v>
      </c>
      <c r="BW39" s="626"/>
      <c r="BX39" s="626"/>
      <c r="BY39" s="626"/>
      <c r="BZ39" s="626"/>
      <c r="CA39" s="626"/>
      <c r="CB39" s="666"/>
      <c r="CD39" s="667" t="s">
        <v>
343</v>
      </c>
      <c r="CE39" s="664"/>
      <c r="CF39" s="664"/>
      <c r="CG39" s="664"/>
      <c r="CH39" s="664"/>
      <c r="CI39" s="664"/>
      <c r="CJ39" s="664"/>
      <c r="CK39" s="664"/>
      <c r="CL39" s="664"/>
      <c r="CM39" s="664"/>
      <c r="CN39" s="664"/>
      <c r="CO39" s="664"/>
      <c r="CP39" s="664"/>
      <c r="CQ39" s="665"/>
      <c r="CR39" s="623">
        <v>
5248705</v>
      </c>
      <c r="CS39" s="624"/>
      <c r="CT39" s="624"/>
      <c r="CU39" s="624"/>
      <c r="CV39" s="624"/>
      <c r="CW39" s="624"/>
      <c r="CX39" s="624"/>
      <c r="CY39" s="625"/>
      <c r="CZ39" s="628">
        <v>
4.5</v>
      </c>
      <c r="DA39" s="657"/>
      <c r="DB39" s="657"/>
      <c r="DC39" s="658"/>
      <c r="DD39" s="631">
        <v>
4714447</v>
      </c>
      <c r="DE39" s="624"/>
      <c r="DF39" s="624"/>
      <c r="DG39" s="624"/>
      <c r="DH39" s="624"/>
      <c r="DI39" s="624"/>
      <c r="DJ39" s="624"/>
      <c r="DK39" s="625"/>
      <c r="DL39" s="631" t="s">
        <v>
232</v>
      </c>
      <c r="DM39" s="624"/>
      <c r="DN39" s="624"/>
      <c r="DO39" s="624"/>
      <c r="DP39" s="624"/>
      <c r="DQ39" s="624"/>
      <c r="DR39" s="624"/>
      <c r="DS39" s="624"/>
      <c r="DT39" s="624"/>
      <c r="DU39" s="624"/>
      <c r="DV39" s="625"/>
      <c r="DW39" s="628" t="s">
        <v>
144</v>
      </c>
      <c r="DX39" s="657"/>
      <c r="DY39" s="657"/>
      <c r="DZ39" s="657"/>
      <c r="EA39" s="657"/>
      <c r="EB39" s="657"/>
      <c r="EC39" s="659"/>
    </row>
    <row r="40" spans="2:133" ht="11.25" customHeight="1" x14ac:dyDescent="0.2">
      <c r="AQ40" s="660" t="s">
        <v>
344</v>
      </c>
      <c r="AR40" s="661"/>
      <c r="AS40" s="661"/>
      <c r="AT40" s="661"/>
      <c r="AU40" s="661"/>
      <c r="AV40" s="661"/>
      <c r="AW40" s="661"/>
      <c r="AX40" s="661"/>
      <c r="AY40" s="662"/>
      <c r="AZ40" s="623">
        <v>
3741967</v>
      </c>
      <c r="BA40" s="626"/>
      <c r="BB40" s="626"/>
      <c r="BC40" s="626"/>
      <c r="BD40" s="624"/>
      <c r="BE40" s="624"/>
      <c r="BF40" s="663"/>
      <c r="BG40" s="668"/>
      <c r="BH40" s="669"/>
      <c r="BI40" s="669"/>
      <c r="BJ40" s="669"/>
      <c r="BK40" s="669"/>
      <c r="BL40" s="235"/>
      <c r="BM40" s="664" t="s">
        <v>
345</v>
      </c>
      <c r="BN40" s="664"/>
      <c r="BO40" s="664"/>
      <c r="BP40" s="664"/>
      <c r="BQ40" s="664"/>
      <c r="BR40" s="664"/>
      <c r="BS40" s="664"/>
      <c r="BT40" s="664"/>
      <c r="BU40" s="665"/>
      <c r="BV40" s="623" t="s">
        <v>
144</v>
      </c>
      <c r="BW40" s="626"/>
      <c r="BX40" s="626"/>
      <c r="BY40" s="626"/>
      <c r="BZ40" s="626"/>
      <c r="CA40" s="626"/>
      <c r="CB40" s="666"/>
      <c r="CD40" s="667" t="s">
        <v>
346</v>
      </c>
      <c r="CE40" s="664"/>
      <c r="CF40" s="664"/>
      <c r="CG40" s="664"/>
      <c r="CH40" s="664"/>
      <c r="CI40" s="664"/>
      <c r="CJ40" s="664"/>
      <c r="CK40" s="664"/>
      <c r="CL40" s="664"/>
      <c r="CM40" s="664"/>
      <c r="CN40" s="664"/>
      <c r="CO40" s="664"/>
      <c r="CP40" s="664"/>
      <c r="CQ40" s="665"/>
      <c r="CR40" s="623">
        <v>
47146</v>
      </c>
      <c r="CS40" s="626"/>
      <c r="CT40" s="626"/>
      <c r="CU40" s="626"/>
      <c r="CV40" s="626"/>
      <c r="CW40" s="626"/>
      <c r="CX40" s="626"/>
      <c r="CY40" s="627"/>
      <c r="CZ40" s="628">
        <v>
0</v>
      </c>
      <c r="DA40" s="657"/>
      <c r="DB40" s="657"/>
      <c r="DC40" s="658"/>
      <c r="DD40" s="631">
        <v>
44612</v>
      </c>
      <c r="DE40" s="626"/>
      <c r="DF40" s="626"/>
      <c r="DG40" s="626"/>
      <c r="DH40" s="626"/>
      <c r="DI40" s="626"/>
      <c r="DJ40" s="626"/>
      <c r="DK40" s="627"/>
      <c r="DL40" s="631" t="s">
        <v>
144</v>
      </c>
      <c r="DM40" s="626"/>
      <c r="DN40" s="626"/>
      <c r="DO40" s="626"/>
      <c r="DP40" s="626"/>
      <c r="DQ40" s="626"/>
      <c r="DR40" s="626"/>
      <c r="DS40" s="626"/>
      <c r="DT40" s="626"/>
      <c r="DU40" s="626"/>
      <c r="DV40" s="627"/>
      <c r="DW40" s="628" t="s">
        <v>
232</v>
      </c>
      <c r="DX40" s="657"/>
      <c r="DY40" s="657"/>
      <c r="DZ40" s="657"/>
      <c r="EA40" s="657"/>
      <c r="EB40" s="657"/>
      <c r="EC40" s="659"/>
    </row>
    <row r="41" spans="2:133" ht="11.25" customHeight="1" x14ac:dyDescent="0.2">
      <c r="AQ41" s="672" t="s">
        <v>
347</v>
      </c>
      <c r="AR41" s="673"/>
      <c r="AS41" s="673"/>
      <c r="AT41" s="673"/>
      <c r="AU41" s="673"/>
      <c r="AV41" s="673"/>
      <c r="AW41" s="673"/>
      <c r="AX41" s="673"/>
      <c r="AY41" s="674"/>
      <c r="AZ41" s="638">
        <v>
6316864</v>
      </c>
      <c r="BA41" s="675"/>
      <c r="BB41" s="675"/>
      <c r="BC41" s="675"/>
      <c r="BD41" s="639"/>
      <c r="BE41" s="639"/>
      <c r="BF41" s="676"/>
      <c r="BG41" s="670"/>
      <c r="BH41" s="671"/>
      <c r="BI41" s="671"/>
      <c r="BJ41" s="671"/>
      <c r="BK41" s="671"/>
      <c r="BL41" s="236"/>
      <c r="BM41" s="677" t="s">
        <v>
348</v>
      </c>
      <c r="BN41" s="677"/>
      <c r="BO41" s="677"/>
      <c r="BP41" s="677"/>
      <c r="BQ41" s="677"/>
      <c r="BR41" s="677"/>
      <c r="BS41" s="677"/>
      <c r="BT41" s="677"/>
      <c r="BU41" s="678"/>
      <c r="BV41" s="638">
        <v>
287</v>
      </c>
      <c r="BW41" s="675"/>
      <c r="BX41" s="675"/>
      <c r="BY41" s="675"/>
      <c r="BZ41" s="675"/>
      <c r="CA41" s="675"/>
      <c r="CB41" s="679"/>
      <c r="CD41" s="667" t="s">
        <v>
349</v>
      </c>
      <c r="CE41" s="664"/>
      <c r="CF41" s="664"/>
      <c r="CG41" s="664"/>
      <c r="CH41" s="664"/>
      <c r="CI41" s="664"/>
      <c r="CJ41" s="664"/>
      <c r="CK41" s="664"/>
      <c r="CL41" s="664"/>
      <c r="CM41" s="664"/>
      <c r="CN41" s="664"/>
      <c r="CO41" s="664"/>
      <c r="CP41" s="664"/>
      <c r="CQ41" s="665"/>
      <c r="CR41" s="623" t="s">
        <v>
144</v>
      </c>
      <c r="CS41" s="624"/>
      <c r="CT41" s="624"/>
      <c r="CU41" s="624"/>
      <c r="CV41" s="624"/>
      <c r="CW41" s="624"/>
      <c r="CX41" s="624"/>
      <c r="CY41" s="625"/>
      <c r="CZ41" s="628" t="s">
        <v>
144</v>
      </c>
      <c r="DA41" s="657"/>
      <c r="DB41" s="657"/>
      <c r="DC41" s="658"/>
      <c r="DD41" s="631" t="s">
        <v>
144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
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
351</v>
      </c>
      <c r="CE42" s="621"/>
      <c r="CF42" s="621"/>
      <c r="CG42" s="621"/>
      <c r="CH42" s="621"/>
      <c r="CI42" s="621"/>
      <c r="CJ42" s="621"/>
      <c r="CK42" s="621"/>
      <c r="CL42" s="621"/>
      <c r="CM42" s="621"/>
      <c r="CN42" s="621"/>
      <c r="CO42" s="621"/>
      <c r="CP42" s="621"/>
      <c r="CQ42" s="622"/>
      <c r="CR42" s="623">
        <v>
14512625</v>
      </c>
      <c r="CS42" s="626"/>
      <c r="CT42" s="626"/>
      <c r="CU42" s="626"/>
      <c r="CV42" s="626"/>
      <c r="CW42" s="626"/>
      <c r="CX42" s="626"/>
      <c r="CY42" s="627"/>
      <c r="CZ42" s="628">
        <v>
12.4</v>
      </c>
      <c r="DA42" s="629"/>
      <c r="DB42" s="629"/>
      <c r="DC42" s="630"/>
      <c r="DD42" s="631">
        <v>
6102843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
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
353</v>
      </c>
      <c r="CE43" s="621"/>
      <c r="CF43" s="621"/>
      <c r="CG43" s="621"/>
      <c r="CH43" s="621"/>
      <c r="CI43" s="621"/>
      <c r="CJ43" s="621"/>
      <c r="CK43" s="621"/>
      <c r="CL43" s="621"/>
      <c r="CM43" s="621"/>
      <c r="CN43" s="621"/>
      <c r="CO43" s="621"/>
      <c r="CP43" s="621"/>
      <c r="CQ43" s="622"/>
      <c r="CR43" s="623">
        <v>
391274</v>
      </c>
      <c r="CS43" s="624"/>
      <c r="CT43" s="624"/>
      <c r="CU43" s="624"/>
      <c r="CV43" s="624"/>
      <c r="CW43" s="624"/>
      <c r="CX43" s="624"/>
      <c r="CY43" s="625"/>
      <c r="CZ43" s="628">
        <v>
0.3</v>
      </c>
      <c r="DA43" s="657"/>
      <c r="DB43" s="657"/>
      <c r="DC43" s="658"/>
      <c r="DD43" s="631">
        <v>
366489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
354</v>
      </c>
      <c r="CD44" s="651" t="s">
        <v>
305</v>
      </c>
      <c r="CE44" s="652"/>
      <c r="CF44" s="620" t="s">
        <v>
355</v>
      </c>
      <c r="CG44" s="621"/>
      <c r="CH44" s="621"/>
      <c r="CI44" s="621"/>
      <c r="CJ44" s="621"/>
      <c r="CK44" s="621"/>
      <c r="CL44" s="621"/>
      <c r="CM44" s="621"/>
      <c r="CN44" s="621"/>
      <c r="CO44" s="621"/>
      <c r="CP44" s="621"/>
      <c r="CQ44" s="622"/>
      <c r="CR44" s="623">
        <v>
14512625</v>
      </c>
      <c r="CS44" s="626"/>
      <c r="CT44" s="626"/>
      <c r="CU44" s="626"/>
      <c r="CV44" s="626"/>
      <c r="CW44" s="626"/>
      <c r="CX44" s="626"/>
      <c r="CY44" s="627"/>
      <c r="CZ44" s="628">
        <v>
12.4</v>
      </c>
      <c r="DA44" s="629"/>
      <c r="DB44" s="629"/>
      <c r="DC44" s="630"/>
      <c r="DD44" s="631">
        <v>
6102843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
356</v>
      </c>
      <c r="CG45" s="621"/>
      <c r="CH45" s="621"/>
      <c r="CI45" s="621"/>
      <c r="CJ45" s="621"/>
      <c r="CK45" s="621"/>
      <c r="CL45" s="621"/>
      <c r="CM45" s="621"/>
      <c r="CN45" s="621"/>
      <c r="CO45" s="621"/>
      <c r="CP45" s="621"/>
      <c r="CQ45" s="622"/>
      <c r="CR45" s="623">
        <v>
6124786</v>
      </c>
      <c r="CS45" s="624"/>
      <c r="CT45" s="624"/>
      <c r="CU45" s="624"/>
      <c r="CV45" s="624"/>
      <c r="CW45" s="624"/>
      <c r="CX45" s="624"/>
      <c r="CY45" s="625"/>
      <c r="CZ45" s="628">
        <v>
5.2</v>
      </c>
      <c r="DA45" s="657"/>
      <c r="DB45" s="657"/>
      <c r="DC45" s="658"/>
      <c r="DD45" s="631">
        <v>
783889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
357</v>
      </c>
      <c r="CG46" s="621"/>
      <c r="CH46" s="621"/>
      <c r="CI46" s="621"/>
      <c r="CJ46" s="621"/>
      <c r="CK46" s="621"/>
      <c r="CL46" s="621"/>
      <c r="CM46" s="621"/>
      <c r="CN46" s="621"/>
      <c r="CO46" s="621"/>
      <c r="CP46" s="621"/>
      <c r="CQ46" s="622"/>
      <c r="CR46" s="623">
        <v>
8385086</v>
      </c>
      <c r="CS46" s="626"/>
      <c r="CT46" s="626"/>
      <c r="CU46" s="626"/>
      <c r="CV46" s="626"/>
      <c r="CW46" s="626"/>
      <c r="CX46" s="626"/>
      <c r="CY46" s="627"/>
      <c r="CZ46" s="628">
        <v>
7.1</v>
      </c>
      <c r="DA46" s="629"/>
      <c r="DB46" s="629"/>
      <c r="DC46" s="630"/>
      <c r="DD46" s="631">
        <v>
5317000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
358</v>
      </c>
      <c r="CG47" s="621"/>
      <c r="CH47" s="621"/>
      <c r="CI47" s="621"/>
      <c r="CJ47" s="621"/>
      <c r="CK47" s="621"/>
      <c r="CL47" s="621"/>
      <c r="CM47" s="621"/>
      <c r="CN47" s="621"/>
      <c r="CO47" s="621"/>
      <c r="CP47" s="621"/>
      <c r="CQ47" s="622"/>
      <c r="CR47" s="623" t="s">
        <v>
232</v>
      </c>
      <c r="CS47" s="624"/>
      <c r="CT47" s="624"/>
      <c r="CU47" s="624"/>
      <c r="CV47" s="624"/>
      <c r="CW47" s="624"/>
      <c r="CX47" s="624"/>
      <c r="CY47" s="625"/>
      <c r="CZ47" s="628" t="s">
        <v>
232</v>
      </c>
      <c r="DA47" s="657"/>
      <c r="DB47" s="657"/>
      <c r="DC47" s="658"/>
      <c r="DD47" s="631" t="s">
        <v>
232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8" x14ac:dyDescent="0.2">
      <c r="CD48" s="655"/>
      <c r="CE48" s="656"/>
      <c r="CF48" s="620" t="s">
        <v>
359</v>
      </c>
      <c r="CG48" s="621"/>
      <c r="CH48" s="621"/>
      <c r="CI48" s="621"/>
      <c r="CJ48" s="621"/>
      <c r="CK48" s="621"/>
      <c r="CL48" s="621"/>
      <c r="CM48" s="621"/>
      <c r="CN48" s="621"/>
      <c r="CO48" s="621"/>
      <c r="CP48" s="621"/>
      <c r="CQ48" s="622"/>
      <c r="CR48" s="623" t="s">
        <v>
144</v>
      </c>
      <c r="CS48" s="626"/>
      <c r="CT48" s="626"/>
      <c r="CU48" s="626"/>
      <c r="CV48" s="626"/>
      <c r="CW48" s="626"/>
      <c r="CX48" s="626"/>
      <c r="CY48" s="627"/>
      <c r="CZ48" s="628" t="s">
        <v>
144</v>
      </c>
      <c r="DA48" s="629"/>
      <c r="DB48" s="629"/>
      <c r="DC48" s="630"/>
      <c r="DD48" s="631" t="s">
        <v>
144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
360</v>
      </c>
      <c r="CE49" s="636"/>
      <c r="CF49" s="636"/>
      <c r="CG49" s="636"/>
      <c r="CH49" s="636"/>
      <c r="CI49" s="636"/>
      <c r="CJ49" s="636"/>
      <c r="CK49" s="636"/>
      <c r="CL49" s="636"/>
      <c r="CM49" s="636"/>
      <c r="CN49" s="636"/>
      <c r="CO49" s="636"/>
      <c r="CP49" s="636"/>
      <c r="CQ49" s="637"/>
      <c r="CR49" s="638">
        <v>
117466523</v>
      </c>
      <c r="CS49" s="639"/>
      <c r="CT49" s="639"/>
      <c r="CU49" s="639"/>
      <c r="CV49" s="639"/>
      <c r="CW49" s="639"/>
      <c r="CX49" s="639"/>
      <c r="CY49" s="640"/>
      <c r="CZ49" s="641">
        <v>
100</v>
      </c>
      <c r="DA49" s="642"/>
      <c r="DB49" s="642"/>
      <c r="DC49" s="643"/>
      <c r="DD49" s="644">
        <v>
76600251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8" hidden="1" x14ac:dyDescent="0.2"/>
    <row r="51" spans="82:133" ht="10.8" hidden="1" x14ac:dyDescent="0.2"/>
    <row r="52" spans="82:133" ht="10.8" hidden="1" x14ac:dyDescent="0.2"/>
    <row r="53" spans="82:133" ht="10.8" hidden="1" x14ac:dyDescent="0.2"/>
  </sheetData>
  <sheetProtection algorithmName="SHA-512" hashValue="DgVmWs0HlI8LcvyzLDsCLUvdi9VNT7hUV6wiR5k5SOr+hzOE0FZmDdD8C/QndV/Is5mNd3U9e3e2PU85wMUBkw==" saltValue="xRFQxAiFqo/EBxwMmvlg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CW14" sqref="CW14:DA14"/>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3" t="s">
        <v>
362</v>
      </c>
      <c r="DK2" s="1164"/>
      <c r="DL2" s="1164"/>
      <c r="DM2" s="1164"/>
      <c r="DN2" s="1164"/>
      <c r="DO2" s="1165"/>
      <c r="DP2" s="249"/>
      <c r="DQ2" s="1163" t="s">
        <v>
363</v>
      </c>
      <c r="DR2" s="1164"/>
      <c r="DS2" s="1164"/>
      <c r="DT2" s="1164"/>
      <c r="DU2" s="1164"/>
      <c r="DV2" s="1164"/>
      <c r="DW2" s="1164"/>
      <c r="DX2" s="1164"/>
      <c r="DY2" s="1164"/>
      <c r="DZ2" s="1165"/>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6" t="s">
        <v>
364</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52"/>
      <c r="BA4" s="252"/>
      <c r="BB4" s="252"/>
      <c r="BC4" s="252"/>
      <c r="BD4" s="252"/>
      <c r="BE4" s="253"/>
      <c r="BF4" s="253"/>
      <c r="BG4" s="253"/>
      <c r="BH4" s="253"/>
      <c r="BI4" s="253"/>
      <c r="BJ4" s="253"/>
      <c r="BK4" s="253"/>
      <c r="BL4" s="253"/>
      <c r="BM4" s="253"/>
      <c r="BN4" s="253"/>
      <c r="BO4" s="253"/>
      <c r="BP4" s="253"/>
      <c r="BQ4" s="252" t="s">
        <v>
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8" t="s">
        <v>
366</v>
      </c>
      <c r="B5" s="1049"/>
      <c r="C5" s="1049"/>
      <c r="D5" s="1049"/>
      <c r="E5" s="1049"/>
      <c r="F5" s="1049"/>
      <c r="G5" s="1049"/>
      <c r="H5" s="1049"/>
      <c r="I5" s="1049"/>
      <c r="J5" s="1049"/>
      <c r="K5" s="1049"/>
      <c r="L5" s="1049"/>
      <c r="M5" s="1049"/>
      <c r="N5" s="1049"/>
      <c r="O5" s="1049"/>
      <c r="P5" s="1050"/>
      <c r="Q5" s="1054" t="s">
        <v>
367</v>
      </c>
      <c r="R5" s="1055"/>
      <c r="S5" s="1055"/>
      <c r="T5" s="1055"/>
      <c r="U5" s="1056"/>
      <c r="V5" s="1054" t="s">
        <v>
368</v>
      </c>
      <c r="W5" s="1055"/>
      <c r="X5" s="1055"/>
      <c r="Y5" s="1055"/>
      <c r="Z5" s="1056"/>
      <c r="AA5" s="1054" t="s">
        <v>
369</v>
      </c>
      <c r="AB5" s="1055"/>
      <c r="AC5" s="1055"/>
      <c r="AD5" s="1055"/>
      <c r="AE5" s="1055"/>
      <c r="AF5" s="1166" t="s">
        <v>
370</v>
      </c>
      <c r="AG5" s="1055"/>
      <c r="AH5" s="1055"/>
      <c r="AI5" s="1055"/>
      <c r="AJ5" s="1067"/>
      <c r="AK5" s="1055" t="s">
        <v>
371</v>
      </c>
      <c r="AL5" s="1055"/>
      <c r="AM5" s="1055"/>
      <c r="AN5" s="1055"/>
      <c r="AO5" s="1056"/>
      <c r="AP5" s="1054" t="s">
        <v>
372</v>
      </c>
      <c r="AQ5" s="1055"/>
      <c r="AR5" s="1055"/>
      <c r="AS5" s="1055"/>
      <c r="AT5" s="1056"/>
      <c r="AU5" s="1054" t="s">
        <v>
373</v>
      </c>
      <c r="AV5" s="1055"/>
      <c r="AW5" s="1055"/>
      <c r="AX5" s="1055"/>
      <c r="AY5" s="1067"/>
      <c r="AZ5" s="256"/>
      <c r="BA5" s="256"/>
      <c r="BB5" s="256"/>
      <c r="BC5" s="256"/>
      <c r="BD5" s="256"/>
      <c r="BE5" s="257"/>
      <c r="BF5" s="257"/>
      <c r="BG5" s="257"/>
      <c r="BH5" s="257"/>
      <c r="BI5" s="257"/>
      <c r="BJ5" s="257"/>
      <c r="BK5" s="257"/>
      <c r="BL5" s="257"/>
      <c r="BM5" s="257"/>
      <c r="BN5" s="257"/>
      <c r="BO5" s="257"/>
      <c r="BP5" s="257"/>
      <c r="BQ5" s="1048" t="s">
        <v>
374</v>
      </c>
      <c r="BR5" s="1049"/>
      <c r="BS5" s="1049"/>
      <c r="BT5" s="1049"/>
      <c r="BU5" s="1049"/>
      <c r="BV5" s="1049"/>
      <c r="BW5" s="1049"/>
      <c r="BX5" s="1049"/>
      <c r="BY5" s="1049"/>
      <c r="BZ5" s="1049"/>
      <c r="CA5" s="1049"/>
      <c r="CB5" s="1049"/>
      <c r="CC5" s="1049"/>
      <c r="CD5" s="1049"/>
      <c r="CE5" s="1049"/>
      <c r="CF5" s="1049"/>
      <c r="CG5" s="1050"/>
      <c r="CH5" s="1054" t="s">
        <v>
375</v>
      </c>
      <c r="CI5" s="1055"/>
      <c r="CJ5" s="1055"/>
      <c r="CK5" s="1055"/>
      <c r="CL5" s="1056"/>
      <c r="CM5" s="1054" t="s">
        <v>
376</v>
      </c>
      <c r="CN5" s="1055"/>
      <c r="CO5" s="1055"/>
      <c r="CP5" s="1055"/>
      <c r="CQ5" s="1056"/>
      <c r="CR5" s="1054" t="s">
        <v>
377</v>
      </c>
      <c r="CS5" s="1055"/>
      <c r="CT5" s="1055"/>
      <c r="CU5" s="1055"/>
      <c r="CV5" s="1056"/>
      <c r="CW5" s="1054" t="s">
        <v>
378</v>
      </c>
      <c r="CX5" s="1055"/>
      <c r="CY5" s="1055"/>
      <c r="CZ5" s="1055"/>
      <c r="DA5" s="1056"/>
      <c r="DB5" s="1054" t="s">
        <v>
379</v>
      </c>
      <c r="DC5" s="1055"/>
      <c r="DD5" s="1055"/>
      <c r="DE5" s="1055"/>
      <c r="DF5" s="1056"/>
      <c r="DG5" s="1151" t="s">
        <v>
380</v>
      </c>
      <c r="DH5" s="1152"/>
      <c r="DI5" s="1152"/>
      <c r="DJ5" s="1152"/>
      <c r="DK5" s="1153"/>
      <c r="DL5" s="1151" t="s">
        <v>
381</v>
      </c>
      <c r="DM5" s="1152"/>
      <c r="DN5" s="1152"/>
      <c r="DO5" s="1152"/>
      <c r="DP5" s="1153"/>
      <c r="DQ5" s="1054" t="s">
        <v>
382</v>
      </c>
      <c r="DR5" s="1055"/>
      <c r="DS5" s="1055"/>
      <c r="DT5" s="1055"/>
      <c r="DU5" s="1056"/>
      <c r="DV5" s="1054" t="s">
        <v>
373</v>
      </c>
      <c r="DW5" s="1055"/>
      <c r="DX5" s="1055"/>
      <c r="DY5" s="1055"/>
      <c r="DZ5" s="1067"/>
      <c r="EA5" s="254"/>
    </row>
    <row r="6" spans="1:131" s="255" customFormat="1" ht="26.25" customHeight="1" thickBot="1" x14ac:dyDescent="0.25">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68"/>
      <c r="AK6" s="1058"/>
      <c r="AL6" s="1058"/>
      <c r="AM6" s="1058"/>
      <c r="AN6" s="1058"/>
      <c r="AO6" s="1059"/>
      <c r="AP6" s="1057"/>
      <c r="AQ6" s="1058"/>
      <c r="AR6" s="1058"/>
      <c r="AS6" s="1058"/>
      <c r="AT6" s="1059"/>
      <c r="AU6" s="1057"/>
      <c r="AV6" s="1058"/>
      <c r="AW6" s="1058"/>
      <c r="AX6" s="1058"/>
      <c r="AY6" s="1068"/>
      <c r="AZ6" s="252"/>
      <c r="BA6" s="252"/>
      <c r="BB6" s="252"/>
      <c r="BC6" s="252"/>
      <c r="BD6" s="252"/>
      <c r="BE6" s="253"/>
      <c r="BF6" s="253"/>
      <c r="BG6" s="253"/>
      <c r="BH6" s="253"/>
      <c r="BI6" s="253"/>
      <c r="BJ6" s="253"/>
      <c r="BK6" s="253"/>
      <c r="BL6" s="253"/>
      <c r="BM6" s="253"/>
      <c r="BN6" s="253"/>
      <c r="BO6" s="253"/>
      <c r="BP6" s="253"/>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68"/>
      <c r="EA6" s="254"/>
    </row>
    <row r="7" spans="1:131" s="255" customFormat="1" ht="26.25" customHeight="1" thickTop="1" x14ac:dyDescent="0.2">
      <c r="A7" s="258">
        <v>
1</v>
      </c>
      <c r="B7" s="1103" t="s">
        <v>
383</v>
      </c>
      <c r="C7" s="1104"/>
      <c r="D7" s="1104"/>
      <c r="E7" s="1104"/>
      <c r="F7" s="1104"/>
      <c r="G7" s="1104"/>
      <c r="H7" s="1104"/>
      <c r="I7" s="1104"/>
      <c r="J7" s="1104"/>
      <c r="K7" s="1104"/>
      <c r="L7" s="1104"/>
      <c r="M7" s="1104"/>
      <c r="N7" s="1104"/>
      <c r="O7" s="1104"/>
      <c r="P7" s="1105"/>
      <c r="Q7" s="1157">
        <v>
121782</v>
      </c>
      <c r="R7" s="1158"/>
      <c r="S7" s="1158"/>
      <c r="T7" s="1158"/>
      <c r="U7" s="1158"/>
      <c r="V7" s="1158">
        <v>
117679</v>
      </c>
      <c r="W7" s="1158"/>
      <c r="X7" s="1158"/>
      <c r="Y7" s="1158"/>
      <c r="Z7" s="1158"/>
      <c r="AA7" s="1158">
        <v>
4103</v>
      </c>
      <c r="AB7" s="1158"/>
      <c r="AC7" s="1158"/>
      <c r="AD7" s="1158"/>
      <c r="AE7" s="1159"/>
      <c r="AF7" s="1160">
        <v>
3660</v>
      </c>
      <c r="AG7" s="1161"/>
      <c r="AH7" s="1161"/>
      <c r="AI7" s="1161"/>
      <c r="AJ7" s="1162"/>
      <c r="AK7" s="1144">
        <v>
1922</v>
      </c>
      <c r="AL7" s="1145"/>
      <c r="AM7" s="1145"/>
      <c r="AN7" s="1145"/>
      <c r="AO7" s="1145"/>
      <c r="AP7" s="1145">
        <v>
28586</v>
      </c>
      <c r="AQ7" s="1145"/>
      <c r="AR7" s="1145"/>
      <c r="AS7" s="1145"/>
      <c r="AT7" s="1145"/>
      <c r="AU7" s="1146"/>
      <c r="AV7" s="1146"/>
      <c r="AW7" s="1146"/>
      <c r="AX7" s="1146"/>
      <c r="AY7" s="1147"/>
      <c r="AZ7" s="252"/>
      <c r="BA7" s="252"/>
      <c r="BB7" s="252"/>
      <c r="BC7" s="252"/>
      <c r="BD7" s="252"/>
      <c r="BE7" s="253"/>
      <c r="BF7" s="253"/>
      <c r="BG7" s="253"/>
      <c r="BH7" s="253"/>
      <c r="BI7" s="253"/>
      <c r="BJ7" s="253"/>
      <c r="BK7" s="253"/>
      <c r="BL7" s="253"/>
      <c r="BM7" s="253"/>
      <c r="BN7" s="253"/>
      <c r="BO7" s="253"/>
      <c r="BP7" s="253"/>
      <c r="BQ7" s="259">
        <v>
1</v>
      </c>
      <c r="BR7" s="260"/>
      <c r="BS7" s="1148" t="s">
        <v>
566</v>
      </c>
      <c r="BT7" s="1149"/>
      <c r="BU7" s="1149"/>
      <c r="BV7" s="1149"/>
      <c r="BW7" s="1149"/>
      <c r="BX7" s="1149"/>
      <c r="BY7" s="1149"/>
      <c r="BZ7" s="1149"/>
      <c r="CA7" s="1149"/>
      <c r="CB7" s="1149"/>
      <c r="CC7" s="1149"/>
      <c r="CD7" s="1149"/>
      <c r="CE7" s="1149"/>
      <c r="CF7" s="1149"/>
      <c r="CG7" s="1150"/>
      <c r="CH7" s="1141">
        <v>
-130</v>
      </c>
      <c r="CI7" s="1142"/>
      <c r="CJ7" s="1142"/>
      <c r="CK7" s="1142"/>
      <c r="CL7" s="1143"/>
      <c r="CM7" s="1141">
        <v>
644</v>
      </c>
      <c r="CN7" s="1142"/>
      <c r="CO7" s="1142"/>
      <c r="CP7" s="1142"/>
      <c r="CQ7" s="1143"/>
      <c r="CR7" s="1141">
        <v>
200</v>
      </c>
      <c r="CS7" s="1142"/>
      <c r="CT7" s="1142"/>
      <c r="CU7" s="1142"/>
      <c r="CV7" s="1143"/>
      <c r="CW7" s="1141">
        <v>
248</v>
      </c>
      <c r="CX7" s="1142"/>
      <c r="CY7" s="1142"/>
      <c r="CZ7" s="1142"/>
      <c r="DA7" s="1143"/>
      <c r="DB7" s="1141">
        <v>
11</v>
      </c>
      <c r="DC7" s="1142"/>
      <c r="DD7" s="1142"/>
      <c r="DE7" s="1142"/>
      <c r="DF7" s="1143"/>
      <c r="DG7" s="1141" t="s">
        <v>
563</v>
      </c>
      <c r="DH7" s="1142"/>
      <c r="DI7" s="1142"/>
      <c r="DJ7" s="1142"/>
      <c r="DK7" s="1143"/>
      <c r="DL7" s="1141" t="s">
        <v>
563</v>
      </c>
      <c r="DM7" s="1142"/>
      <c r="DN7" s="1142"/>
      <c r="DO7" s="1142"/>
      <c r="DP7" s="1143"/>
      <c r="DQ7" s="1141" t="s">
        <v>
563</v>
      </c>
      <c r="DR7" s="1142"/>
      <c r="DS7" s="1142"/>
      <c r="DT7" s="1142"/>
      <c r="DU7" s="1143"/>
      <c r="DV7" s="1168"/>
      <c r="DW7" s="1169"/>
      <c r="DX7" s="1169"/>
      <c r="DY7" s="1169"/>
      <c r="DZ7" s="1170"/>
      <c r="EA7" s="254"/>
    </row>
    <row r="8" spans="1:131" s="255" customFormat="1" ht="26.25" customHeight="1" x14ac:dyDescent="0.2">
      <c r="A8" s="261">
        <v>
2</v>
      </c>
      <c r="B8" s="1077"/>
      <c r="C8" s="1078"/>
      <c r="D8" s="1078"/>
      <c r="E8" s="1078"/>
      <c r="F8" s="1078"/>
      <c r="G8" s="1078"/>
      <c r="H8" s="1078"/>
      <c r="I8" s="1078"/>
      <c r="J8" s="1078"/>
      <c r="K8" s="1078"/>
      <c r="L8" s="1078"/>
      <c r="M8" s="1078"/>
      <c r="N8" s="1078"/>
      <c r="O8" s="1078"/>
      <c r="P8" s="1079"/>
      <c r="Q8" s="1096"/>
      <c r="R8" s="1097"/>
      <c r="S8" s="1097"/>
      <c r="T8" s="1097"/>
      <c r="U8" s="1097"/>
      <c r="V8" s="1097"/>
      <c r="W8" s="1097"/>
      <c r="X8" s="1097"/>
      <c r="Y8" s="1097"/>
      <c r="Z8" s="1097"/>
      <c r="AA8" s="1097"/>
      <c r="AB8" s="1097"/>
      <c r="AC8" s="1097"/>
      <c r="AD8" s="1097"/>
      <c r="AE8" s="1098"/>
      <c r="AF8" s="1083"/>
      <c r="AG8" s="1084"/>
      <c r="AH8" s="1084"/>
      <c r="AI8" s="1084"/>
      <c r="AJ8" s="1085"/>
      <c r="AK8" s="1139"/>
      <c r="AL8" s="1140"/>
      <c r="AM8" s="1140"/>
      <c r="AN8" s="1140"/>
      <c r="AO8" s="1140"/>
      <c r="AP8" s="1140"/>
      <c r="AQ8" s="1140"/>
      <c r="AR8" s="1140"/>
      <c r="AS8" s="1140"/>
      <c r="AT8" s="1140"/>
      <c r="AU8" s="1137"/>
      <c r="AV8" s="1137"/>
      <c r="AW8" s="1137"/>
      <c r="AX8" s="1137"/>
      <c r="AY8" s="1138"/>
      <c r="AZ8" s="252"/>
      <c r="BA8" s="252"/>
      <c r="BB8" s="252"/>
      <c r="BC8" s="252"/>
      <c r="BD8" s="252"/>
      <c r="BE8" s="253"/>
      <c r="BF8" s="253"/>
      <c r="BG8" s="253"/>
      <c r="BH8" s="253"/>
      <c r="BI8" s="253"/>
      <c r="BJ8" s="253"/>
      <c r="BK8" s="253"/>
      <c r="BL8" s="253"/>
      <c r="BM8" s="253"/>
      <c r="BN8" s="253"/>
      <c r="BO8" s="253"/>
      <c r="BP8" s="253"/>
      <c r="BQ8" s="262">
        <v>
2</v>
      </c>
      <c r="BR8" s="263"/>
      <c r="BS8" s="1069" t="s">
        <v>
567</v>
      </c>
      <c r="BT8" s="1070"/>
      <c r="BU8" s="1070"/>
      <c r="BV8" s="1070"/>
      <c r="BW8" s="1070"/>
      <c r="BX8" s="1070"/>
      <c r="BY8" s="1070"/>
      <c r="BZ8" s="1070"/>
      <c r="CA8" s="1070"/>
      <c r="CB8" s="1070"/>
      <c r="CC8" s="1070"/>
      <c r="CD8" s="1070"/>
      <c r="CE8" s="1070"/>
      <c r="CF8" s="1070"/>
      <c r="CG8" s="1071"/>
      <c r="CH8" s="1042">
        <v>
-63</v>
      </c>
      <c r="CI8" s="1043"/>
      <c r="CJ8" s="1043"/>
      <c r="CK8" s="1043"/>
      <c r="CL8" s="1044"/>
      <c r="CM8" s="1042">
        <v>
593</v>
      </c>
      <c r="CN8" s="1043"/>
      <c r="CO8" s="1043"/>
      <c r="CP8" s="1043"/>
      <c r="CQ8" s="1044"/>
      <c r="CR8" s="1042">
        <v>
500</v>
      </c>
      <c r="CS8" s="1043"/>
      <c r="CT8" s="1043"/>
      <c r="CU8" s="1043"/>
      <c r="CV8" s="1044"/>
      <c r="CW8" s="1042">
        <v>
68</v>
      </c>
      <c r="CX8" s="1043"/>
      <c r="CY8" s="1043"/>
      <c r="CZ8" s="1043"/>
      <c r="DA8" s="1044"/>
      <c r="DB8" s="1042">
        <v>
23</v>
      </c>
      <c r="DC8" s="1043"/>
      <c r="DD8" s="1043"/>
      <c r="DE8" s="1043"/>
      <c r="DF8" s="1044"/>
      <c r="DG8" s="1042" t="s">
        <v>
563</v>
      </c>
      <c r="DH8" s="1043"/>
      <c r="DI8" s="1043"/>
      <c r="DJ8" s="1043"/>
      <c r="DK8" s="1044"/>
      <c r="DL8" s="1042" t="s">
        <v>
563</v>
      </c>
      <c r="DM8" s="1043"/>
      <c r="DN8" s="1043"/>
      <c r="DO8" s="1043"/>
      <c r="DP8" s="1044"/>
      <c r="DQ8" s="1042" t="s">
        <v>
563</v>
      </c>
      <c r="DR8" s="1043"/>
      <c r="DS8" s="1043"/>
      <c r="DT8" s="1043"/>
      <c r="DU8" s="1044"/>
      <c r="DV8" s="1045"/>
      <c r="DW8" s="1046"/>
      <c r="DX8" s="1046"/>
      <c r="DY8" s="1046"/>
      <c r="DZ8" s="1047"/>
      <c r="EA8" s="254"/>
    </row>
    <row r="9" spans="1:131" s="255" customFormat="1" ht="26.25" customHeight="1" x14ac:dyDescent="0.2">
      <c r="A9" s="261">
        <v>
3</v>
      </c>
      <c r="B9" s="1077"/>
      <c r="C9" s="1078"/>
      <c r="D9" s="1078"/>
      <c r="E9" s="1078"/>
      <c r="F9" s="1078"/>
      <c r="G9" s="1078"/>
      <c r="H9" s="1078"/>
      <c r="I9" s="1078"/>
      <c r="J9" s="1078"/>
      <c r="K9" s="1078"/>
      <c r="L9" s="1078"/>
      <c r="M9" s="1078"/>
      <c r="N9" s="1078"/>
      <c r="O9" s="1078"/>
      <c r="P9" s="1079"/>
      <c r="Q9" s="1096"/>
      <c r="R9" s="1097"/>
      <c r="S9" s="1097"/>
      <c r="T9" s="1097"/>
      <c r="U9" s="1097"/>
      <c r="V9" s="1097"/>
      <c r="W9" s="1097"/>
      <c r="X9" s="1097"/>
      <c r="Y9" s="1097"/>
      <c r="Z9" s="1097"/>
      <c r="AA9" s="1097"/>
      <c r="AB9" s="1097"/>
      <c r="AC9" s="1097"/>
      <c r="AD9" s="1097"/>
      <c r="AE9" s="1098"/>
      <c r="AF9" s="1083"/>
      <c r="AG9" s="1084"/>
      <c r="AH9" s="1084"/>
      <c r="AI9" s="1084"/>
      <c r="AJ9" s="1085"/>
      <c r="AK9" s="1139"/>
      <c r="AL9" s="1140"/>
      <c r="AM9" s="1140"/>
      <c r="AN9" s="1140"/>
      <c r="AO9" s="1140"/>
      <c r="AP9" s="1140"/>
      <c r="AQ9" s="1140"/>
      <c r="AR9" s="1140"/>
      <c r="AS9" s="1140"/>
      <c r="AT9" s="1140"/>
      <c r="AU9" s="1137"/>
      <c r="AV9" s="1137"/>
      <c r="AW9" s="1137"/>
      <c r="AX9" s="1137"/>
      <c r="AY9" s="1138"/>
      <c r="AZ9" s="252"/>
      <c r="BA9" s="252"/>
      <c r="BB9" s="252"/>
      <c r="BC9" s="252"/>
      <c r="BD9" s="252"/>
      <c r="BE9" s="253"/>
      <c r="BF9" s="253"/>
      <c r="BG9" s="253"/>
      <c r="BH9" s="253"/>
      <c r="BI9" s="253"/>
      <c r="BJ9" s="253"/>
      <c r="BK9" s="253"/>
      <c r="BL9" s="253"/>
      <c r="BM9" s="253"/>
      <c r="BN9" s="253"/>
      <c r="BO9" s="253"/>
      <c r="BP9" s="253"/>
      <c r="BQ9" s="262">
        <v>
3</v>
      </c>
      <c r="BR9" s="263"/>
      <c r="BS9" s="1069" t="s">
        <v>
568</v>
      </c>
      <c r="BT9" s="1070"/>
      <c r="BU9" s="1070"/>
      <c r="BV9" s="1070"/>
      <c r="BW9" s="1070"/>
      <c r="BX9" s="1070"/>
      <c r="BY9" s="1070"/>
      <c r="BZ9" s="1070"/>
      <c r="CA9" s="1070"/>
      <c r="CB9" s="1070"/>
      <c r="CC9" s="1070"/>
      <c r="CD9" s="1070"/>
      <c r="CE9" s="1070"/>
      <c r="CF9" s="1070"/>
      <c r="CG9" s="1071"/>
      <c r="CH9" s="1042">
        <v>
4</v>
      </c>
      <c r="CI9" s="1043"/>
      <c r="CJ9" s="1043"/>
      <c r="CK9" s="1043"/>
      <c r="CL9" s="1044"/>
      <c r="CM9" s="1042">
        <v>
441</v>
      </c>
      <c r="CN9" s="1043"/>
      <c r="CO9" s="1043"/>
      <c r="CP9" s="1043"/>
      <c r="CQ9" s="1044"/>
      <c r="CR9" s="1042">
        <v>
35</v>
      </c>
      <c r="CS9" s="1043"/>
      <c r="CT9" s="1043"/>
      <c r="CU9" s="1043"/>
      <c r="CV9" s="1044"/>
      <c r="CW9" s="1042">
        <v>
0</v>
      </c>
      <c r="CX9" s="1043"/>
      <c r="CY9" s="1043"/>
      <c r="CZ9" s="1043"/>
      <c r="DA9" s="1044"/>
      <c r="DB9" s="1042">
        <v>
585</v>
      </c>
      <c r="DC9" s="1043"/>
      <c r="DD9" s="1043"/>
      <c r="DE9" s="1043"/>
      <c r="DF9" s="1044"/>
      <c r="DG9" s="1042" t="s">
        <v>
563</v>
      </c>
      <c r="DH9" s="1043"/>
      <c r="DI9" s="1043"/>
      <c r="DJ9" s="1043"/>
      <c r="DK9" s="1044"/>
      <c r="DL9" s="1042" t="s">
        <v>
563</v>
      </c>
      <c r="DM9" s="1043"/>
      <c r="DN9" s="1043"/>
      <c r="DO9" s="1043"/>
      <c r="DP9" s="1044"/>
      <c r="DQ9" s="1042" t="s">
        <v>
563</v>
      </c>
      <c r="DR9" s="1043"/>
      <c r="DS9" s="1043"/>
      <c r="DT9" s="1043"/>
      <c r="DU9" s="1044"/>
      <c r="DV9" s="1045"/>
      <c r="DW9" s="1046"/>
      <c r="DX9" s="1046"/>
      <c r="DY9" s="1046"/>
      <c r="DZ9" s="1047"/>
      <c r="EA9" s="254"/>
    </row>
    <row r="10" spans="1:131" s="255" customFormat="1" ht="26.25" customHeight="1" x14ac:dyDescent="0.2">
      <c r="A10" s="261">
        <v>
4</v>
      </c>
      <c r="B10" s="1077"/>
      <c r="C10" s="1078"/>
      <c r="D10" s="1078"/>
      <c r="E10" s="1078"/>
      <c r="F10" s="1078"/>
      <c r="G10" s="1078"/>
      <c r="H10" s="1078"/>
      <c r="I10" s="1078"/>
      <c r="J10" s="1078"/>
      <c r="K10" s="1078"/>
      <c r="L10" s="1078"/>
      <c r="M10" s="1078"/>
      <c r="N10" s="1078"/>
      <c r="O10" s="1078"/>
      <c r="P10" s="1079"/>
      <c r="Q10" s="1096"/>
      <c r="R10" s="1097"/>
      <c r="S10" s="1097"/>
      <c r="T10" s="1097"/>
      <c r="U10" s="1097"/>
      <c r="V10" s="1097"/>
      <c r="W10" s="1097"/>
      <c r="X10" s="1097"/>
      <c r="Y10" s="1097"/>
      <c r="Z10" s="1097"/>
      <c r="AA10" s="1097"/>
      <c r="AB10" s="1097"/>
      <c r="AC10" s="1097"/>
      <c r="AD10" s="1097"/>
      <c r="AE10" s="1098"/>
      <c r="AF10" s="1083"/>
      <c r="AG10" s="1084"/>
      <c r="AH10" s="1084"/>
      <c r="AI10" s="1084"/>
      <c r="AJ10" s="1085"/>
      <c r="AK10" s="1139"/>
      <c r="AL10" s="1140"/>
      <c r="AM10" s="1140"/>
      <c r="AN10" s="1140"/>
      <c r="AO10" s="1140"/>
      <c r="AP10" s="1140"/>
      <c r="AQ10" s="1140"/>
      <c r="AR10" s="1140"/>
      <c r="AS10" s="1140"/>
      <c r="AT10" s="1140"/>
      <c r="AU10" s="1137"/>
      <c r="AV10" s="1137"/>
      <c r="AW10" s="1137"/>
      <c r="AX10" s="1137"/>
      <c r="AY10" s="1138"/>
      <c r="AZ10" s="252"/>
      <c r="BA10" s="252"/>
      <c r="BB10" s="252"/>
      <c r="BC10" s="252"/>
      <c r="BD10" s="252"/>
      <c r="BE10" s="253"/>
      <c r="BF10" s="253"/>
      <c r="BG10" s="253"/>
      <c r="BH10" s="253"/>
      <c r="BI10" s="253"/>
      <c r="BJ10" s="253"/>
      <c r="BK10" s="253"/>
      <c r="BL10" s="253"/>
      <c r="BM10" s="253"/>
      <c r="BN10" s="253"/>
      <c r="BO10" s="253"/>
      <c r="BP10" s="253"/>
      <c r="BQ10" s="262">
        <v>
4</v>
      </c>
      <c r="BR10" s="263"/>
      <c r="BS10" s="1069" t="s">
        <v>
569</v>
      </c>
      <c r="BT10" s="1070"/>
      <c r="BU10" s="1070"/>
      <c r="BV10" s="1070"/>
      <c r="BW10" s="1070"/>
      <c r="BX10" s="1070"/>
      <c r="BY10" s="1070"/>
      <c r="BZ10" s="1070"/>
      <c r="CA10" s="1070"/>
      <c r="CB10" s="1070"/>
      <c r="CC10" s="1070"/>
      <c r="CD10" s="1070"/>
      <c r="CE10" s="1070"/>
      <c r="CF10" s="1070"/>
      <c r="CG10" s="1071"/>
      <c r="CH10" s="1042">
        <v>
0</v>
      </c>
      <c r="CI10" s="1043"/>
      <c r="CJ10" s="1043"/>
      <c r="CK10" s="1043"/>
      <c r="CL10" s="1044"/>
      <c r="CM10" s="1042">
        <v>
11</v>
      </c>
      <c r="CN10" s="1043"/>
      <c r="CO10" s="1043"/>
      <c r="CP10" s="1043"/>
      <c r="CQ10" s="1044"/>
      <c r="CR10" s="1042">
        <v>
5</v>
      </c>
      <c r="CS10" s="1043"/>
      <c r="CT10" s="1043"/>
      <c r="CU10" s="1043"/>
      <c r="CV10" s="1044"/>
      <c r="CW10" s="1042">
        <v>
0</v>
      </c>
      <c r="CX10" s="1043"/>
      <c r="CY10" s="1043"/>
      <c r="CZ10" s="1043"/>
      <c r="DA10" s="1044"/>
      <c r="DB10" s="1042">
        <v>
362</v>
      </c>
      <c r="DC10" s="1043"/>
      <c r="DD10" s="1043"/>
      <c r="DE10" s="1043"/>
      <c r="DF10" s="1044"/>
      <c r="DG10" s="1042" t="s">
        <v>
563</v>
      </c>
      <c r="DH10" s="1043"/>
      <c r="DI10" s="1043"/>
      <c r="DJ10" s="1043"/>
      <c r="DK10" s="1044"/>
      <c r="DL10" s="1042" t="s">
        <v>
563</v>
      </c>
      <c r="DM10" s="1043"/>
      <c r="DN10" s="1043"/>
      <c r="DO10" s="1043"/>
      <c r="DP10" s="1044"/>
      <c r="DQ10" s="1042" t="s">
        <v>
563</v>
      </c>
      <c r="DR10" s="1043"/>
      <c r="DS10" s="1043"/>
      <c r="DT10" s="1043"/>
      <c r="DU10" s="1044"/>
      <c r="DV10" s="1045"/>
      <c r="DW10" s="1046"/>
      <c r="DX10" s="1046"/>
      <c r="DY10" s="1046"/>
      <c r="DZ10" s="1047"/>
      <c r="EA10" s="254"/>
    </row>
    <row r="11" spans="1:131" s="255" customFormat="1" ht="26.25" customHeight="1" x14ac:dyDescent="0.2">
      <c r="A11" s="261">
        <v>
5</v>
      </c>
      <c r="B11" s="1077"/>
      <c r="C11" s="1078"/>
      <c r="D11" s="1078"/>
      <c r="E11" s="1078"/>
      <c r="F11" s="1078"/>
      <c r="G11" s="1078"/>
      <c r="H11" s="1078"/>
      <c r="I11" s="1078"/>
      <c r="J11" s="1078"/>
      <c r="K11" s="1078"/>
      <c r="L11" s="1078"/>
      <c r="M11" s="1078"/>
      <c r="N11" s="1078"/>
      <c r="O11" s="1078"/>
      <c r="P11" s="1079"/>
      <c r="Q11" s="1096"/>
      <c r="R11" s="1097"/>
      <c r="S11" s="1097"/>
      <c r="T11" s="1097"/>
      <c r="U11" s="1097"/>
      <c r="V11" s="1097"/>
      <c r="W11" s="1097"/>
      <c r="X11" s="1097"/>
      <c r="Y11" s="1097"/>
      <c r="Z11" s="1097"/>
      <c r="AA11" s="1097"/>
      <c r="AB11" s="1097"/>
      <c r="AC11" s="1097"/>
      <c r="AD11" s="1097"/>
      <c r="AE11" s="1098"/>
      <c r="AF11" s="1083"/>
      <c r="AG11" s="1084"/>
      <c r="AH11" s="1084"/>
      <c r="AI11" s="1084"/>
      <c r="AJ11" s="1085"/>
      <c r="AK11" s="1139"/>
      <c r="AL11" s="1140"/>
      <c r="AM11" s="1140"/>
      <c r="AN11" s="1140"/>
      <c r="AO11" s="1140"/>
      <c r="AP11" s="1140"/>
      <c r="AQ11" s="1140"/>
      <c r="AR11" s="1140"/>
      <c r="AS11" s="1140"/>
      <c r="AT11" s="1140"/>
      <c r="AU11" s="1137"/>
      <c r="AV11" s="1137"/>
      <c r="AW11" s="1137"/>
      <c r="AX11" s="1137"/>
      <c r="AY11" s="1138"/>
      <c r="AZ11" s="252"/>
      <c r="BA11" s="252"/>
      <c r="BB11" s="252"/>
      <c r="BC11" s="252"/>
      <c r="BD11" s="252"/>
      <c r="BE11" s="253"/>
      <c r="BF11" s="253"/>
      <c r="BG11" s="253"/>
      <c r="BH11" s="253"/>
      <c r="BI11" s="253"/>
      <c r="BJ11" s="253"/>
      <c r="BK11" s="253"/>
      <c r="BL11" s="253"/>
      <c r="BM11" s="253"/>
      <c r="BN11" s="253"/>
      <c r="BO11" s="253"/>
      <c r="BP11" s="253"/>
      <c r="BQ11" s="262">
        <v>
5</v>
      </c>
      <c r="BR11" s="263"/>
      <c r="BS11" s="1069" t="s">
        <v>
570</v>
      </c>
      <c r="BT11" s="1070"/>
      <c r="BU11" s="1070"/>
      <c r="BV11" s="1070"/>
      <c r="BW11" s="1070"/>
      <c r="BX11" s="1070"/>
      <c r="BY11" s="1070"/>
      <c r="BZ11" s="1070"/>
      <c r="CA11" s="1070"/>
      <c r="CB11" s="1070"/>
      <c r="CC11" s="1070"/>
      <c r="CD11" s="1070"/>
      <c r="CE11" s="1070"/>
      <c r="CF11" s="1070"/>
      <c r="CG11" s="1071"/>
      <c r="CH11" s="1042">
        <v>
629</v>
      </c>
      <c r="CI11" s="1043"/>
      <c r="CJ11" s="1043"/>
      <c r="CK11" s="1043"/>
      <c r="CL11" s="1044"/>
      <c r="CM11" s="1042">
        <v>
9304</v>
      </c>
      <c r="CN11" s="1043"/>
      <c r="CO11" s="1043"/>
      <c r="CP11" s="1043"/>
      <c r="CQ11" s="1044"/>
      <c r="CR11" s="1042">
        <v>
2500</v>
      </c>
      <c r="CS11" s="1043"/>
      <c r="CT11" s="1043"/>
      <c r="CU11" s="1043"/>
      <c r="CV11" s="1044"/>
      <c r="CW11" s="1042">
        <v>
0</v>
      </c>
      <c r="CX11" s="1043"/>
      <c r="CY11" s="1043"/>
      <c r="CZ11" s="1043"/>
      <c r="DA11" s="1044"/>
      <c r="DB11" s="1042">
        <v>
2911</v>
      </c>
      <c r="DC11" s="1043"/>
      <c r="DD11" s="1043"/>
      <c r="DE11" s="1043"/>
      <c r="DF11" s="1044"/>
      <c r="DG11" s="1042" t="s">
        <v>
563</v>
      </c>
      <c r="DH11" s="1043"/>
      <c r="DI11" s="1043"/>
      <c r="DJ11" s="1043"/>
      <c r="DK11" s="1044"/>
      <c r="DL11" s="1042" t="s">
        <v>
564</v>
      </c>
      <c r="DM11" s="1043"/>
      <c r="DN11" s="1043"/>
      <c r="DO11" s="1043"/>
      <c r="DP11" s="1044"/>
      <c r="DQ11" s="1042" t="s">
        <v>
563</v>
      </c>
      <c r="DR11" s="1043"/>
      <c r="DS11" s="1043"/>
      <c r="DT11" s="1043"/>
      <c r="DU11" s="1044"/>
      <c r="DV11" s="1045"/>
      <c r="DW11" s="1046"/>
      <c r="DX11" s="1046"/>
      <c r="DY11" s="1046"/>
      <c r="DZ11" s="1047"/>
      <c r="EA11" s="254"/>
    </row>
    <row r="12" spans="1:131" s="255" customFormat="1" ht="26.25" customHeight="1" x14ac:dyDescent="0.2">
      <c r="A12" s="261">
        <v>
6</v>
      </c>
      <c r="B12" s="1077"/>
      <c r="C12" s="1078"/>
      <c r="D12" s="1078"/>
      <c r="E12" s="1078"/>
      <c r="F12" s="1078"/>
      <c r="G12" s="1078"/>
      <c r="H12" s="1078"/>
      <c r="I12" s="1078"/>
      <c r="J12" s="1078"/>
      <c r="K12" s="1078"/>
      <c r="L12" s="1078"/>
      <c r="M12" s="1078"/>
      <c r="N12" s="1078"/>
      <c r="O12" s="1078"/>
      <c r="P12" s="1079"/>
      <c r="Q12" s="1096"/>
      <c r="R12" s="1097"/>
      <c r="S12" s="1097"/>
      <c r="T12" s="1097"/>
      <c r="U12" s="1097"/>
      <c r="V12" s="1097"/>
      <c r="W12" s="1097"/>
      <c r="X12" s="1097"/>
      <c r="Y12" s="1097"/>
      <c r="Z12" s="1097"/>
      <c r="AA12" s="1097"/>
      <c r="AB12" s="1097"/>
      <c r="AC12" s="1097"/>
      <c r="AD12" s="1097"/>
      <c r="AE12" s="1098"/>
      <c r="AF12" s="1083"/>
      <c r="AG12" s="1084"/>
      <c r="AH12" s="1084"/>
      <c r="AI12" s="1084"/>
      <c r="AJ12" s="1085"/>
      <c r="AK12" s="1139"/>
      <c r="AL12" s="1140"/>
      <c r="AM12" s="1140"/>
      <c r="AN12" s="1140"/>
      <c r="AO12" s="1140"/>
      <c r="AP12" s="1140"/>
      <c r="AQ12" s="1140"/>
      <c r="AR12" s="1140"/>
      <c r="AS12" s="1140"/>
      <c r="AT12" s="1140"/>
      <c r="AU12" s="1137"/>
      <c r="AV12" s="1137"/>
      <c r="AW12" s="1137"/>
      <c r="AX12" s="1137"/>
      <c r="AY12" s="1138"/>
      <c r="AZ12" s="252"/>
      <c r="BA12" s="252"/>
      <c r="BB12" s="252"/>
      <c r="BC12" s="252"/>
      <c r="BD12" s="252"/>
      <c r="BE12" s="253"/>
      <c r="BF12" s="253"/>
      <c r="BG12" s="253"/>
      <c r="BH12" s="253"/>
      <c r="BI12" s="253"/>
      <c r="BJ12" s="253"/>
      <c r="BK12" s="253"/>
      <c r="BL12" s="253"/>
      <c r="BM12" s="253"/>
      <c r="BN12" s="253"/>
      <c r="BO12" s="253"/>
      <c r="BP12" s="253"/>
      <c r="BQ12" s="262">
        <v>
6</v>
      </c>
      <c r="BR12" s="263"/>
      <c r="BS12" s="1069" t="s">
        <v>
571</v>
      </c>
      <c r="BT12" s="1070"/>
      <c r="BU12" s="1070"/>
      <c r="BV12" s="1070"/>
      <c r="BW12" s="1070"/>
      <c r="BX12" s="1070"/>
      <c r="BY12" s="1070"/>
      <c r="BZ12" s="1070"/>
      <c r="CA12" s="1070"/>
      <c r="CB12" s="1070"/>
      <c r="CC12" s="1070"/>
      <c r="CD12" s="1070"/>
      <c r="CE12" s="1070"/>
      <c r="CF12" s="1070"/>
      <c r="CG12" s="1071"/>
      <c r="CH12" s="1042">
        <v>
13</v>
      </c>
      <c r="CI12" s="1043"/>
      <c r="CJ12" s="1043"/>
      <c r="CK12" s="1043"/>
      <c r="CL12" s="1044"/>
      <c r="CM12" s="1042">
        <v>
4975</v>
      </c>
      <c r="CN12" s="1043"/>
      <c r="CO12" s="1043"/>
      <c r="CP12" s="1043"/>
      <c r="CQ12" s="1044"/>
      <c r="CR12" s="1042">
        <v>
2000</v>
      </c>
      <c r="CS12" s="1043"/>
      <c r="CT12" s="1043"/>
      <c r="CU12" s="1043"/>
      <c r="CV12" s="1044"/>
      <c r="CW12" s="1042">
        <v>
0</v>
      </c>
      <c r="CX12" s="1043"/>
      <c r="CY12" s="1043"/>
      <c r="CZ12" s="1043"/>
      <c r="DA12" s="1044"/>
      <c r="DB12" s="1042">
        <v>
21</v>
      </c>
      <c r="DC12" s="1043"/>
      <c r="DD12" s="1043"/>
      <c r="DE12" s="1043"/>
      <c r="DF12" s="1044"/>
      <c r="DG12" s="1042" t="s">
        <v>
563</v>
      </c>
      <c r="DH12" s="1043"/>
      <c r="DI12" s="1043"/>
      <c r="DJ12" s="1043"/>
      <c r="DK12" s="1044"/>
      <c r="DL12" s="1042" t="s">
        <v>
563</v>
      </c>
      <c r="DM12" s="1043"/>
      <c r="DN12" s="1043"/>
      <c r="DO12" s="1043"/>
      <c r="DP12" s="1044"/>
      <c r="DQ12" s="1042" t="s">
        <v>
572</v>
      </c>
      <c r="DR12" s="1043"/>
      <c r="DS12" s="1043"/>
      <c r="DT12" s="1043"/>
      <c r="DU12" s="1044"/>
      <c r="DV12" s="1045"/>
      <c r="DW12" s="1046"/>
      <c r="DX12" s="1046"/>
      <c r="DY12" s="1046"/>
      <c r="DZ12" s="1047"/>
      <c r="EA12" s="254"/>
    </row>
    <row r="13" spans="1:131" s="255" customFormat="1" ht="26.25" customHeight="1" x14ac:dyDescent="0.2">
      <c r="A13" s="261">
        <v>
7</v>
      </c>
      <c r="B13" s="1077"/>
      <c r="C13" s="1078"/>
      <c r="D13" s="1078"/>
      <c r="E13" s="1078"/>
      <c r="F13" s="1078"/>
      <c r="G13" s="1078"/>
      <c r="H13" s="1078"/>
      <c r="I13" s="1078"/>
      <c r="J13" s="1078"/>
      <c r="K13" s="1078"/>
      <c r="L13" s="1078"/>
      <c r="M13" s="1078"/>
      <c r="N13" s="1078"/>
      <c r="O13" s="1078"/>
      <c r="P13" s="1079"/>
      <c r="Q13" s="1096"/>
      <c r="R13" s="1097"/>
      <c r="S13" s="1097"/>
      <c r="T13" s="1097"/>
      <c r="U13" s="1097"/>
      <c r="V13" s="1097"/>
      <c r="W13" s="1097"/>
      <c r="X13" s="1097"/>
      <c r="Y13" s="1097"/>
      <c r="Z13" s="1097"/>
      <c r="AA13" s="1097"/>
      <c r="AB13" s="1097"/>
      <c r="AC13" s="1097"/>
      <c r="AD13" s="1097"/>
      <c r="AE13" s="1098"/>
      <c r="AF13" s="1083"/>
      <c r="AG13" s="1084"/>
      <c r="AH13" s="1084"/>
      <c r="AI13" s="1084"/>
      <c r="AJ13" s="1085"/>
      <c r="AK13" s="1139"/>
      <c r="AL13" s="1140"/>
      <c r="AM13" s="1140"/>
      <c r="AN13" s="1140"/>
      <c r="AO13" s="1140"/>
      <c r="AP13" s="1140"/>
      <c r="AQ13" s="1140"/>
      <c r="AR13" s="1140"/>
      <c r="AS13" s="1140"/>
      <c r="AT13" s="1140"/>
      <c r="AU13" s="1137"/>
      <c r="AV13" s="1137"/>
      <c r="AW13" s="1137"/>
      <c r="AX13" s="1137"/>
      <c r="AY13" s="1138"/>
      <c r="AZ13" s="252"/>
      <c r="BA13" s="252"/>
      <c r="BB13" s="252"/>
      <c r="BC13" s="252"/>
      <c r="BD13" s="252"/>
      <c r="BE13" s="253"/>
      <c r="BF13" s="253"/>
      <c r="BG13" s="253"/>
      <c r="BH13" s="253"/>
      <c r="BI13" s="253"/>
      <c r="BJ13" s="253"/>
      <c r="BK13" s="253"/>
      <c r="BL13" s="253"/>
      <c r="BM13" s="253"/>
      <c r="BN13" s="253"/>
      <c r="BO13" s="253"/>
      <c r="BP13" s="253"/>
      <c r="BQ13" s="262">
        <v>
7</v>
      </c>
      <c r="BR13" s="263"/>
      <c r="BS13" s="1069"/>
      <c r="BT13" s="1070"/>
      <c r="BU13" s="1070"/>
      <c r="BV13" s="1070"/>
      <c r="BW13" s="1070"/>
      <c r="BX13" s="1070"/>
      <c r="BY13" s="1070"/>
      <c r="BZ13" s="1070"/>
      <c r="CA13" s="1070"/>
      <c r="CB13" s="1070"/>
      <c r="CC13" s="1070"/>
      <c r="CD13" s="1070"/>
      <c r="CE13" s="1070"/>
      <c r="CF13" s="1070"/>
      <c r="CG13" s="1071"/>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4"/>
    </row>
    <row r="14" spans="1:131" s="255" customFormat="1" ht="26.25" customHeight="1" x14ac:dyDescent="0.2">
      <c r="A14" s="261">
        <v>
8</v>
      </c>
      <c r="B14" s="1077"/>
      <c r="C14" s="1078"/>
      <c r="D14" s="1078"/>
      <c r="E14" s="1078"/>
      <c r="F14" s="1078"/>
      <c r="G14" s="1078"/>
      <c r="H14" s="1078"/>
      <c r="I14" s="1078"/>
      <c r="J14" s="1078"/>
      <c r="K14" s="1078"/>
      <c r="L14" s="1078"/>
      <c r="M14" s="1078"/>
      <c r="N14" s="1078"/>
      <c r="O14" s="1078"/>
      <c r="P14" s="1079"/>
      <c r="Q14" s="1096"/>
      <c r="R14" s="1097"/>
      <c r="S14" s="1097"/>
      <c r="T14" s="1097"/>
      <c r="U14" s="1097"/>
      <c r="V14" s="1097"/>
      <c r="W14" s="1097"/>
      <c r="X14" s="1097"/>
      <c r="Y14" s="1097"/>
      <c r="Z14" s="1097"/>
      <c r="AA14" s="1097"/>
      <c r="AB14" s="1097"/>
      <c r="AC14" s="1097"/>
      <c r="AD14" s="1097"/>
      <c r="AE14" s="1098"/>
      <c r="AF14" s="1083"/>
      <c r="AG14" s="1084"/>
      <c r="AH14" s="1084"/>
      <c r="AI14" s="1084"/>
      <c r="AJ14" s="1085"/>
      <c r="AK14" s="1139"/>
      <c r="AL14" s="1140"/>
      <c r="AM14" s="1140"/>
      <c r="AN14" s="1140"/>
      <c r="AO14" s="1140"/>
      <c r="AP14" s="1140"/>
      <c r="AQ14" s="1140"/>
      <c r="AR14" s="1140"/>
      <c r="AS14" s="1140"/>
      <c r="AT14" s="1140"/>
      <c r="AU14" s="1137"/>
      <c r="AV14" s="1137"/>
      <c r="AW14" s="1137"/>
      <c r="AX14" s="1137"/>
      <c r="AY14" s="1138"/>
      <c r="AZ14" s="252"/>
      <c r="BA14" s="252"/>
      <c r="BB14" s="252"/>
      <c r="BC14" s="252"/>
      <c r="BD14" s="252"/>
      <c r="BE14" s="253"/>
      <c r="BF14" s="253"/>
      <c r="BG14" s="253"/>
      <c r="BH14" s="253"/>
      <c r="BI14" s="253"/>
      <c r="BJ14" s="253"/>
      <c r="BK14" s="253"/>
      <c r="BL14" s="253"/>
      <c r="BM14" s="253"/>
      <c r="BN14" s="253"/>
      <c r="BO14" s="253"/>
      <c r="BP14" s="253"/>
      <c r="BQ14" s="262">
        <v>
8</v>
      </c>
      <c r="BR14" s="263"/>
      <c r="BS14" s="1069"/>
      <c r="BT14" s="1070"/>
      <c r="BU14" s="1070"/>
      <c r="BV14" s="1070"/>
      <c r="BW14" s="1070"/>
      <c r="BX14" s="1070"/>
      <c r="BY14" s="1070"/>
      <c r="BZ14" s="1070"/>
      <c r="CA14" s="1070"/>
      <c r="CB14" s="1070"/>
      <c r="CC14" s="1070"/>
      <c r="CD14" s="1070"/>
      <c r="CE14" s="1070"/>
      <c r="CF14" s="1070"/>
      <c r="CG14" s="1071"/>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4"/>
    </row>
    <row r="15" spans="1:131" s="255" customFormat="1" ht="26.25" customHeight="1" x14ac:dyDescent="0.2">
      <c r="A15" s="261">
        <v>
9</v>
      </c>
      <c r="B15" s="1077"/>
      <c r="C15" s="1078"/>
      <c r="D15" s="1078"/>
      <c r="E15" s="1078"/>
      <c r="F15" s="1078"/>
      <c r="G15" s="1078"/>
      <c r="H15" s="1078"/>
      <c r="I15" s="1078"/>
      <c r="J15" s="1078"/>
      <c r="K15" s="1078"/>
      <c r="L15" s="1078"/>
      <c r="M15" s="1078"/>
      <c r="N15" s="1078"/>
      <c r="O15" s="1078"/>
      <c r="P15" s="1079"/>
      <c r="Q15" s="1096"/>
      <c r="R15" s="1097"/>
      <c r="S15" s="1097"/>
      <c r="T15" s="1097"/>
      <c r="U15" s="1097"/>
      <c r="V15" s="1097"/>
      <c r="W15" s="1097"/>
      <c r="X15" s="1097"/>
      <c r="Y15" s="1097"/>
      <c r="Z15" s="1097"/>
      <c r="AA15" s="1097"/>
      <c r="AB15" s="1097"/>
      <c r="AC15" s="1097"/>
      <c r="AD15" s="1097"/>
      <c r="AE15" s="1098"/>
      <c r="AF15" s="1083"/>
      <c r="AG15" s="1084"/>
      <c r="AH15" s="1084"/>
      <c r="AI15" s="1084"/>
      <c r="AJ15" s="1085"/>
      <c r="AK15" s="1139"/>
      <c r="AL15" s="1140"/>
      <c r="AM15" s="1140"/>
      <c r="AN15" s="1140"/>
      <c r="AO15" s="1140"/>
      <c r="AP15" s="1140"/>
      <c r="AQ15" s="1140"/>
      <c r="AR15" s="1140"/>
      <c r="AS15" s="1140"/>
      <c r="AT15" s="1140"/>
      <c r="AU15" s="1137"/>
      <c r="AV15" s="1137"/>
      <c r="AW15" s="1137"/>
      <c r="AX15" s="1137"/>
      <c r="AY15" s="1138"/>
      <c r="AZ15" s="252"/>
      <c r="BA15" s="252"/>
      <c r="BB15" s="252"/>
      <c r="BC15" s="252"/>
      <c r="BD15" s="252"/>
      <c r="BE15" s="253"/>
      <c r="BF15" s="253"/>
      <c r="BG15" s="253"/>
      <c r="BH15" s="253"/>
      <c r="BI15" s="253"/>
      <c r="BJ15" s="253"/>
      <c r="BK15" s="253"/>
      <c r="BL15" s="253"/>
      <c r="BM15" s="253"/>
      <c r="BN15" s="253"/>
      <c r="BO15" s="253"/>
      <c r="BP15" s="253"/>
      <c r="BQ15" s="262">
        <v>
9</v>
      </c>
      <c r="BR15" s="263"/>
      <c r="BS15" s="1069"/>
      <c r="BT15" s="1070"/>
      <c r="BU15" s="1070"/>
      <c r="BV15" s="1070"/>
      <c r="BW15" s="1070"/>
      <c r="BX15" s="1070"/>
      <c r="BY15" s="1070"/>
      <c r="BZ15" s="1070"/>
      <c r="CA15" s="1070"/>
      <c r="CB15" s="1070"/>
      <c r="CC15" s="1070"/>
      <c r="CD15" s="1070"/>
      <c r="CE15" s="1070"/>
      <c r="CF15" s="1070"/>
      <c r="CG15" s="1071"/>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4"/>
    </row>
    <row r="16" spans="1:131" s="255" customFormat="1" ht="26.25" customHeight="1" x14ac:dyDescent="0.2">
      <c r="A16" s="261">
        <v>
10</v>
      </c>
      <c r="B16" s="1077"/>
      <c r="C16" s="1078"/>
      <c r="D16" s="1078"/>
      <c r="E16" s="1078"/>
      <c r="F16" s="1078"/>
      <c r="G16" s="1078"/>
      <c r="H16" s="1078"/>
      <c r="I16" s="1078"/>
      <c r="J16" s="1078"/>
      <c r="K16" s="1078"/>
      <c r="L16" s="1078"/>
      <c r="M16" s="1078"/>
      <c r="N16" s="1078"/>
      <c r="O16" s="1078"/>
      <c r="P16" s="1079"/>
      <c r="Q16" s="1096"/>
      <c r="R16" s="1097"/>
      <c r="S16" s="1097"/>
      <c r="T16" s="1097"/>
      <c r="U16" s="1097"/>
      <c r="V16" s="1097"/>
      <c r="W16" s="1097"/>
      <c r="X16" s="1097"/>
      <c r="Y16" s="1097"/>
      <c r="Z16" s="1097"/>
      <c r="AA16" s="1097"/>
      <c r="AB16" s="1097"/>
      <c r="AC16" s="1097"/>
      <c r="AD16" s="1097"/>
      <c r="AE16" s="1098"/>
      <c r="AF16" s="1083"/>
      <c r="AG16" s="1084"/>
      <c r="AH16" s="1084"/>
      <c r="AI16" s="1084"/>
      <c r="AJ16" s="1085"/>
      <c r="AK16" s="1139"/>
      <c r="AL16" s="1140"/>
      <c r="AM16" s="1140"/>
      <c r="AN16" s="1140"/>
      <c r="AO16" s="1140"/>
      <c r="AP16" s="1140"/>
      <c r="AQ16" s="1140"/>
      <c r="AR16" s="1140"/>
      <c r="AS16" s="1140"/>
      <c r="AT16" s="1140"/>
      <c r="AU16" s="1137"/>
      <c r="AV16" s="1137"/>
      <c r="AW16" s="1137"/>
      <c r="AX16" s="1137"/>
      <c r="AY16" s="1138"/>
      <c r="AZ16" s="252"/>
      <c r="BA16" s="252"/>
      <c r="BB16" s="252"/>
      <c r="BC16" s="252"/>
      <c r="BD16" s="252"/>
      <c r="BE16" s="253"/>
      <c r="BF16" s="253"/>
      <c r="BG16" s="253"/>
      <c r="BH16" s="253"/>
      <c r="BI16" s="253"/>
      <c r="BJ16" s="253"/>
      <c r="BK16" s="253"/>
      <c r="BL16" s="253"/>
      <c r="BM16" s="253"/>
      <c r="BN16" s="253"/>
      <c r="BO16" s="253"/>
      <c r="BP16" s="253"/>
      <c r="BQ16" s="262">
        <v>
10</v>
      </c>
      <c r="BR16" s="263"/>
      <c r="BS16" s="1069"/>
      <c r="BT16" s="1070"/>
      <c r="BU16" s="1070"/>
      <c r="BV16" s="1070"/>
      <c r="BW16" s="1070"/>
      <c r="BX16" s="1070"/>
      <c r="BY16" s="1070"/>
      <c r="BZ16" s="1070"/>
      <c r="CA16" s="1070"/>
      <c r="CB16" s="1070"/>
      <c r="CC16" s="1070"/>
      <c r="CD16" s="1070"/>
      <c r="CE16" s="1070"/>
      <c r="CF16" s="1070"/>
      <c r="CG16" s="1071"/>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4"/>
    </row>
    <row r="17" spans="1:131" s="255" customFormat="1" ht="26.25" customHeight="1" x14ac:dyDescent="0.2">
      <c r="A17" s="261">
        <v>
11</v>
      </c>
      <c r="B17" s="1077"/>
      <c r="C17" s="1078"/>
      <c r="D17" s="1078"/>
      <c r="E17" s="1078"/>
      <c r="F17" s="1078"/>
      <c r="G17" s="1078"/>
      <c r="H17" s="1078"/>
      <c r="I17" s="1078"/>
      <c r="J17" s="1078"/>
      <c r="K17" s="1078"/>
      <c r="L17" s="1078"/>
      <c r="M17" s="1078"/>
      <c r="N17" s="1078"/>
      <c r="O17" s="1078"/>
      <c r="P17" s="1079"/>
      <c r="Q17" s="1096"/>
      <c r="R17" s="1097"/>
      <c r="S17" s="1097"/>
      <c r="T17" s="1097"/>
      <c r="U17" s="1097"/>
      <c r="V17" s="1097"/>
      <c r="W17" s="1097"/>
      <c r="X17" s="1097"/>
      <c r="Y17" s="1097"/>
      <c r="Z17" s="1097"/>
      <c r="AA17" s="1097"/>
      <c r="AB17" s="1097"/>
      <c r="AC17" s="1097"/>
      <c r="AD17" s="1097"/>
      <c r="AE17" s="1098"/>
      <c r="AF17" s="1083"/>
      <c r="AG17" s="1084"/>
      <c r="AH17" s="1084"/>
      <c r="AI17" s="1084"/>
      <c r="AJ17" s="1085"/>
      <c r="AK17" s="1139"/>
      <c r="AL17" s="1140"/>
      <c r="AM17" s="1140"/>
      <c r="AN17" s="1140"/>
      <c r="AO17" s="1140"/>
      <c r="AP17" s="1140"/>
      <c r="AQ17" s="1140"/>
      <c r="AR17" s="1140"/>
      <c r="AS17" s="1140"/>
      <c r="AT17" s="1140"/>
      <c r="AU17" s="1137"/>
      <c r="AV17" s="1137"/>
      <c r="AW17" s="1137"/>
      <c r="AX17" s="1137"/>
      <c r="AY17" s="1138"/>
      <c r="AZ17" s="252"/>
      <c r="BA17" s="252"/>
      <c r="BB17" s="252"/>
      <c r="BC17" s="252"/>
      <c r="BD17" s="252"/>
      <c r="BE17" s="253"/>
      <c r="BF17" s="253"/>
      <c r="BG17" s="253"/>
      <c r="BH17" s="253"/>
      <c r="BI17" s="253"/>
      <c r="BJ17" s="253"/>
      <c r="BK17" s="253"/>
      <c r="BL17" s="253"/>
      <c r="BM17" s="253"/>
      <c r="BN17" s="253"/>
      <c r="BO17" s="253"/>
      <c r="BP17" s="253"/>
      <c r="BQ17" s="262">
        <v>
11</v>
      </c>
      <c r="BR17" s="263"/>
      <c r="BS17" s="1069"/>
      <c r="BT17" s="1070"/>
      <c r="BU17" s="1070"/>
      <c r="BV17" s="1070"/>
      <c r="BW17" s="1070"/>
      <c r="BX17" s="1070"/>
      <c r="BY17" s="1070"/>
      <c r="BZ17" s="1070"/>
      <c r="CA17" s="1070"/>
      <c r="CB17" s="1070"/>
      <c r="CC17" s="1070"/>
      <c r="CD17" s="1070"/>
      <c r="CE17" s="1070"/>
      <c r="CF17" s="1070"/>
      <c r="CG17" s="1071"/>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4"/>
    </row>
    <row r="18" spans="1:131" s="255" customFormat="1" ht="26.25" customHeight="1" x14ac:dyDescent="0.2">
      <c r="A18" s="261">
        <v>
12</v>
      </c>
      <c r="B18" s="1077"/>
      <c r="C18" s="1078"/>
      <c r="D18" s="1078"/>
      <c r="E18" s="1078"/>
      <c r="F18" s="1078"/>
      <c r="G18" s="1078"/>
      <c r="H18" s="1078"/>
      <c r="I18" s="1078"/>
      <c r="J18" s="1078"/>
      <c r="K18" s="1078"/>
      <c r="L18" s="1078"/>
      <c r="M18" s="1078"/>
      <c r="N18" s="1078"/>
      <c r="O18" s="1078"/>
      <c r="P18" s="1079"/>
      <c r="Q18" s="1096"/>
      <c r="R18" s="1097"/>
      <c r="S18" s="1097"/>
      <c r="T18" s="1097"/>
      <c r="U18" s="1097"/>
      <c r="V18" s="1097"/>
      <c r="W18" s="1097"/>
      <c r="X18" s="1097"/>
      <c r="Y18" s="1097"/>
      <c r="Z18" s="1097"/>
      <c r="AA18" s="1097"/>
      <c r="AB18" s="1097"/>
      <c r="AC18" s="1097"/>
      <c r="AD18" s="1097"/>
      <c r="AE18" s="1098"/>
      <c r="AF18" s="1083"/>
      <c r="AG18" s="1084"/>
      <c r="AH18" s="1084"/>
      <c r="AI18" s="1084"/>
      <c r="AJ18" s="1085"/>
      <c r="AK18" s="1139"/>
      <c r="AL18" s="1140"/>
      <c r="AM18" s="1140"/>
      <c r="AN18" s="1140"/>
      <c r="AO18" s="1140"/>
      <c r="AP18" s="1140"/>
      <c r="AQ18" s="1140"/>
      <c r="AR18" s="1140"/>
      <c r="AS18" s="1140"/>
      <c r="AT18" s="1140"/>
      <c r="AU18" s="1137"/>
      <c r="AV18" s="1137"/>
      <c r="AW18" s="1137"/>
      <c r="AX18" s="1137"/>
      <c r="AY18" s="1138"/>
      <c r="AZ18" s="252"/>
      <c r="BA18" s="252"/>
      <c r="BB18" s="252"/>
      <c r="BC18" s="252"/>
      <c r="BD18" s="252"/>
      <c r="BE18" s="253"/>
      <c r="BF18" s="253"/>
      <c r="BG18" s="253"/>
      <c r="BH18" s="253"/>
      <c r="BI18" s="253"/>
      <c r="BJ18" s="253"/>
      <c r="BK18" s="253"/>
      <c r="BL18" s="253"/>
      <c r="BM18" s="253"/>
      <c r="BN18" s="253"/>
      <c r="BO18" s="253"/>
      <c r="BP18" s="253"/>
      <c r="BQ18" s="262">
        <v>
12</v>
      </c>
      <c r="BR18" s="263"/>
      <c r="BS18" s="1069"/>
      <c r="BT18" s="1070"/>
      <c r="BU18" s="1070"/>
      <c r="BV18" s="1070"/>
      <c r="BW18" s="1070"/>
      <c r="BX18" s="1070"/>
      <c r="BY18" s="1070"/>
      <c r="BZ18" s="1070"/>
      <c r="CA18" s="1070"/>
      <c r="CB18" s="1070"/>
      <c r="CC18" s="1070"/>
      <c r="CD18" s="1070"/>
      <c r="CE18" s="1070"/>
      <c r="CF18" s="1070"/>
      <c r="CG18" s="1071"/>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4"/>
    </row>
    <row r="19" spans="1:131" s="255" customFormat="1" ht="26.25" customHeight="1" x14ac:dyDescent="0.2">
      <c r="A19" s="261">
        <v>
13</v>
      </c>
      <c r="B19" s="1077"/>
      <c r="C19" s="1078"/>
      <c r="D19" s="1078"/>
      <c r="E19" s="1078"/>
      <c r="F19" s="1078"/>
      <c r="G19" s="1078"/>
      <c r="H19" s="1078"/>
      <c r="I19" s="1078"/>
      <c r="J19" s="1078"/>
      <c r="K19" s="1078"/>
      <c r="L19" s="1078"/>
      <c r="M19" s="1078"/>
      <c r="N19" s="1078"/>
      <c r="O19" s="1078"/>
      <c r="P19" s="1079"/>
      <c r="Q19" s="1096"/>
      <c r="R19" s="1097"/>
      <c r="S19" s="1097"/>
      <c r="T19" s="1097"/>
      <c r="U19" s="1097"/>
      <c r="V19" s="1097"/>
      <c r="W19" s="1097"/>
      <c r="X19" s="1097"/>
      <c r="Y19" s="1097"/>
      <c r="Z19" s="1097"/>
      <c r="AA19" s="1097"/>
      <c r="AB19" s="1097"/>
      <c r="AC19" s="1097"/>
      <c r="AD19" s="1097"/>
      <c r="AE19" s="1098"/>
      <c r="AF19" s="1083"/>
      <c r="AG19" s="1084"/>
      <c r="AH19" s="1084"/>
      <c r="AI19" s="1084"/>
      <c r="AJ19" s="1085"/>
      <c r="AK19" s="1139"/>
      <c r="AL19" s="1140"/>
      <c r="AM19" s="1140"/>
      <c r="AN19" s="1140"/>
      <c r="AO19" s="1140"/>
      <c r="AP19" s="1140"/>
      <c r="AQ19" s="1140"/>
      <c r="AR19" s="1140"/>
      <c r="AS19" s="1140"/>
      <c r="AT19" s="1140"/>
      <c r="AU19" s="1137"/>
      <c r="AV19" s="1137"/>
      <c r="AW19" s="1137"/>
      <c r="AX19" s="1137"/>
      <c r="AY19" s="1138"/>
      <c r="AZ19" s="252"/>
      <c r="BA19" s="252"/>
      <c r="BB19" s="252"/>
      <c r="BC19" s="252"/>
      <c r="BD19" s="252"/>
      <c r="BE19" s="253"/>
      <c r="BF19" s="253"/>
      <c r="BG19" s="253"/>
      <c r="BH19" s="253"/>
      <c r="BI19" s="253"/>
      <c r="BJ19" s="253"/>
      <c r="BK19" s="253"/>
      <c r="BL19" s="253"/>
      <c r="BM19" s="253"/>
      <c r="BN19" s="253"/>
      <c r="BO19" s="253"/>
      <c r="BP19" s="253"/>
      <c r="BQ19" s="262">
        <v>
13</v>
      </c>
      <c r="BR19" s="263"/>
      <c r="BS19" s="1069"/>
      <c r="BT19" s="1070"/>
      <c r="BU19" s="1070"/>
      <c r="BV19" s="1070"/>
      <c r="BW19" s="1070"/>
      <c r="BX19" s="1070"/>
      <c r="BY19" s="1070"/>
      <c r="BZ19" s="1070"/>
      <c r="CA19" s="1070"/>
      <c r="CB19" s="1070"/>
      <c r="CC19" s="1070"/>
      <c r="CD19" s="1070"/>
      <c r="CE19" s="1070"/>
      <c r="CF19" s="1070"/>
      <c r="CG19" s="1071"/>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4"/>
    </row>
    <row r="20" spans="1:131" s="255" customFormat="1" ht="26.25" customHeight="1" x14ac:dyDescent="0.2">
      <c r="A20" s="261">
        <v>
14</v>
      </c>
      <c r="B20" s="1077"/>
      <c r="C20" s="1078"/>
      <c r="D20" s="1078"/>
      <c r="E20" s="1078"/>
      <c r="F20" s="1078"/>
      <c r="G20" s="1078"/>
      <c r="H20" s="1078"/>
      <c r="I20" s="1078"/>
      <c r="J20" s="1078"/>
      <c r="K20" s="1078"/>
      <c r="L20" s="1078"/>
      <c r="M20" s="1078"/>
      <c r="N20" s="1078"/>
      <c r="O20" s="1078"/>
      <c r="P20" s="1079"/>
      <c r="Q20" s="1096"/>
      <c r="R20" s="1097"/>
      <c r="S20" s="1097"/>
      <c r="T20" s="1097"/>
      <c r="U20" s="1097"/>
      <c r="V20" s="1097"/>
      <c r="W20" s="1097"/>
      <c r="X20" s="1097"/>
      <c r="Y20" s="1097"/>
      <c r="Z20" s="1097"/>
      <c r="AA20" s="1097"/>
      <c r="AB20" s="1097"/>
      <c r="AC20" s="1097"/>
      <c r="AD20" s="1097"/>
      <c r="AE20" s="1098"/>
      <c r="AF20" s="1083"/>
      <c r="AG20" s="1084"/>
      <c r="AH20" s="1084"/>
      <c r="AI20" s="1084"/>
      <c r="AJ20" s="1085"/>
      <c r="AK20" s="1139"/>
      <c r="AL20" s="1140"/>
      <c r="AM20" s="1140"/>
      <c r="AN20" s="1140"/>
      <c r="AO20" s="1140"/>
      <c r="AP20" s="1140"/>
      <c r="AQ20" s="1140"/>
      <c r="AR20" s="1140"/>
      <c r="AS20" s="1140"/>
      <c r="AT20" s="1140"/>
      <c r="AU20" s="1137"/>
      <c r="AV20" s="1137"/>
      <c r="AW20" s="1137"/>
      <c r="AX20" s="1137"/>
      <c r="AY20" s="1138"/>
      <c r="AZ20" s="252"/>
      <c r="BA20" s="252"/>
      <c r="BB20" s="252"/>
      <c r="BC20" s="252"/>
      <c r="BD20" s="252"/>
      <c r="BE20" s="253"/>
      <c r="BF20" s="253"/>
      <c r="BG20" s="253"/>
      <c r="BH20" s="253"/>
      <c r="BI20" s="253"/>
      <c r="BJ20" s="253"/>
      <c r="BK20" s="253"/>
      <c r="BL20" s="253"/>
      <c r="BM20" s="253"/>
      <c r="BN20" s="253"/>
      <c r="BO20" s="253"/>
      <c r="BP20" s="253"/>
      <c r="BQ20" s="262">
        <v>
14</v>
      </c>
      <c r="BR20" s="263"/>
      <c r="BS20" s="1069"/>
      <c r="BT20" s="1070"/>
      <c r="BU20" s="1070"/>
      <c r="BV20" s="1070"/>
      <c r="BW20" s="1070"/>
      <c r="BX20" s="1070"/>
      <c r="BY20" s="1070"/>
      <c r="BZ20" s="1070"/>
      <c r="CA20" s="1070"/>
      <c r="CB20" s="1070"/>
      <c r="CC20" s="1070"/>
      <c r="CD20" s="1070"/>
      <c r="CE20" s="1070"/>
      <c r="CF20" s="1070"/>
      <c r="CG20" s="1071"/>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4"/>
    </row>
    <row r="21" spans="1:131" s="255" customFormat="1" ht="26.25" customHeight="1" thickBot="1" x14ac:dyDescent="0.25">
      <c r="A21" s="261">
        <v>
15</v>
      </c>
      <c r="B21" s="1077"/>
      <c r="C21" s="1078"/>
      <c r="D21" s="1078"/>
      <c r="E21" s="1078"/>
      <c r="F21" s="1078"/>
      <c r="G21" s="1078"/>
      <c r="H21" s="1078"/>
      <c r="I21" s="1078"/>
      <c r="J21" s="1078"/>
      <c r="K21" s="1078"/>
      <c r="L21" s="1078"/>
      <c r="M21" s="1078"/>
      <c r="N21" s="1078"/>
      <c r="O21" s="1078"/>
      <c r="P21" s="1079"/>
      <c r="Q21" s="1096"/>
      <c r="R21" s="1097"/>
      <c r="S21" s="1097"/>
      <c r="T21" s="1097"/>
      <c r="U21" s="1097"/>
      <c r="V21" s="1097"/>
      <c r="W21" s="1097"/>
      <c r="X21" s="1097"/>
      <c r="Y21" s="1097"/>
      <c r="Z21" s="1097"/>
      <c r="AA21" s="1097"/>
      <c r="AB21" s="1097"/>
      <c r="AC21" s="1097"/>
      <c r="AD21" s="1097"/>
      <c r="AE21" s="1098"/>
      <c r="AF21" s="1083"/>
      <c r="AG21" s="1084"/>
      <c r="AH21" s="1084"/>
      <c r="AI21" s="1084"/>
      <c r="AJ21" s="1085"/>
      <c r="AK21" s="1139"/>
      <c r="AL21" s="1140"/>
      <c r="AM21" s="1140"/>
      <c r="AN21" s="1140"/>
      <c r="AO21" s="1140"/>
      <c r="AP21" s="1140"/>
      <c r="AQ21" s="1140"/>
      <c r="AR21" s="1140"/>
      <c r="AS21" s="1140"/>
      <c r="AT21" s="1140"/>
      <c r="AU21" s="1137"/>
      <c r="AV21" s="1137"/>
      <c r="AW21" s="1137"/>
      <c r="AX21" s="1137"/>
      <c r="AY21" s="1138"/>
      <c r="AZ21" s="252"/>
      <c r="BA21" s="252"/>
      <c r="BB21" s="252"/>
      <c r="BC21" s="252"/>
      <c r="BD21" s="252"/>
      <c r="BE21" s="253"/>
      <c r="BF21" s="253"/>
      <c r="BG21" s="253"/>
      <c r="BH21" s="253"/>
      <c r="BI21" s="253"/>
      <c r="BJ21" s="253"/>
      <c r="BK21" s="253"/>
      <c r="BL21" s="253"/>
      <c r="BM21" s="253"/>
      <c r="BN21" s="253"/>
      <c r="BO21" s="253"/>
      <c r="BP21" s="253"/>
      <c r="BQ21" s="262">
        <v>
15</v>
      </c>
      <c r="BR21" s="263"/>
      <c r="BS21" s="1069"/>
      <c r="BT21" s="1070"/>
      <c r="BU21" s="1070"/>
      <c r="BV21" s="1070"/>
      <c r="BW21" s="1070"/>
      <c r="BX21" s="1070"/>
      <c r="BY21" s="1070"/>
      <c r="BZ21" s="1070"/>
      <c r="CA21" s="1070"/>
      <c r="CB21" s="1070"/>
      <c r="CC21" s="1070"/>
      <c r="CD21" s="1070"/>
      <c r="CE21" s="1070"/>
      <c r="CF21" s="1070"/>
      <c r="CG21" s="1071"/>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4"/>
    </row>
    <row r="22" spans="1:131" s="255" customFormat="1" ht="26.25" customHeight="1" x14ac:dyDescent="0.2">
      <c r="A22" s="261">
        <v>
16</v>
      </c>
      <c r="B22" s="1077"/>
      <c r="C22" s="1078"/>
      <c r="D22" s="1078"/>
      <c r="E22" s="1078"/>
      <c r="F22" s="1078"/>
      <c r="G22" s="1078"/>
      <c r="H22" s="1078"/>
      <c r="I22" s="1078"/>
      <c r="J22" s="1078"/>
      <c r="K22" s="1078"/>
      <c r="L22" s="1078"/>
      <c r="M22" s="1078"/>
      <c r="N22" s="1078"/>
      <c r="O22" s="1078"/>
      <c r="P22" s="1079"/>
      <c r="Q22" s="1134"/>
      <c r="R22" s="1135"/>
      <c r="S22" s="1135"/>
      <c r="T22" s="1135"/>
      <c r="U22" s="1135"/>
      <c r="V22" s="1135"/>
      <c r="W22" s="1135"/>
      <c r="X22" s="1135"/>
      <c r="Y22" s="1135"/>
      <c r="Z22" s="1135"/>
      <c r="AA22" s="1135"/>
      <c r="AB22" s="1135"/>
      <c r="AC22" s="1135"/>
      <c r="AD22" s="1135"/>
      <c r="AE22" s="1136"/>
      <c r="AF22" s="1083"/>
      <c r="AG22" s="1084"/>
      <c r="AH22" s="1084"/>
      <c r="AI22" s="1084"/>
      <c r="AJ22" s="1085"/>
      <c r="AK22" s="1130"/>
      <c r="AL22" s="1131"/>
      <c r="AM22" s="1131"/>
      <c r="AN22" s="1131"/>
      <c r="AO22" s="1131"/>
      <c r="AP22" s="1131"/>
      <c r="AQ22" s="1131"/>
      <c r="AR22" s="1131"/>
      <c r="AS22" s="1131"/>
      <c r="AT22" s="1131"/>
      <c r="AU22" s="1132"/>
      <c r="AV22" s="1132"/>
      <c r="AW22" s="1132"/>
      <c r="AX22" s="1132"/>
      <c r="AY22" s="1133"/>
      <c r="AZ22" s="1075" t="s">
        <v>
384</v>
      </c>
      <c r="BA22" s="1075"/>
      <c r="BB22" s="1075"/>
      <c r="BC22" s="1075"/>
      <c r="BD22" s="1076"/>
      <c r="BE22" s="253"/>
      <c r="BF22" s="253"/>
      <c r="BG22" s="253"/>
      <c r="BH22" s="253"/>
      <c r="BI22" s="253"/>
      <c r="BJ22" s="253"/>
      <c r="BK22" s="253"/>
      <c r="BL22" s="253"/>
      <c r="BM22" s="253"/>
      <c r="BN22" s="253"/>
      <c r="BO22" s="253"/>
      <c r="BP22" s="253"/>
      <c r="BQ22" s="262">
        <v>
16</v>
      </c>
      <c r="BR22" s="263"/>
      <c r="BS22" s="1069"/>
      <c r="BT22" s="1070"/>
      <c r="BU22" s="1070"/>
      <c r="BV22" s="1070"/>
      <c r="BW22" s="1070"/>
      <c r="BX22" s="1070"/>
      <c r="BY22" s="1070"/>
      <c r="BZ22" s="1070"/>
      <c r="CA22" s="1070"/>
      <c r="CB22" s="1070"/>
      <c r="CC22" s="1070"/>
      <c r="CD22" s="1070"/>
      <c r="CE22" s="1070"/>
      <c r="CF22" s="1070"/>
      <c r="CG22" s="1071"/>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4"/>
    </row>
    <row r="23" spans="1:131" s="255" customFormat="1" ht="26.25" customHeight="1" thickBot="1" x14ac:dyDescent="0.25">
      <c r="A23" s="264" t="s">
        <v>
385</v>
      </c>
      <c r="B23" s="1008" t="s">
        <v>
386</v>
      </c>
      <c r="C23" s="1009"/>
      <c r="D23" s="1009"/>
      <c r="E23" s="1009"/>
      <c r="F23" s="1009"/>
      <c r="G23" s="1009"/>
      <c r="H23" s="1009"/>
      <c r="I23" s="1009"/>
      <c r="J23" s="1009"/>
      <c r="K23" s="1009"/>
      <c r="L23" s="1009"/>
      <c r="M23" s="1009"/>
      <c r="N23" s="1009"/>
      <c r="O23" s="1009"/>
      <c r="P23" s="1010"/>
      <c r="Q23" s="1121">
        <v>
121782</v>
      </c>
      <c r="R23" s="1122"/>
      <c r="S23" s="1122"/>
      <c r="T23" s="1122"/>
      <c r="U23" s="1122"/>
      <c r="V23" s="1122">
        <v>
117679</v>
      </c>
      <c r="W23" s="1122"/>
      <c r="X23" s="1122"/>
      <c r="Y23" s="1122"/>
      <c r="Z23" s="1122"/>
      <c r="AA23" s="1122">
        <v>
4103</v>
      </c>
      <c r="AB23" s="1122"/>
      <c r="AC23" s="1122"/>
      <c r="AD23" s="1122"/>
      <c r="AE23" s="1123"/>
      <c r="AF23" s="1124">
        <v>
3660</v>
      </c>
      <c r="AG23" s="1122"/>
      <c r="AH23" s="1122"/>
      <c r="AI23" s="1122"/>
      <c r="AJ23" s="1125"/>
      <c r="AK23" s="1126"/>
      <c r="AL23" s="1127"/>
      <c r="AM23" s="1127"/>
      <c r="AN23" s="1127"/>
      <c r="AO23" s="1127"/>
      <c r="AP23" s="1122">
        <v>
28586</v>
      </c>
      <c r="AQ23" s="1122"/>
      <c r="AR23" s="1122"/>
      <c r="AS23" s="1122"/>
      <c r="AT23" s="1122"/>
      <c r="AU23" s="1128"/>
      <c r="AV23" s="1128"/>
      <c r="AW23" s="1128"/>
      <c r="AX23" s="1128"/>
      <c r="AY23" s="1129"/>
      <c r="AZ23" s="1118" t="s">
        <v>
387</v>
      </c>
      <c r="BA23" s="1119"/>
      <c r="BB23" s="1119"/>
      <c r="BC23" s="1119"/>
      <c r="BD23" s="1120"/>
      <c r="BE23" s="253"/>
      <c r="BF23" s="253"/>
      <c r="BG23" s="253"/>
      <c r="BH23" s="253"/>
      <c r="BI23" s="253"/>
      <c r="BJ23" s="253"/>
      <c r="BK23" s="253"/>
      <c r="BL23" s="253"/>
      <c r="BM23" s="253"/>
      <c r="BN23" s="253"/>
      <c r="BO23" s="253"/>
      <c r="BP23" s="253"/>
      <c r="BQ23" s="262">
        <v>
17</v>
      </c>
      <c r="BR23" s="263"/>
      <c r="BS23" s="1069"/>
      <c r="BT23" s="1070"/>
      <c r="BU23" s="1070"/>
      <c r="BV23" s="1070"/>
      <c r="BW23" s="1070"/>
      <c r="BX23" s="1070"/>
      <c r="BY23" s="1070"/>
      <c r="BZ23" s="1070"/>
      <c r="CA23" s="1070"/>
      <c r="CB23" s="1070"/>
      <c r="CC23" s="1070"/>
      <c r="CD23" s="1070"/>
      <c r="CE23" s="1070"/>
      <c r="CF23" s="1070"/>
      <c r="CG23" s="1071"/>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4"/>
    </row>
    <row r="24" spans="1:131" s="255" customFormat="1" ht="26.25" customHeight="1" x14ac:dyDescent="0.2">
      <c r="A24" s="1117" t="s">
        <v>
388</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52"/>
      <c r="BA24" s="252"/>
      <c r="BB24" s="252"/>
      <c r="BC24" s="252"/>
      <c r="BD24" s="252"/>
      <c r="BE24" s="253"/>
      <c r="BF24" s="253"/>
      <c r="BG24" s="253"/>
      <c r="BH24" s="253"/>
      <c r="BI24" s="253"/>
      <c r="BJ24" s="253"/>
      <c r="BK24" s="253"/>
      <c r="BL24" s="253"/>
      <c r="BM24" s="253"/>
      <c r="BN24" s="253"/>
      <c r="BO24" s="253"/>
      <c r="BP24" s="253"/>
      <c r="BQ24" s="262">
        <v>
18</v>
      </c>
      <c r="BR24" s="263"/>
      <c r="BS24" s="1069"/>
      <c r="BT24" s="1070"/>
      <c r="BU24" s="1070"/>
      <c r="BV24" s="1070"/>
      <c r="BW24" s="1070"/>
      <c r="BX24" s="1070"/>
      <c r="BY24" s="1070"/>
      <c r="BZ24" s="1070"/>
      <c r="CA24" s="1070"/>
      <c r="CB24" s="1070"/>
      <c r="CC24" s="1070"/>
      <c r="CD24" s="1070"/>
      <c r="CE24" s="1070"/>
      <c r="CF24" s="1070"/>
      <c r="CG24" s="1071"/>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4"/>
    </row>
    <row r="25" spans="1:131" s="247" customFormat="1" ht="26.25" customHeight="1" thickBot="1" x14ac:dyDescent="0.25">
      <c r="A25" s="1116" t="s">
        <v>
389</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52"/>
      <c r="BK25" s="252"/>
      <c r="BL25" s="252"/>
      <c r="BM25" s="252"/>
      <c r="BN25" s="252"/>
      <c r="BO25" s="265"/>
      <c r="BP25" s="265"/>
      <c r="BQ25" s="262">
        <v>
19</v>
      </c>
      <c r="BR25" s="263"/>
      <c r="BS25" s="1069"/>
      <c r="BT25" s="1070"/>
      <c r="BU25" s="1070"/>
      <c r="BV25" s="1070"/>
      <c r="BW25" s="1070"/>
      <c r="BX25" s="1070"/>
      <c r="BY25" s="1070"/>
      <c r="BZ25" s="1070"/>
      <c r="CA25" s="1070"/>
      <c r="CB25" s="1070"/>
      <c r="CC25" s="1070"/>
      <c r="CD25" s="1070"/>
      <c r="CE25" s="1070"/>
      <c r="CF25" s="1070"/>
      <c r="CG25" s="1071"/>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6"/>
    </row>
    <row r="26" spans="1:131" s="247" customFormat="1" ht="26.25" customHeight="1" x14ac:dyDescent="0.2">
      <c r="A26" s="1048" t="s">
        <v>
366</v>
      </c>
      <c r="B26" s="1049"/>
      <c r="C26" s="1049"/>
      <c r="D26" s="1049"/>
      <c r="E26" s="1049"/>
      <c r="F26" s="1049"/>
      <c r="G26" s="1049"/>
      <c r="H26" s="1049"/>
      <c r="I26" s="1049"/>
      <c r="J26" s="1049"/>
      <c r="K26" s="1049"/>
      <c r="L26" s="1049"/>
      <c r="M26" s="1049"/>
      <c r="N26" s="1049"/>
      <c r="O26" s="1049"/>
      <c r="P26" s="1050"/>
      <c r="Q26" s="1054" t="s">
        <v>
390</v>
      </c>
      <c r="R26" s="1055"/>
      <c r="S26" s="1055"/>
      <c r="T26" s="1055"/>
      <c r="U26" s="1056"/>
      <c r="V26" s="1054" t="s">
        <v>
391</v>
      </c>
      <c r="W26" s="1055"/>
      <c r="X26" s="1055"/>
      <c r="Y26" s="1055"/>
      <c r="Z26" s="1056"/>
      <c r="AA26" s="1054" t="s">
        <v>
392</v>
      </c>
      <c r="AB26" s="1055"/>
      <c r="AC26" s="1055"/>
      <c r="AD26" s="1055"/>
      <c r="AE26" s="1055"/>
      <c r="AF26" s="1112" t="s">
        <v>
393</v>
      </c>
      <c r="AG26" s="1061"/>
      <c r="AH26" s="1061"/>
      <c r="AI26" s="1061"/>
      <c r="AJ26" s="1113"/>
      <c r="AK26" s="1055" t="s">
        <v>
394</v>
      </c>
      <c r="AL26" s="1055"/>
      <c r="AM26" s="1055"/>
      <c r="AN26" s="1055"/>
      <c r="AO26" s="1056"/>
      <c r="AP26" s="1054" t="s">
        <v>
395</v>
      </c>
      <c r="AQ26" s="1055"/>
      <c r="AR26" s="1055"/>
      <c r="AS26" s="1055"/>
      <c r="AT26" s="1056"/>
      <c r="AU26" s="1054" t="s">
        <v>
396</v>
      </c>
      <c r="AV26" s="1055"/>
      <c r="AW26" s="1055"/>
      <c r="AX26" s="1055"/>
      <c r="AY26" s="1056"/>
      <c r="AZ26" s="1054" t="s">
        <v>
397</v>
      </c>
      <c r="BA26" s="1055"/>
      <c r="BB26" s="1055"/>
      <c r="BC26" s="1055"/>
      <c r="BD26" s="1056"/>
      <c r="BE26" s="1054" t="s">
        <v>
373</v>
      </c>
      <c r="BF26" s="1055"/>
      <c r="BG26" s="1055"/>
      <c r="BH26" s="1055"/>
      <c r="BI26" s="1067"/>
      <c r="BJ26" s="252"/>
      <c r="BK26" s="252"/>
      <c r="BL26" s="252"/>
      <c r="BM26" s="252"/>
      <c r="BN26" s="252"/>
      <c r="BO26" s="265"/>
      <c r="BP26" s="265"/>
      <c r="BQ26" s="262">
        <v>
20</v>
      </c>
      <c r="BR26" s="263"/>
      <c r="BS26" s="1069"/>
      <c r="BT26" s="1070"/>
      <c r="BU26" s="1070"/>
      <c r="BV26" s="1070"/>
      <c r="BW26" s="1070"/>
      <c r="BX26" s="1070"/>
      <c r="BY26" s="1070"/>
      <c r="BZ26" s="1070"/>
      <c r="CA26" s="1070"/>
      <c r="CB26" s="1070"/>
      <c r="CC26" s="1070"/>
      <c r="CD26" s="1070"/>
      <c r="CE26" s="1070"/>
      <c r="CF26" s="1070"/>
      <c r="CG26" s="1071"/>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6"/>
    </row>
    <row r="27" spans="1:131" s="247" customFormat="1" ht="26.25" customHeight="1" thickBot="1" x14ac:dyDescent="0.25">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68"/>
      <c r="BJ27" s="252"/>
      <c r="BK27" s="252"/>
      <c r="BL27" s="252"/>
      <c r="BM27" s="252"/>
      <c r="BN27" s="252"/>
      <c r="BO27" s="265"/>
      <c r="BP27" s="265"/>
      <c r="BQ27" s="262">
        <v>
21</v>
      </c>
      <c r="BR27" s="263"/>
      <c r="BS27" s="1069"/>
      <c r="BT27" s="1070"/>
      <c r="BU27" s="1070"/>
      <c r="BV27" s="1070"/>
      <c r="BW27" s="1070"/>
      <c r="BX27" s="1070"/>
      <c r="BY27" s="1070"/>
      <c r="BZ27" s="1070"/>
      <c r="CA27" s="1070"/>
      <c r="CB27" s="1070"/>
      <c r="CC27" s="1070"/>
      <c r="CD27" s="1070"/>
      <c r="CE27" s="1070"/>
      <c r="CF27" s="1070"/>
      <c r="CG27" s="1071"/>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6"/>
    </row>
    <row r="28" spans="1:131" s="247" customFormat="1" ht="26.25" customHeight="1" thickTop="1" x14ac:dyDescent="0.2">
      <c r="A28" s="266">
        <v>
1</v>
      </c>
      <c r="B28" s="1103" t="s">
        <v>
398</v>
      </c>
      <c r="C28" s="1104"/>
      <c r="D28" s="1104"/>
      <c r="E28" s="1104"/>
      <c r="F28" s="1104"/>
      <c r="G28" s="1104"/>
      <c r="H28" s="1104"/>
      <c r="I28" s="1104"/>
      <c r="J28" s="1104"/>
      <c r="K28" s="1104"/>
      <c r="L28" s="1104"/>
      <c r="M28" s="1104"/>
      <c r="N28" s="1104"/>
      <c r="O28" s="1104"/>
      <c r="P28" s="1105"/>
      <c r="Q28" s="1106">
        <v>
28148</v>
      </c>
      <c r="R28" s="1107"/>
      <c r="S28" s="1107"/>
      <c r="T28" s="1107"/>
      <c r="U28" s="1107"/>
      <c r="V28" s="1107">
        <v>
27177</v>
      </c>
      <c r="W28" s="1107"/>
      <c r="X28" s="1107"/>
      <c r="Y28" s="1107"/>
      <c r="Z28" s="1107"/>
      <c r="AA28" s="1107">
        <v>
971</v>
      </c>
      <c r="AB28" s="1107"/>
      <c r="AC28" s="1107"/>
      <c r="AD28" s="1107"/>
      <c r="AE28" s="1108"/>
      <c r="AF28" s="1109">
        <v>
971</v>
      </c>
      <c r="AG28" s="1107"/>
      <c r="AH28" s="1107"/>
      <c r="AI28" s="1107"/>
      <c r="AJ28" s="1110"/>
      <c r="AK28" s="1111">
        <v>
3741</v>
      </c>
      <c r="AL28" s="1099"/>
      <c r="AM28" s="1099"/>
      <c r="AN28" s="1099"/>
      <c r="AO28" s="1099"/>
      <c r="AP28" s="1099"/>
      <c r="AQ28" s="1099"/>
      <c r="AR28" s="1099"/>
      <c r="AS28" s="1099"/>
      <c r="AT28" s="1099"/>
      <c r="AU28" s="1099"/>
      <c r="AV28" s="1099"/>
      <c r="AW28" s="1099"/>
      <c r="AX28" s="1099"/>
      <c r="AY28" s="1099"/>
      <c r="AZ28" s="1100"/>
      <c r="BA28" s="1100"/>
      <c r="BB28" s="1100"/>
      <c r="BC28" s="1100"/>
      <c r="BD28" s="1100"/>
      <c r="BE28" s="1101"/>
      <c r="BF28" s="1101"/>
      <c r="BG28" s="1101"/>
      <c r="BH28" s="1101"/>
      <c r="BI28" s="1102"/>
      <c r="BJ28" s="252"/>
      <c r="BK28" s="252"/>
      <c r="BL28" s="252"/>
      <c r="BM28" s="252"/>
      <c r="BN28" s="252"/>
      <c r="BO28" s="265"/>
      <c r="BP28" s="265"/>
      <c r="BQ28" s="262">
        <v>
22</v>
      </c>
      <c r="BR28" s="263"/>
      <c r="BS28" s="1069"/>
      <c r="BT28" s="1070"/>
      <c r="BU28" s="1070"/>
      <c r="BV28" s="1070"/>
      <c r="BW28" s="1070"/>
      <c r="BX28" s="1070"/>
      <c r="BY28" s="1070"/>
      <c r="BZ28" s="1070"/>
      <c r="CA28" s="1070"/>
      <c r="CB28" s="1070"/>
      <c r="CC28" s="1070"/>
      <c r="CD28" s="1070"/>
      <c r="CE28" s="1070"/>
      <c r="CF28" s="1070"/>
      <c r="CG28" s="1071"/>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6"/>
    </row>
    <row r="29" spans="1:131" s="247" customFormat="1" ht="26.25" customHeight="1" x14ac:dyDescent="0.2">
      <c r="A29" s="266">
        <v>
2</v>
      </c>
      <c r="B29" s="1077" t="s">
        <v>
399</v>
      </c>
      <c r="C29" s="1078"/>
      <c r="D29" s="1078"/>
      <c r="E29" s="1078"/>
      <c r="F29" s="1078"/>
      <c r="G29" s="1078"/>
      <c r="H29" s="1078"/>
      <c r="I29" s="1078"/>
      <c r="J29" s="1078"/>
      <c r="K29" s="1078"/>
      <c r="L29" s="1078"/>
      <c r="M29" s="1078"/>
      <c r="N29" s="1078"/>
      <c r="O29" s="1078"/>
      <c r="P29" s="1079"/>
      <c r="Q29" s="1096">
        <v>
21868</v>
      </c>
      <c r="R29" s="1097"/>
      <c r="S29" s="1097"/>
      <c r="T29" s="1097"/>
      <c r="U29" s="1097"/>
      <c r="V29" s="1097">
        <v>
20925</v>
      </c>
      <c r="W29" s="1097"/>
      <c r="X29" s="1097"/>
      <c r="Y29" s="1097"/>
      <c r="Z29" s="1097"/>
      <c r="AA29" s="1097">
        <v>
943</v>
      </c>
      <c r="AB29" s="1097"/>
      <c r="AC29" s="1097"/>
      <c r="AD29" s="1097"/>
      <c r="AE29" s="1098"/>
      <c r="AF29" s="1083">
        <v>
943</v>
      </c>
      <c r="AG29" s="1084"/>
      <c r="AH29" s="1084"/>
      <c r="AI29" s="1084"/>
      <c r="AJ29" s="1085"/>
      <c r="AK29" s="797">
        <v>
3305</v>
      </c>
      <c r="AL29" s="785"/>
      <c r="AM29" s="785"/>
      <c r="AN29" s="785"/>
      <c r="AO29" s="785"/>
      <c r="AP29" s="785"/>
      <c r="AQ29" s="785"/>
      <c r="AR29" s="785"/>
      <c r="AS29" s="785"/>
      <c r="AT29" s="785"/>
      <c r="AU29" s="785"/>
      <c r="AV29" s="785"/>
      <c r="AW29" s="785"/>
      <c r="AX29" s="785"/>
      <c r="AY29" s="785"/>
      <c r="AZ29" s="1095"/>
      <c r="BA29" s="1095"/>
      <c r="BB29" s="1095"/>
      <c r="BC29" s="1095"/>
      <c r="BD29" s="1095"/>
      <c r="BE29" s="1072"/>
      <c r="BF29" s="1072"/>
      <c r="BG29" s="1072"/>
      <c r="BH29" s="1072"/>
      <c r="BI29" s="1073"/>
      <c r="BJ29" s="252"/>
      <c r="BK29" s="252"/>
      <c r="BL29" s="252"/>
      <c r="BM29" s="252"/>
      <c r="BN29" s="252"/>
      <c r="BO29" s="265"/>
      <c r="BP29" s="265"/>
      <c r="BQ29" s="262">
        <v>
23</v>
      </c>
      <c r="BR29" s="263"/>
      <c r="BS29" s="1069"/>
      <c r="BT29" s="1070"/>
      <c r="BU29" s="1070"/>
      <c r="BV29" s="1070"/>
      <c r="BW29" s="1070"/>
      <c r="BX29" s="1070"/>
      <c r="BY29" s="1070"/>
      <c r="BZ29" s="1070"/>
      <c r="CA29" s="1070"/>
      <c r="CB29" s="1070"/>
      <c r="CC29" s="1070"/>
      <c r="CD29" s="1070"/>
      <c r="CE29" s="1070"/>
      <c r="CF29" s="1070"/>
      <c r="CG29" s="1071"/>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6"/>
    </row>
    <row r="30" spans="1:131" s="247" customFormat="1" ht="26.25" customHeight="1" x14ac:dyDescent="0.2">
      <c r="A30" s="266">
        <v>
3</v>
      </c>
      <c r="B30" s="1077" t="s">
        <v>
400</v>
      </c>
      <c r="C30" s="1078"/>
      <c r="D30" s="1078"/>
      <c r="E30" s="1078"/>
      <c r="F30" s="1078"/>
      <c r="G30" s="1078"/>
      <c r="H30" s="1078"/>
      <c r="I30" s="1078"/>
      <c r="J30" s="1078"/>
      <c r="K30" s="1078"/>
      <c r="L30" s="1078"/>
      <c r="M30" s="1078"/>
      <c r="N30" s="1078"/>
      <c r="O30" s="1078"/>
      <c r="P30" s="1079"/>
      <c r="Q30" s="1096">
        <v>
5890</v>
      </c>
      <c r="R30" s="1097"/>
      <c r="S30" s="1097"/>
      <c r="T30" s="1097"/>
      <c r="U30" s="1097"/>
      <c r="V30" s="1097">
        <v>
5699</v>
      </c>
      <c r="W30" s="1097"/>
      <c r="X30" s="1097"/>
      <c r="Y30" s="1097"/>
      <c r="Z30" s="1097"/>
      <c r="AA30" s="1097">
        <v>
191</v>
      </c>
      <c r="AB30" s="1097"/>
      <c r="AC30" s="1097"/>
      <c r="AD30" s="1097"/>
      <c r="AE30" s="1098"/>
      <c r="AF30" s="1083">
        <v>
191</v>
      </c>
      <c r="AG30" s="1084"/>
      <c r="AH30" s="1084"/>
      <c r="AI30" s="1084"/>
      <c r="AJ30" s="1085"/>
      <c r="AK30" s="797">
        <v>
3036</v>
      </c>
      <c r="AL30" s="785"/>
      <c r="AM30" s="785"/>
      <c r="AN30" s="785"/>
      <c r="AO30" s="785"/>
      <c r="AP30" s="785"/>
      <c r="AQ30" s="785"/>
      <c r="AR30" s="785"/>
      <c r="AS30" s="785"/>
      <c r="AT30" s="785"/>
      <c r="AU30" s="785"/>
      <c r="AV30" s="785"/>
      <c r="AW30" s="785"/>
      <c r="AX30" s="785"/>
      <c r="AY30" s="785"/>
      <c r="AZ30" s="1095"/>
      <c r="BA30" s="1095"/>
      <c r="BB30" s="1095"/>
      <c r="BC30" s="1095"/>
      <c r="BD30" s="1095"/>
      <c r="BE30" s="1072"/>
      <c r="BF30" s="1072"/>
      <c r="BG30" s="1072"/>
      <c r="BH30" s="1072"/>
      <c r="BI30" s="1073"/>
      <c r="BJ30" s="252"/>
      <c r="BK30" s="252"/>
      <c r="BL30" s="252"/>
      <c r="BM30" s="252"/>
      <c r="BN30" s="252"/>
      <c r="BO30" s="265"/>
      <c r="BP30" s="265"/>
      <c r="BQ30" s="262">
        <v>
24</v>
      </c>
      <c r="BR30" s="263"/>
      <c r="BS30" s="1069"/>
      <c r="BT30" s="1070"/>
      <c r="BU30" s="1070"/>
      <c r="BV30" s="1070"/>
      <c r="BW30" s="1070"/>
      <c r="BX30" s="1070"/>
      <c r="BY30" s="1070"/>
      <c r="BZ30" s="1070"/>
      <c r="CA30" s="1070"/>
      <c r="CB30" s="1070"/>
      <c r="CC30" s="1070"/>
      <c r="CD30" s="1070"/>
      <c r="CE30" s="1070"/>
      <c r="CF30" s="1070"/>
      <c r="CG30" s="1071"/>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6"/>
    </row>
    <row r="31" spans="1:131" s="247" customFormat="1" ht="26.25" customHeight="1" x14ac:dyDescent="0.2">
      <c r="A31" s="266">
        <v>
4</v>
      </c>
      <c r="B31" s="1077"/>
      <c r="C31" s="1078"/>
      <c r="D31" s="1078"/>
      <c r="E31" s="1078"/>
      <c r="F31" s="1078"/>
      <c r="G31" s="1078"/>
      <c r="H31" s="1078"/>
      <c r="I31" s="1078"/>
      <c r="J31" s="1078"/>
      <c r="K31" s="1078"/>
      <c r="L31" s="1078"/>
      <c r="M31" s="1078"/>
      <c r="N31" s="1078"/>
      <c r="O31" s="1078"/>
      <c r="P31" s="1079"/>
      <c r="Q31" s="1096"/>
      <c r="R31" s="1097"/>
      <c r="S31" s="1097"/>
      <c r="T31" s="1097"/>
      <c r="U31" s="1097"/>
      <c r="V31" s="1097"/>
      <c r="W31" s="1097"/>
      <c r="X31" s="1097"/>
      <c r="Y31" s="1097"/>
      <c r="Z31" s="1097"/>
      <c r="AA31" s="1097"/>
      <c r="AB31" s="1097"/>
      <c r="AC31" s="1097"/>
      <c r="AD31" s="1097"/>
      <c r="AE31" s="1098"/>
      <c r="AF31" s="1083"/>
      <c r="AG31" s="1084"/>
      <c r="AH31" s="1084"/>
      <c r="AI31" s="1084"/>
      <c r="AJ31" s="1085"/>
      <c r="AK31" s="797"/>
      <c r="AL31" s="785"/>
      <c r="AM31" s="785"/>
      <c r="AN31" s="785"/>
      <c r="AO31" s="785"/>
      <c r="AP31" s="785"/>
      <c r="AQ31" s="785"/>
      <c r="AR31" s="785"/>
      <c r="AS31" s="785"/>
      <c r="AT31" s="785"/>
      <c r="AU31" s="785"/>
      <c r="AV31" s="785"/>
      <c r="AW31" s="785"/>
      <c r="AX31" s="785"/>
      <c r="AY31" s="785"/>
      <c r="AZ31" s="1095"/>
      <c r="BA31" s="1095"/>
      <c r="BB31" s="1095"/>
      <c r="BC31" s="1095"/>
      <c r="BD31" s="1095"/>
      <c r="BE31" s="1072"/>
      <c r="BF31" s="1072"/>
      <c r="BG31" s="1072"/>
      <c r="BH31" s="1072"/>
      <c r="BI31" s="1073"/>
      <c r="BJ31" s="252"/>
      <c r="BK31" s="252"/>
      <c r="BL31" s="252"/>
      <c r="BM31" s="252"/>
      <c r="BN31" s="252"/>
      <c r="BO31" s="265"/>
      <c r="BP31" s="265"/>
      <c r="BQ31" s="262">
        <v>
25</v>
      </c>
      <c r="BR31" s="263"/>
      <c r="BS31" s="1069"/>
      <c r="BT31" s="1070"/>
      <c r="BU31" s="1070"/>
      <c r="BV31" s="1070"/>
      <c r="BW31" s="1070"/>
      <c r="BX31" s="1070"/>
      <c r="BY31" s="1070"/>
      <c r="BZ31" s="1070"/>
      <c r="CA31" s="1070"/>
      <c r="CB31" s="1070"/>
      <c r="CC31" s="1070"/>
      <c r="CD31" s="1070"/>
      <c r="CE31" s="1070"/>
      <c r="CF31" s="1070"/>
      <c r="CG31" s="1071"/>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6"/>
    </row>
    <row r="32" spans="1:131" s="247" customFormat="1" ht="26.25" customHeight="1" x14ac:dyDescent="0.2">
      <c r="A32" s="266">
        <v>
5</v>
      </c>
      <c r="B32" s="1077"/>
      <c r="C32" s="1078"/>
      <c r="D32" s="1078"/>
      <c r="E32" s="1078"/>
      <c r="F32" s="1078"/>
      <c r="G32" s="1078"/>
      <c r="H32" s="1078"/>
      <c r="I32" s="1078"/>
      <c r="J32" s="1078"/>
      <c r="K32" s="1078"/>
      <c r="L32" s="1078"/>
      <c r="M32" s="1078"/>
      <c r="N32" s="1078"/>
      <c r="O32" s="1078"/>
      <c r="P32" s="1079"/>
      <c r="Q32" s="1096"/>
      <c r="R32" s="1097"/>
      <c r="S32" s="1097"/>
      <c r="T32" s="1097"/>
      <c r="U32" s="1097"/>
      <c r="V32" s="1097"/>
      <c r="W32" s="1097"/>
      <c r="X32" s="1097"/>
      <c r="Y32" s="1097"/>
      <c r="Z32" s="1097"/>
      <c r="AA32" s="1097"/>
      <c r="AB32" s="1097"/>
      <c r="AC32" s="1097"/>
      <c r="AD32" s="1097"/>
      <c r="AE32" s="1098"/>
      <c r="AF32" s="1083"/>
      <c r="AG32" s="1084"/>
      <c r="AH32" s="1084"/>
      <c r="AI32" s="1084"/>
      <c r="AJ32" s="1085"/>
      <c r="AK32" s="797"/>
      <c r="AL32" s="785"/>
      <c r="AM32" s="785"/>
      <c r="AN32" s="785"/>
      <c r="AO32" s="785"/>
      <c r="AP32" s="785"/>
      <c r="AQ32" s="785"/>
      <c r="AR32" s="785"/>
      <c r="AS32" s="785"/>
      <c r="AT32" s="785"/>
      <c r="AU32" s="785"/>
      <c r="AV32" s="785"/>
      <c r="AW32" s="785"/>
      <c r="AX32" s="785"/>
      <c r="AY32" s="785"/>
      <c r="AZ32" s="1095"/>
      <c r="BA32" s="1095"/>
      <c r="BB32" s="1095"/>
      <c r="BC32" s="1095"/>
      <c r="BD32" s="1095"/>
      <c r="BE32" s="1072"/>
      <c r="BF32" s="1072"/>
      <c r="BG32" s="1072"/>
      <c r="BH32" s="1072"/>
      <c r="BI32" s="1073"/>
      <c r="BJ32" s="252"/>
      <c r="BK32" s="252"/>
      <c r="BL32" s="252"/>
      <c r="BM32" s="252"/>
      <c r="BN32" s="252"/>
      <c r="BO32" s="265"/>
      <c r="BP32" s="265"/>
      <c r="BQ32" s="262">
        <v>
26</v>
      </c>
      <c r="BR32" s="263"/>
      <c r="BS32" s="1069"/>
      <c r="BT32" s="1070"/>
      <c r="BU32" s="1070"/>
      <c r="BV32" s="1070"/>
      <c r="BW32" s="1070"/>
      <c r="BX32" s="1070"/>
      <c r="BY32" s="1070"/>
      <c r="BZ32" s="1070"/>
      <c r="CA32" s="1070"/>
      <c r="CB32" s="1070"/>
      <c r="CC32" s="1070"/>
      <c r="CD32" s="1070"/>
      <c r="CE32" s="1070"/>
      <c r="CF32" s="1070"/>
      <c r="CG32" s="1071"/>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6"/>
    </row>
    <row r="33" spans="1:131" s="247" customFormat="1" ht="26.25" customHeight="1" x14ac:dyDescent="0.2">
      <c r="A33" s="266">
        <v>
6</v>
      </c>
      <c r="B33" s="1077"/>
      <c r="C33" s="1078"/>
      <c r="D33" s="1078"/>
      <c r="E33" s="1078"/>
      <c r="F33" s="1078"/>
      <c r="G33" s="1078"/>
      <c r="H33" s="1078"/>
      <c r="I33" s="1078"/>
      <c r="J33" s="1078"/>
      <c r="K33" s="1078"/>
      <c r="L33" s="1078"/>
      <c r="M33" s="1078"/>
      <c r="N33" s="1078"/>
      <c r="O33" s="1078"/>
      <c r="P33" s="1079"/>
      <c r="Q33" s="1096"/>
      <c r="R33" s="1097"/>
      <c r="S33" s="1097"/>
      <c r="T33" s="1097"/>
      <c r="U33" s="1097"/>
      <c r="V33" s="1097"/>
      <c r="W33" s="1097"/>
      <c r="X33" s="1097"/>
      <c r="Y33" s="1097"/>
      <c r="Z33" s="1097"/>
      <c r="AA33" s="1097"/>
      <c r="AB33" s="1097"/>
      <c r="AC33" s="1097"/>
      <c r="AD33" s="1097"/>
      <c r="AE33" s="1098"/>
      <c r="AF33" s="1083"/>
      <c r="AG33" s="1084"/>
      <c r="AH33" s="1084"/>
      <c r="AI33" s="1084"/>
      <c r="AJ33" s="1085"/>
      <c r="AK33" s="797"/>
      <c r="AL33" s="785"/>
      <c r="AM33" s="785"/>
      <c r="AN33" s="785"/>
      <c r="AO33" s="785"/>
      <c r="AP33" s="785"/>
      <c r="AQ33" s="785"/>
      <c r="AR33" s="785"/>
      <c r="AS33" s="785"/>
      <c r="AT33" s="785"/>
      <c r="AU33" s="785"/>
      <c r="AV33" s="785"/>
      <c r="AW33" s="785"/>
      <c r="AX33" s="785"/>
      <c r="AY33" s="785"/>
      <c r="AZ33" s="1095"/>
      <c r="BA33" s="1095"/>
      <c r="BB33" s="1095"/>
      <c r="BC33" s="1095"/>
      <c r="BD33" s="1095"/>
      <c r="BE33" s="1072"/>
      <c r="BF33" s="1072"/>
      <c r="BG33" s="1072"/>
      <c r="BH33" s="1072"/>
      <c r="BI33" s="1073"/>
      <c r="BJ33" s="252"/>
      <c r="BK33" s="252"/>
      <c r="BL33" s="252"/>
      <c r="BM33" s="252"/>
      <c r="BN33" s="252"/>
      <c r="BO33" s="265"/>
      <c r="BP33" s="265"/>
      <c r="BQ33" s="262">
        <v>
27</v>
      </c>
      <c r="BR33" s="263"/>
      <c r="BS33" s="1069"/>
      <c r="BT33" s="1070"/>
      <c r="BU33" s="1070"/>
      <c r="BV33" s="1070"/>
      <c r="BW33" s="1070"/>
      <c r="BX33" s="1070"/>
      <c r="BY33" s="1070"/>
      <c r="BZ33" s="1070"/>
      <c r="CA33" s="1070"/>
      <c r="CB33" s="1070"/>
      <c r="CC33" s="1070"/>
      <c r="CD33" s="1070"/>
      <c r="CE33" s="1070"/>
      <c r="CF33" s="1070"/>
      <c r="CG33" s="1071"/>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6"/>
    </row>
    <row r="34" spans="1:131" s="247" customFormat="1" ht="26.25" customHeight="1" x14ac:dyDescent="0.2">
      <c r="A34" s="266">
        <v>
7</v>
      </c>
      <c r="B34" s="1077"/>
      <c r="C34" s="1078"/>
      <c r="D34" s="1078"/>
      <c r="E34" s="1078"/>
      <c r="F34" s="1078"/>
      <c r="G34" s="1078"/>
      <c r="H34" s="1078"/>
      <c r="I34" s="1078"/>
      <c r="J34" s="1078"/>
      <c r="K34" s="1078"/>
      <c r="L34" s="1078"/>
      <c r="M34" s="1078"/>
      <c r="N34" s="1078"/>
      <c r="O34" s="1078"/>
      <c r="P34" s="1079"/>
      <c r="Q34" s="1096"/>
      <c r="R34" s="1097"/>
      <c r="S34" s="1097"/>
      <c r="T34" s="1097"/>
      <c r="U34" s="1097"/>
      <c r="V34" s="1097"/>
      <c r="W34" s="1097"/>
      <c r="X34" s="1097"/>
      <c r="Y34" s="1097"/>
      <c r="Z34" s="1097"/>
      <c r="AA34" s="1097"/>
      <c r="AB34" s="1097"/>
      <c r="AC34" s="1097"/>
      <c r="AD34" s="1097"/>
      <c r="AE34" s="1098"/>
      <c r="AF34" s="1083"/>
      <c r="AG34" s="1084"/>
      <c r="AH34" s="1084"/>
      <c r="AI34" s="1084"/>
      <c r="AJ34" s="1085"/>
      <c r="AK34" s="797"/>
      <c r="AL34" s="785"/>
      <c r="AM34" s="785"/>
      <c r="AN34" s="785"/>
      <c r="AO34" s="785"/>
      <c r="AP34" s="785"/>
      <c r="AQ34" s="785"/>
      <c r="AR34" s="785"/>
      <c r="AS34" s="785"/>
      <c r="AT34" s="785"/>
      <c r="AU34" s="785"/>
      <c r="AV34" s="785"/>
      <c r="AW34" s="785"/>
      <c r="AX34" s="785"/>
      <c r="AY34" s="785"/>
      <c r="AZ34" s="1095"/>
      <c r="BA34" s="1095"/>
      <c r="BB34" s="1095"/>
      <c r="BC34" s="1095"/>
      <c r="BD34" s="1095"/>
      <c r="BE34" s="1072"/>
      <c r="BF34" s="1072"/>
      <c r="BG34" s="1072"/>
      <c r="BH34" s="1072"/>
      <c r="BI34" s="1073"/>
      <c r="BJ34" s="252"/>
      <c r="BK34" s="252"/>
      <c r="BL34" s="252"/>
      <c r="BM34" s="252"/>
      <c r="BN34" s="252"/>
      <c r="BO34" s="265"/>
      <c r="BP34" s="265"/>
      <c r="BQ34" s="262">
        <v>
28</v>
      </c>
      <c r="BR34" s="263"/>
      <c r="BS34" s="1069"/>
      <c r="BT34" s="1070"/>
      <c r="BU34" s="1070"/>
      <c r="BV34" s="1070"/>
      <c r="BW34" s="1070"/>
      <c r="BX34" s="1070"/>
      <c r="BY34" s="1070"/>
      <c r="BZ34" s="1070"/>
      <c r="CA34" s="1070"/>
      <c r="CB34" s="1070"/>
      <c r="CC34" s="1070"/>
      <c r="CD34" s="1070"/>
      <c r="CE34" s="1070"/>
      <c r="CF34" s="1070"/>
      <c r="CG34" s="1071"/>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6"/>
    </row>
    <row r="35" spans="1:131" s="247" customFormat="1" ht="26.25" customHeight="1" x14ac:dyDescent="0.2">
      <c r="A35" s="266">
        <v>
8</v>
      </c>
      <c r="B35" s="1077"/>
      <c r="C35" s="1078"/>
      <c r="D35" s="1078"/>
      <c r="E35" s="1078"/>
      <c r="F35" s="1078"/>
      <c r="G35" s="1078"/>
      <c r="H35" s="1078"/>
      <c r="I35" s="1078"/>
      <c r="J35" s="1078"/>
      <c r="K35" s="1078"/>
      <c r="L35" s="1078"/>
      <c r="M35" s="1078"/>
      <c r="N35" s="1078"/>
      <c r="O35" s="1078"/>
      <c r="P35" s="1079"/>
      <c r="Q35" s="1096"/>
      <c r="R35" s="1097"/>
      <c r="S35" s="1097"/>
      <c r="T35" s="1097"/>
      <c r="U35" s="1097"/>
      <c r="V35" s="1097"/>
      <c r="W35" s="1097"/>
      <c r="X35" s="1097"/>
      <c r="Y35" s="1097"/>
      <c r="Z35" s="1097"/>
      <c r="AA35" s="1097"/>
      <c r="AB35" s="1097"/>
      <c r="AC35" s="1097"/>
      <c r="AD35" s="1097"/>
      <c r="AE35" s="1098"/>
      <c r="AF35" s="1083"/>
      <c r="AG35" s="1084"/>
      <c r="AH35" s="1084"/>
      <c r="AI35" s="1084"/>
      <c r="AJ35" s="1085"/>
      <c r="AK35" s="797"/>
      <c r="AL35" s="785"/>
      <c r="AM35" s="785"/>
      <c r="AN35" s="785"/>
      <c r="AO35" s="785"/>
      <c r="AP35" s="785"/>
      <c r="AQ35" s="785"/>
      <c r="AR35" s="785"/>
      <c r="AS35" s="785"/>
      <c r="AT35" s="785"/>
      <c r="AU35" s="785"/>
      <c r="AV35" s="785"/>
      <c r="AW35" s="785"/>
      <c r="AX35" s="785"/>
      <c r="AY35" s="785"/>
      <c r="AZ35" s="1095"/>
      <c r="BA35" s="1095"/>
      <c r="BB35" s="1095"/>
      <c r="BC35" s="1095"/>
      <c r="BD35" s="1095"/>
      <c r="BE35" s="1072"/>
      <c r="BF35" s="1072"/>
      <c r="BG35" s="1072"/>
      <c r="BH35" s="1072"/>
      <c r="BI35" s="1073"/>
      <c r="BJ35" s="252"/>
      <c r="BK35" s="252"/>
      <c r="BL35" s="252"/>
      <c r="BM35" s="252"/>
      <c r="BN35" s="252"/>
      <c r="BO35" s="265"/>
      <c r="BP35" s="265"/>
      <c r="BQ35" s="262">
        <v>
29</v>
      </c>
      <c r="BR35" s="263"/>
      <c r="BS35" s="1069"/>
      <c r="BT35" s="1070"/>
      <c r="BU35" s="1070"/>
      <c r="BV35" s="1070"/>
      <c r="BW35" s="1070"/>
      <c r="BX35" s="1070"/>
      <c r="BY35" s="1070"/>
      <c r="BZ35" s="1070"/>
      <c r="CA35" s="1070"/>
      <c r="CB35" s="1070"/>
      <c r="CC35" s="1070"/>
      <c r="CD35" s="1070"/>
      <c r="CE35" s="1070"/>
      <c r="CF35" s="1070"/>
      <c r="CG35" s="1071"/>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6"/>
    </row>
    <row r="36" spans="1:131" s="247" customFormat="1" ht="26.25" customHeight="1" x14ac:dyDescent="0.2">
      <c r="A36" s="266">
        <v>
9</v>
      </c>
      <c r="B36" s="1077"/>
      <c r="C36" s="1078"/>
      <c r="D36" s="1078"/>
      <c r="E36" s="1078"/>
      <c r="F36" s="1078"/>
      <c r="G36" s="1078"/>
      <c r="H36" s="1078"/>
      <c r="I36" s="1078"/>
      <c r="J36" s="1078"/>
      <c r="K36" s="1078"/>
      <c r="L36" s="1078"/>
      <c r="M36" s="1078"/>
      <c r="N36" s="1078"/>
      <c r="O36" s="1078"/>
      <c r="P36" s="1079"/>
      <c r="Q36" s="1096"/>
      <c r="R36" s="1097"/>
      <c r="S36" s="1097"/>
      <c r="T36" s="1097"/>
      <c r="U36" s="1097"/>
      <c r="V36" s="1097"/>
      <c r="W36" s="1097"/>
      <c r="X36" s="1097"/>
      <c r="Y36" s="1097"/>
      <c r="Z36" s="1097"/>
      <c r="AA36" s="1097"/>
      <c r="AB36" s="1097"/>
      <c r="AC36" s="1097"/>
      <c r="AD36" s="1097"/>
      <c r="AE36" s="1098"/>
      <c r="AF36" s="1083"/>
      <c r="AG36" s="1084"/>
      <c r="AH36" s="1084"/>
      <c r="AI36" s="1084"/>
      <c r="AJ36" s="1085"/>
      <c r="AK36" s="797"/>
      <c r="AL36" s="785"/>
      <c r="AM36" s="785"/>
      <c r="AN36" s="785"/>
      <c r="AO36" s="785"/>
      <c r="AP36" s="785"/>
      <c r="AQ36" s="785"/>
      <c r="AR36" s="785"/>
      <c r="AS36" s="785"/>
      <c r="AT36" s="785"/>
      <c r="AU36" s="785"/>
      <c r="AV36" s="785"/>
      <c r="AW36" s="785"/>
      <c r="AX36" s="785"/>
      <c r="AY36" s="785"/>
      <c r="AZ36" s="1095"/>
      <c r="BA36" s="1095"/>
      <c r="BB36" s="1095"/>
      <c r="BC36" s="1095"/>
      <c r="BD36" s="1095"/>
      <c r="BE36" s="1072"/>
      <c r="BF36" s="1072"/>
      <c r="BG36" s="1072"/>
      <c r="BH36" s="1072"/>
      <c r="BI36" s="1073"/>
      <c r="BJ36" s="252"/>
      <c r="BK36" s="252"/>
      <c r="BL36" s="252"/>
      <c r="BM36" s="252"/>
      <c r="BN36" s="252"/>
      <c r="BO36" s="265"/>
      <c r="BP36" s="265"/>
      <c r="BQ36" s="262">
        <v>
30</v>
      </c>
      <c r="BR36" s="263"/>
      <c r="BS36" s="1069"/>
      <c r="BT36" s="1070"/>
      <c r="BU36" s="1070"/>
      <c r="BV36" s="1070"/>
      <c r="BW36" s="1070"/>
      <c r="BX36" s="1070"/>
      <c r="BY36" s="1070"/>
      <c r="BZ36" s="1070"/>
      <c r="CA36" s="1070"/>
      <c r="CB36" s="1070"/>
      <c r="CC36" s="1070"/>
      <c r="CD36" s="1070"/>
      <c r="CE36" s="1070"/>
      <c r="CF36" s="1070"/>
      <c r="CG36" s="1071"/>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6"/>
    </row>
    <row r="37" spans="1:131" s="247" customFormat="1" ht="26.25" customHeight="1" x14ac:dyDescent="0.2">
      <c r="A37" s="266">
        <v>
10</v>
      </c>
      <c r="B37" s="1077"/>
      <c r="C37" s="1078"/>
      <c r="D37" s="1078"/>
      <c r="E37" s="1078"/>
      <c r="F37" s="1078"/>
      <c r="G37" s="1078"/>
      <c r="H37" s="1078"/>
      <c r="I37" s="1078"/>
      <c r="J37" s="1078"/>
      <c r="K37" s="1078"/>
      <c r="L37" s="1078"/>
      <c r="M37" s="1078"/>
      <c r="N37" s="1078"/>
      <c r="O37" s="1078"/>
      <c r="P37" s="1079"/>
      <c r="Q37" s="1096"/>
      <c r="R37" s="1097"/>
      <c r="S37" s="1097"/>
      <c r="T37" s="1097"/>
      <c r="U37" s="1097"/>
      <c r="V37" s="1097"/>
      <c r="W37" s="1097"/>
      <c r="X37" s="1097"/>
      <c r="Y37" s="1097"/>
      <c r="Z37" s="1097"/>
      <c r="AA37" s="1097"/>
      <c r="AB37" s="1097"/>
      <c r="AC37" s="1097"/>
      <c r="AD37" s="1097"/>
      <c r="AE37" s="1098"/>
      <c r="AF37" s="1083"/>
      <c r="AG37" s="1084"/>
      <c r="AH37" s="1084"/>
      <c r="AI37" s="1084"/>
      <c r="AJ37" s="1085"/>
      <c r="AK37" s="797"/>
      <c r="AL37" s="785"/>
      <c r="AM37" s="785"/>
      <c r="AN37" s="785"/>
      <c r="AO37" s="785"/>
      <c r="AP37" s="785"/>
      <c r="AQ37" s="785"/>
      <c r="AR37" s="785"/>
      <c r="AS37" s="785"/>
      <c r="AT37" s="785"/>
      <c r="AU37" s="785"/>
      <c r="AV37" s="785"/>
      <c r="AW37" s="785"/>
      <c r="AX37" s="785"/>
      <c r="AY37" s="785"/>
      <c r="AZ37" s="1095"/>
      <c r="BA37" s="1095"/>
      <c r="BB37" s="1095"/>
      <c r="BC37" s="1095"/>
      <c r="BD37" s="1095"/>
      <c r="BE37" s="1072"/>
      <c r="BF37" s="1072"/>
      <c r="BG37" s="1072"/>
      <c r="BH37" s="1072"/>
      <c r="BI37" s="1073"/>
      <c r="BJ37" s="252"/>
      <c r="BK37" s="252"/>
      <c r="BL37" s="252"/>
      <c r="BM37" s="252"/>
      <c r="BN37" s="252"/>
      <c r="BO37" s="265"/>
      <c r="BP37" s="265"/>
      <c r="BQ37" s="262">
        <v>
31</v>
      </c>
      <c r="BR37" s="263"/>
      <c r="BS37" s="1069"/>
      <c r="BT37" s="1070"/>
      <c r="BU37" s="1070"/>
      <c r="BV37" s="1070"/>
      <c r="BW37" s="1070"/>
      <c r="BX37" s="1070"/>
      <c r="BY37" s="1070"/>
      <c r="BZ37" s="1070"/>
      <c r="CA37" s="1070"/>
      <c r="CB37" s="1070"/>
      <c r="CC37" s="1070"/>
      <c r="CD37" s="1070"/>
      <c r="CE37" s="1070"/>
      <c r="CF37" s="1070"/>
      <c r="CG37" s="1071"/>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6"/>
    </row>
    <row r="38" spans="1:131" s="247" customFormat="1" ht="26.25" customHeight="1" x14ac:dyDescent="0.2">
      <c r="A38" s="266">
        <v>
11</v>
      </c>
      <c r="B38" s="1077"/>
      <c r="C38" s="1078"/>
      <c r="D38" s="1078"/>
      <c r="E38" s="1078"/>
      <c r="F38" s="1078"/>
      <c r="G38" s="1078"/>
      <c r="H38" s="1078"/>
      <c r="I38" s="1078"/>
      <c r="J38" s="1078"/>
      <c r="K38" s="1078"/>
      <c r="L38" s="1078"/>
      <c r="M38" s="1078"/>
      <c r="N38" s="1078"/>
      <c r="O38" s="1078"/>
      <c r="P38" s="1079"/>
      <c r="Q38" s="1096"/>
      <c r="R38" s="1097"/>
      <c r="S38" s="1097"/>
      <c r="T38" s="1097"/>
      <c r="U38" s="1097"/>
      <c r="V38" s="1097"/>
      <c r="W38" s="1097"/>
      <c r="X38" s="1097"/>
      <c r="Y38" s="1097"/>
      <c r="Z38" s="1097"/>
      <c r="AA38" s="1097"/>
      <c r="AB38" s="1097"/>
      <c r="AC38" s="1097"/>
      <c r="AD38" s="1097"/>
      <c r="AE38" s="1098"/>
      <c r="AF38" s="1083"/>
      <c r="AG38" s="1084"/>
      <c r="AH38" s="1084"/>
      <c r="AI38" s="1084"/>
      <c r="AJ38" s="1085"/>
      <c r="AK38" s="797"/>
      <c r="AL38" s="785"/>
      <c r="AM38" s="785"/>
      <c r="AN38" s="785"/>
      <c r="AO38" s="785"/>
      <c r="AP38" s="785"/>
      <c r="AQ38" s="785"/>
      <c r="AR38" s="785"/>
      <c r="AS38" s="785"/>
      <c r="AT38" s="785"/>
      <c r="AU38" s="785"/>
      <c r="AV38" s="785"/>
      <c r="AW38" s="785"/>
      <c r="AX38" s="785"/>
      <c r="AY38" s="785"/>
      <c r="AZ38" s="1095"/>
      <c r="BA38" s="1095"/>
      <c r="BB38" s="1095"/>
      <c r="BC38" s="1095"/>
      <c r="BD38" s="1095"/>
      <c r="BE38" s="1072"/>
      <c r="BF38" s="1072"/>
      <c r="BG38" s="1072"/>
      <c r="BH38" s="1072"/>
      <c r="BI38" s="1073"/>
      <c r="BJ38" s="252"/>
      <c r="BK38" s="252"/>
      <c r="BL38" s="252"/>
      <c r="BM38" s="252"/>
      <c r="BN38" s="252"/>
      <c r="BO38" s="265"/>
      <c r="BP38" s="265"/>
      <c r="BQ38" s="262">
        <v>
32</v>
      </c>
      <c r="BR38" s="263"/>
      <c r="BS38" s="1069"/>
      <c r="BT38" s="1070"/>
      <c r="BU38" s="1070"/>
      <c r="BV38" s="1070"/>
      <c r="BW38" s="1070"/>
      <c r="BX38" s="1070"/>
      <c r="BY38" s="1070"/>
      <c r="BZ38" s="1070"/>
      <c r="CA38" s="1070"/>
      <c r="CB38" s="1070"/>
      <c r="CC38" s="1070"/>
      <c r="CD38" s="1070"/>
      <c r="CE38" s="1070"/>
      <c r="CF38" s="1070"/>
      <c r="CG38" s="1071"/>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6"/>
    </row>
    <row r="39" spans="1:131" s="247" customFormat="1" ht="26.25" customHeight="1" x14ac:dyDescent="0.2">
      <c r="A39" s="266">
        <v>
12</v>
      </c>
      <c r="B39" s="1077"/>
      <c r="C39" s="1078"/>
      <c r="D39" s="1078"/>
      <c r="E39" s="1078"/>
      <c r="F39" s="1078"/>
      <c r="G39" s="1078"/>
      <c r="H39" s="1078"/>
      <c r="I39" s="1078"/>
      <c r="J39" s="1078"/>
      <c r="K39" s="1078"/>
      <c r="L39" s="1078"/>
      <c r="M39" s="1078"/>
      <c r="N39" s="1078"/>
      <c r="O39" s="1078"/>
      <c r="P39" s="1079"/>
      <c r="Q39" s="1096"/>
      <c r="R39" s="1097"/>
      <c r="S39" s="1097"/>
      <c r="T39" s="1097"/>
      <c r="U39" s="1097"/>
      <c r="V39" s="1097"/>
      <c r="W39" s="1097"/>
      <c r="X39" s="1097"/>
      <c r="Y39" s="1097"/>
      <c r="Z39" s="1097"/>
      <c r="AA39" s="1097"/>
      <c r="AB39" s="1097"/>
      <c r="AC39" s="1097"/>
      <c r="AD39" s="1097"/>
      <c r="AE39" s="1098"/>
      <c r="AF39" s="1083"/>
      <c r="AG39" s="1084"/>
      <c r="AH39" s="1084"/>
      <c r="AI39" s="1084"/>
      <c r="AJ39" s="1085"/>
      <c r="AK39" s="797"/>
      <c r="AL39" s="785"/>
      <c r="AM39" s="785"/>
      <c r="AN39" s="785"/>
      <c r="AO39" s="785"/>
      <c r="AP39" s="785"/>
      <c r="AQ39" s="785"/>
      <c r="AR39" s="785"/>
      <c r="AS39" s="785"/>
      <c r="AT39" s="785"/>
      <c r="AU39" s="785"/>
      <c r="AV39" s="785"/>
      <c r="AW39" s="785"/>
      <c r="AX39" s="785"/>
      <c r="AY39" s="785"/>
      <c r="AZ39" s="1095"/>
      <c r="BA39" s="1095"/>
      <c r="BB39" s="1095"/>
      <c r="BC39" s="1095"/>
      <c r="BD39" s="1095"/>
      <c r="BE39" s="1072"/>
      <c r="BF39" s="1072"/>
      <c r="BG39" s="1072"/>
      <c r="BH39" s="1072"/>
      <c r="BI39" s="1073"/>
      <c r="BJ39" s="252"/>
      <c r="BK39" s="252"/>
      <c r="BL39" s="252"/>
      <c r="BM39" s="252"/>
      <c r="BN39" s="252"/>
      <c r="BO39" s="265"/>
      <c r="BP39" s="265"/>
      <c r="BQ39" s="262">
        <v>
33</v>
      </c>
      <c r="BR39" s="263"/>
      <c r="BS39" s="1069"/>
      <c r="BT39" s="1070"/>
      <c r="BU39" s="1070"/>
      <c r="BV39" s="1070"/>
      <c r="BW39" s="1070"/>
      <c r="BX39" s="1070"/>
      <c r="BY39" s="1070"/>
      <c r="BZ39" s="1070"/>
      <c r="CA39" s="1070"/>
      <c r="CB39" s="1070"/>
      <c r="CC39" s="1070"/>
      <c r="CD39" s="1070"/>
      <c r="CE39" s="1070"/>
      <c r="CF39" s="1070"/>
      <c r="CG39" s="1071"/>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6"/>
    </row>
    <row r="40" spans="1:131" s="247" customFormat="1" ht="26.25" customHeight="1" x14ac:dyDescent="0.2">
      <c r="A40" s="261">
        <v>
13</v>
      </c>
      <c r="B40" s="1077"/>
      <c r="C40" s="1078"/>
      <c r="D40" s="1078"/>
      <c r="E40" s="1078"/>
      <c r="F40" s="1078"/>
      <c r="G40" s="1078"/>
      <c r="H40" s="1078"/>
      <c r="I40" s="1078"/>
      <c r="J40" s="1078"/>
      <c r="K40" s="1078"/>
      <c r="L40" s="1078"/>
      <c r="M40" s="1078"/>
      <c r="N40" s="1078"/>
      <c r="O40" s="1078"/>
      <c r="P40" s="1079"/>
      <c r="Q40" s="1096"/>
      <c r="R40" s="1097"/>
      <c r="S40" s="1097"/>
      <c r="T40" s="1097"/>
      <c r="U40" s="1097"/>
      <c r="V40" s="1097"/>
      <c r="W40" s="1097"/>
      <c r="X40" s="1097"/>
      <c r="Y40" s="1097"/>
      <c r="Z40" s="1097"/>
      <c r="AA40" s="1097"/>
      <c r="AB40" s="1097"/>
      <c r="AC40" s="1097"/>
      <c r="AD40" s="1097"/>
      <c r="AE40" s="1098"/>
      <c r="AF40" s="1083"/>
      <c r="AG40" s="1084"/>
      <c r="AH40" s="1084"/>
      <c r="AI40" s="1084"/>
      <c r="AJ40" s="1085"/>
      <c r="AK40" s="797"/>
      <c r="AL40" s="785"/>
      <c r="AM40" s="785"/>
      <c r="AN40" s="785"/>
      <c r="AO40" s="785"/>
      <c r="AP40" s="785"/>
      <c r="AQ40" s="785"/>
      <c r="AR40" s="785"/>
      <c r="AS40" s="785"/>
      <c r="AT40" s="785"/>
      <c r="AU40" s="785"/>
      <c r="AV40" s="785"/>
      <c r="AW40" s="785"/>
      <c r="AX40" s="785"/>
      <c r="AY40" s="785"/>
      <c r="AZ40" s="1095"/>
      <c r="BA40" s="1095"/>
      <c r="BB40" s="1095"/>
      <c r="BC40" s="1095"/>
      <c r="BD40" s="1095"/>
      <c r="BE40" s="1072"/>
      <c r="BF40" s="1072"/>
      <c r="BG40" s="1072"/>
      <c r="BH40" s="1072"/>
      <c r="BI40" s="1073"/>
      <c r="BJ40" s="252"/>
      <c r="BK40" s="252"/>
      <c r="BL40" s="252"/>
      <c r="BM40" s="252"/>
      <c r="BN40" s="252"/>
      <c r="BO40" s="265"/>
      <c r="BP40" s="265"/>
      <c r="BQ40" s="262">
        <v>
34</v>
      </c>
      <c r="BR40" s="263"/>
      <c r="BS40" s="1069"/>
      <c r="BT40" s="1070"/>
      <c r="BU40" s="1070"/>
      <c r="BV40" s="1070"/>
      <c r="BW40" s="1070"/>
      <c r="BX40" s="1070"/>
      <c r="BY40" s="1070"/>
      <c r="BZ40" s="1070"/>
      <c r="CA40" s="1070"/>
      <c r="CB40" s="1070"/>
      <c r="CC40" s="1070"/>
      <c r="CD40" s="1070"/>
      <c r="CE40" s="1070"/>
      <c r="CF40" s="1070"/>
      <c r="CG40" s="1071"/>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6"/>
    </row>
    <row r="41" spans="1:131" s="247" customFormat="1" ht="26.25" customHeight="1" x14ac:dyDescent="0.2">
      <c r="A41" s="261">
        <v>
14</v>
      </c>
      <c r="B41" s="1077"/>
      <c r="C41" s="1078"/>
      <c r="D41" s="1078"/>
      <c r="E41" s="1078"/>
      <c r="F41" s="1078"/>
      <c r="G41" s="1078"/>
      <c r="H41" s="1078"/>
      <c r="I41" s="1078"/>
      <c r="J41" s="1078"/>
      <c r="K41" s="1078"/>
      <c r="L41" s="1078"/>
      <c r="M41" s="1078"/>
      <c r="N41" s="1078"/>
      <c r="O41" s="1078"/>
      <c r="P41" s="1079"/>
      <c r="Q41" s="1096"/>
      <c r="R41" s="1097"/>
      <c r="S41" s="1097"/>
      <c r="T41" s="1097"/>
      <c r="U41" s="1097"/>
      <c r="V41" s="1097"/>
      <c r="W41" s="1097"/>
      <c r="X41" s="1097"/>
      <c r="Y41" s="1097"/>
      <c r="Z41" s="1097"/>
      <c r="AA41" s="1097"/>
      <c r="AB41" s="1097"/>
      <c r="AC41" s="1097"/>
      <c r="AD41" s="1097"/>
      <c r="AE41" s="1098"/>
      <c r="AF41" s="1083"/>
      <c r="AG41" s="1084"/>
      <c r="AH41" s="1084"/>
      <c r="AI41" s="1084"/>
      <c r="AJ41" s="1085"/>
      <c r="AK41" s="797"/>
      <c r="AL41" s="785"/>
      <c r="AM41" s="785"/>
      <c r="AN41" s="785"/>
      <c r="AO41" s="785"/>
      <c r="AP41" s="785"/>
      <c r="AQ41" s="785"/>
      <c r="AR41" s="785"/>
      <c r="AS41" s="785"/>
      <c r="AT41" s="785"/>
      <c r="AU41" s="785"/>
      <c r="AV41" s="785"/>
      <c r="AW41" s="785"/>
      <c r="AX41" s="785"/>
      <c r="AY41" s="785"/>
      <c r="AZ41" s="1095"/>
      <c r="BA41" s="1095"/>
      <c r="BB41" s="1095"/>
      <c r="BC41" s="1095"/>
      <c r="BD41" s="1095"/>
      <c r="BE41" s="1072"/>
      <c r="BF41" s="1072"/>
      <c r="BG41" s="1072"/>
      <c r="BH41" s="1072"/>
      <c r="BI41" s="1073"/>
      <c r="BJ41" s="252"/>
      <c r="BK41" s="252"/>
      <c r="BL41" s="252"/>
      <c r="BM41" s="252"/>
      <c r="BN41" s="252"/>
      <c r="BO41" s="265"/>
      <c r="BP41" s="265"/>
      <c r="BQ41" s="262">
        <v>
35</v>
      </c>
      <c r="BR41" s="263"/>
      <c r="BS41" s="1069"/>
      <c r="BT41" s="1070"/>
      <c r="BU41" s="1070"/>
      <c r="BV41" s="1070"/>
      <c r="BW41" s="1070"/>
      <c r="BX41" s="1070"/>
      <c r="BY41" s="1070"/>
      <c r="BZ41" s="1070"/>
      <c r="CA41" s="1070"/>
      <c r="CB41" s="1070"/>
      <c r="CC41" s="1070"/>
      <c r="CD41" s="1070"/>
      <c r="CE41" s="1070"/>
      <c r="CF41" s="1070"/>
      <c r="CG41" s="1071"/>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6"/>
    </row>
    <row r="42" spans="1:131" s="247" customFormat="1" ht="26.25" customHeight="1" x14ac:dyDescent="0.2">
      <c r="A42" s="261">
        <v>
15</v>
      </c>
      <c r="B42" s="1077"/>
      <c r="C42" s="1078"/>
      <c r="D42" s="1078"/>
      <c r="E42" s="1078"/>
      <c r="F42" s="1078"/>
      <c r="G42" s="1078"/>
      <c r="H42" s="1078"/>
      <c r="I42" s="1078"/>
      <c r="J42" s="1078"/>
      <c r="K42" s="1078"/>
      <c r="L42" s="1078"/>
      <c r="M42" s="1078"/>
      <c r="N42" s="1078"/>
      <c r="O42" s="1078"/>
      <c r="P42" s="1079"/>
      <c r="Q42" s="1096"/>
      <c r="R42" s="1097"/>
      <c r="S42" s="1097"/>
      <c r="T42" s="1097"/>
      <c r="U42" s="1097"/>
      <c r="V42" s="1097"/>
      <c r="W42" s="1097"/>
      <c r="X42" s="1097"/>
      <c r="Y42" s="1097"/>
      <c r="Z42" s="1097"/>
      <c r="AA42" s="1097"/>
      <c r="AB42" s="1097"/>
      <c r="AC42" s="1097"/>
      <c r="AD42" s="1097"/>
      <c r="AE42" s="1098"/>
      <c r="AF42" s="1083"/>
      <c r="AG42" s="1084"/>
      <c r="AH42" s="1084"/>
      <c r="AI42" s="1084"/>
      <c r="AJ42" s="1085"/>
      <c r="AK42" s="797"/>
      <c r="AL42" s="785"/>
      <c r="AM42" s="785"/>
      <c r="AN42" s="785"/>
      <c r="AO42" s="785"/>
      <c r="AP42" s="785"/>
      <c r="AQ42" s="785"/>
      <c r="AR42" s="785"/>
      <c r="AS42" s="785"/>
      <c r="AT42" s="785"/>
      <c r="AU42" s="785"/>
      <c r="AV42" s="785"/>
      <c r="AW42" s="785"/>
      <c r="AX42" s="785"/>
      <c r="AY42" s="785"/>
      <c r="AZ42" s="1095"/>
      <c r="BA42" s="1095"/>
      <c r="BB42" s="1095"/>
      <c r="BC42" s="1095"/>
      <c r="BD42" s="1095"/>
      <c r="BE42" s="1072"/>
      <c r="BF42" s="1072"/>
      <c r="BG42" s="1072"/>
      <c r="BH42" s="1072"/>
      <c r="BI42" s="1073"/>
      <c r="BJ42" s="252"/>
      <c r="BK42" s="252"/>
      <c r="BL42" s="252"/>
      <c r="BM42" s="252"/>
      <c r="BN42" s="252"/>
      <c r="BO42" s="265"/>
      <c r="BP42" s="265"/>
      <c r="BQ42" s="262">
        <v>
36</v>
      </c>
      <c r="BR42" s="263"/>
      <c r="BS42" s="1069"/>
      <c r="BT42" s="1070"/>
      <c r="BU42" s="1070"/>
      <c r="BV42" s="1070"/>
      <c r="BW42" s="1070"/>
      <c r="BX42" s="1070"/>
      <c r="BY42" s="1070"/>
      <c r="BZ42" s="1070"/>
      <c r="CA42" s="1070"/>
      <c r="CB42" s="1070"/>
      <c r="CC42" s="1070"/>
      <c r="CD42" s="1070"/>
      <c r="CE42" s="1070"/>
      <c r="CF42" s="1070"/>
      <c r="CG42" s="1071"/>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6"/>
    </row>
    <row r="43" spans="1:131" s="247" customFormat="1" ht="26.25" customHeight="1" x14ac:dyDescent="0.2">
      <c r="A43" s="261">
        <v>
16</v>
      </c>
      <c r="B43" s="1077"/>
      <c r="C43" s="1078"/>
      <c r="D43" s="1078"/>
      <c r="E43" s="1078"/>
      <c r="F43" s="1078"/>
      <c r="G43" s="1078"/>
      <c r="H43" s="1078"/>
      <c r="I43" s="1078"/>
      <c r="J43" s="1078"/>
      <c r="K43" s="1078"/>
      <c r="L43" s="1078"/>
      <c r="M43" s="1078"/>
      <c r="N43" s="1078"/>
      <c r="O43" s="1078"/>
      <c r="P43" s="1079"/>
      <c r="Q43" s="1096"/>
      <c r="R43" s="1097"/>
      <c r="S43" s="1097"/>
      <c r="T43" s="1097"/>
      <c r="U43" s="1097"/>
      <c r="V43" s="1097"/>
      <c r="W43" s="1097"/>
      <c r="X43" s="1097"/>
      <c r="Y43" s="1097"/>
      <c r="Z43" s="1097"/>
      <c r="AA43" s="1097"/>
      <c r="AB43" s="1097"/>
      <c r="AC43" s="1097"/>
      <c r="AD43" s="1097"/>
      <c r="AE43" s="1098"/>
      <c r="AF43" s="1083"/>
      <c r="AG43" s="1084"/>
      <c r="AH43" s="1084"/>
      <c r="AI43" s="1084"/>
      <c r="AJ43" s="1085"/>
      <c r="AK43" s="797"/>
      <c r="AL43" s="785"/>
      <c r="AM43" s="785"/>
      <c r="AN43" s="785"/>
      <c r="AO43" s="785"/>
      <c r="AP43" s="785"/>
      <c r="AQ43" s="785"/>
      <c r="AR43" s="785"/>
      <c r="AS43" s="785"/>
      <c r="AT43" s="785"/>
      <c r="AU43" s="785"/>
      <c r="AV43" s="785"/>
      <c r="AW43" s="785"/>
      <c r="AX43" s="785"/>
      <c r="AY43" s="785"/>
      <c r="AZ43" s="1095"/>
      <c r="BA43" s="1095"/>
      <c r="BB43" s="1095"/>
      <c r="BC43" s="1095"/>
      <c r="BD43" s="1095"/>
      <c r="BE43" s="1072"/>
      <c r="BF43" s="1072"/>
      <c r="BG43" s="1072"/>
      <c r="BH43" s="1072"/>
      <c r="BI43" s="1073"/>
      <c r="BJ43" s="252"/>
      <c r="BK43" s="252"/>
      <c r="BL43" s="252"/>
      <c r="BM43" s="252"/>
      <c r="BN43" s="252"/>
      <c r="BO43" s="265"/>
      <c r="BP43" s="265"/>
      <c r="BQ43" s="262">
        <v>
37</v>
      </c>
      <c r="BR43" s="263"/>
      <c r="BS43" s="1069"/>
      <c r="BT43" s="1070"/>
      <c r="BU43" s="1070"/>
      <c r="BV43" s="1070"/>
      <c r="BW43" s="1070"/>
      <c r="BX43" s="1070"/>
      <c r="BY43" s="1070"/>
      <c r="BZ43" s="1070"/>
      <c r="CA43" s="1070"/>
      <c r="CB43" s="1070"/>
      <c r="CC43" s="1070"/>
      <c r="CD43" s="1070"/>
      <c r="CE43" s="1070"/>
      <c r="CF43" s="1070"/>
      <c r="CG43" s="1071"/>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6"/>
    </row>
    <row r="44" spans="1:131" s="247" customFormat="1" ht="26.25" customHeight="1" x14ac:dyDescent="0.2">
      <c r="A44" s="261">
        <v>
17</v>
      </c>
      <c r="B44" s="1077"/>
      <c r="C44" s="1078"/>
      <c r="D44" s="1078"/>
      <c r="E44" s="1078"/>
      <c r="F44" s="1078"/>
      <c r="G44" s="1078"/>
      <c r="H44" s="1078"/>
      <c r="I44" s="1078"/>
      <c r="J44" s="1078"/>
      <c r="K44" s="1078"/>
      <c r="L44" s="1078"/>
      <c r="M44" s="1078"/>
      <c r="N44" s="1078"/>
      <c r="O44" s="1078"/>
      <c r="P44" s="1079"/>
      <c r="Q44" s="1096"/>
      <c r="R44" s="1097"/>
      <c r="S44" s="1097"/>
      <c r="T44" s="1097"/>
      <c r="U44" s="1097"/>
      <c r="V44" s="1097"/>
      <c r="W44" s="1097"/>
      <c r="X44" s="1097"/>
      <c r="Y44" s="1097"/>
      <c r="Z44" s="1097"/>
      <c r="AA44" s="1097"/>
      <c r="AB44" s="1097"/>
      <c r="AC44" s="1097"/>
      <c r="AD44" s="1097"/>
      <c r="AE44" s="1098"/>
      <c r="AF44" s="1083"/>
      <c r="AG44" s="1084"/>
      <c r="AH44" s="1084"/>
      <c r="AI44" s="1084"/>
      <c r="AJ44" s="1085"/>
      <c r="AK44" s="797"/>
      <c r="AL44" s="785"/>
      <c r="AM44" s="785"/>
      <c r="AN44" s="785"/>
      <c r="AO44" s="785"/>
      <c r="AP44" s="785"/>
      <c r="AQ44" s="785"/>
      <c r="AR44" s="785"/>
      <c r="AS44" s="785"/>
      <c r="AT44" s="785"/>
      <c r="AU44" s="785"/>
      <c r="AV44" s="785"/>
      <c r="AW44" s="785"/>
      <c r="AX44" s="785"/>
      <c r="AY44" s="785"/>
      <c r="AZ44" s="1095"/>
      <c r="BA44" s="1095"/>
      <c r="BB44" s="1095"/>
      <c r="BC44" s="1095"/>
      <c r="BD44" s="1095"/>
      <c r="BE44" s="1072"/>
      <c r="BF44" s="1072"/>
      <c r="BG44" s="1072"/>
      <c r="BH44" s="1072"/>
      <c r="BI44" s="1073"/>
      <c r="BJ44" s="252"/>
      <c r="BK44" s="252"/>
      <c r="BL44" s="252"/>
      <c r="BM44" s="252"/>
      <c r="BN44" s="252"/>
      <c r="BO44" s="265"/>
      <c r="BP44" s="265"/>
      <c r="BQ44" s="262">
        <v>
38</v>
      </c>
      <c r="BR44" s="263"/>
      <c r="BS44" s="1069"/>
      <c r="BT44" s="1070"/>
      <c r="BU44" s="1070"/>
      <c r="BV44" s="1070"/>
      <c r="BW44" s="1070"/>
      <c r="BX44" s="1070"/>
      <c r="BY44" s="1070"/>
      <c r="BZ44" s="1070"/>
      <c r="CA44" s="1070"/>
      <c r="CB44" s="1070"/>
      <c r="CC44" s="1070"/>
      <c r="CD44" s="1070"/>
      <c r="CE44" s="1070"/>
      <c r="CF44" s="1070"/>
      <c r="CG44" s="1071"/>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6"/>
    </row>
    <row r="45" spans="1:131" s="247" customFormat="1" ht="26.25" customHeight="1" x14ac:dyDescent="0.2">
      <c r="A45" s="261">
        <v>
18</v>
      </c>
      <c r="B45" s="1077"/>
      <c r="C45" s="1078"/>
      <c r="D45" s="1078"/>
      <c r="E45" s="1078"/>
      <c r="F45" s="1078"/>
      <c r="G45" s="1078"/>
      <c r="H45" s="1078"/>
      <c r="I45" s="1078"/>
      <c r="J45" s="1078"/>
      <c r="K45" s="1078"/>
      <c r="L45" s="1078"/>
      <c r="M45" s="1078"/>
      <c r="N45" s="1078"/>
      <c r="O45" s="1078"/>
      <c r="P45" s="1079"/>
      <c r="Q45" s="1096"/>
      <c r="R45" s="1097"/>
      <c r="S45" s="1097"/>
      <c r="T45" s="1097"/>
      <c r="U45" s="1097"/>
      <c r="V45" s="1097"/>
      <c r="W45" s="1097"/>
      <c r="X45" s="1097"/>
      <c r="Y45" s="1097"/>
      <c r="Z45" s="1097"/>
      <c r="AA45" s="1097"/>
      <c r="AB45" s="1097"/>
      <c r="AC45" s="1097"/>
      <c r="AD45" s="1097"/>
      <c r="AE45" s="1098"/>
      <c r="AF45" s="1083"/>
      <c r="AG45" s="1084"/>
      <c r="AH45" s="1084"/>
      <c r="AI45" s="1084"/>
      <c r="AJ45" s="1085"/>
      <c r="AK45" s="797"/>
      <c r="AL45" s="785"/>
      <c r="AM45" s="785"/>
      <c r="AN45" s="785"/>
      <c r="AO45" s="785"/>
      <c r="AP45" s="785"/>
      <c r="AQ45" s="785"/>
      <c r="AR45" s="785"/>
      <c r="AS45" s="785"/>
      <c r="AT45" s="785"/>
      <c r="AU45" s="785"/>
      <c r="AV45" s="785"/>
      <c r="AW45" s="785"/>
      <c r="AX45" s="785"/>
      <c r="AY45" s="785"/>
      <c r="AZ45" s="1095"/>
      <c r="BA45" s="1095"/>
      <c r="BB45" s="1095"/>
      <c r="BC45" s="1095"/>
      <c r="BD45" s="1095"/>
      <c r="BE45" s="1072"/>
      <c r="BF45" s="1072"/>
      <c r="BG45" s="1072"/>
      <c r="BH45" s="1072"/>
      <c r="BI45" s="1073"/>
      <c r="BJ45" s="252"/>
      <c r="BK45" s="252"/>
      <c r="BL45" s="252"/>
      <c r="BM45" s="252"/>
      <c r="BN45" s="252"/>
      <c r="BO45" s="265"/>
      <c r="BP45" s="265"/>
      <c r="BQ45" s="262">
        <v>
39</v>
      </c>
      <c r="BR45" s="263"/>
      <c r="BS45" s="1069"/>
      <c r="BT45" s="1070"/>
      <c r="BU45" s="1070"/>
      <c r="BV45" s="1070"/>
      <c r="BW45" s="1070"/>
      <c r="BX45" s="1070"/>
      <c r="BY45" s="1070"/>
      <c r="BZ45" s="1070"/>
      <c r="CA45" s="1070"/>
      <c r="CB45" s="1070"/>
      <c r="CC45" s="1070"/>
      <c r="CD45" s="1070"/>
      <c r="CE45" s="1070"/>
      <c r="CF45" s="1070"/>
      <c r="CG45" s="1071"/>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6"/>
    </row>
    <row r="46" spans="1:131" s="247" customFormat="1" ht="26.25" customHeight="1" x14ac:dyDescent="0.2">
      <c r="A46" s="261">
        <v>
19</v>
      </c>
      <c r="B46" s="1077"/>
      <c r="C46" s="1078"/>
      <c r="D46" s="1078"/>
      <c r="E46" s="1078"/>
      <c r="F46" s="1078"/>
      <c r="G46" s="1078"/>
      <c r="H46" s="1078"/>
      <c r="I46" s="1078"/>
      <c r="J46" s="1078"/>
      <c r="K46" s="1078"/>
      <c r="L46" s="1078"/>
      <c r="M46" s="1078"/>
      <c r="N46" s="1078"/>
      <c r="O46" s="1078"/>
      <c r="P46" s="1079"/>
      <c r="Q46" s="1096"/>
      <c r="R46" s="1097"/>
      <c r="S46" s="1097"/>
      <c r="T46" s="1097"/>
      <c r="U46" s="1097"/>
      <c r="V46" s="1097"/>
      <c r="W46" s="1097"/>
      <c r="X46" s="1097"/>
      <c r="Y46" s="1097"/>
      <c r="Z46" s="1097"/>
      <c r="AA46" s="1097"/>
      <c r="AB46" s="1097"/>
      <c r="AC46" s="1097"/>
      <c r="AD46" s="1097"/>
      <c r="AE46" s="1098"/>
      <c r="AF46" s="1083"/>
      <c r="AG46" s="1084"/>
      <c r="AH46" s="1084"/>
      <c r="AI46" s="1084"/>
      <c r="AJ46" s="1085"/>
      <c r="AK46" s="797"/>
      <c r="AL46" s="785"/>
      <c r="AM46" s="785"/>
      <c r="AN46" s="785"/>
      <c r="AO46" s="785"/>
      <c r="AP46" s="785"/>
      <c r="AQ46" s="785"/>
      <c r="AR46" s="785"/>
      <c r="AS46" s="785"/>
      <c r="AT46" s="785"/>
      <c r="AU46" s="785"/>
      <c r="AV46" s="785"/>
      <c r="AW46" s="785"/>
      <c r="AX46" s="785"/>
      <c r="AY46" s="785"/>
      <c r="AZ46" s="1095"/>
      <c r="BA46" s="1095"/>
      <c r="BB46" s="1095"/>
      <c r="BC46" s="1095"/>
      <c r="BD46" s="1095"/>
      <c r="BE46" s="1072"/>
      <c r="BF46" s="1072"/>
      <c r="BG46" s="1072"/>
      <c r="BH46" s="1072"/>
      <c r="BI46" s="1073"/>
      <c r="BJ46" s="252"/>
      <c r="BK46" s="252"/>
      <c r="BL46" s="252"/>
      <c r="BM46" s="252"/>
      <c r="BN46" s="252"/>
      <c r="BO46" s="265"/>
      <c r="BP46" s="265"/>
      <c r="BQ46" s="262">
        <v>
40</v>
      </c>
      <c r="BR46" s="263"/>
      <c r="BS46" s="1069"/>
      <c r="BT46" s="1070"/>
      <c r="BU46" s="1070"/>
      <c r="BV46" s="1070"/>
      <c r="BW46" s="1070"/>
      <c r="BX46" s="1070"/>
      <c r="BY46" s="1070"/>
      <c r="BZ46" s="1070"/>
      <c r="CA46" s="1070"/>
      <c r="CB46" s="1070"/>
      <c r="CC46" s="1070"/>
      <c r="CD46" s="1070"/>
      <c r="CE46" s="1070"/>
      <c r="CF46" s="1070"/>
      <c r="CG46" s="1071"/>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6"/>
    </row>
    <row r="47" spans="1:131" s="247" customFormat="1" ht="26.25" customHeight="1" x14ac:dyDescent="0.2">
      <c r="A47" s="261">
        <v>
20</v>
      </c>
      <c r="B47" s="1077"/>
      <c r="C47" s="1078"/>
      <c r="D47" s="1078"/>
      <c r="E47" s="1078"/>
      <c r="F47" s="1078"/>
      <c r="G47" s="1078"/>
      <c r="H47" s="1078"/>
      <c r="I47" s="1078"/>
      <c r="J47" s="1078"/>
      <c r="K47" s="1078"/>
      <c r="L47" s="1078"/>
      <c r="M47" s="1078"/>
      <c r="N47" s="1078"/>
      <c r="O47" s="1078"/>
      <c r="P47" s="1079"/>
      <c r="Q47" s="1096"/>
      <c r="R47" s="1097"/>
      <c r="S47" s="1097"/>
      <c r="T47" s="1097"/>
      <c r="U47" s="1097"/>
      <c r="V47" s="1097"/>
      <c r="W47" s="1097"/>
      <c r="X47" s="1097"/>
      <c r="Y47" s="1097"/>
      <c r="Z47" s="1097"/>
      <c r="AA47" s="1097"/>
      <c r="AB47" s="1097"/>
      <c r="AC47" s="1097"/>
      <c r="AD47" s="1097"/>
      <c r="AE47" s="1098"/>
      <c r="AF47" s="1083"/>
      <c r="AG47" s="1084"/>
      <c r="AH47" s="1084"/>
      <c r="AI47" s="1084"/>
      <c r="AJ47" s="1085"/>
      <c r="AK47" s="797"/>
      <c r="AL47" s="785"/>
      <c r="AM47" s="785"/>
      <c r="AN47" s="785"/>
      <c r="AO47" s="785"/>
      <c r="AP47" s="785"/>
      <c r="AQ47" s="785"/>
      <c r="AR47" s="785"/>
      <c r="AS47" s="785"/>
      <c r="AT47" s="785"/>
      <c r="AU47" s="785"/>
      <c r="AV47" s="785"/>
      <c r="AW47" s="785"/>
      <c r="AX47" s="785"/>
      <c r="AY47" s="785"/>
      <c r="AZ47" s="1095"/>
      <c r="BA47" s="1095"/>
      <c r="BB47" s="1095"/>
      <c r="BC47" s="1095"/>
      <c r="BD47" s="1095"/>
      <c r="BE47" s="1072"/>
      <c r="BF47" s="1072"/>
      <c r="BG47" s="1072"/>
      <c r="BH47" s="1072"/>
      <c r="BI47" s="1073"/>
      <c r="BJ47" s="252"/>
      <c r="BK47" s="252"/>
      <c r="BL47" s="252"/>
      <c r="BM47" s="252"/>
      <c r="BN47" s="252"/>
      <c r="BO47" s="265"/>
      <c r="BP47" s="265"/>
      <c r="BQ47" s="262">
        <v>
41</v>
      </c>
      <c r="BR47" s="263"/>
      <c r="BS47" s="1069"/>
      <c r="BT47" s="1070"/>
      <c r="BU47" s="1070"/>
      <c r="BV47" s="1070"/>
      <c r="BW47" s="1070"/>
      <c r="BX47" s="1070"/>
      <c r="BY47" s="1070"/>
      <c r="BZ47" s="1070"/>
      <c r="CA47" s="1070"/>
      <c r="CB47" s="1070"/>
      <c r="CC47" s="1070"/>
      <c r="CD47" s="1070"/>
      <c r="CE47" s="1070"/>
      <c r="CF47" s="1070"/>
      <c r="CG47" s="1071"/>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6"/>
    </row>
    <row r="48" spans="1:131" s="247" customFormat="1" ht="26.25" customHeight="1" x14ac:dyDescent="0.2">
      <c r="A48" s="261">
        <v>
21</v>
      </c>
      <c r="B48" s="1077"/>
      <c r="C48" s="1078"/>
      <c r="D48" s="1078"/>
      <c r="E48" s="1078"/>
      <c r="F48" s="1078"/>
      <c r="G48" s="1078"/>
      <c r="H48" s="1078"/>
      <c r="I48" s="1078"/>
      <c r="J48" s="1078"/>
      <c r="K48" s="1078"/>
      <c r="L48" s="1078"/>
      <c r="M48" s="1078"/>
      <c r="N48" s="1078"/>
      <c r="O48" s="1078"/>
      <c r="P48" s="1079"/>
      <c r="Q48" s="1096"/>
      <c r="R48" s="1097"/>
      <c r="S48" s="1097"/>
      <c r="T48" s="1097"/>
      <c r="U48" s="1097"/>
      <c r="V48" s="1097"/>
      <c r="W48" s="1097"/>
      <c r="X48" s="1097"/>
      <c r="Y48" s="1097"/>
      <c r="Z48" s="1097"/>
      <c r="AA48" s="1097"/>
      <c r="AB48" s="1097"/>
      <c r="AC48" s="1097"/>
      <c r="AD48" s="1097"/>
      <c r="AE48" s="1098"/>
      <c r="AF48" s="1083"/>
      <c r="AG48" s="1084"/>
      <c r="AH48" s="1084"/>
      <c r="AI48" s="1084"/>
      <c r="AJ48" s="1085"/>
      <c r="AK48" s="797"/>
      <c r="AL48" s="785"/>
      <c r="AM48" s="785"/>
      <c r="AN48" s="785"/>
      <c r="AO48" s="785"/>
      <c r="AP48" s="785"/>
      <c r="AQ48" s="785"/>
      <c r="AR48" s="785"/>
      <c r="AS48" s="785"/>
      <c r="AT48" s="785"/>
      <c r="AU48" s="785"/>
      <c r="AV48" s="785"/>
      <c r="AW48" s="785"/>
      <c r="AX48" s="785"/>
      <c r="AY48" s="785"/>
      <c r="AZ48" s="1095"/>
      <c r="BA48" s="1095"/>
      <c r="BB48" s="1095"/>
      <c r="BC48" s="1095"/>
      <c r="BD48" s="1095"/>
      <c r="BE48" s="1072"/>
      <c r="BF48" s="1072"/>
      <c r="BG48" s="1072"/>
      <c r="BH48" s="1072"/>
      <c r="BI48" s="1073"/>
      <c r="BJ48" s="252"/>
      <c r="BK48" s="252"/>
      <c r="BL48" s="252"/>
      <c r="BM48" s="252"/>
      <c r="BN48" s="252"/>
      <c r="BO48" s="265"/>
      <c r="BP48" s="265"/>
      <c r="BQ48" s="262">
        <v>
42</v>
      </c>
      <c r="BR48" s="263"/>
      <c r="BS48" s="1069"/>
      <c r="BT48" s="1070"/>
      <c r="BU48" s="1070"/>
      <c r="BV48" s="1070"/>
      <c r="BW48" s="1070"/>
      <c r="BX48" s="1070"/>
      <c r="BY48" s="1070"/>
      <c r="BZ48" s="1070"/>
      <c r="CA48" s="1070"/>
      <c r="CB48" s="1070"/>
      <c r="CC48" s="1070"/>
      <c r="CD48" s="1070"/>
      <c r="CE48" s="1070"/>
      <c r="CF48" s="1070"/>
      <c r="CG48" s="1071"/>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6"/>
    </row>
    <row r="49" spans="1:131" s="247" customFormat="1" ht="26.25" customHeight="1" x14ac:dyDescent="0.2">
      <c r="A49" s="261">
        <v>
22</v>
      </c>
      <c r="B49" s="1077"/>
      <c r="C49" s="1078"/>
      <c r="D49" s="1078"/>
      <c r="E49" s="1078"/>
      <c r="F49" s="1078"/>
      <c r="G49" s="1078"/>
      <c r="H49" s="1078"/>
      <c r="I49" s="1078"/>
      <c r="J49" s="1078"/>
      <c r="K49" s="1078"/>
      <c r="L49" s="1078"/>
      <c r="M49" s="1078"/>
      <c r="N49" s="1078"/>
      <c r="O49" s="1078"/>
      <c r="P49" s="1079"/>
      <c r="Q49" s="1096"/>
      <c r="R49" s="1097"/>
      <c r="S49" s="1097"/>
      <c r="T49" s="1097"/>
      <c r="U49" s="1097"/>
      <c r="V49" s="1097"/>
      <c r="W49" s="1097"/>
      <c r="X49" s="1097"/>
      <c r="Y49" s="1097"/>
      <c r="Z49" s="1097"/>
      <c r="AA49" s="1097"/>
      <c r="AB49" s="1097"/>
      <c r="AC49" s="1097"/>
      <c r="AD49" s="1097"/>
      <c r="AE49" s="1098"/>
      <c r="AF49" s="1083"/>
      <c r="AG49" s="1084"/>
      <c r="AH49" s="1084"/>
      <c r="AI49" s="1084"/>
      <c r="AJ49" s="1085"/>
      <c r="AK49" s="797"/>
      <c r="AL49" s="785"/>
      <c r="AM49" s="785"/>
      <c r="AN49" s="785"/>
      <c r="AO49" s="785"/>
      <c r="AP49" s="785"/>
      <c r="AQ49" s="785"/>
      <c r="AR49" s="785"/>
      <c r="AS49" s="785"/>
      <c r="AT49" s="785"/>
      <c r="AU49" s="785"/>
      <c r="AV49" s="785"/>
      <c r="AW49" s="785"/>
      <c r="AX49" s="785"/>
      <c r="AY49" s="785"/>
      <c r="AZ49" s="1095"/>
      <c r="BA49" s="1095"/>
      <c r="BB49" s="1095"/>
      <c r="BC49" s="1095"/>
      <c r="BD49" s="1095"/>
      <c r="BE49" s="1072"/>
      <c r="BF49" s="1072"/>
      <c r="BG49" s="1072"/>
      <c r="BH49" s="1072"/>
      <c r="BI49" s="1073"/>
      <c r="BJ49" s="252"/>
      <c r="BK49" s="252"/>
      <c r="BL49" s="252"/>
      <c r="BM49" s="252"/>
      <c r="BN49" s="252"/>
      <c r="BO49" s="265"/>
      <c r="BP49" s="265"/>
      <c r="BQ49" s="262">
        <v>
43</v>
      </c>
      <c r="BR49" s="263"/>
      <c r="BS49" s="1069"/>
      <c r="BT49" s="1070"/>
      <c r="BU49" s="1070"/>
      <c r="BV49" s="1070"/>
      <c r="BW49" s="1070"/>
      <c r="BX49" s="1070"/>
      <c r="BY49" s="1070"/>
      <c r="BZ49" s="1070"/>
      <c r="CA49" s="1070"/>
      <c r="CB49" s="1070"/>
      <c r="CC49" s="1070"/>
      <c r="CD49" s="1070"/>
      <c r="CE49" s="1070"/>
      <c r="CF49" s="1070"/>
      <c r="CG49" s="1071"/>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6"/>
    </row>
    <row r="50" spans="1:131" s="247" customFormat="1" ht="26.25" customHeight="1" x14ac:dyDescent="0.2">
      <c r="A50" s="261">
        <v>
23</v>
      </c>
      <c r="B50" s="1077"/>
      <c r="C50" s="1078"/>
      <c r="D50" s="1078"/>
      <c r="E50" s="1078"/>
      <c r="F50" s="1078"/>
      <c r="G50" s="1078"/>
      <c r="H50" s="1078"/>
      <c r="I50" s="1078"/>
      <c r="J50" s="1078"/>
      <c r="K50" s="1078"/>
      <c r="L50" s="1078"/>
      <c r="M50" s="1078"/>
      <c r="N50" s="1078"/>
      <c r="O50" s="1078"/>
      <c r="P50" s="1079"/>
      <c r="Q50" s="1080"/>
      <c r="R50" s="1081"/>
      <c r="S50" s="1081"/>
      <c r="T50" s="1081"/>
      <c r="U50" s="1081"/>
      <c r="V50" s="1081"/>
      <c r="W50" s="1081"/>
      <c r="X50" s="1081"/>
      <c r="Y50" s="1081"/>
      <c r="Z50" s="1081"/>
      <c r="AA50" s="1081"/>
      <c r="AB50" s="1081"/>
      <c r="AC50" s="1081"/>
      <c r="AD50" s="1081"/>
      <c r="AE50" s="1082"/>
      <c r="AF50" s="1083"/>
      <c r="AG50" s="1084"/>
      <c r="AH50" s="1084"/>
      <c r="AI50" s="1084"/>
      <c r="AJ50" s="1085"/>
      <c r="AK50" s="1086"/>
      <c r="AL50" s="1081"/>
      <c r="AM50" s="1081"/>
      <c r="AN50" s="1081"/>
      <c r="AO50" s="1081"/>
      <c r="AP50" s="1081"/>
      <c r="AQ50" s="1081"/>
      <c r="AR50" s="1081"/>
      <c r="AS50" s="1081"/>
      <c r="AT50" s="1081"/>
      <c r="AU50" s="1081"/>
      <c r="AV50" s="1081"/>
      <c r="AW50" s="1081"/>
      <c r="AX50" s="1081"/>
      <c r="AY50" s="1081"/>
      <c r="AZ50" s="1087"/>
      <c r="BA50" s="1087"/>
      <c r="BB50" s="1087"/>
      <c r="BC50" s="1087"/>
      <c r="BD50" s="1087"/>
      <c r="BE50" s="1072"/>
      <c r="BF50" s="1072"/>
      <c r="BG50" s="1072"/>
      <c r="BH50" s="1072"/>
      <c r="BI50" s="1073"/>
      <c r="BJ50" s="252"/>
      <c r="BK50" s="252"/>
      <c r="BL50" s="252"/>
      <c r="BM50" s="252"/>
      <c r="BN50" s="252"/>
      <c r="BO50" s="265"/>
      <c r="BP50" s="265"/>
      <c r="BQ50" s="262">
        <v>
44</v>
      </c>
      <c r="BR50" s="263"/>
      <c r="BS50" s="1069"/>
      <c r="BT50" s="1070"/>
      <c r="BU50" s="1070"/>
      <c r="BV50" s="1070"/>
      <c r="BW50" s="1070"/>
      <c r="BX50" s="1070"/>
      <c r="BY50" s="1070"/>
      <c r="BZ50" s="1070"/>
      <c r="CA50" s="1070"/>
      <c r="CB50" s="1070"/>
      <c r="CC50" s="1070"/>
      <c r="CD50" s="1070"/>
      <c r="CE50" s="1070"/>
      <c r="CF50" s="1070"/>
      <c r="CG50" s="1071"/>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6"/>
    </row>
    <row r="51" spans="1:131" s="247" customFormat="1" ht="26.25" customHeight="1" x14ac:dyDescent="0.2">
      <c r="A51" s="261">
        <v>
24</v>
      </c>
      <c r="B51" s="1077"/>
      <c r="C51" s="1078"/>
      <c r="D51" s="1078"/>
      <c r="E51" s="1078"/>
      <c r="F51" s="1078"/>
      <c r="G51" s="1078"/>
      <c r="H51" s="1078"/>
      <c r="I51" s="1078"/>
      <c r="J51" s="1078"/>
      <c r="K51" s="1078"/>
      <c r="L51" s="1078"/>
      <c r="M51" s="1078"/>
      <c r="N51" s="1078"/>
      <c r="O51" s="1078"/>
      <c r="P51" s="1079"/>
      <c r="Q51" s="1080"/>
      <c r="R51" s="1081"/>
      <c r="S51" s="1081"/>
      <c r="T51" s="1081"/>
      <c r="U51" s="1081"/>
      <c r="V51" s="1081"/>
      <c r="W51" s="1081"/>
      <c r="X51" s="1081"/>
      <c r="Y51" s="1081"/>
      <c r="Z51" s="1081"/>
      <c r="AA51" s="1081"/>
      <c r="AB51" s="1081"/>
      <c r="AC51" s="1081"/>
      <c r="AD51" s="1081"/>
      <c r="AE51" s="1082"/>
      <c r="AF51" s="1083"/>
      <c r="AG51" s="1084"/>
      <c r="AH51" s="1084"/>
      <c r="AI51" s="1084"/>
      <c r="AJ51" s="1085"/>
      <c r="AK51" s="1086"/>
      <c r="AL51" s="1081"/>
      <c r="AM51" s="1081"/>
      <c r="AN51" s="1081"/>
      <c r="AO51" s="1081"/>
      <c r="AP51" s="1081"/>
      <c r="AQ51" s="1081"/>
      <c r="AR51" s="1081"/>
      <c r="AS51" s="1081"/>
      <c r="AT51" s="1081"/>
      <c r="AU51" s="1081"/>
      <c r="AV51" s="1081"/>
      <c r="AW51" s="1081"/>
      <c r="AX51" s="1081"/>
      <c r="AY51" s="1081"/>
      <c r="AZ51" s="1087"/>
      <c r="BA51" s="1087"/>
      <c r="BB51" s="1087"/>
      <c r="BC51" s="1087"/>
      <c r="BD51" s="1087"/>
      <c r="BE51" s="1072"/>
      <c r="BF51" s="1072"/>
      <c r="BG51" s="1072"/>
      <c r="BH51" s="1072"/>
      <c r="BI51" s="1073"/>
      <c r="BJ51" s="252"/>
      <c r="BK51" s="252"/>
      <c r="BL51" s="252"/>
      <c r="BM51" s="252"/>
      <c r="BN51" s="252"/>
      <c r="BO51" s="265"/>
      <c r="BP51" s="265"/>
      <c r="BQ51" s="262">
        <v>
45</v>
      </c>
      <c r="BR51" s="263"/>
      <c r="BS51" s="1069"/>
      <c r="BT51" s="1070"/>
      <c r="BU51" s="1070"/>
      <c r="BV51" s="1070"/>
      <c r="BW51" s="1070"/>
      <c r="BX51" s="1070"/>
      <c r="BY51" s="1070"/>
      <c r="BZ51" s="1070"/>
      <c r="CA51" s="1070"/>
      <c r="CB51" s="1070"/>
      <c r="CC51" s="1070"/>
      <c r="CD51" s="1070"/>
      <c r="CE51" s="1070"/>
      <c r="CF51" s="1070"/>
      <c r="CG51" s="1071"/>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6"/>
    </row>
    <row r="52" spans="1:131" s="247" customFormat="1" ht="26.25" customHeight="1" x14ac:dyDescent="0.2">
      <c r="A52" s="261">
        <v>
25</v>
      </c>
      <c r="B52" s="1077"/>
      <c r="C52" s="1078"/>
      <c r="D52" s="1078"/>
      <c r="E52" s="1078"/>
      <c r="F52" s="1078"/>
      <c r="G52" s="1078"/>
      <c r="H52" s="1078"/>
      <c r="I52" s="1078"/>
      <c r="J52" s="1078"/>
      <c r="K52" s="1078"/>
      <c r="L52" s="1078"/>
      <c r="M52" s="1078"/>
      <c r="N52" s="1078"/>
      <c r="O52" s="1078"/>
      <c r="P52" s="1079"/>
      <c r="Q52" s="1080"/>
      <c r="R52" s="1081"/>
      <c r="S52" s="1081"/>
      <c r="T52" s="1081"/>
      <c r="U52" s="1081"/>
      <c r="V52" s="1081"/>
      <c r="W52" s="1081"/>
      <c r="X52" s="1081"/>
      <c r="Y52" s="1081"/>
      <c r="Z52" s="1081"/>
      <c r="AA52" s="1081"/>
      <c r="AB52" s="1081"/>
      <c r="AC52" s="1081"/>
      <c r="AD52" s="1081"/>
      <c r="AE52" s="1082"/>
      <c r="AF52" s="1083"/>
      <c r="AG52" s="1084"/>
      <c r="AH52" s="1084"/>
      <c r="AI52" s="1084"/>
      <c r="AJ52" s="1085"/>
      <c r="AK52" s="1086"/>
      <c r="AL52" s="1081"/>
      <c r="AM52" s="1081"/>
      <c r="AN52" s="1081"/>
      <c r="AO52" s="1081"/>
      <c r="AP52" s="1081"/>
      <c r="AQ52" s="1081"/>
      <c r="AR52" s="1081"/>
      <c r="AS52" s="1081"/>
      <c r="AT52" s="1081"/>
      <c r="AU52" s="1081"/>
      <c r="AV52" s="1081"/>
      <c r="AW52" s="1081"/>
      <c r="AX52" s="1081"/>
      <c r="AY52" s="1081"/>
      <c r="AZ52" s="1087"/>
      <c r="BA52" s="1087"/>
      <c r="BB52" s="1087"/>
      <c r="BC52" s="1087"/>
      <c r="BD52" s="1087"/>
      <c r="BE52" s="1072"/>
      <c r="BF52" s="1072"/>
      <c r="BG52" s="1072"/>
      <c r="BH52" s="1072"/>
      <c r="BI52" s="1073"/>
      <c r="BJ52" s="252"/>
      <c r="BK52" s="252"/>
      <c r="BL52" s="252"/>
      <c r="BM52" s="252"/>
      <c r="BN52" s="252"/>
      <c r="BO52" s="265"/>
      <c r="BP52" s="265"/>
      <c r="BQ52" s="262">
        <v>
46</v>
      </c>
      <c r="BR52" s="263"/>
      <c r="BS52" s="1069"/>
      <c r="BT52" s="1070"/>
      <c r="BU52" s="1070"/>
      <c r="BV52" s="1070"/>
      <c r="BW52" s="1070"/>
      <c r="BX52" s="1070"/>
      <c r="BY52" s="1070"/>
      <c r="BZ52" s="1070"/>
      <c r="CA52" s="1070"/>
      <c r="CB52" s="1070"/>
      <c r="CC52" s="1070"/>
      <c r="CD52" s="1070"/>
      <c r="CE52" s="1070"/>
      <c r="CF52" s="1070"/>
      <c r="CG52" s="1071"/>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6"/>
    </row>
    <row r="53" spans="1:131" s="247" customFormat="1" ht="26.25" customHeight="1" x14ac:dyDescent="0.2">
      <c r="A53" s="261">
        <v>
26</v>
      </c>
      <c r="B53" s="1077"/>
      <c r="C53" s="1078"/>
      <c r="D53" s="1078"/>
      <c r="E53" s="1078"/>
      <c r="F53" s="1078"/>
      <c r="G53" s="1078"/>
      <c r="H53" s="1078"/>
      <c r="I53" s="1078"/>
      <c r="J53" s="1078"/>
      <c r="K53" s="1078"/>
      <c r="L53" s="1078"/>
      <c r="M53" s="1078"/>
      <c r="N53" s="1078"/>
      <c r="O53" s="1078"/>
      <c r="P53" s="1079"/>
      <c r="Q53" s="1080"/>
      <c r="R53" s="1081"/>
      <c r="S53" s="1081"/>
      <c r="T53" s="1081"/>
      <c r="U53" s="1081"/>
      <c r="V53" s="1081"/>
      <c r="W53" s="1081"/>
      <c r="X53" s="1081"/>
      <c r="Y53" s="1081"/>
      <c r="Z53" s="1081"/>
      <c r="AA53" s="1081"/>
      <c r="AB53" s="1081"/>
      <c r="AC53" s="1081"/>
      <c r="AD53" s="1081"/>
      <c r="AE53" s="1082"/>
      <c r="AF53" s="1083"/>
      <c r="AG53" s="1084"/>
      <c r="AH53" s="1084"/>
      <c r="AI53" s="1084"/>
      <c r="AJ53" s="1085"/>
      <c r="AK53" s="1086"/>
      <c r="AL53" s="1081"/>
      <c r="AM53" s="1081"/>
      <c r="AN53" s="1081"/>
      <c r="AO53" s="1081"/>
      <c r="AP53" s="1081"/>
      <c r="AQ53" s="1081"/>
      <c r="AR53" s="1081"/>
      <c r="AS53" s="1081"/>
      <c r="AT53" s="1081"/>
      <c r="AU53" s="1081"/>
      <c r="AV53" s="1081"/>
      <c r="AW53" s="1081"/>
      <c r="AX53" s="1081"/>
      <c r="AY53" s="1081"/>
      <c r="AZ53" s="1087"/>
      <c r="BA53" s="1087"/>
      <c r="BB53" s="1087"/>
      <c r="BC53" s="1087"/>
      <c r="BD53" s="1087"/>
      <c r="BE53" s="1072"/>
      <c r="BF53" s="1072"/>
      <c r="BG53" s="1072"/>
      <c r="BH53" s="1072"/>
      <c r="BI53" s="1073"/>
      <c r="BJ53" s="252"/>
      <c r="BK53" s="252"/>
      <c r="BL53" s="252"/>
      <c r="BM53" s="252"/>
      <c r="BN53" s="252"/>
      <c r="BO53" s="265"/>
      <c r="BP53" s="265"/>
      <c r="BQ53" s="262">
        <v>
47</v>
      </c>
      <c r="BR53" s="263"/>
      <c r="BS53" s="1069"/>
      <c r="BT53" s="1070"/>
      <c r="BU53" s="1070"/>
      <c r="BV53" s="1070"/>
      <c r="BW53" s="1070"/>
      <c r="BX53" s="1070"/>
      <c r="BY53" s="1070"/>
      <c r="BZ53" s="1070"/>
      <c r="CA53" s="1070"/>
      <c r="CB53" s="1070"/>
      <c r="CC53" s="1070"/>
      <c r="CD53" s="1070"/>
      <c r="CE53" s="1070"/>
      <c r="CF53" s="1070"/>
      <c r="CG53" s="1071"/>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6"/>
    </row>
    <row r="54" spans="1:131" s="247" customFormat="1" ht="26.25" customHeight="1" x14ac:dyDescent="0.2">
      <c r="A54" s="261">
        <v>
27</v>
      </c>
      <c r="B54" s="1077"/>
      <c r="C54" s="1078"/>
      <c r="D54" s="1078"/>
      <c r="E54" s="1078"/>
      <c r="F54" s="1078"/>
      <c r="G54" s="1078"/>
      <c r="H54" s="1078"/>
      <c r="I54" s="1078"/>
      <c r="J54" s="1078"/>
      <c r="K54" s="1078"/>
      <c r="L54" s="1078"/>
      <c r="M54" s="1078"/>
      <c r="N54" s="1078"/>
      <c r="O54" s="1078"/>
      <c r="P54" s="1079"/>
      <c r="Q54" s="1080"/>
      <c r="R54" s="1081"/>
      <c r="S54" s="1081"/>
      <c r="T54" s="1081"/>
      <c r="U54" s="1081"/>
      <c r="V54" s="1081"/>
      <c r="W54" s="1081"/>
      <c r="X54" s="1081"/>
      <c r="Y54" s="1081"/>
      <c r="Z54" s="1081"/>
      <c r="AA54" s="1081"/>
      <c r="AB54" s="1081"/>
      <c r="AC54" s="1081"/>
      <c r="AD54" s="1081"/>
      <c r="AE54" s="1082"/>
      <c r="AF54" s="1083"/>
      <c r="AG54" s="1084"/>
      <c r="AH54" s="1084"/>
      <c r="AI54" s="1084"/>
      <c r="AJ54" s="1085"/>
      <c r="AK54" s="1086"/>
      <c r="AL54" s="1081"/>
      <c r="AM54" s="1081"/>
      <c r="AN54" s="1081"/>
      <c r="AO54" s="1081"/>
      <c r="AP54" s="1081"/>
      <c r="AQ54" s="1081"/>
      <c r="AR54" s="1081"/>
      <c r="AS54" s="1081"/>
      <c r="AT54" s="1081"/>
      <c r="AU54" s="1081"/>
      <c r="AV54" s="1081"/>
      <c r="AW54" s="1081"/>
      <c r="AX54" s="1081"/>
      <c r="AY54" s="1081"/>
      <c r="AZ54" s="1087"/>
      <c r="BA54" s="1087"/>
      <c r="BB54" s="1087"/>
      <c r="BC54" s="1087"/>
      <c r="BD54" s="1087"/>
      <c r="BE54" s="1072"/>
      <c r="BF54" s="1072"/>
      <c r="BG54" s="1072"/>
      <c r="BH54" s="1072"/>
      <c r="BI54" s="1073"/>
      <c r="BJ54" s="252"/>
      <c r="BK54" s="252"/>
      <c r="BL54" s="252"/>
      <c r="BM54" s="252"/>
      <c r="BN54" s="252"/>
      <c r="BO54" s="265"/>
      <c r="BP54" s="265"/>
      <c r="BQ54" s="262">
        <v>
48</v>
      </c>
      <c r="BR54" s="263"/>
      <c r="BS54" s="1069"/>
      <c r="BT54" s="1070"/>
      <c r="BU54" s="1070"/>
      <c r="BV54" s="1070"/>
      <c r="BW54" s="1070"/>
      <c r="BX54" s="1070"/>
      <c r="BY54" s="1070"/>
      <c r="BZ54" s="1070"/>
      <c r="CA54" s="1070"/>
      <c r="CB54" s="1070"/>
      <c r="CC54" s="1070"/>
      <c r="CD54" s="1070"/>
      <c r="CE54" s="1070"/>
      <c r="CF54" s="1070"/>
      <c r="CG54" s="1071"/>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6"/>
    </row>
    <row r="55" spans="1:131" s="247" customFormat="1" ht="26.25" customHeight="1" x14ac:dyDescent="0.2">
      <c r="A55" s="261">
        <v>
28</v>
      </c>
      <c r="B55" s="1077"/>
      <c r="C55" s="1078"/>
      <c r="D55" s="1078"/>
      <c r="E55" s="1078"/>
      <c r="F55" s="1078"/>
      <c r="G55" s="1078"/>
      <c r="H55" s="1078"/>
      <c r="I55" s="1078"/>
      <c r="J55" s="1078"/>
      <c r="K55" s="1078"/>
      <c r="L55" s="1078"/>
      <c r="M55" s="1078"/>
      <c r="N55" s="1078"/>
      <c r="O55" s="1078"/>
      <c r="P55" s="1079"/>
      <c r="Q55" s="1080"/>
      <c r="R55" s="1081"/>
      <c r="S55" s="1081"/>
      <c r="T55" s="1081"/>
      <c r="U55" s="1081"/>
      <c r="V55" s="1081"/>
      <c r="W55" s="1081"/>
      <c r="X55" s="1081"/>
      <c r="Y55" s="1081"/>
      <c r="Z55" s="1081"/>
      <c r="AA55" s="1081"/>
      <c r="AB55" s="1081"/>
      <c r="AC55" s="1081"/>
      <c r="AD55" s="1081"/>
      <c r="AE55" s="1082"/>
      <c r="AF55" s="1083"/>
      <c r="AG55" s="1084"/>
      <c r="AH55" s="1084"/>
      <c r="AI55" s="1084"/>
      <c r="AJ55" s="1085"/>
      <c r="AK55" s="1086"/>
      <c r="AL55" s="1081"/>
      <c r="AM55" s="1081"/>
      <c r="AN55" s="1081"/>
      <c r="AO55" s="1081"/>
      <c r="AP55" s="1081"/>
      <c r="AQ55" s="1081"/>
      <c r="AR55" s="1081"/>
      <c r="AS55" s="1081"/>
      <c r="AT55" s="1081"/>
      <c r="AU55" s="1081"/>
      <c r="AV55" s="1081"/>
      <c r="AW55" s="1081"/>
      <c r="AX55" s="1081"/>
      <c r="AY55" s="1081"/>
      <c r="AZ55" s="1087"/>
      <c r="BA55" s="1087"/>
      <c r="BB55" s="1087"/>
      <c r="BC55" s="1087"/>
      <c r="BD55" s="1087"/>
      <c r="BE55" s="1072"/>
      <c r="BF55" s="1072"/>
      <c r="BG55" s="1072"/>
      <c r="BH55" s="1072"/>
      <c r="BI55" s="1073"/>
      <c r="BJ55" s="252"/>
      <c r="BK55" s="252"/>
      <c r="BL55" s="252"/>
      <c r="BM55" s="252"/>
      <c r="BN55" s="252"/>
      <c r="BO55" s="265"/>
      <c r="BP55" s="265"/>
      <c r="BQ55" s="262">
        <v>
49</v>
      </c>
      <c r="BR55" s="263"/>
      <c r="BS55" s="1069"/>
      <c r="BT55" s="1070"/>
      <c r="BU55" s="1070"/>
      <c r="BV55" s="1070"/>
      <c r="BW55" s="1070"/>
      <c r="BX55" s="1070"/>
      <c r="BY55" s="1070"/>
      <c r="BZ55" s="1070"/>
      <c r="CA55" s="1070"/>
      <c r="CB55" s="1070"/>
      <c r="CC55" s="1070"/>
      <c r="CD55" s="1070"/>
      <c r="CE55" s="1070"/>
      <c r="CF55" s="1070"/>
      <c r="CG55" s="1071"/>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6"/>
    </row>
    <row r="56" spans="1:131" s="247" customFormat="1" ht="26.25" customHeight="1" x14ac:dyDescent="0.2">
      <c r="A56" s="261">
        <v>
29</v>
      </c>
      <c r="B56" s="1077"/>
      <c r="C56" s="1078"/>
      <c r="D56" s="1078"/>
      <c r="E56" s="1078"/>
      <c r="F56" s="1078"/>
      <c r="G56" s="1078"/>
      <c r="H56" s="1078"/>
      <c r="I56" s="1078"/>
      <c r="J56" s="1078"/>
      <c r="K56" s="1078"/>
      <c r="L56" s="1078"/>
      <c r="M56" s="1078"/>
      <c r="N56" s="1078"/>
      <c r="O56" s="1078"/>
      <c r="P56" s="1079"/>
      <c r="Q56" s="1080"/>
      <c r="R56" s="1081"/>
      <c r="S56" s="1081"/>
      <c r="T56" s="1081"/>
      <c r="U56" s="1081"/>
      <c r="V56" s="1081"/>
      <c r="W56" s="1081"/>
      <c r="X56" s="1081"/>
      <c r="Y56" s="1081"/>
      <c r="Z56" s="1081"/>
      <c r="AA56" s="1081"/>
      <c r="AB56" s="1081"/>
      <c r="AC56" s="1081"/>
      <c r="AD56" s="1081"/>
      <c r="AE56" s="1082"/>
      <c r="AF56" s="1083"/>
      <c r="AG56" s="1084"/>
      <c r="AH56" s="1084"/>
      <c r="AI56" s="1084"/>
      <c r="AJ56" s="1085"/>
      <c r="AK56" s="1086"/>
      <c r="AL56" s="1081"/>
      <c r="AM56" s="1081"/>
      <c r="AN56" s="1081"/>
      <c r="AO56" s="1081"/>
      <c r="AP56" s="1081"/>
      <c r="AQ56" s="1081"/>
      <c r="AR56" s="1081"/>
      <c r="AS56" s="1081"/>
      <c r="AT56" s="1081"/>
      <c r="AU56" s="1081"/>
      <c r="AV56" s="1081"/>
      <c r="AW56" s="1081"/>
      <c r="AX56" s="1081"/>
      <c r="AY56" s="1081"/>
      <c r="AZ56" s="1087"/>
      <c r="BA56" s="1087"/>
      <c r="BB56" s="1087"/>
      <c r="BC56" s="1087"/>
      <c r="BD56" s="1087"/>
      <c r="BE56" s="1072"/>
      <c r="BF56" s="1072"/>
      <c r="BG56" s="1072"/>
      <c r="BH56" s="1072"/>
      <c r="BI56" s="1073"/>
      <c r="BJ56" s="252"/>
      <c r="BK56" s="252"/>
      <c r="BL56" s="252"/>
      <c r="BM56" s="252"/>
      <c r="BN56" s="252"/>
      <c r="BO56" s="265"/>
      <c r="BP56" s="265"/>
      <c r="BQ56" s="262">
        <v>
50</v>
      </c>
      <c r="BR56" s="263"/>
      <c r="BS56" s="1069"/>
      <c r="BT56" s="1070"/>
      <c r="BU56" s="1070"/>
      <c r="BV56" s="1070"/>
      <c r="BW56" s="1070"/>
      <c r="BX56" s="1070"/>
      <c r="BY56" s="1070"/>
      <c r="BZ56" s="1070"/>
      <c r="CA56" s="1070"/>
      <c r="CB56" s="1070"/>
      <c r="CC56" s="1070"/>
      <c r="CD56" s="1070"/>
      <c r="CE56" s="1070"/>
      <c r="CF56" s="1070"/>
      <c r="CG56" s="1071"/>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6"/>
    </row>
    <row r="57" spans="1:131" s="247" customFormat="1" ht="26.25" customHeight="1" x14ac:dyDescent="0.2">
      <c r="A57" s="261">
        <v>
30</v>
      </c>
      <c r="B57" s="1077"/>
      <c r="C57" s="1078"/>
      <c r="D57" s="1078"/>
      <c r="E57" s="1078"/>
      <c r="F57" s="1078"/>
      <c r="G57" s="1078"/>
      <c r="H57" s="1078"/>
      <c r="I57" s="1078"/>
      <c r="J57" s="1078"/>
      <c r="K57" s="1078"/>
      <c r="L57" s="1078"/>
      <c r="M57" s="1078"/>
      <c r="N57" s="1078"/>
      <c r="O57" s="1078"/>
      <c r="P57" s="1079"/>
      <c r="Q57" s="1080"/>
      <c r="R57" s="1081"/>
      <c r="S57" s="1081"/>
      <c r="T57" s="1081"/>
      <c r="U57" s="1081"/>
      <c r="V57" s="1081"/>
      <c r="W57" s="1081"/>
      <c r="X57" s="1081"/>
      <c r="Y57" s="1081"/>
      <c r="Z57" s="1081"/>
      <c r="AA57" s="1081"/>
      <c r="AB57" s="1081"/>
      <c r="AC57" s="1081"/>
      <c r="AD57" s="1081"/>
      <c r="AE57" s="1082"/>
      <c r="AF57" s="1083"/>
      <c r="AG57" s="1084"/>
      <c r="AH57" s="1084"/>
      <c r="AI57" s="1084"/>
      <c r="AJ57" s="1085"/>
      <c r="AK57" s="1086"/>
      <c r="AL57" s="1081"/>
      <c r="AM57" s="1081"/>
      <c r="AN57" s="1081"/>
      <c r="AO57" s="1081"/>
      <c r="AP57" s="1081"/>
      <c r="AQ57" s="1081"/>
      <c r="AR57" s="1081"/>
      <c r="AS57" s="1081"/>
      <c r="AT57" s="1081"/>
      <c r="AU57" s="1081"/>
      <c r="AV57" s="1081"/>
      <c r="AW57" s="1081"/>
      <c r="AX57" s="1081"/>
      <c r="AY57" s="1081"/>
      <c r="AZ57" s="1087"/>
      <c r="BA57" s="1087"/>
      <c r="BB57" s="1087"/>
      <c r="BC57" s="1087"/>
      <c r="BD57" s="1087"/>
      <c r="BE57" s="1072"/>
      <c r="BF57" s="1072"/>
      <c r="BG57" s="1072"/>
      <c r="BH57" s="1072"/>
      <c r="BI57" s="1073"/>
      <c r="BJ57" s="252"/>
      <c r="BK57" s="252"/>
      <c r="BL57" s="252"/>
      <c r="BM57" s="252"/>
      <c r="BN57" s="252"/>
      <c r="BO57" s="265"/>
      <c r="BP57" s="265"/>
      <c r="BQ57" s="262">
        <v>
51</v>
      </c>
      <c r="BR57" s="263"/>
      <c r="BS57" s="1069"/>
      <c r="BT57" s="1070"/>
      <c r="BU57" s="1070"/>
      <c r="BV57" s="1070"/>
      <c r="BW57" s="1070"/>
      <c r="BX57" s="1070"/>
      <c r="BY57" s="1070"/>
      <c r="BZ57" s="1070"/>
      <c r="CA57" s="1070"/>
      <c r="CB57" s="1070"/>
      <c r="CC57" s="1070"/>
      <c r="CD57" s="1070"/>
      <c r="CE57" s="1070"/>
      <c r="CF57" s="1070"/>
      <c r="CG57" s="1071"/>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6"/>
    </row>
    <row r="58" spans="1:131" s="247" customFormat="1" ht="26.25" customHeight="1" x14ac:dyDescent="0.2">
      <c r="A58" s="261">
        <v>
31</v>
      </c>
      <c r="B58" s="1077"/>
      <c r="C58" s="1078"/>
      <c r="D58" s="1078"/>
      <c r="E58" s="1078"/>
      <c r="F58" s="1078"/>
      <c r="G58" s="1078"/>
      <c r="H58" s="1078"/>
      <c r="I58" s="1078"/>
      <c r="J58" s="1078"/>
      <c r="K58" s="1078"/>
      <c r="L58" s="1078"/>
      <c r="M58" s="1078"/>
      <c r="N58" s="1078"/>
      <c r="O58" s="1078"/>
      <c r="P58" s="1079"/>
      <c r="Q58" s="1080"/>
      <c r="R58" s="1081"/>
      <c r="S58" s="1081"/>
      <c r="T58" s="1081"/>
      <c r="U58" s="1081"/>
      <c r="V58" s="1081"/>
      <c r="W58" s="1081"/>
      <c r="X58" s="1081"/>
      <c r="Y58" s="1081"/>
      <c r="Z58" s="1081"/>
      <c r="AA58" s="1081"/>
      <c r="AB58" s="1081"/>
      <c r="AC58" s="1081"/>
      <c r="AD58" s="1081"/>
      <c r="AE58" s="1082"/>
      <c r="AF58" s="1083"/>
      <c r="AG58" s="1084"/>
      <c r="AH58" s="1084"/>
      <c r="AI58" s="1084"/>
      <c r="AJ58" s="1085"/>
      <c r="AK58" s="1086"/>
      <c r="AL58" s="1081"/>
      <c r="AM58" s="1081"/>
      <c r="AN58" s="1081"/>
      <c r="AO58" s="1081"/>
      <c r="AP58" s="1081"/>
      <c r="AQ58" s="1081"/>
      <c r="AR58" s="1081"/>
      <c r="AS58" s="1081"/>
      <c r="AT58" s="1081"/>
      <c r="AU58" s="1081"/>
      <c r="AV58" s="1081"/>
      <c r="AW58" s="1081"/>
      <c r="AX58" s="1081"/>
      <c r="AY58" s="1081"/>
      <c r="AZ58" s="1087"/>
      <c r="BA58" s="1087"/>
      <c r="BB58" s="1087"/>
      <c r="BC58" s="1087"/>
      <c r="BD58" s="1087"/>
      <c r="BE58" s="1072"/>
      <c r="BF58" s="1072"/>
      <c r="BG58" s="1072"/>
      <c r="BH58" s="1072"/>
      <c r="BI58" s="1073"/>
      <c r="BJ58" s="252"/>
      <c r="BK58" s="252"/>
      <c r="BL58" s="252"/>
      <c r="BM58" s="252"/>
      <c r="BN58" s="252"/>
      <c r="BO58" s="265"/>
      <c r="BP58" s="265"/>
      <c r="BQ58" s="262">
        <v>
52</v>
      </c>
      <c r="BR58" s="263"/>
      <c r="BS58" s="1069"/>
      <c r="BT58" s="1070"/>
      <c r="BU58" s="1070"/>
      <c r="BV58" s="1070"/>
      <c r="BW58" s="1070"/>
      <c r="BX58" s="1070"/>
      <c r="BY58" s="1070"/>
      <c r="BZ58" s="1070"/>
      <c r="CA58" s="1070"/>
      <c r="CB58" s="1070"/>
      <c r="CC58" s="1070"/>
      <c r="CD58" s="1070"/>
      <c r="CE58" s="1070"/>
      <c r="CF58" s="1070"/>
      <c r="CG58" s="1071"/>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6"/>
    </row>
    <row r="59" spans="1:131" s="247" customFormat="1" ht="26.25" customHeight="1" x14ac:dyDescent="0.2">
      <c r="A59" s="261">
        <v>
32</v>
      </c>
      <c r="B59" s="1077"/>
      <c r="C59" s="1078"/>
      <c r="D59" s="1078"/>
      <c r="E59" s="1078"/>
      <c r="F59" s="1078"/>
      <c r="G59" s="1078"/>
      <c r="H59" s="1078"/>
      <c r="I59" s="1078"/>
      <c r="J59" s="1078"/>
      <c r="K59" s="1078"/>
      <c r="L59" s="1078"/>
      <c r="M59" s="1078"/>
      <c r="N59" s="1078"/>
      <c r="O59" s="1078"/>
      <c r="P59" s="1079"/>
      <c r="Q59" s="1080"/>
      <c r="R59" s="1081"/>
      <c r="S59" s="1081"/>
      <c r="T59" s="1081"/>
      <c r="U59" s="1081"/>
      <c r="V59" s="1081"/>
      <c r="W59" s="1081"/>
      <c r="X59" s="1081"/>
      <c r="Y59" s="1081"/>
      <c r="Z59" s="1081"/>
      <c r="AA59" s="1081"/>
      <c r="AB59" s="1081"/>
      <c r="AC59" s="1081"/>
      <c r="AD59" s="1081"/>
      <c r="AE59" s="1082"/>
      <c r="AF59" s="1083"/>
      <c r="AG59" s="1084"/>
      <c r="AH59" s="1084"/>
      <c r="AI59" s="1084"/>
      <c r="AJ59" s="1085"/>
      <c r="AK59" s="1086"/>
      <c r="AL59" s="1081"/>
      <c r="AM59" s="1081"/>
      <c r="AN59" s="1081"/>
      <c r="AO59" s="1081"/>
      <c r="AP59" s="1081"/>
      <c r="AQ59" s="1081"/>
      <c r="AR59" s="1081"/>
      <c r="AS59" s="1081"/>
      <c r="AT59" s="1081"/>
      <c r="AU59" s="1081"/>
      <c r="AV59" s="1081"/>
      <c r="AW59" s="1081"/>
      <c r="AX59" s="1081"/>
      <c r="AY59" s="1081"/>
      <c r="AZ59" s="1087"/>
      <c r="BA59" s="1087"/>
      <c r="BB59" s="1087"/>
      <c r="BC59" s="1087"/>
      <c r="BD59" s="1087"/>
      <c r="BE59" s="1072"/>
      <c r="BF59" s="1072"/>
      <c r="BG59" s="1072"/>
      <c r="BH59" s="1072"/>
      <c r="BI59" s="1073"/>
      <c r="BJ59" s="252"/>
      <c r="BK59" s="252"/>
      <c r="BL59" s="252"/>
      <c r="BM59" s="252"/>
      <c r="BN59" s="252"/>
      <c r="BO59" s="265"/>
      <c r="BP59" s="265"/>
      <c r="BQ59" s="262">
        <v>
53</v>
      </c>
      <c r="BR59" s="263"/>
      <c r="BS59" s="1069"/>
      <c r="BT59" s="1070"/>
      <c r="BU59" s="1070"/>
      <c r="BV59" s="1070"/>
      <c r="BW59" s="1070"/>
      <c r="BX59" s="1070"/>
      <c r="BY59" s="1070"/>
      <c r="BZ59" s="1070"/>
      <c r="CA59" s="1070"/>
      <c r="CB59" s="1070"/>
      <c r="CC59" s="1070"/>
      <c r="CD59" s="1070"/>
      <c r="CE59" s="1070"/>
      <c r="CF59" s="1070"/>
      <c r="CG59" s="1071"/>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6"/>
    </row>
    <row r="60" spans="1:131" s="247" customFormat="1" ht="26.25" customHeight="1" x14ac:dyDescent="0.2">
      <c r="A60" s="261">
        <v>
33</v>
      </c>
      <c r="B60" s="1077"/>
      <c r="C60" s="1078"/>
      <c r="D60" s="1078"/>
      <c r="E60" s="1078"/>
      <c r="F60" s="1078"/>
      <c r="G60" s="1078"/>
      <c r="H60" s="1078"/>
      <c r="I60" s="1078"/>
      <c r="J60" s="1078"/>
      <c r="K60" s="1078"/>
      <c r="L60" s="1078"/>
      <c r="M60" s="1078"/>
      <c r="N60" s="1078"/>
      <c r="O60" s="1078"/>
      <c r="P60" s="1079"/>
      <c r="Q60" s="1080"/>
      <c r="R60" s="1081"/>
      <c r="S60" s="1081"/>
      <c r="T60" s="1081"/>
      <c r="U60" s="1081"/>
      <c r="V60" s="1081"/>
      <c r="W60" s="1081"/>
      <c r="X60" s="1081"/>
      <c r="Y60" s="1081"/>
      <c r="Z60" s="1081"/>
      <c r="AA60" s="1081"/>
      <c r="AB60" s="1081"/>
      <c r="AC60" s="1081"/>
      <c r="AD60" s="1081"/>
      <c r="AE60" s="1082"/>
      <c r="AF60" s="1083"/>
      <c r="AG60" s="1084"/>
      <c r="AH60" s="1084"/>
      <c r="AI60" s="1084"/>
      <c r="AJ60" s="1085"/>
      <c r="AK60" s="1086"/>
      <c r="AL60" s="1081"/>
      <c r="AM60" s="1081"/>
      <c r="AN60" s="1081"/>
      <c r="AO60" s="1081"/>
      <c r="AP60" s="1081"/>
      <c r="AQ60" s="1081"/>
      <c r="AR60" s="1081"/>
      <c r="AS60" s="1081"/>
      <c r="AT60" s="1081"/>
      <c r="AU60" s="1081"/>
      <c r="AV60" s="1081"/>
      <c r="AW60" s="1081"/>
      <c r="AX60" s="1081"/>
      <c r="AY60" s="1081"/>
      <c r="AZ60" s="1087"/>
      <c r="BA60" s="1087"/>
      <c r="BB60" s="1087"/>
      <c r="BC60" s="1087"/>
      <c r="BD60" s="1087"/>
      <c r="BE60" s="1072"/>
      <c r="BF60" s="1072"/>
      <c r="BG60" s="1072"/>
      <c r="BH60" s="1072"/>
      <c r="BI60" s="1073"/>
      <c r="BJ60" s="252"/>
      <c r="BK60" s="252"/>
      <c r="BL60" s="252"/>
      <c r="BM60" s="252"/>
      <c r="BN60" s="252"/>
      <c r="BO60" s="265"/>
      <c r="BP60" s="265"/>
      <c r="BQ60" s="262">
        <v>
54</v>
      </c>
      <c r="BR60" s="263"/>
      <c r="BS60" s="1069"/>
      <c r="BT60" s="1070"/>
      <c r="BU60" s="1070"/>
      <c r="BV60" s="1070"/>
      <c r="BW60" s="1070"/>
      <c r="BX60" s="1070"/>
      <c r="BY60" s="1070"/>
      <c r="BZ60" s="1070"/>
      <c r="CA60" s="1070"/>
      <c r="CB60" s="1070"/>
      <c r="CC60" s="1070"/>
      <c r="CD60" s="1070"/>
      <c r="CE60" s="1070"/>
      <c r="CF60" s="1070"/>
      <c r="CG60" s="1071"/>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6"/>
    </row>
    <row r="61" spans="1:131" s="247" customFormat="1" ht="26.25" customHeight="1" thickBot="1" x14ac:dyDescent="0.25">
      <c r="A61" s="261">
        <v>
34</v>
      </c>
      <c r="B61" s="1077"/>
      <c r="C61" s="1078"/>
      <c r="D61" s="1078"/>
      <c r="E61" s="1078"/>
      <c r="F61" s="1078"/>
      <c r="G61" s="1078"/>
      <c r="H61" s="1078"/>
      <c r="I61" s="1078"/>
      <c r="J61" s="1078"/>
      <c r="K61" s="1078"/>
      <c r="L61" s="1078"/>
      <c r="M61" s="1078"/>
      <c r="N61" s="1078"/>
      <c r="O61" s="1078"/>
      <c r="P61" s="1079"/>
      <c r="Q61" s="1080"/>
      <c r="R61" s="1081"/>
      <c r="S61" s="1081"/>
      <c r="T61" s="1081"/>
      <c r="U61" s="1081"/>
      <c r="V61" s="1081"/>
      <c r="W61" s="1081"/>
      <c r="X61" s="1081"/>
      <c r="Y61" s="1081"/>
      <c r="Z61" s="1081"/>
      <c r="AA61" s="1081"/>
      <c r="AB61" s="1081"/>
      <c r="AC61" s="1081"/>
      <c r="AD61" s="1081"/>
      <c r="AE61" s="1082"/>
      <c r="AF61" s="1083"/>
      <c r="AG61" s="1084"/>
      <c r="AH61" s="1084"/>
      <c r="AI61" s="1084"/>
      <c r="AJ61" s="1085"/>
      <c r="AK61" s="1086"/>
      <c r="AL61" s="1081"/>
      <c r="AM61" s="1081"/>
      <c r="AN61" s="1081"/>
      <c r="AO61" s="1081"/>
      <c r="AP61" s="1081"/>
      <c r="AQ61" s="1081"/>
      <c r="AR61" s="1081"/>
      <c r="AS61" s="1081"/>
      <c r="AT61" s="1081"/>
      <c r="AU61" s="1081"/>
      <c r="AV61" s="1081"/>
      <c r="AW61" s="1081"/>
      <c r="AX61" s="1081"/>
      <c r="AY61" s="1081"/>
      <c r="AZ61" s="1087"/>
      <c r="BA61" s="1087"/>
      <c r="BB61" s="1087"/>
      <c r="BC61" s="1087"/>
      <c r="BD61" s="1087"/>
      <c r="BE61" s="1072"/>
      <c r="BF61" s="1072"/>
      <c r="BG61" s="1072"/>
      <c r="BH61" s="1072"/>
      <c r="BI61" s="1073"/>
      <c r="BJ61" s="252"/>
      <c r="BK61" s="252"/>
      <c r="BL61" s="252"/>
      <c r="BM61" s="252"/>
      <c r="BN61" s="252"/>
      <c r="BO61" s="265"/>
      <c r="BP61" s="265"/>
      <c r="BQ61" s="262">
        <v>
55</v>
      </c>
      <c r="BR61" s="263"/>
      <c r="BS61" s="1069"/>
      <c r="BT61" s="1070"/>
      <c r="BU61" s="1070"/>
      <c r="BV61" s="1070"/>
      <c r="BW61" s="1070"/>
      <c r="BX61" s="1070"/>
      <c r="BY61" s="1070"/>
      <c r="BZ61" s="1070"/>
      <c r="CA61" s="1070"/>
      <c r="CB61" s="1070"/>
      <c r="CC61" s="1070"/>
      <c r="CD61" s="1070"/>
      <c r="CE61" s="1070"/>
      <c r="CF61" s="1070"/>
      <c r="CG61" s="1071"/>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6"/>
    </row>
    <row r="62" spans="1:131" s="247" customFormat="1" ht="26.25" customHeight="1" x14ac:dyDescent="0.2">
      <c r="A62" s="261">
        <v>
35</v>
      </c>
      <c r="B62" s="1077"/>
      <c r="C62" s="1078"/>
      <c r="D62" s="1078"/>
      <c r="E62" s="1078"/>
      <c r="F62" s="1078"/>
      <c r="G62" s="1078"/>
      <c r="H62" s="1078"/>
      <c r="I62" s="1078"/>
      <c r="J62" s="1078"/>
      <c r="K62" s="1078"/>
      <c r="L62" s="1078"/>
      <c r="M62" s="1078"/>
      <c r="N62" s="1078"/>
      <c r="O62" s="1078"/>
      <c r="P62" s="1079"/>
      <c r="Q62" s="1080"/>
      <c r="R62" s="1081"/>
      <c r="S62" s="1081"/>
      <c r="T62" s="1081"/>
      <c r="U62" s="1081"/>
      <c r="V62" s="1081"/>
      <c r="W62" s="1081"/>
      <c r="X62" s="1081"/>
      <c r="Y62" s="1081"/>
      <c r="Z62" s="1081"/>
      <c r="AA62" s="1081"/>
      <c r="AB62" s="1081"/>
      <c r="AC62" s="1081"/>
      <c r="AD62" s="1081"/>
      <c r="AE62" s="1082"/>
      <c r="AF62" s="1083"/>
      <c r="AG62" s="1084"/>
      <c r="AH62" s="1084"/>
      <c r="AI62" s="1084"/>
      <c r="AJ62" s="1085"/>
      <c r="AK62" s="1086"/>
      <c r="AL62" s="1081"/>
      <c r="AM62" s="1081"/>
      <c r="AN62" s="1081"/>
      <c r="AO62" s="1081"/>
      <c r="AP62" s="1081"/>
      <c r="AQ62" s="1081"/>
      <c r="AR62" s="1081"/>
      <c r="AS62" s="1081"/>
      <c r="AT62" s="1081"/>
      <c r="AU62" s="1081"/>
      <c r="AV62" s="1081"/>
      <c r="AW62" s="1081"/>
      <c r="AX62" s="1081"/>
      <c r="AY62" s="1081"/>
      <c r="AZ62" s="1087"/>
      <c r="BA62" s="1087"/>
      <c r="BB62" s="1087"/>
      <c r="BC62" s="1087"/>
      <c r="BD62" s="1087"/>
      <c r="BE62" s="1072"/>
      <c r="BF62" s="1072"/>
      <c r="BG62" s="1072"/>
      <c r="BH62" s="1072"/>
      <c r="BI62" s="1073"/>
      <c r="BJ62" s="1074" t="s">
        <v>
401</v>
      </c>
      <c r="BK62" s="1075"/>
      <c r="BL62" s="1075"/>
      <c r="BM62" s="1075"/>
      <c r="BN62" s="1076"/>
      <c r="BO62" s="265"/>
      <c r="BP62" s="265"/>
      <c r="BQ62" s="262">
        <v>
56</v>
      </c>
      <c r="BR62" s="263"/>
      <c r="BS62" s="1069"/>
      <c r="BT62" s="1070"/>
      <c r="BU62" s="1070"/>
      <c r="BV62" s="1070"/>
      <c r="BW62" s="1070"/>
      <c r="BX62" s="1070"/>
      <c r="BY62" s="1070"/>
      <c r="BZ62" s="1070"/>
      <c r="CA62" s="1070"/>
      <c r="CB62" s="1070"/>
      <c r="CC62" s="1070"/>
      <c r="CD62" s="1070"/>
      <c r="CE62" s="1070"/>
      <c r="CF62" s="1070"/>
      <c r="CG62" s="1071"/>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6"/>
    </row>
    <row r="63" spans="1:131" s="247" customFormat="1" ht="26.25" customHeight="1" thickBot="1" x14ac:dyDescent="0.25">
      <c r="A63" s="264" t="s">
        <v>
385</v>
      </c>
      <c r="B63" s="1008" t="s">
        <v>
402</v>
      </c>
      <c r="C63" s="1009"/>
      <c r="D63" s="1009"/>
      <c r="E63" s="1009"/>
      <c r="F63" s="1009"/>
      <c r="G63" s="1009"/>
      <c r="H63" s="1009"/>
      <c r="I63" s="1009"/>
      <c r="J63" s="1009"/>
      <c r="K63" s="1009"/>
      <c r="L63" s="1009"/>
      <c r="M63" s="1009"/>
      <c r="N63" s="1009"/>
      <c r="O63" s="1009"/>
      <c r="P63" s="1010"/>
      <c r="Q63" s="1023"/>
      <c r="R63" s="1024"/>
      <c r="S63" s="1024"/>
      <c r="T63" s="1024"/>
      <c r="U63" s="1024"/>
      <c r="V63" s="1024"/>
      <c r="W63" s="1024"/>
      <c r="X63" s="1024"/>
      <c r="Y63" s="1024"/>
      <c r="Z63" s="1024"/>
      <c r="AA63" s="1024"/>
      <c r="AB63" s="1024"/>
      <c r="AC63" s="1024"/>
      <c r="AD63" s="1024"/>
      <c r="AE63" s="1091"/>
      <c r="AF63" s="1092">
        <v>
2106</v>
      </c>
      <c r="AG63" s="782"/>
      <c r="AH63" s="782"/>
      <c r="AI63" s="782"/>
      <c r="AJ63" s="1093"/>
      <c r="AK63" s="1094"/>
      <c r="AL63" s="1024"/>
      <c r="AM63" s="1024"/>
      <c r="AN63" s="1024"/>
      <c r="AO63" s="1024"/>
      <c r="AP63" s="782"/>
      <c r="AQ63" s="782"/>
      <c r="AR63" s="782"/>
      <c r="AS63" s="782"/>
      <c r="AT63" s="782"/>
      <c r="AU63" s="782"/>
      <c r="AV63" s="782"/>
      <c r="AW63" s="782"/>
      <c r="AX63" s="782"/>
      <c r="AY63" s="782"/>
      <c r="AZ63" s="1088"/>
      <c r="BA63" s="1088"/>
      <c r="BB63" s="1088"/>
      <c r="BC63" s="1088"/>
      <c r="BD63" s="1088"/>
      <c r="BE63" s="783"/>
      <c r="BF63" s="783"/>
      <c r="BG63" s="783"/>
      <c r="BH63" s="783"/>
      <c r="BI63" s="784"/>
      <c r="BJ63" s="1089" t="s">
        <v>
403</v>
      </c>
      <c r="BK63" s="1015"/>
      <c r="BL63" s="1015"/>
      <c r="BM63" s="1015"/>
      <c r="BN63" s="1090"/>
      <c r="BO63" s="265"/>
      <c r="BP63" s="265"/>
      <c r="BQ63" s="262">
        <v>
57</v>
      </c>
      <c r="BR63" s="263"/>
      <c r="BS63" s="1069"/>
      <c r="BT63" s="1070"/>
      <c r="BU63" s="1070"/>
      <c r="BV63" s="1070"/>
      <c r="BW63" s="1070"/>
      <c r="BX63" s="1070"/>
      <c r="BY63" s="1070"/>
      <c r="BZ63" s="1070"/>
      <c r="CA63" s="1070"/>
      <c r="CB63" s="1070"/>
      <c r="CC63" s="1070"/>
      <c r="CD63" s="1070"/>
      <c r="CE63" s="1070"/>
      <c r="CF63" s="1070"/>
      <c r="CG63" s="1071"/>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069"/>
      <c r="BT64" s="1070"/>
      <c r="BU64" s="1070"/>
      <c r="BV64" s="1070"/>
      <c r="BW64" s="1070"/>
      <c r="BX64" s="1070"/>
      <c r="BY64" s="1070"/>
      <c r="BZ64" s="1070"/>
      <c r="CA64" s="1070"/>
      <c r="CB64" s="1070"/>
      <c r="CC64" s="1070"/>
      <c r="CD64" s="1070"/>
      <c r="CE64" s="1070"/>
      <c r="CF64" s="1070"/>
      <c r="CG64" s="1071"/>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6"/>
    </row>
    <row r="65" spans="1:131" s="247" customFormat="1" ht="26.25" customHeight="1" thickBot="1" x14ac:dyDescent="0.25">
      <c r="A65" s="252" t="s">
        <v>
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069"/>
      <c r="BT65" s="1070"/>
      <c r="BU65" s="1070"/>
      <c r="BV65" s="1070"/>
      <c r="BW65" s="1070"/>
      <c r="BX65" s="1070"/>
      <c r="BY65" s="1070"/>
      <c r="BZ65" s="1070"/>
      <c r="CA65" s="1070"/>
      <c r="CB65" s="1070"/>
      <c r="CC65" s="1070"/>
      <c r="CD65" s="1070"/>
      <c r="CE65" s="1070"/>
      <c r="CF65" s="1070"/>
      <c r="CG65" s="1071"/>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6"/>
    </row>
    <row r="66" spans="1:131" s="247" customFormat="1" ht="26.25" customHeight="1" x14ac:dyDescent="0.2">
      <c r="A66" s="1048" t="s">
        <v>
405</v>
      </c>
      <c r="B66" s="1049"/>
      <c r="C66" s="1049"/>
      <c r="D66" s="1049"/>
      <c r="E66" s="1049"/>
      <c r="F66" s="1049"/>
      <c r="G66" s="1049"/>
      <c r="H66" s="1049"/>
      <c r="I66" s="1049"/>
      <c r="J66" s="1049"/>
      <c r="K66" s="1049"/>
      <c r="L66" s="1049"/>
      <c r="M66" s="1049"/>
      <c r="N66" s="1049"/>
      <c r="O66" s="1049"/>
      <c r="P66" s="1050"/>
      <c r="Q66" s="1054" t="s">
        <v>
390</v>
      </c>
      <c r="R66" s="1055"/>
      <c r="S66" s="1055"/>
      <c r="T66" s="1055"/>
      <c r="U66" s="1056"/>
      <c r="V66" s="1054" t="s">
        <v>
406</v>
      </c>
      <c r="W66" s="1055"/>
      <c r="X66" s="1055"/>
      <c r="Y66" s="1055"/>
      <c r="Z66" s="1056"/>
      <c r="AA66" s="1054" t="s">
        <v>
392</v>
      </c>
      <c r="AB66" s="1055"/>
      <c r="AC66" s="1055"/>
      <c r="AD66" s="1055"/>
      <c r="AE66" s="1056"/>
      <c r="AF66" s="1060" t="s">
        <v>
407</v>
      </c>
      <c r="AG66" s="1061"/>
      <c r="AH66" s="1061"/>
      <c r="AI66" s="1061"/>
      <c r="AJ66" s="1062"/>
      <c r="AK66" s="1054" t="s">
        <v>
408</v>
      </c>
      <c r="AL66" s="1049"/>
      <c r="AM66" s="1049"/>
      <c r="AN66" s="1049"/>
      <c r="AO66" s="1050"/>
      <c r="AP66" s="1054" t="s">
        <v>
409</v>
      </c>
      <c r="AQ66" s="1055"/>
      <c r="AR66" s="1055"/>
      <c r="AS66" s="1055"/>
      <c r="AT66" s="1056"/>
      <c r="AU66" s="1054" t="s">
        <v>
410</v>
      </c>
      <c r="AV66" s="1055"/>
      <c r="AW66" s="1055"/>
      <c r="AX66" s="1055"/>
      <c r="AY66" s="1056"/>
      <c r="AZ66" s="1054" t="s">
        <v>
373</v>
      </c>
      <c r="BA66" s="1055"/>
      <c r="BB66" s="1055"/>
      <c r="BC66" s="1055"/>
      <c r="BD66" s="1067"/>
      <c r="BE66" s="265"/>
      <c r="BF66" s="265"/>
      <c r="BG66" s="265"/>
      <c r="BH66" s="265"/>
      <c r="BI66" s="265"/>
      <c r="BJ66" s="265"/>
      <c r="BK66" s="265"/>
      <c r="BL66" s="265"/>
      <c r="BM66" s="265"/>
      <c r="BN66" s="265"/>
      <c r="BO66" s="265"/>
      <c r="BP66" s="265"/>
      <c r="BQ66" s="262">
        <v>
60</v>
      </c>
      <c r="BR66" s="267"/>
      <c r="BS66" s="1017"/>
      <c r="BT66" s="1018"/>
      <c r="BU66" s="1018"/>
      <c r="BV66" s="1018"/>
      <c r="BW66" s="1018"/>
      <c r="BX66" s="1018"/>
      <c r="BY66" s="1018"/>
      <c r="BZ66" s="1018"/>
      <c r="CA66" s="1018"/>
      <c r="CB66" s="1018"/>
      <c r="CC66" s="1018"/>
      <c r="CD66" s="1018"/>
      <c r="CE66" s="1018"/>
      <c r="CF66" s="1018"/>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5"/>
      <c r="DW66" s="1006"/>
      <c r="DX66" s="1006"/>
      <c r="DY66" s="1006"/>
      <c r="DZ66" s="1007"/>
      <c r="EA66" s="246"/>
    </row>
    <row r="67" spans="1:131" s="247" customFormat="1" ht="26.25" customHeight="1" thickBot="1" x14ac:dyDescent="0.25">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68"/>
      <c r="BE67" s="265"/>
      <c r="BF67" s="265"/>
      <c r="BG67" s="265"/>
      <c r="BH67" s="265"/>
      <c r="BI67" s="265"/>
      <c r="BJ67" s="265"/>
      <c r="BK67" s="265"/>
      <c r="BL67" s="265"/>
      <c r="BM67" s="265"/>
      <c r="BN67" s="265"/>
      <c r="BO67" s="265"/>
      <c r="BP67" s="265"/>
      <c r="BQ67" s="262">
        <v>
61</v>
      </c>
      <c r="BR67" s="267"/>
      <c r="BS67" s="1017"/>
      <c r="BT67" s="1018"/>
      <c r="BU67" s="1018"/>
      <c r="BV67" s="1018"/>
      <c r="BW67" s="1018"/>
      <c r="BX67" s="1018"/>
      <c r="BY67" s="1018"/>
      <c r="BZ67" s="1018"/>
      <c r="CA67" s="1018"/>
      <c r="CB67" s="1018"/>
      <c r="CC67" s="1018"/>
      <c r="CD67" s="1018"/>
      <c r="CE67" s="1018"/>
      <c r="CF67" s="1018"/>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5"/>
      <c r="DW67" s="1006"/>
      <c r="DX67" s="1006"/>
      <c r="DY67" s="1006"/>
      <c r="DZ67" s="1007"/>
      <c r="EA67" s="246"/>
    </row>
    <row r="68" spans="1:131" s="247" customFormat="1" ht="26.25" customHeight="1" thickTop="1" x14ac:dyDescent="0.2">
      <c r="A68" s="258">
        <v>
1</v>
      </c>
      <c r="B68" s="1038" t="s">
        <v>
558</v>
      </c>
      <c r="C68" s="1039"/>
      <c r="D68" s="1039"/>
      <c r="E68" s="1039"/>
      <c r="F68" s="1039"/>
      <c r="G68" s="1039"/>
      <c r="H68" s="1039"/>
      <c r="I68" s="1039"/>
      <c r="J68" s="1039"/>
      <c r="K68" s="1039"/>
      <c r="L68" s="1039"/>
      <c r="M68" s="1039"/>
      <c r="N68" s="1039"/>
      <c r="O68" s="1039"/>
      <c r="P68" s="1040"/>
      <c r="Q68" s="1041">
        <v>
7961</v>
      </c>
      <c r="R68" s="1036"/>
      <c r="S68" s="1036"/>
      <c r="T68" s="1036"/>
      <c r="U68" s="1037"/>
      <c r="V68" s="1035">
        <v>
7475</v>
      </c>
      <c r="W68" s="1036"/>
      <c r="X68" s="1036"/>
      <c r="Y68" s="1036"/>
      <c r="Z68" s="1037"/>
      <c r="AA68" s="1035">
        <v>
486</v>
      </c>
      <c r="AB68" s="1036"/>
      <c r="AC68" s="1036"/>
      <c r="AD68" s="1036"/>
      <c r="AE68" s="1037"/>
      <c r="AF68" s="1035">
        <v>
486</v>
      </c>
      <c r="AG68" s="1036"/>
      <c r="AH68" s="1036"/>
      <c r="AI68" s="1036"/>
      <c r="AJ68" s="1037"/>
      <c r="AK68" s="1035">
        <v>
9</v>
      </c>
      <c r="AL68" s="1036"/>
      <c r="AM68" s="1036"/>
      <c r="AN68" s="1036"/>
      <c r="AO68" s="1037"/>
      <c r="AP68" s="1035">
        <v>
4476</v>
      </c>
      <c r="AQ68" s="1036"/>
      <c r="AR68" s="1036"/>
      <c r="AS68" s="1036"/>
      <c r="AT68" s="1037"/>
      <c r="AU68" s="1035">
        <v>
192</v>
      </c>
      <c r="AV68" s="1036"/>
      <c r="AW68" s="1036"/>
      <c r="AX68" s="1036"/>
      <c r="AY68" s="1037"/>
      <c r="AZ68" s="1033"/>
      <c r="BA68" s="1033"/>
      <c r="BB68" s="1033"/>
      <c r="BC68" s="1033"/>
      <c r="BD68" s="1034"/>
      <c r="BE68" s="265"/>
      <c r="BF68" s="265"/>
      <c r="BG68" s="265"/>
      <c r="BH68" s="265"/>
      <c r="BI68" s="265"/>
      <c r="BJ68" s="265"/>
      <c r="BK68" s="265"/>
      <c r="BL68" s="265"/>
      <c r="BM68" s="265"/>
      <c r="BN68" s="265"/>
      <c r="BO68" s="265"/>
      <c r="BP68" s="265"/>
      <c r="BQ68" s="262">
        <v>
62</v>
      </c>
      <c r="BR68" s="267"/>
      <c r="BS68" s="1017"/>
      <c r="BT68" s="1018"/>
      <c r="BU68" s="1018"/>
      <c r="BV68" s="1018"/>
      <c r="BW68" s="1018"/>
      <c r="BX68" s="1018"/>
      <c r="BY68" s="1018"/>
      <c r="BZ68" s="1018"/>
      <c r="CA68" s="1018"/>
      <c r="CB68" s="1018"/>
      <c r="CC68" s="1018"/>
      <c r="CD68" s="1018"/>
      <c r="CE68" s="1018"/>
      <c r="CF68" s="1018"/>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5"/>
      <c r="DW68" s="1006"/>
      <c r="DX68" s="1006"/>
      <c r="DY68" s="1006"/>
      <c r="DZ68" s="1007"/>
      <c r="EA68" s="246"/>
    </row>
    <row r="69" spans="1:131" s="247" customFormat="1" ht="26.25" customHeight="1" x14ac:dyDescent="0.2">
      <c r="A69" s="261">
        <v>
2</v>
      </c>
      <c r="B69" s="798" t="s">
        <v>
559</v>
      </c>
      <c r="C69" s="799"/>
      <c r="D69" s="799"/>
      <c r="E69" s="799"/>
      <c r="F69" s="799"/>
      <c r="G69" s="799"/>
      <c r="H69" s="799"/>
      <c r="I69" s="799"/>
      <c r="J69" s="799"/>
      <c r="K69" s="799"/>
      <c r="L69" s="799"/>
      <c r="M69" s="799"/>
      <c r="N69" s="799"/>
      <c r="O69" s="799"/>
      <c r="P69" s="800"/>
      <c r="Q69" s="801">
        <v>
144168</v>
      </c>
      <c r="R69" s="796"/>
      <c r="S69" s="796"/>
      <c r="T69" s="796"/>
      <c r="U69" s="797"/>
      <c r="V69" s="795">
        <v>
138019</v>
      </c>
      <c r="W69" s="796"/>
      <c r="X69" s="796"/>
      <c r="Y69" s="796"/>
      <c r="Z69" s="797"/>
      <c r="AA69" s="795">
        <v>
6149</v>
      </c>
      <c r="AB69" s="796"/>
      <c r="AC69" s="796"/>
      <c r="AD69" s="796"/>
      <c r="AE69" s="797"/>
      <c r="AF69" s="795">
        <v>
32354</v>
      </c>
      <c r="AG69" s="796"/>
      <c r="AH69" s="796"/>
      <c r="AI69" s="796"/>
      <c r="AJ69" s="797"/>
      <c r="AK69" s="795" t="s">
        <v>
563</v>
      </c>
      <c r="AL69" s="796"/>
      <c r="AM69" s="796"/>
      <c r="AN69" s="796"/>
      <c r="AO69" s="797"/>
      <c r="AP69" s="795" t="s">
        <v>
563</v>
      </c>
      <c r="AQ69" s="796"/>
      <c r="AR69" s="796"/>
      <c r="AS69" s="796"/>
      <c r="AT69" s="797"/>
      <c r="AU69" s="795" t="s">
        <v>
563</v>
      </c>
      <c r="AV69" s="796"/>
      <c r="AW69" s="796"/>
      <c r="AX69" s="796"/>
      <c r="AY69" s="797"/>
      <c r="AZ69" s="786" t="s">
        <v>
565</v>
      </c>
      <c r="BA69" s="786"/>
      <c r="BB69" s="786"/>
      <c r="BC69" s="786"/>
      <c r="BD69" s="787"/>
      <c r="BE69" s="265"/>
      <c r="BF69" s="265"/>
      <c r="BG69" s="265"/>
      <c r="BH69" s="265"/>
      <c r="BI69" s="265"/>
      <c r="BJ69" s="265"/>
      <c r="BK69" s="265"/>
      <c r="BL69" s="265"/>
      <c r="BM69" s="265"/>
      <c r="BN69" s="265"/>
      <c r="BO69" s="265"/>
      <c r="BP69" s="265"/>
      <c r="BQ69" s="262">
        <v>
63</v>
      </c>
      <c r="BR69" s="267"/>
      <c r="BS69" s="1017"/>
      <c r="BT69" s="1018"/>
      <c r="BU69" s="1018"/>
      <c r="BV69" s="1018"/>
      <c r="BW69" s="1018"/>
      <c r="BX69" s="1018"/>
      <c r="BY69" s="1018"/>
      <c r="BZ69" s="1018"/>
      <c r="CA69" s="1018"/>
      <c r="CB69" s="1018"/>
      <c r="CC69" s="1018"/>
      <c r="CD69" s="1018"/>
      <c r="CE69" s="1018"/>
      <c r="CF69" s="1018"/>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5"/>
      <c r="DW69" s="1006"/>
      <c r="DX69" s="1006"/>
      <c r="DY69" s="1006"/>
      <c r="DZ69" s="1007"/>
      <c r="EA69" s="246"/>
    </row>
    <row r="70" spans="1:131" s="247" customFormat="1" ht="26.25" customHeight="1" x14ac:dyDescent="0.2">
      <c r="A70" s="261">
        <v>
3</v>
      </c>
      <c r="B70" s="798" t="s">
        <v>
560</v>
      </c>
      <c r="C70" s="799"/>
      <c r="D70" s="799"/>
      <c r="E70" s="799"/>
      <c r="F70" s="799"/>
      <c r="G70" s="799"/>
      <c r="H70" s="799"/>
      <c r="I70" s="799"/>
      <c r="J70" s="799"/>
      <c r="K70" s="799"/>
      <c r="L70" s="799"/>
      <c r="M70" s="799"/>
      <c r="N70" s="799"/>
      <c r="O70" s="799"/>
      <c r="P70" s="800"/>
      <c r="Q70" s="801">
        <v>
76940</v>
      </c>
      <c r="R70" s="796"/>
      <c r="S70" s="796"/>
      <c r="T70" s="796"/>
      <c r="U70" s="797"/>
      <c r="V70" s="795">
        <v>
73165</v>
      </c>
      <c r="W70" s="796"/>
      <c r="X70" s="796"/>
      <c r="Y70" s="796"/>
      <c r="Z70" s="797"/>
      <c r="AA70" s="795">
        <v>
3775</v>
      </c>
      <c r="AB70" s="796"/>
      <c r="AC70" s="796"/>
      <c r="AD70" s="796"/>
      <c r="AE70" s="797"/>
      <c r="AF70" s="795">
        <v>
3775</v>
      </c>
      <c r="AG70" s="796"/>
      <c r="AH70" s="796"/>
      <c r="AI70" s="796"/>
      <c r="AJ70" s="797"/>
      <c r="AK70" s="795">
        <v>
7300</v>
      </c>
      <c r="AL70" s="796"/>
      <c r="AM70" s="796"/>
      <c r="AN70" s="796"/>
      <c r="AO70" s="797"/>
      <c r="AP70" s="795">
        <v>
42318</v>
      </c>
      <c r="AQ70" s="796"/>
      <c r="AR70" s="796"/>
      <c r="AS70" s="796"/>
      <c r="AT70" s="797"/>
      <c r="AU70" s="795">
        <v>
846</v>
      </c>
      <c r="AV70" s="796"/>
      <c r="AW70" s="796"/>
      <c r="AX70" s="796"/>
      <c r="AY70" s="797"/>
      <c r="AZ70" s="786"/>
      <c r="BA70" s="786"/>
      <c r="BB70" s="786"/>
      <c r="BC70" s="786"/>
      <c r="BD70" s="787"/>
      <c r="BE70" s="265"/>
      <c r="BF70" s="265"/>
      <c r="BG70" s="265"/>
      <c r="BH70" s="265"/>
      <c r="BI70" s="265"/>
      <c r="BJ70" s="265"/>
      <c r="BK70" s="265"/>
      <c r="BL70" s="265"/>
      <c r="BM70" s="265"/>
      <c r="BN70" s="265"/>
      <c r="BO70" s="265"/>
      <c r="BP70" s="265"/>
      <c r="BQ70" s="262">
        <v>
64</v>
      </c>
      <c r="BR70" s="267"/>
      <c r="BS70" s="1017"/>
      <c r="BT70" s="1018"/>
      <c r="BU70" s="1018"/>
      <c r="BV70" s="1018"/>
      <c r="BW70" s="1018"/>
      <c r="BX70" s="1018"/>
      <c r="BY70" s="1018"/>
      <c r="BZ70" s="1018"/>
      <c r="CA70" s="1018"/>
      <c r="CB70" s="1018"/>
      <c r="CC70" s="1018"/>
      <c r="CD70" s="1018"/>
      <c r="CE70" s="1018"/>
      <c r="CF70" s="1018"/>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5"/>
      <c r="DW70" s="1006"/>
      <c r="DX70" s="1006"/>
      <c r="DY70" s="1006"/>
      <c r="DZ70" s="1007"/>
      <c r="EA70" s="246"/>
    </row>
    <row r="71" spans="1:131" s="247" customFormat="1" ht="26.25" customHeight="1" x14ac:dyDescent="0.2">
      <c r="A71" s="261">
        <v>
4</v>
      </c>
      <c r="B71" s="798" t="s">
        <v>
561</v>
      </c>
      <c r="C71" s="799"/>
      <c r="D71" s="799"/>
      <c r="E71" s="799"/>
      <c r="F71" s="799"/>
      <c r="G71" s="799"/>
      <c r="H71" s="799"/>
      <c r="I71" s="799"/>
      <c r="J71" s="799"/>
      <c r="K71" s="799"/>
      <c r="L71" s="799"/>
      <c r="M71" s="799"/>
      <c r="N71" s="799"/>
      <c r="O71" s="799"/>
      <c r="P71" s="800"/>
      <c r="Q71" s="801">
        <v>
6933</v>
      </c>
      <c r="R71" s="796"/>
      <c r="S71" s="796"/>
      <c r="T71" s="796"/>
      <c r="U71" s="797"/>
      <c r="V71" s="795">
        <v>
6850</v>
      </c>
      <c r="W71" s="796"/>
      <c r="X71" s="796"/>
      <c r="Y71" s="796"/>
      <c r="Z71" s="797"/>
      <c r="AA71" s="795">
        <v>
82</v>
      </c>
      <c r="AB71" s="796"/>
      <c r="AC71" s="796"/>
      <c r="AD71" s="796"/>
      <c r="AE71" s="797"/>
      <c r="AF71" s="795">
        <v>
82</v>
      </c>
      <c r="AG71" s="796"/>
      <c r="AH71" s="796"/>
      <c r="AI71" s="796"/>
      <c r="AJ71" s="797"/>
      <c r="AK71" s="795">
        <v>
2485</v>
      </c>
      <c r="AL71" s="796"/>
      <c r="AM71" s="796"/>
      <c r="AN71" s="796"/>
      <c r="AO71" s="797"/>
      <c r="AP71" s="795" t="s">
        <v>
563</v>
      </c>
      <c r="AQ71" s="796"/>
      <c r="AR71" s="796"/>
      <c r="AS71" s="796"/>
      <c r="AT71" s="797"/>
      <c r="AU71" s="795" t="s">
        <v>
563</v>
      </c>
      <c r="AV71" s="796"/>
      <c r="AW71" s="796"/>
      <c r="AX71" s="796"/>
      <c r="AY71" s="797"/>
      <c r="AZ71" s="786"/>
      <c r="BA71" s="786"/>
      <c r="BB71" s="786"/>
      <c r="BC71" s="786"/>
      <c r="BD71" s="787"/>
      <c r="BE71" s="265"/>
      <c r="BF71" s="265"/>
      <c r="BG71" s="265"/>
      <c r="BH71" s="265"/>
      <c r="BI71" s="265"/>
      <c r="BJ71" s="265"/>
      <c r="BK71" s="265"/>
      <c r="BL71" s="265"/>
      <c r="BM71" s="265"/>
      <c r="BN71" s="265"/>
      <c r="BO71" s="265"/>
      <c r="BP71" s="265"/>
      <c r="BQ71" s="262">
        <v>
65</v>
      </c>
      <c r="BR71" s="267"/>
      <c r="BS71" s="1017"/>
      <c r="BT71" s="1018"/>
      <c r="BU71" s="1018"/>
      <c r="BV71" s="1018"/>
      <c r="BW71" s="1018"/>
      <c r="BX71" s="1018"/>
      <c r="BY71" s="1018"/>
      <c r="BZ71" s="1018"/>
      <c r="CA71" s="1018"/>
      <c r="CB71" s="1018"/>
      <c r="CC71" s="1018"/>
      <c r="CD71" s="1018"/>
      <c r="CE71" s="1018"/>
      <c r="CF71" s="1018"/>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5"/>
      <c r="DW71" s="1006"/>
      <c r="DX71" s="1006"/>
      <c r="DY71" s="1006"/>
      <c r="DZ71" s="1007"/>
      <c r="EA71" s="246"/>
    </row>
    <row r="72" spans="1:131" s="247" customFormat="1" ht="26.25" customHeight="1" x14ac:dyDescent="0.2">
      <c r="A72" s="261">
        <v>
5</v>
      </c>
      <c r="B72" s="798" t="s">
        <v>
562</v>
      </c>
      <c r="C72" s="799"/>
      <c r="D72" s="799"/>
      <c r="E72" s="799"/>
      <c r="F72" s="799"/>
      <c r="G72" s="799"/>
      <c r="H72" s="799"/>
      <c r="I72" s="799"/>
      <c r="J72" s="799"/>
      <c r="K72" s="799"/>
      <c r="L72" s="799"/>
      <c r="M72" s="799"/>
      <c r="N72" s="799"/>
      <c r="O72" s="799"/>
      <c r="P72" s="800"/>
      <c r="Q72" s="801">
        <v>
1385861</v>
      </c>
      <c r="R72" s="796"/>
      <c r="S72" s="796"/>
      <c r="T72" s="796"/>
      <c r="U72" s="797"/>
      <c r="V72" s="795">
        <v>
1346246</v>
      </c>
      <c r="W72" s="796"/>
      <c r="X72" s="796"/>
      <c r="Y72" s="796"/>
      <c r="Z72" s="797"/>
      <c r="AA72" s="795">
        <v>
39615</v>
      </c>
      <c r="AB72" s="796"/>
      <c r="AC72" s="796"/>
      <c r="AD72" s="796"/>
      <c r="AE72" s="797"/>
      <c r="AF72" s="795">
        <v>
39615</v>
      </c>
      <c r="AG72" s="796"/>
      <c r="AH72" s="796"/>
      <c r="AI72" s="796"/>
      <c r="AJ72" s="797"/>
      <c r="AK72" s="795">
        <v>
13582</v>
      </c>
      <c r="AL72" s="796"/>
      <c r="AM72" s="796"/>
      <c r="AN72" s="796"/>
      <c r="AO72" s="797"/>
      <c r="AP72" s="795" t="s">
        <v>
563</v>
      </c>
      <c r="AQ72" s="796"/>
      <c r="AR72" s="796"/>
      <c r="AS72" s="796"/>
      <c r="AT72" s="797"/>
      <c r="AU72" s="795" t="s">
        <v>
563</v>
      </c>
      <c r="AV72" s="796"/>
      <c r="AW72" s="796"/>
      <c r="AX72" s="796"/>
      <c r="AY72" s="797"/>
      <c r="AZ72" s="786"/>
      <c r="BA72" s="786"/>
      <c r="BB72" s="786"/>
      <c r="BC72" s="786"/>
      <c r="BD72" s="787"/>
      <c r="BE72" s="265"/>
      <c r="BF72" s="265"/>
      <c r="BG72" s="265"/>
      <c r="BH72" s="265"/>
      <c r="BI72" s="265"/>
      <c r="BJ72" s="265"/>
      <c r="BK72" s="265"/>
      <c r="BL72" s="265"/>
      <c r="BM72" s="265"/>
      <c r="BN72" s="265"/>
      <c r="BO72" s="265"/>
      <c r="BP72" s="265"/>
      <c r="BQ72" s="262">
        <v>
66</v>
      </c>
      <c r="BR72" s="267"/>
      <c r="BS72" s="1017"/>
      <c r="BT72" s="1018"/>
      <c r="BU72" s="1018"/>
      <c r="BV72" s="1018"/>
      <c r="BW72" s="1018"/>
      <c r="BX72" s="1018"/>
      <c r="BY72" s="1018"/>
      <c r="BZ72" s="1018"/>
      <c r="CA72" s="1018"/>
      <c r="CB72" s="1018"/>
      <c r="CC72" s="1018"/>
      <c r="CD72" s="1018"/>
      <c r="CE72" s="1018"/>
      <c r="CF72" s="1018"/>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5"/>
      <c r="DW72" s="1006"/>
      <c r="DX72" s="1006"/>
      <c r="DY72" s="1006"/>
      <c r="DZ72" s="1007"/>
      <c r="EA72" s="246"/>
    </row>
    <row r="73" spans="1:131" s="247" customFormat="1" ht="26.25" customHeight="1" x14ac:dyDescent="0.2">
      <c r="A73" s="261">
        <v>
6</v>
      </c>
      <c r="B73" s="798"/>
      <c r="C73" s="799"/>
      <c r="D73" s="799"/>
      <c r="E73" s="799"/>
      <c r="F73" s="799"/>
      <c r="G73" s="799"/>
      <c r="H73" s="799"/>
      <c r="I73" s="799"/>
      <c r="J73" s="799"/>
      <c r="K73" s="799"/>
      <c r="L73" s="799"/>
      <c r="M73" s="799"/>
      <c r="N73" s="799"/>
      <c r="O73" s="799"/>
      <c r="P73" s="800"/>
      <c r="Q73" s="801"/>
      <c r="R73" s="796"/>
      <c r="S73" s="796"/>
      <c r="T73" s="796"/>
      <c r="U73" s="797"/>
      <c r="V73" s="795"/>
      <c r="W73" s="796"/>
      <c r="X73" s="796"/>
      <c r="Y73" s="796"/>
      <c r="Z73" s="797"/>
      <c r="AA73" s="795"/>
      <c r="AB73" s="796"/>
      <c r="AC73" s="796"/>
      <c r="AD73" s="796"/>
      <c r="AE73" s="797"/>
      <c r="AF73" s="795"/>
      <c r="AG73" s="796"/>
      <c r="AH73" s="796"/>
      <c r="AI73" s="796"/>
      <c r="AJ73" s="797"/>
      <c r="AK73" s="795"/>
      <c r="AL73" s="796"/>
      <c r="AM73" s="796"/>
      <c r="AN73" s="796"/>
      <c r="AO73" s="797"/>
      <c r="AP73" s="795"/>
      <c r="AQ73" s="796"/>
      <c r="AR73" s="796"/>
      <c r="AS73" s="796"/>
      <c r="AT73" s="797"/>
      <c r="AU73" s="795"/>
      <c r="AV73" s="796"/>
      <c r="AW73" s="796"/>
      <c r="AX73" s="796"/>
      <c r="AY73" s="797"/>
      <c r="AZ73" s="786"/>
      <c r="BA73" s="786"/>
      <c r="BB73" s="786"/>
      <c r="BC73" s="786"/>
      <c r="BD73" s="787"/>
      <c r="BE73" s="265"/>
      <c r="BF73" s="265"/>
      <c r="BG73" s="265"/>
      <c r="BH73" s="265"/>
      <c r="BI73" s="265"/>
      <c r="BJ73" s="265"/>
      <c r="BK73" s="265"/>
      <c r="BL73" s="265"/>
      <c r="BM73" s="265"/>
      <c r="BN73" s="265"/>
      <c r="BO73" s="265"/>
      <c r="BP73" s="265"/>
      <c r="BQ73" s="262">
        <v>
67</v>
      </c>
      <c r="BR73" s="267"/>
      <c r="BS73" s="1017"/>
      <c r="BT73" s="1018"/>
      <c r="BU73" s="1018"/>
      <c r="BV73" s="1018"/>
      <c r="BW73" s="1018"/>
      <c r="BX73" s="1018"/>
      <c r="BY73" s="1018"/>
      <c r="BZ73" s="1018"/>
      <c r="CA73" s="1018"/>
      <c r="CB73" s="1018"/>
      <c r="CC73" s="1018"/>
      <c r="CD73" s="1018"/>
      <c r="CE73" s="1018"/>
      <c r="CF73" s="1018"/>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5"/>
      <c r="DW73" s="1006"/>
      <c r="DX73" s="1006"/>
      <c r="DY73" s="1006"/>
      <c r="DZ73" s="1007"/>
      <c r="EA73" s="246"/>
    </row>
    <row r="74" spans="1:131" s="247" customFormat="1" ht="26.25" customHeight="1" x14ac:dyDescent="0.2">
      <c r="A74" s="261">
        <v>
7</v>
      </c>
      <c r="B74" s="798"/>
      <c r="C74" s="799"/>
      <c r="D74" s="799"/>
      <c r="E74" s="799"/>
      <c r="F74" s="799"/>
      <c r="G74" s="799"/>
      <c r="H74" s="799"/>
      <c r="I74" s="799"/>
      <c r="J74" s="799"/>
      <c r="K74" s="799"/>
      <c r="L74" s="799"/>
      <c r="M74" s="799"/>
      <c r="N74" s="799"/>
      <c r="O74" s="799"/>
      <c r="P74" s="800"/>
      <c r="Q74" s="1032"/>
      <c r="R74" s="785"/>
      <c r="S74" s="785"/>
      <c r="T74" s="785"/>
      <c r="U74" s="785"/>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785"/>
      <c r="AV74" s="785"/>
      <c r="AW74" s="785"/>
      <c r="AX74" s="785"/>
      <c r="AY74" s="785"/>
      <c r="AZ74" s="786"/>
      <c r="BA74" s="786"/>
      <c r="BB74" s="786"/>
      <c r="BC74" s="786"/>
      <c r="BD74" s="787"/>
      <c r="BE74" s="265"/>
      <c r="BF74" s="265"/>
      <c r="BG74" s="265"/>
      <c r="BH74" s="265"/>
      <c r="BI74" s="265"/>
      <c r="BJ74" s="265"/>
      <c r="BK74" s="265"/>
      <c r="BL74" s="265"/>
      <c r="BM74" s="265"/>
      <c r="BN74" s="265"/>
      <c r="BO74" s="265"/>
      <c r="BP74" s="265"/>
      <c r="BQ74" s="262">
        <v>
68</v>
      </c>
      <c r="BR74" s="267"/>
      <c r="BS74" s="1017"/>
      <c r="BT74" s="1018"/>
      <c r="BU74" s="1018"/>
      <c r="BV74" s="1018"/>
      <c r="BW74" s="1018"/>
      <c r="BX74" s="1018"/>
      <c r="BY74" s="1018"/>
      <c r="BZ74" s="1018"/>
      <c r="CA74" s="1018"/>
      <c r="CB74" s="1018"/>
      <c r="CC74" s="1018"/>
      <c r="CD74" s="1018"/>
      <c r="CE74" s="1018"/>
      <c r="CF74" s="1018"/>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5"/>
      <c r="DW74" s="1006"/>
      <c r="DX74" s="1006"/>
      <c r="DY74" s="1006"/>
      <c r="DZ74" s="1007"/>
      <c r="EA74" s="246"/>
    </row>
    <row r="75" spans="1:131" s="247" customFormat="1" ht="26.25" customHeight="1" x14ac:dyDescent="0.2">
      <c r="A75" s="261">
        <v>
8</v>
      </c>
      <c r="B75" s="798"/>
      <c r="C75" s="799"/>
      <c r="D75" s="799"/>
      <c r="E75" s="799"/>
      <c r="F75" s="799"/>
      <c r="G75" s="799"/>
      <c r="H75" s="799"/>
      <c r="I75" s="799"/>
      <c r="J75" s="799"/>
      <c r="K75" s="799"/>
      <c r="L75" s="799"/>
      <c r="M75" s="799"/>
      <c r="N75" s="799"/>
      <c r="O75" s="799"/>
      <c r="P75" s="800"/>
      <c r="Q75" s="801"/>
      <c r="R75" s="796"/>
      <c r="S75" s="796"/>
      <c r="T75" s="796"/>
      <c r="U75" s="797"/>
      <c r="V75" s="795"/>
      <c r="W75" s="796"/>
      <c r="X75" s="796"/>
      <c r="Y75" s="796"/>
      <c r="Z75" s="797"/>
      <c r="AA75" s="795"/>
      <c r="AB75" s="796"/>
      <c r="AC75" s="796"/>
      <c r="AD75" s="796"/>
      <c r="AE75" s="797"/>
      <c r="AF75" s="795"/>
      <c r="AG75" s="796"/>
      <c r="AH75" s="796"/>
      <c r="AI75" s="796"/>
      <c r="AJ75" s="797"/>
      <c r="AK75" s="795"/>
      <c r="AL75" s="796"/>
      <c r="AM75" s="796"/>
      <c r="AN75" s="796"/>
      <c r="AO75" s="797"/>
      <c r="AP75" s="795"/>
      <c r="AQ75" s="796"/>
      <c r="AR75" s="796"/>
      <c r="AS75" s="796"/>
      <c r="AT75" s="797"/>
      <c r="AU75" s="795"/>
      <c r="AV75" s="796"/>
      <c r="AW75" s="796"/>
      <c r="AX75" s="796"/>
      <c r="AY75" s="797"/>
      <c r="AZ75" s="786"/>
      <c r="BA75" s="786"/>
      <c r="BB75" s="786"/>
      <c r="BC75" s="786"/>
      <c r="BD75" s="787"/>
      <c r="BE75" s="265"/>
      <c r="BF75" s="265"/>
      <c r="BG75" s="265"/>
      <c r="BH75" s="265"/>
      <c r="BI75" s="265"/>
      <c r="BJ75" s="265"/>
      <c r="BK75" s="265"/>
      <c r="BL75" s="265"/>
      <c r="BM75" s="265"/>
      <c r="BN75" s="265"/>
      <c r="BO75" s="265"/>
      <c r="BP75" s="265"/>
      <c r="BQ75" s="262">
        <v>
69</v>
      </c>
      <c r="BR75" s="267"/>
      <c r="BS75" s="1017"/>
      <c r="BT75" s="1018"/>
      <c r="BU75" s="1018"/>
      <c r="BV75" s="1018"/>
      <c r="BW75" s="1018"/>
      <c r="BX75" s="1018"/>
      <c r="BY75" s="1018"/>
      <c r="BZ75" s="1018"/>
      <c r="CA75" s="1018"/>
      <c r="CB75" s="1018"/>
      <c r="CC75" s="1018"/>
      <c r="CD75" s="1018"/>
      <c r="CE75" s="1018"/>
      <c r="CF75" s="1018"/>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5"/>
      <c r="DW75" s="1006"/>
      <c r="DX75" s="1006"/>
      <c r="DY75" s="1006"/>
      <c r="DZ75" s="1007"/>
      <c r="EA75" s="246"/>
    </row>
    <row r="76" spans="1:131" s="247" customFormat="1" ht="26.25" customHeight="1" x14ac:dyDescent="0.2">
      <c r="A76" s="261">
        <v>
9</v>
      </c>
      <c r="B76" s="798"/>
      <c r="C76" s="799"/>
      <c r="D76" s="799"/>
      <c r="E76" s="799"/>
      <c r="F76" s="799"/>
      <c r="G76" s="799"/>
      <c r="H76" s="799"/>
      <c r="I76" s="799"/>
      <c r="J76" s="799"/>
      <c r="K76" s="799"/>
      <c r="L76" s="799"/>
      <c r="M76" s="799"/>
      <c r="N76" s="799"/>
      <c r="O76" s="799"/>
      <c r="P76" s="800"/>
      <c r="Q76" s="801"/>
      <c r="R76" s="796"/>
      <c r="S76" s="796"/>
      <c r="T76" s="796"/>
      <c r="U76" s="797"/>
      <c r="V76" s="795"/>
      <c r="W76" s="796"/>
      <c r="X76" s="796"/>
      <c r="Y76" s="796"/>
      <c r="Z76" s="797"/>
      <c r="AA76" s="795"/>
      <c r="AB76" s="796"/>
      <c r="AC76" s="796"/>
      <c r="AD76" s="796"/>
      <c r="AE76" s="797"/>
      <c r="AF76" s="795"/>
      <c r="AG76" s="796"/>
      <c r="AH76" s="796"/>
      <c r="AI76" s="796"/>
      <c r="AJ76" s="797"/>
      <c r="AK76" s="795"/>
      <c r="AL76" s="796"/>
      <c r="AM76" s="796"/>
      <c r="AN76" s="796"/>
      <c r="AO76" s="797"/>
      <c r="AP76" s="795"/>
      <c r="AQ76" s="796"/>
      <c r="AR76" s="796"/>
      <c r="AS76" s="796"/>
      <c r="AT76" s="797"/>
      <c r="AU76" s="795"/>
      <c r="AV76" s="796"/>
      <c r="AW76" s="796"/>
      <c r="AX76" s="796"/>
      <c r="AY76" s="797"/>
      <c r="AZ76" s="786"/>
      <c r="BA76" s="786"/>
      <c r="BB76" s="786"/>
      <c r="BC76" s="786"/>
      <c r="BD76" s="787"/>
      <c r="BE76" s="265"/>
      <c r="BF76" s="265"/>
      <c r="BG76" s="265"/>
      <c r="BH76" s="265"/>
      <c r="BI76" s="265"/>
      <c r="BJ76" s="265"/>
      <c r="BK76" s="265"/>
      <c r="BL76" s="265"/>
      <c r="BM76" s="265"/>
      <c r="BN76" s="265"/>
      <c r="BO76" s="265"/>
      <c r="BP76" s="265"/>
      <c r="BQ76" s="262">
        <v>
70</v>
      </c>
      <c r="BR76" s="267"/>
      <c r="BS76" s="1017"/>
      <c r="BT76" s="1018"/>
      <c r="BU76" s="1018"/>
      <c r="BV76" s="1018"/>
      <c r="BW76" s="1018"/>
      <c r="BX76" s="1018"/>
      <c r="BY76" s="1018"/>
      <c r="BZ76" s="1018"/>
      <c r="CA76" s="1018"/>
      <c r="CB76" s="1018"/>
      <c r="CC76" s="1018"/>
      <c r="CD76" s="1018"/>
      <c r="CE76" s="1018"/>
      <c r="CF76" s="1018"/>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5"/>
      <c r="DW76" s="1006"/>
      <c r="DX76" s="1006"/>
      <c r="DY76" s="1006"/>
      <c r="DZ76" s="1007"/>
      <c r="EA76" s="246"/>
    </row>
    <row r="77" spans="1:131" s="247" customFormat="1" ht="26.25" customHeight="1" x14ac:dyDescent="0.2">
      <c r="A77" s="261">
        <v>
10</v>
      </c>
      <c r="B77" s="798"/>
      <c r="C77" s="799"/>
      <c r="D77" s="799"/>
      <c r="E77" s="799"/>
      <c r="F77" s="799"/>
      <c r="G77" s="799"/>
      <c r="H77" s="799"/>
      <c r="I77" s="799"/>
      <c r="J77" s="799"/>
      <c r="K77" s="799"/>
      <c r="L77" s="799"/>
      <c r="M77" s="799"/>
      <c r="N77" s="799"/>
      <c r="O77" s="799"/>
      <c r="P77" s="800"/>
      <c r="Q77" s="801"/>
      <c r="R77" s="796"/>
      <c r="S77" s="796"/>
      <c r="T77" s="796"/>
      <c r="U77" s="797"/>
      <c r="V77" s="795"/>
      <c r="W77" s="796"/>
      <c r="X77" s="796"/>
      <c r="Y77" s="796"/>
      <c r="Z77" s="797"/>
      <c r="AA77" s="795"/>
      <c r="AB77" s="796"/>
      <c r="AC77" s="796"/>
      <c r="AD77" s="796"/>
      <c r="AE77" s="797"/>
      <c r="AF77" s="795"/>
      <c r="AG77" s="796"/>
      <c r="AH77" s="796"/>
      <c r="AI77" s="796"/>
      <c r="AJ77" s="797"/>
      <c r="AK77" s="795"/>
      <c r="AL77" s="796"/>
      <c r="AM77" s="796"/>
      <c r="AN77" s="796"/>
      <c r="AO77" s="797"/>
      <c r="AP77" s="795"/>
      <c r="AQ77" s="796"/>
      <c r="AR77" s="796"/>
      <c r="AS77" s="796"/>
      <c r="AT77" s="797"/>
      <c r="AU77" s="795"/>
      <c r="AV77" s="796"/>
      <c r="AW77" s="796"/>
      <c r="AX77" s="796"/>
      <c r="AY77" s="797"/>
      <c r="AZ77" s="786"/>
      <c r="BA77" s="786"/>
      <c r="BB77" s="786"/>
      <c r="BC77" s="786"/>
      <c r="BD77" s="787"/>
      <c r="BE77" s="265"/>
      <c r="BF77" s="265"/>
      <c r="BG77" s="265"/>
      <c r="BH77" s="265"/>
      <c r="BI77" s="265"/>
      <c r="BJ77" s="265"/>
      <c r="BK77" s="265"/>
      <c r="BL77" s="265"/>
      <c r="BM77" s="265"/>
      <c r="BN77" s="265"/>
      <c r="BO77" s="265"/>
      <c r="BP77" s="265"/>
      <c r="BQ77" s="262">
        <v>
71</v>
      </c>
      <c r="BR77" s="267"/>
      <c r="BS77" s="1017"/>
      <c r="BT77" s="1018"/>
      <c r="BU77" s="1018"/>
      <c r="BV77" s="1018"/>
      <c r="BW77" s="1018"/>
      <c r="BX77" s="1018"/>
      <c r="BY77" s="1018"/>
      <c r="BZ77" s="1018"/>
      <c r="CA77" s="1018"/>
      <c r="CB77" s="1018"/>
      <c r="CC77" s="1018"/>
      <c r="CD77" s="1018"/>
      <c r="CE77" s="1018"/>
      <c r="CF77" s="1018"/>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5"/>
      <c r="DW77" s="1006"/>
      <c r="DX77" s="1006"/>
      <c r="DY77" s="1006"/>
      <c r="DZ77" s="1007"/>
      <c r="EA77" s="246"/>
    </row>
    <row r="78" spans="1:131" s="247" customFormat="1" ht="26.25" customHeight="1" x14ac:dyDescent="0.2">
      <c r="A78" s="261">
        <v>
11</v>
      </c>
      <c r="B78" s="798"/>
      <c r="C78" s="799"/>
      <c r="D78" s="799"/>
      <c r="E78" s="799"/>
      <c r="F78" s="799"/>
      <c r="G78" s="799"/>
      <c r="H78" s="799"/>
      <c r="I78" s="799"/>
      <c r="J78" s="799"/>
      <c r="K78" s="799"/>
      <c r="L78" s="799"/>
      <c r="M78" s="799"/>
      <c r="N78" s="799"/>
      <c r="O78" s="799"/>
      <c r="P78" s="800"/>
      <c r="Q78" s="1032"/>
      <c r="R78" s="785"/>
      <c r="S78" s="785"/>
      <c r="T78" s="785"/>
      <c r="U78" s="785"/>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5"/>
      <c r="AY78" s="785"/>
      <c r="AZ78" s="786"/>
      <c r="BA78" s="786"/>
      <c r="BB78" s="786"/>
      <c r="BC78" s="786"/>
      <c r="BD78" s="787"/>
      <c r="BE78" s="265"/>
      <c r="BF78" s="265"/>
      <c r="BG78" s="265"/>
      <c r="BH78" s="265"/>
      <c r="BI78" s="265"/>
      <c r="BJ78" s="268"/>
      <c r="BK78" s="268"/>
      <c r="BL78" s="268"/>
      <c r="BM78" s="268"/>
      <c r="BN78" s="268"/>
      <c r="BO78" s="265"/>
      <c r="BP78" s="265"/>
      <c r="BQ78" s="262">
        <v>
72</v>
      </c>
      <c r="BR78" s="267"/>
      <c r="BS78" s="1017"/>
      <c r="BT78" s="1018"/>
      <c r="BU78" s="1018"/>
      <c r="BV78" s="1018"/>
      <c r="BW78" s="1018"/>
      <c r="BX78" s="1018"/>
      <c r="BY78" s="1018"/>
      <c r="BZ78" s="1018"/>
      <c r="CA78" s="1018"/>
      <c r="CB78" s="1018"/>
      <c r="CC78" s="1018"/>
      <c r="CD78" s="1018"/>
      <c r="CE78" s="1018"/>
      <c r="CF78" s="1018"/>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5"/>
      <c r="DW78" s="1006"/>
      <c r="DX78" s="1006"/>
      <c r="DY78" s="1006"/>
      <c r="DZ78" s="1007"/>
      <c r="EA78" s="246"/>
    </row>
    <row r="79" spans="1:131" s="247" customFormat="1" ht="26.25" customHeight="1" x14ac:dyDescent="0.2">
      <c r="A79" s="261">
        <v>
12</v>
      </c>
      <c r="B79" s="798"/>
      <c r="C79" s="799"/>
      <c r="D79" s="799"/>
      <c r="E79" s="799"/>
      <c r="F79" s="799"/>
      <c r="G79" s="799"/>
      <c r="H79" s="799"/>
      <c r="I79" s="799"/>
      <c r="J79" s="799"/>
      <c r="K79" s="799"/>
      <c r="L79" s="799"/>
      <c r="M79" s="799"/>
      <c r="N79" s="799"/>
      <c r="O79" s="799"/>
      <c r="P79" s="800"/>
      <c r="Q79" s="1032"/>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785"/>
      <c r="AV79" s="785"/>
      <c r="AW79" s="785"/>
      <c r="AX79" s="785"/>
      <c r="AY79" s="785"/>
      <c r="AZ79" s="786"/>
      <c r="BA79" s="786"/>
      <c r="BB79" s="786"/>
      <c r="BC79" s="786"/>
      <c r="BD79" s="787"/>
      <c r="BE79" s="265"/>
      <c r="BF79" s="265"/>
      <c r="BG79" s="265"/>
      <c r="BH79" s="265"/>
      <c r="BI79" s="265"/>
      <c r="BJ79" s="268"/>
      <c r="BK79" s="268"/>
      <c r="BL79" s="268"/>
      <c r="BM79" s="268"/>
      <c r="BN79" s="268"/>
      <c r="BO79" s="265"/>
      <c r="BP79" s="265"/>
      <c r="BQ79" s="262">
        <v>
73</v>
      </c>
      <c r="BR79" s="267"/>
      <c r="BS79" s="1017"/>
      <c r="BT79" s="1018"/>
      <c r="BU79" s="1018"/>
      <c r="BV79" s="1018"/>
      <c r="BW79" s="1018"/>
      <c r="BX79" s="1018"/>
      <c r="BY79" s="1018"/>
      <c r="BZ79" s="1018"/>
      <c r="CA79" s="1018"/>
      <c r="CB79" s="1018"/>
      <c r="CC79" s="1018"/>
      <c r="CD79" s="1018"/>
      <c r="CE79" s="1018"/>
      <c r="CF79" s="1018"/>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5"/>
      <c r="DW79" s="1006"/>
      <c r="DX79" s="1006"/>
      <c r="DY79" s="1006"/>
      <c r="DZ79" s="1007"/>
      <c r="EA79" s="246"/>
    </row>
    <row r="80" spans="1:131" s="247" customFormat="1" ht="26.25" customHeight="1" x14ac:dyDescent="0.2">
      <c r="A80" s="261">
        <v>
13</v>
      </c>
      <c r="B80" s="798"/>
      <c r="C80" s="799"/>
      <c r="D80" s="799"/>
      <c r="E80" s="799"/>
      <c r="F80" s="799"/>
      <c r="G80" s="799"/>
      <c r="H80" s="799"/>
      <c r="I80" s="799"/>
      <c r="J80" s="799"/>
      <c r="K80" s="799"/>
      <c r="L80" s="799"/>
      <c r="M80" s="799"/>
      <c r="N80" s="799"/>
      <c r="O80" s="799"/>
      <c r="P80" s="800"/>
      <c r="Q80" s="1032"/>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785"/>
      <c r="AY80" s="785"/>
      <c r="AZ80" s="786"/>
      <c r="BA80" s="786"/>
      <c r="BB80" s="786"/>
      <c r="BC80" s="786"/>
      <c r="BD80" s="787"/>
      <c r="BE80" s="265"/>
      <c r="BF80" s="265"/>
      <c r="BG80" s="265"/>
      <c r="BH80" s="265"/>
      <c r="BI80" s="265"/>
      <c r="BJ80" s="265"/>
      <c r="BK80" s="265"/>
      <c r="BL80" s="265"/>
      <c r="BM80" s="265"/>
      <c r="BN80" s="265"/>
      <c r="BO80" s="265"/>
      <c r="BP80" s="265"/>
      <c r="BQ80" s="262">
        <v>
74</v>
      </c>
      <c r="BR80" s="267"/>
      <c r="BS80" s="1017"/>
      <c r="BT80" s="1018"/>
      <c r="BU80" s="1018"/>
      <c r="BV80" s="1018"/>
      <c r="BW80" s="1018"/>
      <c r="BX80" s="1018"/>
      <c r="BY80" s="1018"/>
      <c r="BZ80" s="1018"/>
      <c r="CA80" s="1018"/>
      <c r="CB80" s="1018"/>
      <c r="CC80" s="1018"/>
      <c r="CD80" s="1018"/>
      <c r="CE80" s="1018"/>
      <c r="CF80" s="1018"/>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5"/>
      <c r="DW80" s="1006"/>
      <c r="DX80" s="1006"/>
      <c r="DY80" s="1006"/>
      <c r="DZ80" s="1007"/>
      <c r="EA80" s="246"/>
    </row>
    <row r="81" spans="1:131" s="247" customFormat="1" ht="26.25" customHeight="1" x14ac:dyDescent="0.2">
      <c r="A81" s="261">
        <v>
14</v>
      </c>
      <c r="B81" s="798"/>
      <c r="C81" s="799"/>
      <c r="D81" s="799"/>
      <c r="E81" s="799"/>
      <c r="F81" s="799"/>
      <c r="G81" s="799"/>
      <c r="H81" s="799"/>
      <c r="I81" s="799"/>
      <c r="J81" s="799"/>
      <c r="K81" s="799"/>
      <c r="L81" s="799"/>
      <c r="M81" s="799"/>
      <c r="N81" s="799"/>
      <c r="O81" s="799"/>
      <c r="P81" s="800"/>
      <c r="Q81" s="1032"/>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c r="AX81" s="785"/>
      <c r="AY81" s="785"/>
      <c r="AZ81" s="786"/>
      <c r="BA81" s="786"/>
      <c r="BB81" s="786"/>
      <c r="BC81" s="786"/>
      <c r="BD81" s="787"/>
      <c r="BE81" s="265"/>
      <c r="BF81" s="265"/>
      <c r="BG81" s="265"/>
      <c r="BH81" s="265"/>
      <c r="BI81" s="265"/>
      <c r="BJ81" s="265"/>
      <c r="BK81" s="265"/>
      <c r="BL81" s="265"/>
      <c r="BM81" s="265"/>
      <c r="BN81" s="265"/>
      <c r="BO81" s="265"/>
      <c r="BP81" s="265"/>
      <c r="BQ81" s="262">
        <v>
75</v>
      </c>
      <c r="BR81" s="267"/>
      <c r="BS81" s="1017"/>
      <c r="BT81" s="1018"/>
      <c r="BU81" s="1018"/>
      <c r="BV81" s="1018"/>
      <c r="BW81" s="1018"/>
      <c r="BX81" s="1018"/>
      <c r="BY81" s="1018"/>
      <c r="BZ81" s="1018"/>
      <c r="CA81" s="1018"/>
      <c r="CB81" s="1018"/>
      <c r="CC81" s="1018"/>
      <c r="CD81" s="1018"/>
      <c r="CE81" s="1018"/>
      <c r="CF81" s="1018"/>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5"/>
      <c r="DW81" s="1006"/>
      <c r="DX81" s="1006"/>
      <c r="DY81" s="1006"/>
      <c r="DZ81" s="1007"/>
      <c r="EA81" s="246"/>
    </row>
    <row r="82" spans="1:131" s="247" customFormat="1" ht="26.25" customHeight="1" x14ac:dyDescent="0.2">
      <c r="A82" s="261">
        <v>
15</v>
      </c>
      <c r="B82" s="798"/>
      <c r="C82" s="799"/>
      <c r="D82" s="799"/>
      <c r="E82" s="799"/>
      <c r="F82" s="799"/>
      <c r="G82" s="799"/>
      <c r="H82" s="799"/>
      <c r="I82" s="799"/>
      <c r="J82" s="799"/>
      <c r="K82" s="799"/>
      <c r="L82" s="799"/>
      <c r="M82" s="799"/>
      <c r="N82" s="799"/>
      <c r="O82" s="799"/>
      <c r="P82" s="800"/>
      <c r="Q82" s="1032"/>
      <c r="R82" s="785"/>
      <c r="S82" s="785"/>
      <c r="T82" s="785"/>
      <c r="U82" s="785"/>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785"/>
      <c r="AV82" s="785"/>
      <c r="AW82" s="785"/>
      <c r="AX82" s="785"/>
      <c r="AY82" s="785"/>
      <c r="AZ82" s="786"/>
      <c r="BA82" s="786"/>
      <c r="BB82" s="786"/>
      <c r="BC82" s="786"/>
      <c r="BD82" s="787"/>
      <c r="BE82" s="265"/>
      <c r="BF82" s="265"/>
      <c r="BG82" s="265"/>
      <c r="BH82" s="265"/>
      <c r="BI82" s="265"/>
      <c r="BJ82" s="265"/>
      <c r="BK82" s="265"/>
      <c r="BL82" s="265"/>
      <c r="BM82" s="265"/>
      <c r="BN82" s="265"/>
      <c r="BO82" s="265"/>
      <c r="BP82" s="265"/>
      <c r="BQ82" s="262">
        <v>
76</v>
      </c>
      <c r="BR82" s="267"/>
      <c r="BS82" s="1017"/>
      <c r="BT82" s="1018"/>
      <c r="BU82" s="1018"/>
      <c r="BV82" s="1018"/>
      <c r="BW82" s="1018"/>
      <c r="BX82" s="1018"/>
      <c r="BY82" s="1018"/>
      <c r="BZ82" s="1018"/>
      <c r="CA82" s="1018"/>
      <c r="CB82" s="1018"/>
      <c r="CC82" s="1018"/>
      <c r="CD82" s="1018"/>
      <c r="CE82" s="1018"/>
      <c r="CF82" s="1018"/>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5"/>
      <c r="DW82" s="1006"/>
      <c r="DX82" s="1006"/>
      <c r="DY82" s="1006"/>
      <c r="DZ82" s="1007"/>
      <c r="EA82" s="246"/>
    </row>
    <row r="83" spans="1:131" s="247" customFormat="1" ht="26.25" customHeight="1" x14ac:dyDescent="0.2">
      <c r="A83" s="261">
        <v>
16</v>
      </c>
      <c r="B83" s="798"/>
      <c r="C83" s="799"/>
      <c r="D83" s="799"/>
      <c r="E83" s="799"/>
      <c r="F83" s="799"/>
      <c r="G83" s="799"/>
      <c r="H83" s="799"/>
      <c r="I83" s="799"/>
      <c r="J83" s="799"/>
      <c r="K83" s="799"/>
      <c r="L83" s="799"/>
      <c r="M83" s="799"/>
      <c r="N83" s="799"/>
      <c r="O83" s="799"/>
      <c r="P83" s="800"/>
      <c r="Q83" s="1032"/>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85"/>
      <c r="AY83" s="785"/>
      <c r="AZ83" s="786"/>
      <c r="BA83" s="786"/>
      <c r="BB83" s="786"/>
      <c r="BC83" s="786"/>
      <c r="BD83" s="787"/>
      <c r="BE83" s="265"/>
      <c r="BF83" s="265"/>
      <c r="BG83" s="265"/>
      <c r="BH83" s="265"/>
      <c r="BI83" s="265"/>
      <c r="BJ83" s="265"/>
      <c r="BK83" s="265"/>
      <c r="BL83" s="265"/>
      <c r="BM83" s="265"/>
      <c r="BN83" s="265"/>
      <c r="BO83" s="265"/>
      <c r="BP83" s="265"/>
      <c r="BQ83" s="262">
        <v>
77</v>
      </c>
      <c r="BR83" s="267"/>
      <c r="BS83" s="1017"/>
      <c r="BT83" s="1018"/>
      <c r="BU83" s="1018"/>
      <c r="BV83" s="1018"/>
      <c r="BW83" s="1018"/>
      <c r="BX83" s="1018"/>
      <c r="BY83" s="1018"/>
      <c r="BZ83" s="1018"/>
      <c r="CA83" s="1018"/>
      <c r="CB83" s="1018"/>
      <c r="CC83" s="1018"/>
      <c r="CD83" s="1018"/>
      <c r="CE83" s="1018"/>
      <c r="CF83" s="1018"/>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5"/>
      <c r="DW83" s="1006"/>
      <c r="DX83" s="1006"/>
      <c r="DY83" s="1006"/>
      <c r="DZ83" s="1007"/>
      <c r="EA83" s="246"/>
    </row>
    <row r="84" spans="1:131" s="247" customFormat="1" ht="26.25" customHeight="1" x14ac:dyDescent="0.2">
      <c r="A84" s="261">
        <v>
17</v>
      </c>
      <c r="B84" s="798"/>
      <c r="C84" s="799"/>
      <c r="D84" s="799"/>
      <c r="E84" s="799"/>
      <c r="F84" s="799"/>
      <c r="G84" s="799"/>
      <c r="H84" s="799"/>
      <c r="I84" s="799"/>
      <c r="J84" s="799"/>
      <c r="K84" s="799"/>
      <c r="L84" s="799"/>
      <c r="M84" s="799"/>
      <c r="N84" s="799"/>
      <c r="O84" s="799"/>
      <c r="P84" s="800"/>
      <c r="Q84" s="1032"/>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785"/>
      <c r="AV84" s="785"/>
      <c r="AW84" s="785"/>
      <c r="AX84" s="785"/>
      <c r="AY84" s="785"/>
      <c r="AZ84" s="786"/>
      <c r="BA84" s="786"/>
      <c r="BB84" s="786"/>
      <c r="BC84" s="786"/>
      <c r="BD84" s="787"/>
      <c r="BE84" s="265"/>
      <c r="BF84" s="265"/>
      <c r="BG84" s="265"/>
      <c r="BH84" s="265"/>
      <c r="BI84" s="265"/>
      <c r="BJ84" s="265"/>
      <c r="BK84" s="265"/>
      <c r="BL84" s="265"/>
      <c r="BM84" s="265"/>
      <c r="BN84" s="265"/>
      <c r="BO84" s="265"/>
      <c r="BP84" s="265"/>
      <c r="BQ84" s="262">
        <v>
78</v>
      </c>
      <c r="BR84" s="267"/>
      <c r="BS84" s="1017"/>
      <c r="BT84" s="1018"/>
      <c r="BU84" s="1018"/>
      <c r="BV84" s="1018"/>
      <c r="BW84" s="1018"/>
      <c r="BX84" s="1018"/>
      <c r="BY84" s="1018"/>
      <c r="BZ84" s="1018"/>
      <c r="CA84" s="1018"/>
      <c r="CB84" s="1018"/>
      <c r="CC84" s="1018"/>
      <c r="CD84" s="1018"/>
      <c r="CE84" s="1018"/>
      <c r="CF84" s="1018"/>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5"/>
      <c r="DW84" s="1006"/>
      <c r="DX84" s="1006"/>
      <c r="DY84" s="1006"/>
      <c r="DZ84" s="1007"/>
      <c r="EA84" s="246"/>
    </row>
    <row r="85" spans="1:131" s="247" customFormat="1" ht="26.25" customHeight="1" x14ac:dyDescent="0.2">
      <c r="A85" s="261">
        <v>
18</v>
      </c>
      <c r="B85" s="798"/>
      <c r="C85" s="799"/>
      <c r="D85" s="799"/>
      <c r="E85" s="799"/>
      <c r="F85" s="799"/>
      <c r="G85" s="799"/>
      <c r="H85" s="799"/>
      <c r="I85" s="799"/>
      <c r="J85" s="799"/>
      <c r="K85" s="799"/>
      <c r="L85" s="799"/>
      <c r="M85" s="799"/>
      <c r="N85" s="799"/>
      <c r="O85" s="799"/>
      <c r="P85" s="800"/>
      <c r="Q85" s="1032"/>
      <c r="R85" s="785"/>
      <c r="S85" s="785"/>
      <c r="T85" s="785"/>
      <c r="U85" s="785"/>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785"/>
      <c r="AV85" s="785"/>
      <c r="AW85" s="785"/>
      <c r="AX85" s="785"/>
      <c r="AY85" s="785"/>
      <c r="AZ85" s="786"/>
      <c r="BA85" s="786"/>
      <c r="BB85" s="786"/>
      <c r="BC85" s="786"/>
      <c r="BD85" s="787"/>
      <c r="BE85" s="265"/>
      <c r="BF85" s="265"/>
      <c r="BG85" s="265"/>
      <c r="BH85" s="265"/>
      <c r="BI85" s="265"/>
      <c r="BJ85" s="265"/>
      <c r="BK85" s="265"/>
      <c r="BL85" s="265"/>
      <c r="BM85" s="265"/>
      <c r="BN85" s="265"/>
      <c r="BO85" s="265"/>
      <c r="BP85" s="265"/>
      <c r="BQ85" s="262">
        <v>
79</v>
      </c>
      <c r="BR85" s="267"/>
      <c r="BS85" s="1017"/>
      <c r="BT85" s="1018"/>
      <c r="BU85" s="1018"/>
      <c r="BV85" s="1018"/>
      <c r="BW85" s="1018"/>
      <c r="BX85" s="1018"/>
      <c r="BY85" s="1018"/>
      <c r="BZ85" s="1018"/>
      <c r="CA85" s="1018"/>
      <c r="CB85" s="1018"/>
      <c r="CC85" s="1018"/>
      <c r="CD85" s="1018"/>
      <c r="CE85" s="1018"/>
      <c r="CF85" s="1018"/>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5"/>
      <c r="DW85" s="1006"/>
      <c r="DX85" s="1006"/>
      <c r="DY85" s="1006"/>
      <c r="DZ85" s="1007"/>
      <c r="EA85" s="246"/>
    </row>
    <row r="86" spans="1:131" s="247" customFormat="1" ht="26.25" customHeight="1" x14ac:dyDescent="0.2">
      <c r="A86" s="261">
        <v>
19</v>
      </c>
      <c r="B86" s="798"/>
      <c r="C86" s="799"/>
      <c r="D86" s="799"/>
      <c r="E86" s="799"/>
      <c r="F86" s="799"/>
      <c r="G86" s="799"/>
      <c r="H86" s="799"/>
      <c r="I86" s="799"/>
      <c r="J86" s="799"/>
      <c r="K86" s="799"/>
      <c r="L86" s="799"/>
      <c r="M86" s="799"/>
      <c r="N86" s="799"/>
      <c r="O86" s="799"/>
      <c r="P86" s="800"/>
      <c r="Q86" s="1032"/>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785"/>
      <c r="AV86" s="785"/>
      <c r="AW86" s="785"/>
      <c r="AX86" s="785"/>
      <c r="AY86" s="785"/>
      <c r="AZ86" s="786"/>
      <c r="BA86" s="786"/>
      <c r="BB86" s="786"/>
      <c r="BC86" s="786"/>
      <c r="BD86" s="787"/>
      <c r="BE86" s="265"/>
      <c r="BF86" s="265"/>
      <c r="BG86" s="265"/>
      <c r="BH86" s="265"/>
      <c r="BI86" s="265"/>
      <c r="BJ86" s="265"/>
      <c r="BK86" s="265"/>
      <c r="BL86" s="265"/>
      <c r="BM86" s="265"/>
      <c r="BN86" s="265"/>
      <c r="BO86" s="265"/>
      <c r="BP86" s="265"/>
      <c r="BQ86" s="262">
        <v>
80</v>
      </c>
      <c r="BR86" s="267"/>
      <c r="BS86" s="1017"/>
      <c r="BT86" s="1018"/>
      <c r="BU86" s="1018"/>
      <c r="BV86" s="1018"/>
      <c r="BW86" s="1018"/>
      <c r="BX86" s="1018"/>
      <c r="BY86" s="1018"/>
      <c r="BZ86" s="1018"/>
      <c r="CA86" s="1018"/>
      <c r="CB86" s="1018"/>
      <c r="CC86" s="1018"/>
      <c r="CD86" s="1018"/>
      <c r="CE86" s="1018"/>
      <c r="CF86" s="1018"/>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5"/>
      <c r="DW86" s="1006"/>
      <c r="DX86" s="1006"/>
      <c r="DY86" s="1006"/>
      <c r="DZ86" s="1007"/>
      <c r="EA86" s="246"/>
    </row>
    <row r="87" spans="1:131" s="247" customFormat="1" ht="26.25" customHeight="1" x14ac:dyDescent="0.2">
      <c r="A87" s="269">
        <v>
20</v>
      </c>
      <c r="B87" s="1025"/>
      <c r="C87" s="1026"/>
      <c r="D87" s="1026"/>
      <c r="E87" s="1026"/>
      <c r="F87" s="1026"/>
      <c r="G87" s="1026"/>
      <c r="H87" s="1026"/>
      <c r="I87" s="1026"/>
      <c r="J87" s="1026"/>
      <c r="K87" s="1026"/>
      <c r="L87" s="1026"/>
      <c r="M87" s="1026"/>
      <c r="N87" s="1026"/>
      <c r="O87" s="1026"/>
      <c r="P87" s="1027"/>
      <c r="Q87" s="1028"/>
      <c r="R87" s="1029"/>
      <c r="S87" s="1029"/>
      <c r="T87" s="1029"/>
      <c r="U87" s="1029"/>
      <c r="V87" s="1029"/>
      <c r="W87" s="1029"/>
      <c r="X87" s="1029"/>
      <c r="Y87" s="1029"/>
      <c r="Z87" s="1029"/>
      <c r="AA87" s="1029"/>
      <c r="AB87" s="1029"/>
      <c r="AC87" s="1029"/>
      <c r="AD87" s="1029"/>
      <c r="AE87" s="1029"/>
      <c r="AF87" s="1029"/>
      <c r="AG87" s="1029"/>
      <c r="AH87" s="1029"/>
      <c r="AI87" s="1029"/>
      <c r="AJ87" s="1029"/>
      <c r="AK87" s="1029"/>
      <c r="AL87" s="1029"/>
      <c r="AM87" s="1029"/>
      <c r="AN87" s="1029"/>
      <c r="AO87" s="1029"/>
      <c r="AP87" s="1029"/>
      <c r="AQ87" s="1029"/>
      <c r="AR87" s="1029"/>
      <c r="AS87" s="1029"/>
      <c r="AT87" s="1029"/>
      <c r="AU87" s="1029"/>
      <c r="AV87" s="1029"/>
      <c r="AW87" s="1029"/>
      <c r="AX87" s="1029"/>
      <c r="AY87" s="1029"/>
      <c r="AZ87" s="1030"/>
      <c r="BA87" s="1030"/>
      <c r="BB87" s="1030"/>
      <c r="BC87" s="1030"/>
      <c r="BD87" s="1031"/>
      <c r="BE87" s="265"/>
      <c r="BF87" s="265"/>
      <c r="BG87" s="265"/>
      <c r="BH87" s="265"/>
      <c r="BI87" s="265"/>
      <c r="BJ87" s="265"/>
      <c r="BK87" s="265"/>
      <c r="BL87" s="265"/>
      <c r="BM87" s="265"/>
      <c r="BN87" s="265"/>
      <c r="BO87" s="265"/>
      <c r="BP87" s="265"/>
      <c r="BQ87" s="262">
        <v>
81</v>
      </c>
      <c r="BR87" s="267"/>
      <c r="BS87" s="1017"/>
      <c r="BT87" s="1018"/>
      <c r="BU87" s="1018"/>
      <c r="BV87" s="1018"/>
      <c r="BW87" s="1018"/>
      <c r="BX87" s="1018"/>
      <c r="BY87" s="1018"/>
      <c r="BZ87" s="1018"/>
      <c r="CA87" s="1018"/>
      <c r="CB87" s="1018"/>
      <c r="CC87" s="1018"/>
      <c r="CD87" s="1018"/>
      <c r="CE87" s="1018"/>
      <c r="CF87" s="1018"/>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5"/>
      <c r="DW87" s="1006"/>
      <c r="DX87" s="1006"/>
      <c r="DY87" s="1006"/>
      <c r="DZ87" s="1007"/>
      <c r="EA87" s="246"/>
    </row>
    <row r="88" spans="1:131" s="247" customFormat="1" ht="26.25" customHeight="1" thickBot="1" x14ac:dyDescent="0.25">
      <c r="A88" s="264" t="s">
        <v>
385</v>
      </c>
      <c r="B88" s="1008" t="s">
        <v>
411</v>
      </c>
      <c r="C88" s="1009"/>
      <c r="D88" s="1009"/>
      <c r="E88" s="1009"/>
      <c r="F88" s="1009"/>
      <c r="G88" s="1009"/>
      <c r="H88" s="1009"/>
      <c r="I88" s="1009"/>
      <c r="J88" s="1009"/>
      <c r="K88" s="1009"/>
      <c r="L88" s="1009"/>
      <c r="M88" s="1009"/>
      <c r="N88" s="1009"/>
      <c r="O88" s="1009"/>
      <c r="P88" s="1010"/>
      <c r="Q88" s="1023"/>
      <c r="R88" s="1024"/>
      <c r="S88" s="1024"/>
      <c r="T88" s="1024"/>
      <c r="U88" s="1024"/>
      <c r="V88" s="1024"/>
      <c r="W88" s="1024"/>
      <c r="X88" s="1024"/>
      <c r="Y88" s="1024"/>
      <c r="Z88" s="1024"/>
      <c r="AA88" s="1024"/>
      <c r="AB88" s="1024"/>
      <c r="AC88" s="1024"/>
      <c r="AD88" s="1024"/>
      <c r="AE88" s="1024"/>
      <c r="AF88" s="782">
        <v>
76313</v>
      </c>
      <c r="AG88" s="782"/>
      <c r="AH88" s="782"/>
      <c r="AI88" s="782"/>
      <c r="AJ88" s="782"/>
      <c r="AK88" s="1024"/>
      <c r="AL88" s="1024"/>
      <c r="AM88" s="1024"/>
      <c r="AN88" s="1024"/>
      <c r="AO88" s="1024"/>
      <c r="AP88" s="782">
        <v>
46793</v>
      </c>
      <c r="AQ88" s="782"/>
      <c r="AR88" s="782"/>
      <c r="AS88" s="782"/>
      <c r="AT88" s="782"/>
      <c r="AU88" s="782">
        <v>
1039</v>
      </c>
      <c r="AV88" s="782"/>
      <c r="AW88" s="782"/>
      <c r="AX88" s="782"/>
      <c r="AY88" s="782"/>
      <c r="AZ88" s="783"/>
      <c r="BA88" s="783"/>
      <c r="BB88" s="783"/>
      <c r="BC88" s="783"/>
      <c r="BD88" s="784"/>
      <c r="BE88" s="265"/>
      <c r="BF88" s="265"/>
      <c r="BG88" s="265"/>
      <c r="BH88" s="265"/>
      <c r="BI88" s="265"/>
      <c r="BJ88" s="265"/>
      <c r="BK88" s="265"/>
      <c r="BL88" s="265"/>
      <c r="BM88" s="265"/>
      <c r="BN88" s="265"/>
      <c r="BO88" s="265"/>
      <c r="BP88" s="265"/>
      <c r="BQ88" s="262">
        <v>
82</v>
      </c>
      <c r="BR88" s="267"/>
      <c r="BS88" s="1017"/>
      <c r="BT88" s="1018"/>
      <c r="BU88" s="1018"/>
      <c r="BV88" s="1018"/>
      <c r="BW88" s="1018"/>
      <c r="BX88" s="1018"/>
      <c r="BY88" s="1018"/>
      <c r="BZ88" s="1018"/>
      <c r="CA88" s="1018"/>
      <c r="CB88" s="1018"/>
      <c r="CC88" s="1018"/>
      <c r="CD88" s="1018"/>
      <c r="CE88" s="1018"/>
      <c r="CF88" s="1018"/>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5"/>
      <c r="DW88" s="1006"/>
      <c r="DX88" s="1006"/>
      <c r="DY88" s="1006"/>
      <c r="DZ88" s="1007"/>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17"/>
      <c r="BT89" s="1018"/>
      <c r="BU89" s="1018"/>
      <c r="BV89" s="1018"/>
      <c r="BW89" s="1018"/>
      <c r="BX89" s="1018"/>
      <c r="BY89" s="1018"/>
      <c r="BZ89" s="1018"/>
      <c r="CA89" s="1018"/>
      <c r="CB89" s="1018"/>
      <c r="CC89" s="1018"/>
      <c r="CD89" s="1018"/>
      <c r="CE89" s="1018"/>
      <c r="CF89" s="1018"/>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5"/>
      <c r="DW89" s="1006"/>
      <c r="DX89" s="1006"/>
      <c r="DY89" s="1006"/>
      <c r="DZ89" s="1007"/>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17"/>
      <c r="BT90" s="1018"/>
      <c r="BU90" s="1018"/>
      <c r="BV90" s="1018"/>
      <c r="BW90" s="1018"/>
      <c r="BX90" s="1018"/>
      <c r="BY90" s="1018"/>
      <c r="BZ90" s="1018"/>
      <c r="CA90" s="1018"/>
      <c r="CB90" s="1018"/>
      <c r="CC90" s="1018"/>
      <c r="CD90" s="1018"/>
      <c r="CE90" s="1018"/>
      <c r="CF90" s="1018"/>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5"/>
      <c r="DW90" s="1006"/>
      <c r="DX90" s="1006"/>
      <c r="DY90" s="1006"/>
      <c r="DZ90" s="1007"/>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17"/>
      <c r="BT91" s="1018"/>
      <c r="BU91" s="1018"/>
      <c r="BV91" s="1018"/>
      <c r="BW91" s="1018"/>
      <c r="BX91" s="1018"/>
      <c r="BY91" s="1018"/>
      <c r="BZ91" s="1018"/>
      <c r="CA91" s="1018"/>
      <c r="CB91" s="1018"/>
      <c r="CC91" s="1018"/>
      <c r="CD91" s="1018"/>
      <c r="CE91" s="1018"/>
      <c r="CF91" s="1018"/>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5"/>
      <c r="DW91" s="1006"/>
      <c r="DX91" s="1006"/>
      <c r="DY91" s="1006"/>
      <c r="DZ91" s="1007"/>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17"/>
      <c r="BT92" s="1018"/>
      <c r="BU92" s="1018"/>
      <c r="BV92" s="1018"/>
      <c r="BW92" s="1018"/>
      <c r="BX92" s="1018"/>
      <c r="BY92" s="1018"/>
      <c r="BZ92" s="1018"/>
      <c r="CA92" s="1018"/>
      <c r="CB92" s="1018"/>
      <c r="CC92" s="1018"/>
      <c r="CD92" s="1018"/>
      <c r="CE92" s="1018"/>
      <c r="CF92" s="1018"/>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5"/>
      <c r="DW92" s="1006"/>
      <c r="DX92" s="1006"/>
      <c r="DY92" s="1006"/>
      <c r="DZ92" s="1007"/>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17"/>
      <c r="BT93" s="1018"/>
      <c r="BU93" s="1018"/>
      <c r="BV93" s="1018"/>
      <c r="BW93" s="1018"/>
      <c r="BX93" s="1018"/>
      <c r="BY93" s="1018"/>
      <c r="BZ93" s="1018"/>
      <c r="CA93" s="1018"/>
      <c r="CB93" s="1018"/>
      <c r="CC93" s="1018"/>
      <c r="CD93" s="1018"/>
      <c r="CE93" s="1018"/>
      <c r="CF93" s="1018"/>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5"/>
      <c r="DW93" s="1006"/>
      <c r="DX93" s="1006"/>
      <c r="DY93" s="1006"/>
      <c r="DZ93" s="1007"/>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17"/>
      <c r="BT94" s="1018"/>
      <c r="BU94" s="1018"/>
      <c r="BV94" s="1018"/>
      <c r="BW94" s="1018"/>
      <c r="BX94" s="1018"/>
      <c r="BY94" s="1018"/>
      <c r="BZ94" s="1018"/>
      <c r="CA94" s="1018"/>
      <c r="CB94" s="1018"/>
      <c r="CC94" s="1018"/>
      <c r="CD94" s="1018"/>
      <c r="CE94" s="1018"/>
      <c r="CF94" s="1018"/>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5"/>
      <c r="DW94" s="1006"/>
      <c r="DX94" s="1006"/>
      <c r="DY94" s="1006"/>
      <c r="DZ94" s="1007"/>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17"/>
      <c r="BT95" s="1018"/>
      <c r="BU95" s="1018"/>
      <c r="BV95" s="1018"/>
      <c r="BW95" s="1018"/>
      <c r="BX95" s="1018"/>
      <c r="BY95" s="1018"/>
      <c r="BZ95" s="1018"/>
      <c r="CA95" s="1018"/>
      <c r="CB95" s="1018"/>
      <c r="CC95" s="1018"/>
      <c r="CD95" s="1018"/>
      <c r="CE95" s="1018"/>
      <c r="CF95" s="1018"/>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5"/>
      <c r="DW95" s="1006"/>
      <c r="DX95" s="1006"/>
      <c r="DY95" s="1006"/>
      <c r="DZ95" s="1007"/>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17"/>
      <c r="BT96" s="1018"/>
      <c r="BU96" s="1018"/>
      <c r="BV96" s="1018"/>
      <c r="BW96" s="1018"/>
      <c r="BX96" s="1018"/>
      <c r="BY96" s="1018"/>
      <c r="BZ96" s="1018"/>
      <c r="CA96" s="1018"/>
      <c r="CB96" s="1018"/>
      <c r="CC96" s="1018"/>
      <c r="CD96" s="1018"/>
      <c r="CE96" s="1018"/>
      <c r="CF96" s="1018"/>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5"/>
      <c r="DW96" s="1006"/>
      <c r="DX96" s="1006"/>
      <c r="DY96" s="1006"/>
      <c r="DZ96" s="1007"/>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17"/>
      <c r="BT97" s="1018"/>
      <c r="BU97" s="1018"/>
      <c r="BV97" s="1018"/>
      <c r="BW97" s="1018"/>
      <c r="BX97" s="1018"/>
      <c r="BY97" s="1018"/>
      <c r="BZ97" s="1018"/>
      <c r="CA97" s="1018"/>
      <c r="CB97" s="1018"/>
      <c r="CC97" s="1018"/>
      <c r="CD97" s="1018"/>
      <c r="CE97" s="1018"/>
      <c r="CF97" s="1018"/>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5"/>
      <c r="DW97" s="1006"/>
      <c r="DX97" s="1006"/>
      <c r="DY97" s="1006"/>
      <c r="DZ97" s="1007"/>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17"/>
      <c r="BT98" s="1018"/>
      <c r="BU98" s="1018"/>
      <c r="BV98" s="1018"/>
      <c r="BW98" s="1018"/>
      <c r="BX98" s="1018"/>
      <c r="BY98" s="1018"/>
      <c r="BZ98" s="1018"/>
      <c r="CA98" s="1018"/>
      <c r="CB98" s="1018"/>
      <c r="CC98" s="1018"/>
      <c r="CD98" s="1018"/>
      <c r="CE98" s="1018"/>
      <c r="CF98" s="1018"/>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5"/>
      <c r="DW98" s="1006"/>
      <c r="DX98" s="1006"/>
      <c r="DY98" s="1006"/>
      <c r="DZ98" s="1007"/>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17"/>
      <c r="BT99" s="1018"/>
      <c r="BU99" s="1018"/>
      <c r="BV99" s="1018"/>
      <c r="BW99" s="1018"/>
      <c r="BX99" s="1018"/>
      <c r="BY99" s="1018"/>
      <c r="BZ99" s="1018"/>
      <c r="CA99" s="1018"/>
      <c r="CB99" s="1018"/>
      <c r="CC99" s="1018"/>
      <c r="CD99" s="1018"/>
      <c r="CE99" s="1018"/>
      <c r="CF99" s="1018"/>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5"/>
      <c r="DW99" s="1006"/>
      <c r="DX99" s="1006"/>
      <c r="DY99" s="1006"/>
      <c r="DZ99" s="1007"/>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17"/>
      <c r="BT100" s="1018"/>
      <c r="BU100" s="1018"/>
      <c r="BV100" s="1018"/>
      <c r="BW100" s="1018"/>
      <c r="BX100" s="1018"/>
      <c r="BY100" s="1018"/>
      <c r="BZ100" s="1018"/>
      <c r="CA100" s="1018"/>
      <c r="CB100" s="1018"/>
      <c r="CC100" s="1018"/>
      <c r="CD100" s="1018"/>
      <c r="CE100" s="1018"/>
      <c r="CF100" s="1018"/>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5"/>
      <c r="DW100" s="1006"/>
      <c r="DX100" s="1006"/>
      <c r="DY100" s="1006"/>
      <c r="DZ100" s="1007"/>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17"/>
      <c r="BT101" s="1018"/>
      <c r="BU101" s="1018"/>
      <c r="BV101" s="1018"/>
      <c r="BW101" s="1018"/>
      <c r="BX101" s="1018"/>
      <c r="BY101" s="1018"/>
      <c r="BZ101" s="1018"/>
      <c r="CA101" s="1018"/>
      <c r="CB101" s="1018"/>
      <c r="CC101" s="1018"/>
      <c r="CD101" s="1018"/>
      <c r="CE101" s="1018"/>
      <c r="CF101" s="1018"/>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5"/>
      <c r="DW101" s="1006"/>
      <c r="DX101" s="1006"/>
      <c r="DY101" s="1006"/>
      <c r="DZ101" s="1007"/>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385</v>
      </c>
      <c r="BR102" s="1008" t="s">
        <v>
412</v>
      </c>
      <c r="BS102" s="1009"/>
      <c r="BT102" s="1009"/>
      <c r="BU102" s="1009"/>
      <c r="BV102" s="1009"/>
      <c r="BW102" s="1009"/>
      <c r="BX102" s="1009"/>
      <c r="BY102" s="1009"/>
      <c r="BZ102" s="1009"/>
      <c r="CA102" s="1009"/>
      <c r="CB102" s="1009"/>
      <c r="CC102" s="1009"/>
      <c r="CD102" s="1009"/>
      <c r="CE102" s="1009"/>
      <c r="CF102" s="1009"/>
      <c r="CG102" s="1010"/>
      <c r="CH102" s="1011"/>
      <c r="CI102" s="1012"/>
      <c r="CJ102" s="1012"/>
      <c r="CK102" s="1012"/>
      <c r="CL102" s="1013"/>
      <c r="CM102" s="1011"/>
      <c r="CN102" s="1012"/>
      <c r="CO102" s="1012"/>
      <c r="CP102" s="1012"/>
      <c r="CQ102" s="1013"/>
      <c r="CR102" s="1014">
        <v>
5240</v>
      </c>
      <c r="CS102" s="1015"/>
      <c r="CT102" s="1015"/>
      <c r="CU102" s="1015"/>
      <c r="CV102" s="1016"/>
      <c r="CW102" s="1014">
        <v>
0</v>
      </c>
      <c r="CX102" s="1015"/>
      <c r="CY102" s="1015"/>
      <c r="CZ102" s="1015"/>
      <c r="DA102" s="1016"/>
      <c r="DB102" s="1014">
        <v>
3913</v>
      </c>
      <c r="DC102" s="1015"/>
      <c r="DD102" s="1015"/>
      <c r="DE102" s="1015"/>
      <c r="DF102" s="1016"/>
      <c r="DG102" s="1014" t="s">
        <v>
563</v>
      </c>
      <c r="DH102" s="1015"/>
      <c r="DI102" s="1015"/>
      <c r="DJ102" s="1015"/>
      <c r="DK102" s="1016"/>
      <c r="DL102" s="1014" t="s">
        <v>
563</v>
      </c>
      <c r="DM102" s="1015"/>
      <c r="DN102" s="1015"/>
      <c r="DO102" s="1015"/>
      <c r="DP102" s="1016"/>
      <c r="DQ102" s="1014" t="s">
        <v>
563</v>
      </c>
      <c r="DR102" s="1015"/>
      <c r="DS102" s="1015"/>
      <c r="DT102" s="1015"/>
      <c r="DU102" s="1016"/>
      <c r="DV102" s="997"/>
      <c r="DW102" s="998"/>
      <c r="DX102" s="998"/>
      <c r="DY102" s="998"/>
      <c r="DZ102" s="999"/>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
413</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
414</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2" t="s">
        <v>
417</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
418</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2">
      <c r="A109" s="957" t="s">
        <v>
419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60" t="s">
        <v>
420</v>
      </c>
      <c r="AB109" s="958"/>
      <c r="AC109" s="958"/>
      <c r="AD109" s="958"/>
      <c r="AE109" s="959"/>
      <c r="AF109" s="960" t="s">
        <v>
304</v>
      </c>
      <c r="AG109" s="958"/>
      <c r="AH109" s="958"/>
      <c r="AI109" s="958"/>
      <c r="AJ109" s="959"/>
      <c r="AK109" s="960" t="s">
        <v>
303</v>
      </c>
      <c r="AL109" s="958"/>
      <c r="AM109" s="958"/>
      <c r="AN109" s="958"/>
      <c r="AO109" s="959"/>
      <c r="AP109" s="960" t="s">
        <v>
421</v>
      </c>
      <c r="AQ109" s="958"/>
      <c r="AR109" s="958"/>
      <c r="AS109" s="958"/>
      <c r="AT109" s="989"/>
      <c r="AU109" s="957" t="s">
        <v>
419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60" t="s">
        <v>
420</v>
      </c>
      <c r="BR109" s="958"/>
      <c r="BS109" s="958"/>
      <c r="BT109" s="958"/>
      <c r="BU109" s="959"/>
      <c r="BV109" s="960" t="s">
        <v>
304</v>
      </c>
      <c r="BW109" s="958"/>
      <c r="BX109" s="958"/>
      <c r="BY109" s="958"/>
      <c r="BZ109" s="959"/>
      <c r="CA109" s="960" t="s">
        <v>
303</v>
      </c>
      <c r="CB109" s="958"/>
      <c r="CC109" s="958"/>
      <c r="CD109" s="958"/>
      <c r="CE109" s="959"/>
      <c r="CF109" s="996" t="s">
        <v>
421</v>
      </c>
      <c r="CG109" s="996"/>
      <c r="CH109" s="996"/>
      <c r="CI109" s="996"/>
      <c r="CJ109" s="996"/>
      <c r="CK109" s="960" t="s">
        <v>
422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60" t="s">
        <v>
420</v>
      </c>
      <c r="DH109" s="958"/>
      <c r="DI109" s="958"/>
      <c r="DJ109" s="958"/>
      <c r="DK109" s="959"/>
      <c r="DL109" s="960" t="s">
        <v>
304</v>
      </c>
      <c r="DM109" s="958"/>
      <c r="DN109" s="958"/>
      <c r="DO109" s="958"/>
      <c r="DP109" s="959"/>
      <c r="DQ109" s="960" t="s">
        <v>
303</v>
      </c>
      <c r="DR109" s="958"/>
      <c r="DS109" s="958"/>
      <c r="DT109" s="958"/>
      <c r="DU109" s="959"/>
      <c r="DV109" s="960" t="s">
        <v>
421</v>
      </c>
      <c r="DW109" s="958"/>
      <c r="DX109" s="958"/>
      <c r="DY109" s="958"/>
      <c r="DZ109" s="989"/>
    </row>
    <row r="110" spans="1:131" s="246" customFormat="1" ht="26.25" customHeight="1" x14ac:dyDescent="0.2">
      <c r="A110" s="815" t="s">
        <v>
423</v>
      </c>
      <c r="B110" s="816"/>
      <c r="C110" s="816"/>
      <c r="D110" s="816"/>
      <c r="E110" s="816"/>
      <c r="F110" s="816"/>
      <c r="G110" s="816"/>
      <c r="H110" s="816"/>
      <c r="I110" s="816"/>
      <c r="J110" s="816"/>
      <c r="K110" s="816"/>
      <c r="L110" s="816"/>
      <c r="M110" s="816"/>
      <c r="N110" s="816"/>
      <c r="O110" s="816"/>
      <c r="P110" s="816"/>
      <c r="Q110" s="816"/>
      <c r="R110" s="816"/>
      <c r="S110" s="816"/>
      <c r="T110" s="816"/>
      <c r="U110" s="816"/>
      <c r="V110" s="816"/>
      <c r="W110" s="816"/>
      <c r="X110" s="816"/>
      <c r="Y110" s="816"/>
      <c r="Z110" s="817"/>
      <c r="AA110" s="931">
        <v>
3761639</v>
      </c>
      <c r="AB110" s="932"/>
      <c r="AC110" s="932"/>
      <c r="AD110" s="932"/>
      <c r="AE110" s="933"/>
      <c r="AF110" s="934">
        <v>
2727953</v>
      </c>
      <c r="AG110" s="932"/>
      <c r="AH110" s="932"/>
      <c r="AI110" s="932"/>
      <c r="AJ110" s="933"/>
      <c r="AK110" s="934">
        <v>
2816568</v>
      </c>
      <c r="AL110" s="932"/>
      <c r="AM110" s="932"/>
      <c r="AN110" s="932"/>
      <c r="AO110" s="933"/>
      <c r="AP110" s="935">
        <v>
4.2</v>
      </c>
      <c r="AQ110" s="936"/>
      <c r="AR110" s="936"/>
      <c r="AS110" s="936"/>
      <c r="AT110" s="937"/>
      <c r="AU110" s="990" t="s">
        <v>
72</v>
      </c>
      <c r="AV110" s="991"/>
      <c r="AW110" s="991"/>
      <c r="AX110" s="991"/>
      <c r="AY110" s="991"/>
      <c r="AZ110" s="882" t="s">
        <v>
424</v>
      </c>
      <c r="BA110" s="816"/>
      <c r="BB110" s="816"/>
      <c r="BC110" s="816"/>
      <c r="BD110" s="816"/>
      <c r="BE110" s="816"/>
      <c r="BF110" s="816"/>
      <c r="BG110" s="816"/>
      <c r="BH110" s="816"/>
      <c r="BI110" s="816"/>
      <c r="BJ110" s="816"/>
      <c r="BK110" s="816"/>
      <c r="BL110" s="816"/>
      <c r="BM110" s="816"/>
      <c r="BN110" s="816"/>
      <c r="BO110" s="816"/>
      <c r="BP110" s="817"/>
      <c r="BQ110" s="788">
        <v>
29351630</v>
      </c>
      <c r="BR110" s="789"/>
      <c r="BS110" s="789"/>
      <c r="BT110" s="789"/>
      <c r="BU110" s="789"/>
      <c r="BV110" s="789">
        <v>
28170982</v>
      </c>
      <c r="BW110" s="789"/>
      <c r="BX110" s="789"/>
      <c r="BY110" s="789"/>
      <c r="BZ110" s="789"/>
      <c r="CA110" s="789">
        <v>
28585745</v>
      </c>
      <c r="CB110" s="789"/>
      <c r="CC110" s="789"/>
      <c r="CD110" s="789"/>
      <c r="CE110" s="789"/>
      <c r="CF110" s="940">
        <v>
43.1</v>
      </c>
      <c r="CG110" s="941"/>
      <c r="CH110" s="941"/>
      <c r="CI110" s="941"/>
      <c r="CJ110" s="941"/>
      <c r="CK110" s="986" t="s">
        <v>
425</v>
      </c>
      <c r="CL110" s="886"/>
      <c r="CM110" s="928" t="s">
        <v>
426</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788">
        <v>
6090093</v>
      </c>
      <c r="DH110" s="789"/>
      <c r="DI110" s="789"/>
      <c r="DJ110" s="789"/>
      <c r="DK110" s="789"/>
      <c r="DL110" s="789">
        <v>
5578705</v>
      </c>
      <c r="DM110" s="789"/>
      <c r="DN110" s="789"/>
      <c r="DO110" s="789"/>
      <c r="DP110" s="789"/>
      <c r="DQ110" s="789">
        <v>
5066944</v>
      </c>
      <c r="DR110" s="789"/>
      <c r="DS110" s="789"/>
      <c r="DT110" s="789"/>
      <c r="DU110" s="789"/>
      <c r="DV110" s="918">
        <v>
7.6</v>
      </c>
      <c r="DW110" s="918"/>
      <c r="DX110" s="918"/>
      <c r="DY110" s="918"/>
      <c r="DZ110" s="919"/>
    </row>
    <row r="111" spans="1:131" s="246" customFormat="1" ht="26.25" customHeight="1" x14ac:dyDescent="0.2">
      <c r="A111" s="864" t="s">
        <v>
427</v>
      </c>
      <c r="B111" s="865"/>
      <c r="C111" s="865"/>
      <c r="D111" s="865"/>
      <c r="E111" s="865"/>
      <c r="F111" s="865"/>
      <c r="G111" s="865"/>
      <c r="H111" s="865"/>
      <c r="I111" s="865"/>
      <c r="J111" s="865"/>
      <c r="K111" s="865"/>
      <c r="L111" s="865"/>
      <c r="M111" s="865"/>
      <c r="N111" s="865"/>
      <c r="O111" s="865"/>
      <c r="P111" s="865"/>
      <c r="Q111" s="865"/>
      <c r="R111" s="865"/>
      <c r="S111" s="865"/>
      <c r="T111" s="865"/>
      <c r="U111" s="865"/>
      <c r="V111" s="865"/>
      <c r="W111" s="865"/>
      <c r="X111" s="865"/>
      <c r="Y111" s="865"/>
      <c r="Z111" s="985"/>
      <c r="AA111" s="978" t="s">
        <v>
144</v>
      </c>
      <c r="AB111" s="979"/>
      <c r="AC111" s="979"/>
      <c r="AD111" s="979"/>
      <c r="AE111" s="980"/>
      <c r="AF111" s="981" t="s">
        <v>
387</v>
      </c>
      <c r="AG111" s="979"/>
      <c r="AH111" s="979"/>
      <c r="AI111" s="979"/>
      <c r="AJ111" s="980"/>
      <c r="AK111" s="981" t="s">
        <v>
387</v>
      </c>
      <c r="AL111" s="979"/>
      <c r="AM111" s="979"/>
      <c r="AN111" s="979"/>
      <c r="AO111" s="980"/>
      <c r="AP111" s="982" t="s">
        <v>
144</v>
      </c>
      <c r="AQ111" s="983"/>
      <c r="AR111" s="983"/>
      <c r="AS111" s="983"/>
      <c r="AT111" s="984"/>
      <c r="AU111" s="992"/>
      <c r="AV111" s="993"/>
      <c r="AW111" s="993"/>
      <c r="AX111" s="993"/>
      <c r="AY111" s="993"/>
      <c r="AZ111" s="870" t="s">
        <v>
428</v>
      </c>
      <c r="BA111" s="770"/>
      <c r="BB111" s="770"/>
      <c r="BC111" s="770"/>
      <c r="BD111" s="770"/>
      <c r="BE111" s="770"/>
      <c r="BF111" s="770"/>
      <c r="BG111" s="770"/>
      <c r="BH111" s="770"/>
      <c r="BI111" s="770"/>
      <c r="BJ111" s="770"/>
      <c r="BK111" s="770"/>
      <c r="BL111" s="770"/>
      <c r="BM111" s="770"/>
      <c r="BN111" s="770"/>
      <c r="BO111" s="770"/>
      <c r="BP111" s="771"/>
      <c r="BQ111" s="871">
        <v>
7212690</v>
      </c>
      <c r="BR111" s="872"/>
      <c r="BS111" s="872"/>
      <c r="BT111" s="872"/>
      <c r="BU111" s="872"/>
      <c r="BV111" s="872">
        <v>
6403914</v>
      </c>
      <c r="BW111" s="872"/>
      <c r="BX111" s="872"/>
      <c r="BY111" s="872"/>
      <c r="BZ111" s="872"/>
      <c r="CA111" s="872">
        <v>
6182735</v>
      </c>
      <c r="CB111" s="872"/>
      <c r="CC111" s="872"/>
      <c r="CD111" s="872"/>
      <c r="CE111" s="872"/>
      <c r="CF111" s="938">
        <v>
9.3000000000000007</v>
      </c>
      <c r="CG111" s="939"/>
      <c r="CH111" s="939"/>
      <c r="CI111" s="939"/>
      <c r="CJ111" s="939"/>
      <c r="CK111" s="987"/>
      <c r="CL111" s="888"/>
      <c r="CM111" s="891" t="s">
        <v>
429</v>
      </c>
      <c r="CN111" s="892"/>
      <c r="CO111" s="892"/>
      <c r="CP111" s="892"/>
      <c r="CQ111" s="892"/>
      <c r="CR111" s="892"/>
      <c r="CS111" s="892"/>
      <c r="CT111" s="892"/>
      <c r="CU111" s="892"/>
      <c r="CV111" s="892"/>
      <c r="CW111" s="892"/>
      <c r="CX111" s="892"/>
      <c r="CY111" s="892"/>
      <c r="CZ111" s="892"/>
      <c r="DA111" s="892"/>
      <c r="DB111" s="892"/>
      <c r="DC111" s="892"/>
      <c r="DD111" s="892"/>
      <c r="DE111" s="892"/>
      <c r="DF111" s="893"/>
      <c r="DG111" s="871" t="s">
        <v>
144</v>
      </c>
      <c r="DH111" s="872"/>
      <c r="DI111" s="872"/>
      <c r="DJ111" s="872"/>
      <c r="DK111" s="872"/>
      <c r="DL111" s="872" t="s">
        <v>
144</v>
      </c>
      <c r="DM111" s="872"/>
      <c r="DN111" s="872"/>
      <c r="DO111" s="872"/>
      <c r="DP111" s="872"/>
      <c r="DQ111" s="872" t="s">
        <v>
144</v>
      </c>
      <c r="DR111" s="872"/>
      <c r="DS111" s="872"/>
      <c r="DT111" s="872"/>
      <c r="DU111" s="872"/>
      <c r="DV111" s="909" t="s">
        <v>
144</v>
      </c>
      <c r="DW111" s="909"/>
      <c r="DX111" s="909"/>
      <c r="DY111" s="909"/>
      <c r="DZ111" s="910"/>
    </row>
    <row r="112" spans="1:131" s="246" customFormat="1" ht="26.25" customHeight="1" x14ac:dyDescent="0.2">
      <c r="A112" s="972" t="s">
        <v>
430</v>
      </c>
      <c r="B112" s="973"/>
      <c r="C112" s="770" t="s">
        <v>
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78">
        <v>
74913</v>
      </c>
      <c r="AB112" s="779"/>
      <c r="AC112" s="779"/>
      <c r="AD112" s="779"/>
      <c r="AE112" s="780"/>
      <c r="AF112" s="781">
        <v>
84180</v>
      </c>
      <c r="AG112" s="779"/>
      <c r="AH112" s="779"/>
      <c r="AI112" s="779"/>
      <c r="AJ112" s="780"/>
      <c r="AK112" s="781">
        <v>
82900</v>
      </c>
      <c r="AL112" s="779"/>
      <c r="AM112" s="779"/>
      <c r="AN112" s="779"/>
      <c r="AO112" s="780"/>
      <c r="AP112" s="792">
        <v>
0.1</v>
      </c>
      <c r="AQ112" s="793"/>
      <c r="AR112" s="793"/>
      <c r="AS112" s="793"/>
      <c r="AT112" s="794"/>
      <c r="AU112" s="992"/>
      <c r="AV112" s="993"/>
      <c r="AW112" s="993"/>
      <c r="AX112" s="993"/>
      <c r="AY112" s="993"/>
      <c r="AZ112" s="870" t="s">
        <v>
432</v>
      </c>
      <c r="BA112" s="770"/>
      <c r="BB112" s="770"/>
      <c r="BC112" s="770"/>
      <c r="BD112" s="770"/>
      <c r="BE112" s="770"/>
      <c r="BF112" s="770"/>
      <c r="BG112" s="770"/>
      <c r="BH112" s="770"/>
      <c r="BI112" s="770"/>
      <c r="BJ112" s="770"/>
      <c r="BK112" s="770"/>
      <c r="BL112" s="770"/>
      <c r="BM112" s="770"/>
      <c r="BN112" s="770"/>
      <c r="BO112" s="770"/>
      <c r="BP112" s="771"/>
      <c r="BQ112" s="871" t="s">
        <v>
144</v>
      </c>
      <c r="BR112" s="872"/>
      <c r="BS112" s="872"/>
      <c r="BT112" s="872"/>
      <c r="BU112" s="872"/>
      <c r="BV112" s="872" t="s">
        <v>
144</v>
      </c>
      <c r="BW112" s="872"/>
      <c r="BX112" s="872"/>
      <c r="BY112" s="872"/>
      <c r="BZ112" s="872"/>
      <c r="CA112" s="872" t="s">
        <v>
144</v>
      </c>
      <c r="CB112" s="872"/>
      <c r="CC112" s="872"/>
      <c r="CD112" s="872"/>
      <c r="CE112" s="872"/>
      <c r="CF112" s="938" t="s">
        <v>
144</v>
      </c>
      <c r="CG112" s="939"/>
      <c r="CH112" s="939"/>
      <c r="CI112" s="939"/>
      <c r="CJ112" s="939"/>
      <c r="CK112" s="987"/>
      <c r="CL112" s="888"/>
      <c r="CM112" s="891" t="s">
        <v>
433</v>
      </c>
      <c r="CN112" s="892"/>
      <c r="CO112" s="892"/>
      <c r="CP112" s="892"/>
      <c r="CQ112" s="892"/>
      <c r="CR112" s="892"/>
      <c r="CS112" s="892"/>
      <c r="CT112" s="892"/>
      <c r="CU112" s="892"/>
      <c r="CV112" s="892"/>
      <c r="CW112" s="892"/>
      <c r="CX112" s="892"/>
      <c r="CY112" s="892"/>
      <c r="CZ112" s="892"/>
      <c r="DA112" s="892"/>
      <c r="DB112" s="892"/>
      <c r="DC112" s="892"/>
      <c r="DD112" s="892"/>
      <c r="DE112" s="892"/>
      <c r="DF112" s="893"/>
      <c r="DG112" s="871" t="s">
        <v>
144</v>
      </c>
      <c r="DH112" s="872"/>
      <c r="DI112" s="872"/>
      <c r="DJ112" s="872"/>
      <c r="DK112" s="872"/>
      <c r="DL112" s="872" t="s">
        <v>
387</v>
      </c>
      <c r="DM112" s="872"/>
      <c r="DN112" s="872"/>
      <c r="DO112" s="872"/>
      <c r="DP112" s="872"/>
      <c r="DQ112" s="872" t="s">
        <v>
387</v>
      </c>
      <c r="DR112" s="872"/>
      <c r="DS112" s="872"/>
      <c r="DT112" s="872"/>
      <c r="DU112" s="872"/>
      <c r="DV112" s="909" t="s">
        <v>
387</v>
      </c>
      <c r="DW112" s="909"/>
      <c r="DX112" s="909"/>
      <c r="DY112" s="909"/>
      <c r="DZ112" s="910"/>
    </row>
    <row r="113" spans="1:130" s="246" customFormat="1" ht="26.25" customHeight="1" x14ac:dyDescent="0.2">
      <c r="A113" s="974"/>
      <c r="B113" s="975"/>
      <c r="C113" s="770" t="s">
        <v>
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78" t="s">
        <v>
387</v>
      </c>
      <c r="AB113" s="979"/>
      <c r="AC113" s="979"/>
      <c r="AD113" s="979"/>
      <c r="AE113" s="980"/>
      <c r="AF113" s="981" t="s">
        <v>
144</v>
      </c>
      <c r="AG113" s="979"/>
      <c r="AH113" s="979"/>
      <c r="AI113" s="979"/>
      <c r="AJ113" s="980"/>
      <c r="AK113" s="981" t="s">
        <v>
387</v>
      </c>
      <c r="AL113" s="979"/>
      <c r="AM113" s="979"/>
      <c r="AN113" s="979"/>
      <c r="AO113" s="980"/>
      <c r="AP113" s="982" t="s">
        <v>
387</v>
      </c>
      <c r="AQ113" s="983"/>
      <c r="AR113" s="983"/>
      <c r="AS113" s="983"/>
      <c r="AT113" s="984"/>
      <c r="AU113" s="992"/>
      <c r="AV113" s="993"/>
      <c r="AW113" s="993"/>
      <c r="AX113" s="993"/>
      <c r="AY113" s="993"/>
      <c r="AZ113" s="870" t="s">
        <v>
435</v>
      </c>
      <c r="BA113" s="770"/>
      <c r="BB113" s="770"/>
      <c r="BC113" s="770"/>
      <c r="BD113" s="770"/>
      <c r="BE113" s="770"/>
      <c r="BF113" s="770"/>
      <c r="BG113" s="770"/>
      <c r="BH113" s="770"/>
      <c r="BI113" s="770"/>
      <c r="BJ113" s="770"/>
      <c r="BK113" s="770"/>
      <c r="BL113" s="770"/>
      <c r="BM113" s="770"/>
      <c r="BN113" s="770"/>
      <c r="BO113" s="770"/>
      <c r="BP113" s="771"/>
      <c r="BQ113" s="871">
        <v>
872589</v>
      </c>
      <c r="BR113" s="872"/>
      <c r="BS113" s="872"/>
      <c r="BT113" s="872"/>
      <c r="BU113" s="872"/>
      <c r="BV113" s="872">
        <v>
1024818</v>
      </c>
      <c r="BW113" s="872"/>
      <c r="BX113" s="872"/>
      <c r="BY113" s="872"/>
      <c r="BZ113" s="872"/>
      <c r="CA113" s="872">
        <v>
1038808</v>
      </c>
      <c r="CB113" s="872"/>
      <c r="CC113" s="872"/>
      <c r="CD113" s="872"/>
      <c r="CE113" s="872"/>
      <c r="CF113" s="938">
        <v>
1.6</v>
      </c>
      <c r="CG113" s="939"/>
      <c r="CH113" s="939"/>
      <c r="CI113" s="939"/>
      <c r="CJ113" s="939"/>
      <c r="CK113" s="987"/>
      <c r="CL113" s="888"/>
      <c r="CM113" s="891" t="s">
        <v>
436</v>
      </c>
      <c r="CN113" s="892"/>
      <c r="CO113" s="892"/>
      <c r="CP113" s="892"/>
      <c r="CQ113" s="892"/>
      <c r="CR113" s="892"/>
      <c r="CS113" s="892"/>
      <c r="CT113" s="892"/>
      <c r="CU113" s="892"/>
      <c r="CV113" s="892"/>
      <c r="CW113" s="892"/>
      <c r="CX113" s="892"/>
      <c r="CY113" s="892"/>
      <c r="CZ113" s="892"/>
      <c r="DA113" s="892"/>
      <c r="DB113" s="892"/>
      <c r="DC113" s="892"/>
      <c r="DD113" s="892"/>
      <c r="DE113" s="892"/>
      <c r="DF113" s="893"/>
      <c r="DG113" s="778" t="s">
        <v>
144</v>
      </c>
      <c r="DH113" s="779"/>
      <c r="DI113" s="779"/>
      <c r="DJ113" s="779"/>
      <c r="DK113" s="780"/>
      <c r="DL113" s="781" t="s">
        <v>
144</v>
      </c>
      <c r="DM113" s="779"/>
      <c r="DN113" s="779"/>
      <c r="DO113" s="779"/>
      <c r="DP113" s="780"/>
      <c r="DQ113" s="781" t="s">
        <v>
144</v>
      </c>
      <c r="DR113" s="779"/>
      <c r="DS113" s="779"/>
      <c r="DT113" s="779"/>
      <c r="DU113" s="780"/>
      <c r="DV113" s="792" t="s">
        <v>
387</v>
      </c>
      <c r="DW113" s="793"/>
      <c r="DX113" s="793"/>
      <c r="DY113" s="793"/>
      <c r="DZ113" s="794"/>
    </row>
    <row r="114" spans="1:130" s="246" customFormat="1" ht="26.25" customHeight="1" x14ac:dyDescent="0.2">
      <c r="A114" s="974"/>
      <c r="B114" s="975"/>
      <c r="C114" s="770" t="s">
        <v>
437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78">
        <v>
87986</v>
      </c>
      <c r="AB114" s="779"/>
      <c r="AC114" s="779"/>
      <c r="AD114" s="779"/>
      <c r="AE114" s="780"/>
      <c r="AF114" s="781">
        <v>
76592</v>
      </c>
      <c r="AG114" s="779"/>
      <c r="AH114" s="779"/>
      <c r="AI114" s="779"/>
      <c r="AJ114" s="780"/>
      <c r="AK114" s="781">
        <v>
83425</v>
      </c>
      <c r="AL114" s="779"/>
      <c r="AM114" s="779"/>
      <c r="AN114" s="779"/>
      <c r="AO114" s="780"/>
      <c r="AP114" s="792">
        <v>
0.1</v>
      </c>
      <c r="AQ114" s="793"/>
      <c r="AR114" s="793"/>
      <c r="AS114" s="793"/>
      <c r="AT114" s="794"/>
      <c r="AU114" s="992"/>
      <c r="AV114" s="993"/>
      <c r="AW114" s="993"/>
      <c r="AX114" s="993"/>
      <c r="AY114" s="993"/>
      <c r="AZ114" s="870" t="s">
        <v>
438</v>
      </c>
      <c r="BA114" s="770"/>
      <c r="BB114" s="770"/>
      <c r="BC114" s="770"/>
      <c r="BD114" s="770"/>
      <c r="BE114" s="770"/>
      <c r="BF114" s="770"/>
      <c r="BG114" s="770"/>
      <c r="BH114" s="770"/>
      <c r="BI114" s="770"/>
      <c r="BJ114" s="770"/>
      <c r="BK114" s="770"/>
      <c r="BL114" s="770"/>
      <c r="BM114" s="770"/>
      <c r="BN114" s="770"/>
      <c r="BO114" s="770"/>
      <c r="BP114" s="771"/>
      <c r="BQ114" s="871">
        <v>
16695534</v>
      </c>
      <c r="BR114" s="872"/>
      <c r="BS114" s="872"/>
      <c r="BT114" s="872"/>
      <c r="BU114" s="872"/>
      <c r="BV114" s="872">
        <v>
15615223</v>
      </c>
      <c r="BW114" s="872"/>
      <c r="BX114" s="872"/>
      <c r="BY114" s="872"/>
      <c r="BZ114" s="872"/>
      <c r="CA114" s="872">
        <v>
15271391</v>
      </c>
      <c r="CB114" s="872"/>
      <c r="CC114" s="872"/>
      <c r="CD114" s="872"/>
      <c r="CE114" s="872"/>
      <c r="CF114" s="938">
        <v>
23</v>
      </c>
      <c r="CG114" s="939"/>
      <c r="CH114" s="939"/>
      <c r="CI114" s="939"/>
      <c r="CJ114" s="939"/>
      <c r="CK114" s="987"/>
      <c r="CL114" s="888"/>
      <c r="CM114" s="891" t="s">
        <v>
439</v>
      </c>
      <c r="CN114" s="892"/>
      <c r="CO114" s="892"/>
      <c r="CP114" s="892"/>
      <c r="CQ114" s="892"/>
      <c r="CR114" s="892"/>
      <c r="CS114" s="892"/>
      <c r="CT114" s="892"/>
      <c r="CU114" s="892"/>
      <c r="CV114" s="892"/>
      <c r="CW114" s="892"/>
      <c r="CX114" s="892"/>
      <c r="CY114" s="892"/>
      <c r="CZ114" s="892"/>
      <c r="DA114" s="892"/>
      <c r="DB114" s="892"/>
      <c r="DC114" s="892"/>
      <c r="DD114" s="892"/>
      <c r="DE114" s="892"/>
      <c r="DF114" s="893"/>
      <c r="DG114" s="778" t="s">
        <v>
144</v>
      </c>
      <c r="DH114" s="779"/>
      <c r="DI114" s="779"/>
      <c r="DJ114" s="779"/>
      <c r="DK114" s="780"/>
      <c r="DL114" s="781" t="s">
        <v>
387</v>
      </c>
      <c r="DM114" s="779"/>
      <c r="DN114" s="779"/>
      <c r="DO114" s="779"/>
      <c r="DP114" s="780"/>
      <c r="DQ114" s="781" t="s">
        <v>
144</v>
      </c>
      <c r="DR114" s="779"/>
      <c r="DS114" s="779"/>
      <c r="DT114" s="779"/>
      <c r="DU114" s="780"/>
      <c r="DV114" s="792" t="s">
        <v>
144</v>
      </c>
      <c r="DW114" s="793"/>
      <c r="DX114" s="793"/>
      <c r="DY114" s="793"/>
      <c r="DZ114" s="794"/>
    </row>
    <row r="115" spans="1:130" s="246" customFormat="1" ht="26.25" customHeight="1" x14ac:dyDescent="0.2">
      <c r="A115" s="974"/>
      <c r="B115" s="975"/>
      <c r="C115" s="770" t="s">
        <v>
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78">
        <v>
640892</v>
      </c>
      <c r="AB115" s="979"/>
      <c r="AC115" s="979"/>
      <c r="AD115" s="979"/>
      <c r="AE115" s="980"/>
      <c r="AF115" s="981">
        <v>
616748</v>
      </c>
      <c r="AG115" s="979"/>
      <c r="AH115" s="979"/>
      <c r="AI115" s="979"/>
      <c r="AJ115" s="980"/>
      <c r="AK115" s="981">
        <v>
581031</v>
      </c>
      <c r="AL115" s="979"/>
      <c r="AM115" s="979"/>
      <c r="AN115" s="979"/>
      <c r="AO115" s="980"/>
      <c r="AP115" s="982">
        <v>
0.9</v>
      </c>
      <c r="AQ115" s="983"/>
      <c r="AR115" s="983"/>
      <c r="AS115" s="983"/>
      <c r="AT115" s="984"/>
      <c r="AU115" s="992"/>
      <c r="AV115" s="993"/>
      <c r="AW115" s="993"/>
      <c r="AX115" s="993"/>
      <c r="AY115" s="993"/>
      <c r="AZ115" s="870" t="s">
        <v>
441</v>
      </c>
      <c r="BA115" s="770"/>
      <c r="BB115" s="770"/>
      <c r="BC115" s="770"/>
      <c r="BD115" s="770"/>
      <c r="BE115" s="770"/>
      <c r="BF115" s="770"/>
      <c r="BG115" s="770"/>
      <c r="BH115" s="770"/>
      <c r="BI115" s="770"/>
      <c r="BJ115" s="770"/>
      <c r="BK115" s="770"/>
      <c r="BL115" s="770"/>
      <c r="BM115" s="770"/>
      <c r="BN115" s="770"/>
      <c r="BO115" s="770"/>
      <c r="BP115" s="771"/>
      <c r="BQ115" s="871" t="s">
        <v>
387</v>
      </c>
      <c r="BR115" s="872"/>
      <c r="BS115" s="872"/>
      <c r="BT115" s="872"/>
      <c r="BU115" s="872"/>
      <c r="BV115" s="872" t="s">
        <v>
387</v>
      </c>
      <c r="BW115" s="872"/>
      <c r="BX115" s="872"/>
      <c r="BY115" s="872"/>
      <c r="BZ115" s="872"/>
      <c r="CA115" s="872" t="s">
        <v>
144</v>
      </c>
      <c r="CB115" s="872"/>
      <c r="CC115" s="872"/>
      <c r="CD115" s="872"/>
      <c r="CE115" s="872"/>
      <c r="CF115" s="938" t="s">
        <v>
387</v>
      </c>
      <c r="CG115" s="939"/>
      <c r="CH115" s="939"/>
      <c r="CI115" s="939"/>
      <c r="CJ115" s="939"/>
      <c r="CK115" s="987"/>
      <c r="CL115" s="888"/>
      <c r="CM115" s="870" t="s">
        <v>
442</v>
      </c>
      <c r="CN115" s="971"/>
      <c r="CO115" s="971"/>
      <c r="CP115" s="971"/>
      <c r="CQ115" s="971"/>
      <c r="CR115" s="971"/>
      <c r="CS115" s="971"/>
      <c r="CT115" s="971"/>
      <c r="CU115" s="971"/>
      <c r="CV115" s="971"/>
      <c r="CW115" s="971"/>
      <c r="CX115" s="971"/>
      <c r="CY115" s="971"/>
      <c r="CZ115" s="971"/>
      <c r="DA115" s="971"/>
      <c r="DB115" s="971"/>
      <c r="DC115" s="971"/>
      <c r="DD115" s="971"/>
      <c r="DE115" s="971"/>
      <c r="DF115" s="771"/>
      <c r="DG115" s="778" t="s">
        <v>
144</v>
      </c>
      <c r="DH115" s="779"/>
      <c r="DI115" s="779"/>
      <c r="DJ115" s="779"/>
      <c r="DK115" s="780"/>
      <c r="DL115" s="781" t="s">
        <v>
144</v>
      </c>
      <c r="DM115" s="779"/>
      <c r="DN115" s="779"/>
      <c r="DO115" s="779"/>
      <c r="DP115" s="780"/>
      <c r="DQ115" s="781">
        <v>
359849</v>
      </c>
      <c r="DR115" s="779"/>
      <c r="DS115" s="779"/>
      <c r="DT115" s="779"/>
      <c r="DU115" s="780"/>
      <c r="DV115" s="792">
        <v>
0.5</v>
      </c>
      <c r="DW115" s="793"/>
      <c r="DX115" s="793"/>
      <c r="DY115" s="793"/>
      <c r="DZ115" s="794"/>
    </row>
    <row r="116" spans="1:130" s="246" customFormat="1" ht="26.25" customHeight="1" x14ac:dyDescent="0.2">
      <c r="A116" s="976"/>
      <c r="B116" s="977"/>
      <c r="C116" s="790" t="s">
        <v>
443</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78" t="s">
        <v>
387</v>
      </c>
      <c r="AB116" s="779"/>
      <c r="AC116" s="779"/>
      <c r="AD116" s="779"/>
      <c r="AE116" s="780"/>
      <c r="AF116" s="781" t="s">
        <v>
387</v>
      </c>
      <c r="AG116" s="779"/>
      <c r="AH116" s="779"/>
      <c r="AI116" s="779"/>
      <c r="AJ116" s="780"/>
      <c r="AK116" s="781" t="s">
        <v>
387</v>
      </c>
      <c r="AL116" s="779"/>
      <c r="AM116" s="779"/>
      <c r="AN116" s="779"/>
      <c r="AO116" s="780"/>
      <c r="AP116" s="792" t="s">
        <v>
144</v>
      </c>
      <c r="AQ116" s="793"/>
      <c r="AR116" s="793"/>
      <c r="AS116" s="793"/>
      <c r="AT116" s="794"/>
      <c r="AU116" s="992"/>
      <c r="AV116" s="993"/>
      <c r="AW116" s="993"/>
      <c r="AX116" s="993"/>
      <c r="AY116" s="993"/>
      <c r="AZ116" s="775" t="s">
        <v>
444</v>
      </c>
      <c r="BA116" s="776"/>
      <c r="BB116" s="776"/>
      <c r="BC116" s="776"/>
      <c r="BD116" s="776"/>
      <c r="BE116" s="776"/>
      <c r="BF116" s="776"/>
      <c r="BG116" s="776"/>
      <c r="BH116" s="776"/>
      <c r="BI116" s="776"/>
      <c r="BJ116" s="776"/>
      <c r="BK116" s="776"/>
      <c r="BL116" s="776"/>
      <c r="BM116" s="776"/>
      <c r="BN116" s="776"/>
      <c r="BO116" s="776"/>
      <c r="BP116" s="777"/>
      <c r="BQ116" s="871" t="s">
        <v>
387</v>
      </c>
      <c r="BR116" s="872"/>
      <c r="BS116" s="872"/>
      <c r="BT116" s="872"/>
      <c r="BU116" s="872"/>
      <c r="BV116" s="872" t="s">
        <v>
387</v>
      </c>
      <c r="BW116" s="872"/>
      <c r="BX116" s="872"/>
      <c r="BY116" s="872"/>
      <c r="BZ116" s="872"/>
      <c r="CA116" s="872" t="s">
        <v>
144</v>
      </c>
      <c r="CB116" s="872"/>
      <c r="CC116" s="872"/>
      <c r="CD116" s="872"/>
      <c r="CE116" s="872"/>
      <c r="CF116" s="938" t="s">
        <v>
387</v>
      </c>
      <c r="CG116" s="939"/>
      <c r="CH116" s="939"/>
      <c r="CI116" s="939"/>
      <c r="CJ116" s="939"/>
      <c r="CK116" s="987"/>
      <c r="CL116" s="888"/>
      <c r="CM116" s="891" t="s">
        <v>
445</v>
      </c>
      <c r="CN116" s="892"/>
      <c r="CO116" s="892"/>
      <c r="CP116" s="892"/>
      <c r="CQ116" s="892"/>
      <c r="CR116" s="892"/>
      <c r="CS116" s="892"/>
      <c r="CT116" s="892"/>
      <c r="CU116" s="892"/>
      <c r="CV116" s="892"/>
      <c r="CW116" s="892"/>
      <c r="CX116" s="892"/>
      <c r="CY116" s="892"/>
      <c r="CZ116" s="892"/>
      <c r="DA116" s="892"/>
      <c r="DB116" s="892"/>
      <c r="DC116" s="892"/>
      <c r="DD116" s="892"/>
      <c r="DE116" s="892"/>
      <c r="DF116" s="893"/>
      <c r="DG116" s="778">
        <v>
1122597</v>
      </c>
      <c r="DH116" s="779"/>
      <c r="DI116" s="779"/>
      <c r="DJ116" s="779"/>
      <c r="DK116" s="780"/>
      <c r="DL116" s="781">
        <v>
825209</v>
      </c>
      <c r="DM116" s="779"/>
      <c r="DN116" s="779"/>
      <c r="DO116" s="779"/>
      <c r="DP116" s="780"/>
      <c r="DQ116" s="781">
        <v>
755942</v>
      </c>
      <c r="DR116" s="779"/>
      <c r="DS116" s="779"/>
      <c r="DT116" s="779"/>
      <c r="DU116" s="780"/>
      <c r="DV116" s="792">
        <v>
1.1000000000000001</v>
      </c>
      <c r="DW116" s="793"/>
      <c r="DX116" s="793"/>
      <c r="DY116" s="793"/>
      <c r="DZ116" s="794"/>
    </row>
    <row r="117" spans="1:130" s="246" customFormat="1" ht="26.25" customHeight="1" x14ac:dyDescent="0.2">
      <c r="A117" s="957" t="s">
        <v>
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925" t="s">
        <v>
446</v>
      </c>
      <c r="Z117" s="959"/>
      <c r="AA117" s="964">
        <v>
4565430</v>
      </c>
      <c r="AB117" s="965"/>
      <c r="AC117" s="965"/>
      <c r="AD117" s="965"/>
      <c r="AE117" s="966"/>
      <c r="AF117" s="967">
        <v>
3505473</v>
      </c>
      <c r="AG117" s="965"/>
      <c r="AH117" s="965"/>
      <c r="AI117" s="965"/>
      <c r="AJ117" s="966"/>
      <c r="AK117" s="967">
        <v>
3563924</v>
      </c>
      <c r="AL117" s="965"/>
      <c r="AM117" s="965"/>
      <c r="AN117" s="965"/>
      <c r="AO117" s="966"/>
      <c r="AP117" s="968"/>
      <c r="AQ117" s="969"/>
      <c r="AR117" s="969"/>
      <c r="AS117" s="969"/>
      <c r="AT117" s="970"/>
      <c r="AU117" s="992"/>
      <c r="AV117" s="993"/>
      <c r="AW117" s="993"/>
      <c r="AX117" s="993"/>
      <c r="AY117" s="993"/>
      <c r="AZ117" s="775" t="s">
        <v>
447</v>
      </c>
      <c r="BA117" s="776"/>
      <c r="BB117" s="776"/>
      <c r="BC117" s="776"/>
      <c r="BD117" s="776"/>
      <c r="BE117" s="776"/>
      <c r="BF117" s="776"/>
      <c r="BG117" s="776"/>
      <c r="BH117" s="776"/>
      <c r="BI117" s="776"/>
      <c r="BJ117" s="776"/>
      <c r="BK117" s="776"/>
      <c r="BL117" s="776"/>
      <c r="BM117" s="776"/>
      <c r="BN117" s="776"/>
      <c r="BO117" s="776"/>
      <c r="BP117" s="777"/>
      <c r="BQ117" s="871" t="s">
        <v>
144</v>
      </c>
      <c r="BR117" s="872"/>
      <c r="BS117" s="872"/>
      <c r="BT117" s="872"/>
      <c r="BU117" s="872"/>
      <c r="BV117" s="872" t="s">
        <v>
144</v>
      </c>
      <c r="BW117" s="872"/>
      <c r="BX117" s="872"/>
      <c r="BY117" s="872"/>
      <c r="BZ117" s="872"/>
      <c r="CA117" s="872" t="s">
        <v>
387</v>
      </c>
      <c r="CB117" s="872"/>
      <c r="CC117" s="872"/>
      <c r="CD117" s="872"/>
      <c r="CE117" s="872"/>
      <c r="CF117" s="938" t="s">
        <v>
144</v>
      </c>
      <c r="CG117" s="939"/>
      <c r="CH117" s="939"/>
      <c r="CI117" s="939"/>
      <c r="CJ117" s="939"/>
      <c r="CK117" s="987"/>
      <c r="CL117" s="888"/>
      <c r="CM117" s="891" t="s">
        <v>
448</v>
      </c>
      <c r="CN117" s="892"/>
      <c r="CO117" s="892"/>
      <c r="CP117" s="892"/>
      <c r="CQ117" s="892"/>
      <c r="CR117" s="892"/>
      <c r="CS117" s="892"/>
      <c r="CT117" s="892"/>
      <c r="CU117" s="892"/>
      <c r="CV117" s="892"/>
      <c r="CW117" s="892"/>
      <c r="CX117" s="892"/>
      <c r="CY117" s="892"/>
      <c r="CZ117" s="892"/>
      <c r="DA117" s="892"/>
      <c r="DB117" s="892"/>
      <c r="DC117" s="892"/>
      <c r="DD117" s="892"/>
      <c r="DE117" s="892"/>
      <c r="DF117" s="893"/>
      <c r="DG117" s="778" t="s">
        <v>
387</v>
      </c>
      <c r="DH117" s="779"/>
      <c r="DI117" s="779"/>
      <c r="DJ117" s="779"/>
      <c r="DK117" s="780"/>
      <c r="DL117" s="781" t="s">
        <v>
144</v>
      </c>
      <c r="DM117" s="779"/>
      <c r="DN117" s="779"/>
      <c r="DO117" s="779"/>
      <c r="DP117" s="780"/>
      <c r="DQ117" s="781" t="s">
        <v>
144</v>
      </c>
      <c r="DR117" s="779"/>
      <c r="DS117" s="779"/>
      <c r="DT117" s="779"/>
      <c r="DU117" s="780"/>
      <c r="DV117" s="792" t="s">
        <v>
144</v>
      </c>
      <c r="DW117" s="793"/>
      <c r="DX117" s="793"/>
      <c r="DY117" s="793"/>
      <c r="DZ117" s="794"/>
    </row>
    <row r="118" spans="1:130" s="246" customFormat="1" ht="26.25" customHeight="1" x14ac:dyDescent="0.2">
      <c r="A118" s="957" t="s">
        <v>
422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60" t="s">
        <v>
420</v>
      </c>
      <c r="AB118" s="958"/>
      <c r="AC118" s="958"/>
      <c r="AD118" s="958"/>
      <c r="AE118" s="959"/>
      <c r="AF118" s="960" t="s">
        <v>
304</v>
      </c>
      <c r="AG118" s="958"/>
      <c r="AH118" s="958"/>
      <c r="AI118" s="958"/>
      <c r="AJ118" s="959"/>
      <c r="AK118" s="960" t="s">
        <v>
303</v>
      </c>
      <c r="AL118" s="958"/>
      <c r="AM118" s="958"/>
      <c r="AN118" s="958"/>
      <c r="AO118" s="959"/>
      <c r="AP118" s="961" t="s">
        <v>
421</v>
      </c>
      <c r="AQ118" s="962"/>
      <c r="AR118" s="962"/>
      <c r="AS118" s="962"/>
      <c r="AT118" s="963"/>
      <c r="AU118" s="992"/>
      <c r="AV118" s="993"/>
      <c r="AW118" s="993"/>
      <c r="AX118" s="993"/>
      <c r="AY118" s="993"/>
      <c r="AZ118" s="927" t="s">
        <v>
449</v>
      </c>
      <c r="BA118" s="790"/>
      <c r="BB118" s="790"/>
      <c r="BC118" s="790"/>
      <c r="BD118" s="790"/>
      <c r="BE118" s="790"/>
      <c r="BF118" s="790"/>
      <c r="BG118" s="790"/>
      <c r="BH118" s="790"/>
      <c r="BI118" s="790"/>
      <c r="BJ118" s="790"/>
      <c r="BK118" s="790"/>
      <c r="BL118" s="790"/>
      <c r="BM118" s="790"/>
      <c r="BN118" s="790"/>
      <c r="BO118" s="790"/>
      <c r="BP118" s="791"/>
      <c r="BQ118" s="924" t="s">
        <v>
144</v>
      </c>
      <c r="BR118" s="905"/>
      <c r="BS118" s="905"/>
      <c r="BT118" s="905"/>
      <c r="BU118" s="905"/>
      <c r="BV118" s="905" t="s">
        <v>
387</v>
      </c>
      <c r="BW118" s="905"/>
      <c r="BX118" s="905"/>
      <c r="BY118" s="905"/>
      <c r="BZ118" s="905"/>
      <c r="CA118" s="905" t="s">
        <v>
144</v>
      </c>
      <c r="CB118" s="905"/>
      <c r="CC118" s="905"/>
      <c r="CD118" s="905"/>
      <c r="CE118" s="905"/>
      <c r="CF118" s="938" t="s">
        <v>
387</v>
      </c>
      <c r="CG118" s="939"/>
      <c r="CH118" s="939"/>
      <c r="CI118" s="939"/>
      <c r="CJ118" s="939"/>
      <c r="CK118" s="987"/>
      <c r="CL118" s="888"/>
      <c r="CM118" s="891" t="s">
        <v>
450</v>
      </c>
      <c r="CN118" s="892"/>
      <c r="CO118" s="892"/>
      <c r="CP118" s="892"/>
      <c r="CQ118" s="892"/>
      <c r="CR118" s="892"/>
      <c r="CS118" s="892"/>
      <c r="CT118" s="892"/>
      <c r="CU118" s="892"/>
      <c r="CV118" s="892"/>
      <c r="CW118" s="892"/>
      <c r="CX118" s="892"/>
      <c r="CY118" s="892"/>
      <c r="CZ118" s="892"/>
      <c r="DA118" s="892"/>
      <c r="DB118" s="892"/>
      <c r="DC118" s="892"/>
      <c r="DD118" s="892"/>
      <c r="DE118" s="892"/>
      <c r="DF118" s="893"/>
      <c r="DG118" s="778" t="s">
        <v>
387</v>
      </c>
      <c r="DH118" s="779"/>
      <c r="DI118" s="779"/>
      <c r="DJ118" s="779"/>
      <c r="DK118" s="780"/>
      <c r="DL118" s="781" t="s">
        <v>
144</v>
      </c>
      <c r="DM118" s="779"/>
      <c r="DN118" s="779"/>
      <c r="DO118" s="779"/>
      <c r="DP118" s="780"/>
      <c r="DQ118" s="781" t="s">
        <v>
387</v>
      </c>
      <c r="DR118" s="779"/>
      <c r="DS118" s="779"/>
      <c r="DT118" s="779"/>
      <c r="DU118" s="780"/>
      <c r="DV118" s="792" t="s">
        <v>
144</v>
      </c>
      <c r="DW118" s="793"/>
      <c r="DX118" s="793"/>
      <c r="DY118" s="793"/>
      <c r="DZ118" s="794"/>
    </row>
    <row r="119" spans="1:130" s="246" customFormat="1" ht="26.25" customHeight="1" x14ac:dyDescent="0.2">
      <c r="A119" s="885" t="s">
        <v>
425</v>
      </c>
      <c r="B119" s="886"/>
      <c r="C119" s="928" t="s">
        <v>
426</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v>
511022</v>
      </c>
      <c r="AB119" s="932"/>
      <c r="AC119" s="932"/>
      <c r="AD119" s="932"/>
      <c r="AE119" s="933"/>
      <c r="AF119" s="934">
        <v>
511388</v>
      </c>
      <c r="AG119" s="932"/>
      <c r="AH119" s="932"/>
      <c r="AI119" s="932"/>
      <c r="AJ119" s="933"/>
      <c r="AK119" s="934">
        <v>
511761</v>
      </c>
      <c r="AL119" s="932"/>
      <c r="AM119" s="932"/>
      <c r="AN119" s="932"/>
      <c r="AO119" s="933"/>
      <c r="AP119" s="935">
        <v>
0.8</v>
      </c>
      <c r="AQ119" s="936"/>
      <c r="AR119" s="936"/>
      <c r="AS119" s="936"/>
      <c r="AT119" s="937"/>
      <c r="AU119" s="994"/>
      <c r="AV119" s="995"/>
      <c r="AW119" s="995"/>
      <c r="AX119" s="995"/>
      <c r="AY119" s="995"/>
      <c r="AZ119" s="277" t="s">
        <v>
186</v>
      </c>
      <c r="BA119" s="277"/>
      <c r="BB119" s="277"/>
      <c r="BC119" s="277"/>
      <c r="BD119" s="277"/>
      <c r="BE119" s="277"/>
      <c r="BF119" s="277"/>
      <c r="BG119" s="277"/>
      <c r="BH119" s="277"/>
      <c r="BI119" s="277"/>
      <c r="BJ119" s="277"/>
      <c r="BK119" s="277"/>
      <c r="BL119" s="277"/>
      <c r="BM119" s="277"/>
      <c r="BN119" s="277"/>
      <c r="BO119" s="925" t="s">
        <v>
451</v>
      </c>
      <c r="BP119" s="926"/>
      <c r="BQ119" s="924">
        <v>
54132443</v>
      </c>
      <c r="BR119" s="905"/>
      <c r="BS119" s="905"/>
      <c r="BT119" s="905"/>
      <c r="BU119" s="905"/>
      <c r="BV119" s="905">
        <v>
51214937</v>
      </c>
      <c r="BW119" s="905"/>
      <c r="BX119" s="905"/>
      <c r="BY119" s="905"/>
      <c r="BZ119" s="905"/>
      <c r="CA119" s="905">
        <v>
51078679</v>
      </c>
      <c r="CB119" s="905"/>
      <c r="CC119" s="905"/>
      <c r="CD119" s="905"/>
      <c r="CE119" s="905"/>
      <c r="CF119" s="848"/>
      <c r="CG119" s="849"/>
      <c r="CH119" s="849"/>
      <c r="CI119" s="849"/>
      <c r="CJ119" s="901"/>
      <c r="CK119" s="988"/>
      <c r="CL119" s="890"/>
      <c r="CM119" s="911" t="s">
        <v>
452</v>
      </c>
      <c r="CN119" s="912"/>
      <c r="CO119" s="912"/>
      <c r="CP119" s="912"/>
      <c r="CQ119" s="912"/>
      <c r="CR119" s="912"/>
      <c r="CS119" s="912"/>
      <c r="CT119" s="912"/>
      <c r="CU119" s="912"/>
      <c r="CV119" s="912"/>
      <c r="CW119" s="912"/>
      <c r="CX119" s="912"/>
      <c r="CY119" s="912"/>
      <c r="CZ119" s="912"/>
      <c r="DA119" s="912"/>
      <c r="DB119" s="912"/>
      <c r="DC119" s="912"/>
      <c r="DD119" s="912"/>
      <c r="DE119" s="912"/>
      <c r="DF119" s="913"/>
      <c r="DG119" s="762" t="s">
        <v>
387</v>
      </c>
      <c r="DH119" s="763"/>
      <c r="DI119" s="763"/>
      <c r="DJ119" s="763"/>
      <c r="DK119" s="764"/>
      <c r="DL119" s="765" t="s">
        <v>
387</v>
      </c>
      <c r="DM119" s="763"/>
      <c r="DN119" s="763"/>
      <c r="DO119" s="763"/>
      <c r="DP119" s="764"/>
      <c r="DQ119" s="765" t="s">
        <v>
144</v>
      </c>
      <c r="DR119" s="763"/>
      <c r="DS119" s="763"/>
      <c r="DT119" s="763"/>
      <c r="DU119" s="764"/>
      <c r="DV119" s="921" t="s">
        <v>
387</v>
      </c>
      <c r="DW119" s="922"/>
      <c r="DX119" s="922"/>
      <c r="DY119" s="922"/>
      <c r="DZ119" s="923"/>
    </row>
    <row r="120" spans="1:130" s="246" customFormat="1" ht="26.25" customHeight="1" x14ac:dyDescent="0.2">
      <c r="A120" s="887"/>
      <c r="B120" s="888"/>
      <c r="C120" s="891" t="s">
        <v>
429</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3"/>
      <c r="AA120" s="778" t="s">
        <v>
387</v>
      </c>
      <c r="AB120" s="779"/>
      <c r="AC120" s="779"/>
      <c r="AD120" s="779"/>
      <c r="AE120" s="780"/>
      <c r="AF120" s="781" t="s">
        <v>
387</v>
      </c>
      <c r="AG120" s="779"/>
      <c r="AH120" s="779"/>
      <c r="AI120" s="779"/>
      <c r="AJ120" s="780"/>
      <c r="AK120" s="781" t="s">
        <v>
387</v>
      </c>
      <c r="AL120" s="779"/>
      <c r="AM120" s="779"/>
      <c r="AN120" s="779"/>
      <c r="AO120" s="780"/>
      <c r="AP120" s="792" t="s">
        <v>
144</v>
      </c>
      <c r="AQ120" s="793"/>
      <c r="AR120" s="793"/>
      <c r="AS120" s="793"/>
      <c r="AT120" s="794"/>
      <c r="AU120" s="949" t="s">
        <v>
453</v>
      </c>
      <c r="AV120" s="950"/>
      <c r="AW120" s="950"/>
      <c r="AX120" s="950"/>
      <c r="AY120" s="951"/>
      <c r="AZ120" s="882" t="s">
        <v>
454</v>
      </c>
      <c r="BA120" s="816"/>
      <c r="BB120" s="816"/>
      <c r="BC120" s="816"/>
      <c r="BD120" s="816"/>
      <c r="BE120" s="816"/>
      <c r="BF120" s="816"/>
      <c r="BG120" s="816"/>
      <c r="BH120" s="816"/>
      <c r="BI120" s="816"/>
      <c r="BJ120" s="816"/>
      <c r="BK120" s="816"/>
      <c r="BL120" s="816"/>
      <c r="BM120" s="816"/>
      <c r="BN120" s="816"/>
      <c r="BO120" s="816"/>
      <c r="BP120" s="817"/>
      <c r="BQ120" s="788">
        <v>
19230027</v>
      </c>
      <c r="BR120" s="789"/>
      <c r="BS120" s="789"/>
      <c r="BT120" s="789"/>
      <c r="BU120" s="789"/>
      <c r="BV120" s="789">
        <v>
19265097</v>
      </c>
      <c r="BW120" s="789"/>
      <c r="BX120" s="789"/>
      <c r="BY120" s="789"/>
      <c r="BZ120" s="789"/>
      <c r="CA120" s="789">
        <v>
24902751</v>
      </c>
      <c r="CB120" s="789"/>
      <c r="CC120" s="789"/>
      <c r="CD120" s="789"/>
      <c r="CE120" s="789"/>
      <c r="CF120" s="940">
        <v>
37.5</v>
      </c>
      <c r="CG120" s="941"/>
      <c r="CH120" s="941"/>
      <c r="CI120" s="941"/>
      <c r="CJ120" s="941"/>
      <c r="CK120" s="942" t="s">
        <v>
455</v>
      </c>
      <c r="CL120" s="874"/>
      <c r="CM120" s="874"/>
      <c r="CN120" s="874"/>
      <c r="CO120" s="875"/>
      <c r="CP120" s="946" t="s">
        <v>
456</v>
      </c>
      <c r="CQ120" s="947"/>
      <c r="CR120" s="947"/>
      <c r="CS120" s="947"/>
      <c r="CT120" s="947"/>
      <c r="CU120" s="947"/>
      <c r="CV120" s="947"/>
      <c r="CW120" s="947"/>
      <c r="CX120" s="947"/>
      <c r="CY120" s="947"/>
      <c r="CZ120" s="947"/>
      <c r="DA120" s="947"/>
      <c r="DB120" s="947"/>
      <c r="DC120" s="947"/>
      <c r="DD120" s="947"/>
      <c r="DE120" s="947"/>
      <c r="DF120" s="948"/>
      <c r="DG120" s="788" t="s">
        <v>
387</v>
      </c>
      <c r="DH120" s="789"/>
      <c r="DI120" s="789"/>
      <c r="DJ120" s="789"/>
      <c r="DK120" s="789"/>
      <c r="DL120" s="789" t="s">
        <v>
144</v>
      </c>
      <c r="DM120" s="789"/>
      <c r="DN120" s="789"/>
      <c r="DO120" s="789"/>
      <c r="DP120" s="789"/>
      <c r="DQ120" s="789" t="s">
        <v>
144</v>
      </c>
      <c r="DR120" s="789"/>
      <c r="DS120" s="789"/>
      <c r="DT120" s="789"/>
      <c r="DU120" s="789"/>
      <c r="DV120" s="918" t="s">
        <v>
387</v>
      </c>
      <c r="DW120" s="918"/>
      <c r="DX120" s="918"/>
      <c r="DY120" s="918"/>
      <c r="DZ120" s="919"/>
    </row>
    <row r="121" spans="1:130" s="246" customFormat="1" ht="26.25" customHeight="1" x14ac:dyDescent="0.2">
      <c r="A121" s="887"/>
      <c r="B121" s="888"/>
      <c r="C121" s="775" t="s">
        <v>
457</v>
      </c>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7"/>
      <c r="AA121" s="778" t="s">
        <v>
387</v>
      </c>
      <c r="AB121" s="779"/>
      <c r="AC121" s="779"/>
      <c r="AD121" s="779"/>
      <c r="AE121" s="780"/>
      <c r="AF121" s="781" t="s">
        <v>
144</v>
      </c>
      <c r="AG121" s="779"/>
      <c r="AH121" s="779"/>
      <c r="AI121" s="779"/>
      <c r="AJ121" s="780"/>
      <c r="AK121" s="781" t="s">
        <v>
144</v>
      </c>
      <c r="AL121" s="779"/>
      <c r="AM121" s="779"/>
      <c r="AN121" s="779"/>
      <c r="AO121" s="780"/>
      <c r="AP121" s="792" t="s">
        <v>
387</v>
      </c>
      <c r="AQ121" s="793"/>
      <c r="AR121" s="793"/>
      <c r="AS121" s="793"/>
      <c r="AT121" s="794"/>
      <c r="AU121" s="952"/>
      <c r="AV121" s="953"/>
      <c r="AW121" s="953"/>
      <c r="AX121" s="953"/>
      <c r="AY121" s="954"/>
      <c r="AZ121" s="870" t="s">
        <v>
458</v>
      </c>
      <c r="BA121" s="770"/>
      <c r="BB121" s="770"/>
      <c r="BC121" s="770"/>
      <c r="BD121" s="770"/>
      <c r="BE121" s="770"/>
      <c r="BF121" s="770"/>
      <c r="BG121" s="770"/>
      <c r="BH121" s="770"/>
      <c r="BI121" s="770"/>
      <c r="BJ121" s="770"/>
      <c r="BK121" s="770"/>
      <c r="BL121" s="770"/>
      <c r="BM121" s="770"/>
      <c r="BN121" s="770"/>
      <c r="BO121" s="770"/>
      <c r="BP121" s="771"/>
      <c r="BQ121" s="871" t="s">
        <v>
387</v>
      </c>
      <c r="BR121" s="872"/>
      <c r="BS121" s="872"/>
      <c r="BT121" s="872"/>
      <c r="BU121" s="872"/>
      <c r="BV121" s="872" t="s">
        <v>
387</v>
      </c>
      <c r="BW121" s="872"/>
      <c r="BX121" s="872"/>
      <c r="BY121" s="872"/>
      <c r="BZ121" s="872"/>
      <c r="CA121" s="872" t="s">
        <v>
144</v>
      </c>
      <c r="CB121" s="872"/>
      <c r="CC121" s="872"/>
      <c r="CD121" s="872"/>
      <c r="CE121" s="872"/>
      <c r="CF121" s="938" t="s">
        <v>
387</v>
      </c>
      <c r="CG121" s="939"/>
      <c r="CH121" s="939"/>
      <c r="CI121" s="939"/>
      <c r="CJ121" s="939"/>
      <c r="CK121" s="943"/>
      <c r="CL121" s="877"/>
      <c r="CM121" s="877"/>
      <c r="CN121" s="877"/>
      <c r="CO121" s="878"/>
      <c r="CP121" s="902" t="s">
        <v>
459</v>
      </c>
      <c r="CQ121" s="903"/>
      <c r="CR121" s="903"/>
      <c r="CS121" s="903"/>
      <c r="CT121" s="903"/>
      <c r="CU121" s="903"/>
      <c r="CV121" s="903"/>
      <c r="CW121" s="903"/>
      <c r="CX121" s="903"/>
      <c r="CY121" s="903"/>
      <c r="CZ121" s="903"/>
      <c r="DA121" s="903"/>
      <c r="DB121" s="903"/>
      <c r="DC121" s="903"/>
      <c r="DD121" s="903"/>
      <c r="DE121" s="903"/>
      <c r="DF121" s="904"/>
      <c r="DG121" s="871" t="s">
        <v>
144</v>
      </c>
      <c r="DH121" s="872"/>
      <c r="DI121" s="872"/>
      <c r="DJ121" s="872"/>
      <c r="DK121" s="872"/>
      <c r="DL121" s="872" t="s">
        <v>
144</v>
      </c>
      <c r="DM121" s="872"/>
      <c r="DN121" s="872"/>
      <c r="DO121" s="872"/>
      <c r="DP121" s="872"/>
      <c r="DQ121" s="872" t="s">
        <v>
144</v>
      </c>
      <c r="DR121" s="872"/>
      <c r="DS121" s="872"/>
      <c r="DT121" s="872"/>
      <c r="DU121" s="872"/>
      <c r="DV121" s="909" t="s">
        <v>
144</v>
      </c>
      <c r="DW121" s="909"/>
      <c r="DX121" s="909"/>
      <c r="DY121" s="909"/>
      <c r="DZ121" s="910"/>
    </row>
    <row r="122" spans="1:130" s="246" customFormat="1" ht="26.25" customHeight="1" x14ac:dyDescent="0.2">
      <c r="A122" s="887"/>
      <c r="B122" s="888"/>
      <c r="C122" s="891" t="s">
        <v>
439</v>
      </c>
      <c r="D122" s="892"/>
      <c r="E122" s="892"/>
      <c r="F122" s="892"/>
      <c r="G122" s="892"/>
      <c r="H122" s="892"/>
      <c r="I122" s="892"/>
      <c r="J122" s="892"/>
      <c r="K122" s="892"/>
      <c r="L122" s="892"/>
      <c r="M122" s="892"/>
      <c r="N122" s="892"/>
      <c r="O122" s="892"/>
      <c r="P122" s="892"/>
      <c r="Q122" s="892"/>
      <c r="R122" s="892"/>
      <c r="S122" s="892"/>
      <c r="T122" s="892"/>
      <c r="U122" s="892"/>
      <c r="V122" s="892"/>
      <c r="W122" s="892"/>
      <c r="X122" s="892"/>
      <c r="Y122" s="892"/>
      <c r="Z122" s="893"/>
      <c r="AA122" s="778" t="s">
        <v>
387</v>
      </c>
      <c r="AB122" s="779"/>
      <c r="AC122" s="779"/>
      <c r="AD122" s="779"/>
      <c r="AE122" s="780"/>
      <c r="AF122" s="781" t="s">
        <v>
387</v>
      </c>
      <c r="AG122" s="779"/>
      <c r="AH122" s="779"/>
      <c r="AI122" s="779"/>
      <c r="AJ122" s="780"/>
      <c r="AK122" s="781" t="s">
        <v>
387</v>
      </c>
      <c r="AL122" s="779"/>
      <c r="AM122" s="779"/>
      <c r="AN122" s="779"/>
      <c r="AO122" s="780"/>
      <c r="AP122" s="792" t="s">
        <v>
387</v>
      </c>
      <c r="AQ122" s="793"/>
      <c r="AR122" s="793"/>
      <c r="AS122" s="793"/>
      <c r="AT122" s="794"/>
      <c r="AU122" s="952"/>
      <c r="AV122" s="953"/>
      <c r="AW122" s="953"/>
      <c r="AX122" s="953"/>
      <c r="AY122" s="954"/>
      <c r="AZ122" s="927" t="s">
        <v>
460</v>
      </c>
      <c r="BA122" s="790"/>
      <c r="BB122" s="790"/>
      <c r="BC122" s="790"/>
      <c r="BD122" s="790"/>
      <c r="BE122" s="790"/>
      <c r="BF122" s="790"/>
      <c r="BG122" s="790"/>
      <c r="BH122" s="790"/>
      <c r="BI122" s="790"/>
      <c r="BJ122" s="790"/>
      <c r="BK122" s="790"/>
      <c r="BL122" s="790"/>
      <c r="BM122" s="790"/>
      <c r="BN122" s="790"/>
      <c r="BO122" s="790"/>
      <c r="BP122" s="791"/>
      <c r="BQ122" s="924">
        <v>
45971433</v>
      </c>
      <c r="BR122" s="905"/>
      <c r="BS122" s="905"/>
      <c r="BT122" s="905"/>
      <c r="BU122" s="905"/>
      <c r="BV122" s="905">
        <v>
42389571</v>
      </c>
      <c r="BW122" s="905"/>
      <c r="BX122" s="905"/>
      <c r="BY122" s="905"/>
      <c r="BZ122" s="905"/>
      <c r="CA122" s="905">
        <v>
38938354</v>
      </c>
      <c r="CB122" s="905"/>
      <c r="CC122" s="905"/>
      <c r="CD122" s="905"/>
      <c r="CE122" s="905"/>
      <c r="CF122" s="906">
        <v>
58.7</v>
      </c>
      <c r="CG122" s="907"/>
      <c r="CH122" s="907"/>
      <c r="CI122" s="907"/>
      <c r="CJ122" s="907"/>
      <c r="CK122" s="943"/>
      <c r="CL122" s="877"/>
      <c r="CM122" s="877"/>
      <c r="CN122" s="877"/>
      <c r="CO122" s="878"/>
      <c r="CP122" s="902" t="s">
        <v>
461</v>
      </c>
      <c r="CQ122" s="903"/>
      <c r="CR122" s="903"/>
      <c r="CS122" s="903"/>
      <c r="CT122" s="903"/>
      <c r="CU122" s="903"/>
      <c r="CV122" s="903"/>
      <c r="CW122" s="903"/>
      <c r="CX122" s="903"/>
      <c r="CY122" s="903"/>
      <c r="CZ122" s="903"/>
      <c r="DA122" s="903"/>
      <c r="DB122" s="903"/>
      <c r="DC122" s="903"/>
      <c r="DD122" s="903"/>
      <c r="DE122" s="903"/>
      <c r="DF122" s="904"/>
      <c r="DG122" s="871" t="s">
        <v>
387</v>
      </c>
      <c r="DH122" s="872"/>
      <c r="DI122" s="872"/>
      <c r="DJ122" s="872"/>
      <c r="DK122" s="872"/>
      <c r="DL122" s="872" t="s">
        <v>
144</v>
      </c>
      <c r="DM122" s="872"/>
      <c r="DN122" s="872"/>
      <c r="DO122" s="872"/>
      <c r="DP122" s="872"/>
      <c r="DQ122" s="872" t="s">
        <v>
144</v>
      </c>
      <c r="DR122" s="872"/>
      <c r="DS122" s="872"/>
      <c r="DT122" s="872"/>
      <c r="DU122" s="872"/>
      <c r="DV122" s="909" t="s">
        <v>
387</v>
      </c>
      <c r="DW122" s="909"/>
      <c r="DX122" s="909"/>
      <c r="DY122" s="909"/>
      <c r="DZ122" s="910"/>
    </row>
    <row r="123" spans="1:130" s="246" customFormat="1" ht="26.25" customHeight="1" x14ac:dyDescent="0.2">
      <c r="A123" s="887"/>
      <c r="B123" s="888"/>
      <c r="C123" s="891" t="s">
        <v>
445</v>
      </c>
      <c r="D123" s="892"/>
      <c r="E123" s="892"/>
      <c r="F123" s="892"/>
      <c r="G123" s="892"/>
      <c r="H123" s="892"/>
      <c r="I123" s="892"/>
      <c r="J123" s="892"/>
      <c r="K123" s="892"/>
      <c r="L123" s="892"/>
      <c r="M123" s="892"/>
      <c r="N123" s="892"/>
      <c r="O123" s="892"/>
      <c r="P123" s="892"/>
      <c r="Q123" s="892"/>
      <c r="R123" s="892"/>
      <c r="S123" s="892"/>
      <c r="T123" s="892"/>
      <c r="U123" s="892"/>
      <c r="V123" s="892"/>
      <c r="W123" s="892"/>
      <c r="X123" s="892"/>
      <c r="Y123" s="892"/>
      <c r="Z123" s="893"/>
      <c r="AA123" s="778">
        <v>
129870</v>
      </c>
      <c r="AB123" s="779"/>
      <c r="AC123" s="779"/>
      <c r="AD123" s="779"/>
      <c r="AE123" s="780"/>
      <c r="AF123" s="781">
        <v>
105360</v>
      </c>
      <c r="AG123" s="779"/>
      <c r="AH123" s="779"/>
      <c r="AI123" s="779"/>
      <c r="AJ123" s="780"/>
      <c r="AK123" s="781">
        <v>
69270</v>
      </c>
      <c r="AL123" s="779"/>
      <c r="AM123" s="779"/>
      <c r="AN123" s="779"/>
      <c r="AO123" s="780"/>
      <c r="AP123" s="792">
        <v>
0.1</v>
      </c>
      <c r="AQ123" s="793"/>
      <c r="AR123" s="793"/>
      <c r="AS123" s="793"/>
      <c r="AT123" s="794"/>
      <c r="AU123" s="955"/>
      <c r="AV123" s="956"/>
      <c r="AW123" s="956"/>
      <c r="AX123" s="956"/>
      <c r="AY123" s="956"/>
      <c r="AZ123" s="277" t="s">
        <v>
186</v>
      </c>
      <c r="BA123" s="277"/>
      <c r="BB123" s="277"/>
      <c r="BC123" s="277"/>
      <c r="BD123" s="277"/>
      <c r="BE123" s="277"/>
      <c r="BF123" s="277"/>
      <c r="BG123" s="277"/>
      <c r="BH123" s="277"/>
      <c r="BI123" s="277"/>
      <c r="BJ123" s="277"/>
      <c r="BK123" s="277"/>
      <c r="BL123" s="277"/>
      <c r="BM123" s="277"/>
      <c r="BN123" s="277"/>
      <c r="BO123" s="925" t="s">
        <v>
462</v>
      </c>
      <c r="BP123" s="926"/>
      <c r="BQ123" s="899">
        <v>
65201460</v>
      </c>
      <c r="BR123" s="900"/>
      <c r="BS123" s="900"/>
      <c r="BT123" s="900"/>
      <c r="BU123" s="900"/>
      <c r="BV123" s="900">
        <v>
61654668</v>
      </c>
      <c r="BW123" s="900"/>
      <c r="BX123" s="900"/>
      <c r="BY123" s="900"/>
      <c r="BZ123" s="900"/>
      <c r="CA123" s="900">
        <v>
63841105</v>
      </c>
      <c r="CB123" s="900"/>
      <c r="CC123" s="900"/>
      <c r="CD123" s="900"/>
      <c r="CE123" s="900"/>
      <c r="CF123" s="848"/>
      <c r="CG123" s="849"/>
      <c r="CH123" s="849"/>
      <c r="CI123" s="849"/>
      <c r="CJ123" s="901"/>
      <c r="CK123" s="943"/>
      <c r="CL123" s="877"/>
      <c r="CM123" s="877"/>
      <c r="CN123" s="877"/>
      <c r="CO123" s="878"/>
      <c r="CP123" s="902"/>
      <c r="CQ123" s="903"/>
      <c r="CR123" s="903"/>
      <c r="CS123" s="903"/>
      <c r="CT123" s="903"/>
      <c r="CU123" s="903"/>
      <c r="CV123" s="903"/>
      <c r="CW123" s="903"/>
      <c r="CX123" s="903"/>
      <c r="CY123" s="903"/>
      <c r="CZ123" s="903"/>
      <c r="DA123" s="903"/>
      <c r="DB123" s="903"/>
      <c r="DC123" s="903"/>
      <c r="DD123" s="903"/>
      <c r="DE123" s="903"/>
      <c r="DF123" s="904"/>
      <c r="DG123" s="778"/>
      <c r="DH123" s="779"/>
      <c r="DI123" s="779"/>
      <c r="DJ123" s="779"/>
      <c r="DK123" s="780"/>
      <c r="DL123" s="781"/>
      <c r="DM123" s="779"/>
      <c r="DN123" s="779"/>
      <c r="DO123" s="779"/>
      <c r="DP123" s="780"/>
      <c r="DQ123" s="781"/>
      <c r="DR123" s="779"/>
      <c r="DS123" s="779"/>
      <c r="DT123" s="779"/>
      <c r="DU123" s="780"/>
      <c r="DV123" s="792"/>
      <c r="DW123" s="793"/>
      <c r="DX123" s="793"/>
      <c r="DY123" s="793"/>
      <c r="DZ123" s="794"/>
    </row>
    <row r="124" spans="1:130" s="246" customFormat="1" ht="26.25" customHeight="1" thickBot="1" x14ac:dyDescent="0.25">
      <c r="A124" s="887"/>
      <c r="B124" s="888"/>
      <c r="C124" s="891" t="s">
        <v>
448</v>
      </c>
      <c r="D124" s="892"/>
      <c r="E124" s="892"/>
      <c r="F124" s="892"/>
      <c r="G124" s="892"/>
      <c r="H124" s="892"/>
      <c r="I124" s="892"/>
      <c r="J124" s="892"/>
      <c r="K124" s="892"/>
      <c r="L124" s="892"/>
      <c r="M124" s="892"/>
      <c r="N124" s="892"/>
      <c r="O124" s="892"/>
      <c r="P124" s="892"/>
      <c r="Q124" s="892"/>
      <c r="R124" s="892"/>
      <c r="S124" s="892"/>
      <c r="T124" s="892"/>
      <c r="U124" s="892"/>
      <c r="V124" s="892"/>
      <c r="W124" s="892"/>
      <c r="X124" s="892"/>
      <c r="Y124" s="892"/>
      <c r="Z124" s="893"/>
      <c r="AA124" s="778" t="s">
        <v>
144</v>
      </c>
      <c r="AB124" s="779"/>
      <c r="AC124" s="779"/>
      <c r="AD124" s="779"/>
      <c r="AE124" s="780"/>
      <c r="AF124" s="781" t="s">
        <v>
387</v>
      </c>
      <c r="AG124" s="779"/>
      <c r="AH124" s="779"/>
      <c r="AI124" s="779"/>
      <c r="AJ124" s="780"/>
      <c r="AK124" s="781" t="s">
        <v>
144</v>
      </c>
      <c r="AL124" s="779"/>
      <c r="AM124" s="779"/>
      <c r="AN124" s="779"/>
      <c r="AO124" s="780"/>
      <c r="AP124" s="792" t="s">
        <v>
387</v>
      </c>
      <c r="AQ124" s="793"/>
      <c r="AR124" s="793"/>
      <c r="AS124" s="793"/>
      <c r="AT124" s="794"/>
      <c r="AU124" s="894" t="s">
        <v>
463</v>
      </c>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6"/>
      <c r="BQ124" s="897" t="s">
        <v>
144</v>
      </c>
      <c r="BR124" s="898"/>
      <c r="BS124" s="898"/>
      <c r="BT124" s="898"/>
      <c r="BU124" s="898"/>
      <c r="BV124" s="898" t="s">
        <v>
387</v>
      </c>
      <c r="BW124" s="898"/>
      <c r="BX124" s="898"/>
      <c r="BY124" s="898"/>
      <c r="BZ124" s="898"/>
      <c r="CA124" s="898" t="s">
        <v>
387</v>
      </c>
      <c r="CB124" s="898"/>
      <c r="CC124" s="898"/>
      <c r="CD124" s="898"/>
      <c r="CE124" s="898"/>
      <c r="CF124" s="826"/>
      <c r="CG124" s="827"/>
      <c r="CH124" s="827"/>
      <c r="CI124" s="827"/>
      <c r="CJ124" s="908"/>
      <c r="CK124" s="944"/>
      <c r="CL124" s="944"/>
      <c r="CM124" s="944"/>
      <c r="CN124" s="944"/>
      <c r="CO124" s="945"/>
      <c r="CP124" s="902" t="s">
        <v>
464</v>
      </c>
      <c r="CQ124" s="903"/>
      <c r="CR124" s="903"/>
      <c r="CS124" s="903"/>
      <c r="CT124" s="903"/>
      <c r="CU124" s="903"/>
      <c r="CV124" s="903"/>
      <c r="CW124" s="903"/>
      <c r="CX124" s="903"/>
      <c r="CY124" s="903"/>
      <c r="CZ124" s="903"/>
      <c r="DA124" s="903"/>
      <c r="DB124" s="903"/>
      <c r="DC124" s="903"/>
      <c r="DD124" s="903"/>
      <c r="DE124" s="903"/>
      <c r="DF124" s="904"/>
      <c r="DG124" s="762" t="s">
        <v>
144</v>
      </c>
      <c r="DH124" s="763"/>
      <c r="DI124" s="763"/>
      <c r="DJ124" s="763"/>
      <c r="DK124" s="764"/>
      <c r="DL124" s="765" t="s">
        <v>
144</v>
      </c>
      <c r="DM124" s="763"/>
      <c r="DN124" s="763"/>
      <c r="DO124" s="763"/>
      <c r="DP124" s="764"/>
      <c r="DQ124" s="765" t="s">
        <v>
387</v>
      </c>
      <c r="DR124" s="763"/>
      <c r="DS124" s="763"/>
      <c r="DT124" s="763"/>
      <c r="DU124" s="764"/>
      <c r="DV124" s="921" t="s">
        <v>
387</v>
      </c>
      <c r="DW124" s="922"/>
      <c r="DX124" s="922"/>
      <c r="DY124" s="922"/>
      <c r="DZ124" s="923"/>
    </row>
    <row r="125" spans="1:130" s="246" customFormat="1" ht="26.25" customHeight="1" x14ac:dyDescent="0.2">
      <c r="A125" s="887"/>
      <c r="B125" s="888"/>
      <c r="C125" s="891" t="s">
        <v>
450</v>
      </c>
      <c r="D125" s="892"/>
      <c r="E125" s="892"/>
      <c r="F125" s="892"/>
      <c r="G125" s="892"/>
      <c r="H125" s="892"/>
      <c r="I125" s="892"/>
      <c r="J125" s="892"/>
      <c r="K125" s="892"/>
      <c r="L125" s="892"/>
      <c r="M125" s="892"/>
      <c r="N125" s="892"/>
      <c r="O125" s="892"/>
      <c r="P125" s="892"/>
      <c r="Q125" s="892"/>
      <c r="R125" s="892"/>
      <c r="S125" s="892"/>
      <c r="T125" s="892"/>
      <c r="U125" s="892"/>
      <c r="V125" s="892"/>
      <c r="W125" s="892"/>
      <c r="X125" s="892"/>
      <c r="Y125" s="892"/>
      <c r="Z125" s="893"/>
      <c r="AA125" s="778" t="s">
        <v>
144</v>
      </c>
      <c r="AB125" s="779"/>
      <c r="AC125" s="779"/>
      <c r="AD125" s="779"/>
      <c r="AE125" s="780"/>
      <c r="AF125" s="781" t="s">
        <v>
144</v>
      </c>
      <c r="AG125" s="779"/>
      <c r="AH125" s="779"/>
      <c r="AI125" s="779"/>
      <c r="AJ125" s="780"/>
      <c r="AK125" s="781" t="s">
        <v>
144</v>
      </c>
      <c r="AL125" s="779"/>
      <c r="AM125" s="779"/>
      <c r="AN125" s="779"/>
      <c r="AO125" s="780"/>
      <c r="AP125" s="792" t="s">
        <v>
144</v>
      </c>
      <c r="AQ125" s="793"/>
      <c r="AR125" s="793"/>
      <c r="AS125" s="793"/>
      <c r="AT125" s="79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73" t="s">
        <v>
465</v>
      </c>
      <c r="CL125" s="874"/>
      <c r="CM125" s="874"/>
      <c r="CN125" s="874"/>
      <c r="CO125" s="875"/>
      <c r="CP125" s="882" t="s">
        <v>
466</v>
      </c>
      <c r="CQ125" s="816"/>
      <c r="CR125" s="816"/>
      <c r="CS125" s="816"/>
      <c r="CT125" s="816"/>
      <c r="CU125" s="816"/>
      <c r="CV125" s="816"/>
      <c r="CW125" s="816"/>
      <c r="CX125" s="816"/>
      <c r="CY125" s="816"/>
      <c r="CZ125" s="816"/>
      <c r="DA125" s="816"/>
      <c r="DB125" s="816"/>
      <c r="DC125" s="816"/>
      <c r="DD125" s="816"/>
      <c r="DE125" s="816"/>
      <c r="DF125" s="817"/>
      <c r="DG125" s="788" t="s">
        <v>
387</v>
      </c>
      <c r="DH125" s="789"/>
      <c r="DI125" s="789"/>
      <c r="DJ125" s="789"/>
      <c r="DK125" s="789"/>
      <c r="DL125" s="789" t="s">
        <v>
387</v>
      </c>
      <c r="DM125" s="789"/>
      <c r="DN125" s="789"/>
      <c r="DO125" s="789"/>
      <c r="DP125" s="789"/>
      <c r="DQ125" s="789" t="s">
        <v>
144</v>
      </c>
      <c r="DR125" s="789"/>
      <c r="DS125" s="789"/>
      <c r="DT125" s="789"/>
      <c r="DU125" s="789"/>
      <c r="DV125" s="918" t="s">
        <v>
144</v>
      </c>
      <c r="DW125" s="918"/>
      <c r="DX125" s="918"/>
      <c r="DY125" s="918"/>
      <c r="DZ125" s="919"/>
    </row>
    <row r="126" spans="1:130" s="246" customFormat="1" ht="26.25" customHeight="1" thickBot="1" x14ac:dyDescent="0.25">
      <c r="A126" s="887"/>
      <c r="B126" s="888"/>
      <c r="C126" s="891" t="s">
        <v>
452</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3"/>
      <c r="AA126" s="778" t="s">
        <v>
387</v>
      </c>
      <c r="AB126" s="779"/>
      <c r="AC126" s="779"/>
      <c r="AD126" s="779"/>
      <c r="AE126" s="780"/>
      <c r="AF126" s="781" t="s">
        <v>
144</v>
      </c>
      <c r="AG126" s="779"/>
      <c r="AH126" s="779"/>
      <c r="AI126" s="779"/>
      <c r="AJ126" s="780"/>
      <c r="AK126" s="781" t="s">
        <v>
387</v>
      </c>
      <c r="AL126" s="779"/>
      <c r="AM126" s="779"/>
      <c r="AN126" s="779"/>
      <c r="AO126" s="780"/>
      <c r="AP126" s="792" t="s">
        <v>
144</v>
      </c>
      <c r="AQ126" s="793"/>
      <c r="AR126" s="793"/>
      <c r="AS126" s="793"/>
      <c r="AT126" s="79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76"/>
      <c r="CL126" s="877"/>
      <c r="CM126" s="877"/>
      <c r="CN126" s="877"/>
      <c r="CO126" s="878"/>
      <c r="CP126" s="870" t="s">
        <v>
467</v>
      </c>
      <c r="CQ126" s="770"/>
      <c r="CR126" s="770"/>
      <c r="CS126" s="770"/>
      <c r="CT126" s="770"/>
      <c r="CU126" s="770"/>
      <c r="CV126" s="770"/>
      <c r="CW126" s="770"/>
      <c r="CX126" s="770"/>
      <c r="CY126" s="770"/>
      <c r="CZ126" s="770"/>
      <c r="DA126" s="770"/>
      <c r="DB126" s="770"/>
      <c r="DC126" s="770"/>
      <c r="DD126" s="770"/>
      <c r="DE126" s="770"/>
      <c r="DF126" s="771"/>
      <c r="DG126" s="871" t="s">
        <v>
144</v>
      </c>
      <c r="DH126" s="872"/>
      <c r="DI126" s="872"/>
      <c r="DJ126" s="872"/>
      <c r="DK126" s="872"/>
      <c r="DL126" s="872" t="s">
        <v>
144</v>
      </c>
      <c r="DM126" s="872"/>
      <c r="DN126" s="872"/>
      <c r="DO126" s="872"/>
      <c r="DP126" s="872"/>
      <c r="DQ126" s="872" t="s">
        <v>
144</v>
      </c>
      <c r="DR126" s="872"/>
      <c r="DS126" s="872"/>
      <c r="DT126" s="872"/>
      <c r="DU126" s="872"/>
      <c r="DV126" s="909" t="s">
        <v>
144</v>
      </c>
      <c r="DW126" s="909"/>
      <c r="DX126" s="909"/>
      <c r="DY126" s="909"/>
      <c r="DZ126" s="910"/>
    </row>
    <row r="127" spans="1:130" s="246" customFormat="1" ht="26.25" customHeight="1" x14ac:dyDescent="0.2">
      <c r="A127" s="889"/>
      <c r="B127" s="890"/>
      <c r="C127" s="911" t="s">
        <v>
468</v>
      </c>
      <c r="D127" s="912"/>
      <c r="E127" s="912"/>
      <c r="F127" s="912"/>
      <c r="G127" s="912"/>
      <c r="H127" s="912"/>
      <c r="I127" s="912"/>
      <c r="J127" s="912"/>
      <c r="K127" s="912"/>
      <c r="L127" s="912"/>
      <c r="M127" s="912"/>
      <c r="N127" s="912"/>
      <c r="O127" s="912"/>
      <c r="P127" s="912"/>
      <c r="Q127" s="912"/>
      <c r="R127" s="912"/>
      <c r="S127" s="912"/>
      <c r="T127" s="912"/>
      <c r="U127" s="912"/>
      <c r="V127" s="912"/>
      <c r="W127" s="912"/>
      <c r="X127" s="912"/>
      <c r="Y127" s="912"/>
      <c r="Z127" s="913"/>
      <c r="AA127" s="778" t="s">
        <v>
144</v>
      </c>
      <c r="AB127" s="779"/>
      <c r="AC127" s="779"/>
      <c r="AD127" s="779"/>
      <c r="AE127" s="780"/>
      <c r="AF127" s="781" t="s">
        <v>
144</v>
      </c>
      <c r="AG127" s="779"/>
      <c r="AH127" s="779"/>
      <c r="AI127" s="779"/>
      <c r="AJ127" s="780"/>
      <c r="AK127" s="781" t="s">
        <v>
387</v>
      </c>
      <c r="AL127" s="779"/>
      <c r="AM127" s="779"/>
      <c r="AN127" s="779"/>
      <c r="AO127" s="780"/>
      <c r="AP127" s="792" t="s">
        <v>
144</v>
      </c>
      <c r="AQ127" s="793"/>
      <c r="AR127" s="793"/>
      <c r="AS127" s="793"/>
      <c r="AT127" s="794"/>
      <c r="AU127" s="282"/>
      <c r="AV127" s="282"/>
      <c r="AW127" s="282"/>
      <c r="AX127" s="914" t="s">
        <v>
469</v>
      </c>
      <c r="AY127" s="915"/>
      <c r="AZ127" s="915"/>
      <c r="BA127" s="915"/>
      <c r="BB127" s="915"/>
      <c r="BC127" s="915"/>
      <c r="BD127" s="915"/>
      <c r="BE127" s="916"/>
      <c r="BF127" s="917" t="s">
        <v>
470</v>
      </c>
      <c r="BG127" s="915"/>
      <c r="BH127" s="915"/>
      <c r="BI127" s="915"/>
      <c r="BJ127" s="915"/>
      <c r="BK127" s="915"/>
      <c r="BL127" s="916"/>
      <c r="BM127" s="917" t="s">
        <v>
471</v>
      </c>
      <c r="BN127" s="915"/>
      <c r="BO127" s="915"/>
      <c r="BP127" s="915"/>
      <c r="BQ127" s="915"/>
      <c r="BR127" s="915"/>
      <c r="BS127" s="916"/>
      <c r="BT127" s="917" t="s">
        <v>
472</v>
      </c>
      <c r="BU127" s="915"/>
      <c r="BV127" s="915"/>
      <c r="BW127" s="915"/>
      <c r="BX127" s="915"/>
      <c r="BY127" s="915"/>
      <c r="BZ127" s="920"/>
      <c r="CA127" s="282"/>
      <c r="CB127" s="282"/>
      <c r="CC127" s="282"/>
      <c r="CD127" s="283"/>
      <c r="CE127" s="283"/>
      <c r="CF127" s="283"/>
      <c r="CG127" s="280"/>
      <c r="CH127" s="280"/>
      <c r="CI127" s="280"/>
      <c r="CJ127" s="281"/>
      <c r="CK127" s="876"/>
      <c r="CL127" s="877"/>
      <c r="CM127" s="877"/>
      <c r="CN127" s="877"/>
      <c r="CO127" s="878"/>
      <c r="CP127" s="870" t="s">
        <v>
473</v>
      </c>
      <c r="CQ127" s="770"/>
      <c r="CR127" s="770"/>
      <c r="CS127" s="770"/>
      <c r="CT127" s="770"/>
      <c r="CU127" s="770"/>
      <c r="CV127" s="770"/>
      <c r="CW127" s="770"/>
      <c r="CX127" s="770"/>
      <c r="CY127" s="770"/>
      <c r="CZ127" s="770"/>
      <c r="DA127" s="770"/>
      <c r="DB127" s="770"/>
      <c r="DC127" s="770"/>
      <c r="DD127" s="770"/>
      <c r="DE127" s="770"/>
      <c r="DF127" s="771"/>
      <c r="DG127" s="871" t="s">
        <v>
144</v>
      </c>
      <c r="DH127" s="872"/>
      <c r="DI127" s="872"/>
      <c r="DJ127" s="872"/>
      <c r="DK127" s="872"/>
      <c r="DL127" s="872" t="s">
        <v>
144</v>
      </c>
      <c r="DM127" s="872"/>
      <c r="DN127" s="872"/>
      <c r="DO127" s="872"/>
      <c r="DP127" s="872"/>
      <c r="DQ127" s="872" t="s">
        <v>
387</v>
      </c>
      <c r="DR127" s="872"/>
      <c r="DS127" s="872"/>
      <c r="DT127" s="872"/>
      <c r="DU127" s="872"/>
      <c r="DV127" s="909" t="s">
        <v>
144</v>
      </c>
      <c r="DW127" s="909"/>
      <c r="DX127" s="909"/>
      <c r="DY127" s="909"/>
      <c r="DZ127" s="910"/>
    </row>
    <row r="128" spans="1:130" s="246" customFormat="1" ht="26.25" customHeight="1" thickBot="1" x14ac:dyDescent="0.25">
      <c r="A128" s="804" t="s">
        <v>
474</v>
      </c>
      <c r="B128" s="805"/>
      <c r="C128" s="805"/>
      <c r="D128" s="805"/>
      <c r="E128" s="805"/>
      <c r="F128" s="805"/>
      <c r="G128" s="805"/>
      <c r="H128" s="805"/>
      <c r="I128" s="805"/>
      <c r="J128" s="805"/>
      <c r="K128" s="805"/>
      <c r="L128" s="805"/>
      <c r="M128" s="805"/>
      <c r="N128" s="805"/>
      <c r="O128" s="805"/>
      <c r="P128" s="805"/>
      <c r="Q128" s="805"/>
      <c r="R128" s="805"/>
      <c r="S128" s="805"/>
      <c r="T128" s="805"/>
      <c r="U128" s="805"/>
      <c r="V128" s="805"/>
      <c r="W128" s="806" t="s">
        <v>
475</v>
      </c>
      <c r="X128" s="806"/>
      <c r="Y128" s="806"/>
      <c r="Z128" s="807"/>
      <c r="AA128" s="808" t="s">
        <v>
144</v>
      </c>
      <c r="AB128" s="809"/>
      <c r="AC128" s="809"/>
      <c r="AD128" s="809"/>
      <c r="AE128" s="810"/>
      <c r="AF128" s="811" t="s">
        <v>
387</v>
      </c>
      <c r="AG128" s="809"/>
      <c r="AH128" s="809"/>
      <c r="AI128" s="809"/>
      <c r="AJ128" s="810"/>
      <c r="AK128" s="811" t="s">
        <v>
144</v>
      </c>
      <c r="AL128" s="809"/>
      <c r="AM128" s="809"/>
      <c r="AN128" s="809"/>
      <c r="AO128" s="810"/>
      <c r="AP128" s="812"/>
      <c r="AQ128" s="813"/>
      <c r="AR128" s="813"/>
      <c r="AS128" s="813"/>
      <c r="AT128" s="814"/>
      <c r="AU128" s="282"/>
      <c r="AV128" s="282"/>
      <c r="AW128" s="282"/>
      <c r="AX128" s="815" t="s">
        <v>
476</v>
      </c>
      <c r="AY128" s="816"/>
      <c r="AZ128" s="816"/>
      <c r="BA128" s="816"/>
      <c r="BB128" s="816"/>
      <c r="BC128" s="816"/>
      <c r="BD128" s="816"/>
      <c r="BE128" s="817"/>
      <c r="BF128" s="818" t="s">
        <v>
387</v>
      </c>
      <c r="BG128" s="819"/>
      <c r="BH128" s="819"/>
      <c r="BI128" s="819"/>
      <c r="BJ128" s="819"/>
      <c r="BK128" s="819"/>
      <c r="BL128" s="820"/>
      <c r="BM128" s="818">
        <v>
11.25</v>
      </c>
      <c r="BN128" s="819"/>
      <c r="BO128" s="819"/>
      <c r="BP128" s="819"/>
      <c r="BQ128" s="819"/>
      <c r="BR128" s="819"/>
      <c r="BS128" s="820"/>
      <c r="BT128" s="818">
        <v>
20</v>
      </c>
      <c r="BU128" s="819"/>
      <c r="BV128" s="819"/>
      <c r="BW128" s="819"/>
      <c r="BX128" s="819"/>
      <c r="BY128" s="819"/>
      <c r="BZ128" s="866"/>
      <c r="CA128" s="283"/>
      <c r="CB128" s="283"/>
      <c r="CC128" s="283"/>
      <c r="CD128" s="283"/>
      <c r="CE128" s="283"/>
      <c r="CF128" s="283"/>
      <c r="CG128" s="280"/>
      <c r="CH128" s="280"/>
      <c r="CI128" s="280"/>
      <c r="CJ128" s="281"/>
      <c r="CK128" s="879"/>
      <c r="CL128" s="880"/>
      <c r="CM128" s="880"/>
      <c r="CN128" s="880"/>
      <c r="CO128" s="881"/>
      <c r="CP128" s="867" t="s">
        <v>
477</v>
      </c>
      <c r="CQ128" s="830"/>
      <c r="CR128" s="830"/>
      <c r="CS128" s="830"/>
      <c r="CT128" s="830"/>
      <c r="CU128" s="830"/>
      <c r="CV128" s="830"/>
      <c r="CW128" s="830"/>
      <c r="CX128" s="830"/>
      <c r="CY128" s="830"/>
      <c r="CZ128" s="830"/>
      <c r="DA128" s="830"/>
      <c r="DB128" s="830"/>
      <c r="DC128" s="830"/>
      <c r="DD128" s="830"/>
      <c r="DE128" s="830"/>
      <c r="DF128" s="831"/>
      <c r="DG128" s="868" t="s">
        <v>
387</v>
      </c>
      <c r="DH128" s="869"/>
      <c r="DI128" s="869"/>
      <c r="DJ128" s="869"/>
      <c r="DK128" s="869"/>
      <c r="DL128" s="869" t="s">
        <v>
144</v>
      </c>
      <c r="DM128" s="869"/>
      <c r="DN128" s="869"/>
      <c r="DO128" s="869"/>
      <c r="DP128" s="869"/>
      <c r="DQ128" s="869" t="s">
        <v>
387</v>
      </c>
      <c r="DR128" s="869"/>
      <c r="DS128" s="869"/>
      <c r="DT128" s="869"/>
      <c r="DU128" s="869"/>
      <c r="DV128" s="802" t="s">
        <v>
144</v>
      </c>
      <c r="DW128" s="802"/>
      <c r="DX128" s="802"/>
      <c r="DY128" s="802"/>
      <c r="DZ128" s="803"/>
    </row>
    <row r="129" spans="1:131" s="246" customFormat="1" ht="26.25" customHeight="1" x14ac:dyDescent="0.2">
      <c r="A129" s="864" t="s">
        <v>
106</v>
      </c>
      <c r="B129" s="865"/>
      <c r="C129" s="865"/>
      <c r="D129" s="865"/>
      <c r="E129" s="865"/>
      <c r="F129" s="865"/>
      <c r="G129" s="865"/>
      <c r="H129" s="865"/>
      <c r="I129" s="865"/>
      <c r="J129" s="865"/>
      <c r="K129" s="865"/>
      <c r="L129" s="865"/>
      <c r="M129" s="865"/>
      <c r="N129" s="865"/>
      <c r="O129" s="865"/>
      <c r="P129" s="865"/>
      <c r="Q129" s="865"/>
      <c r="R129" s="865"/>
      <c r="S129" s="865"/>
      <c r="T129" s="865"/>
      <c r="U129" s="865"/>
      <c r="V129" s="865"/>
      <c r="W129" s="858" t="s">
        <v>
478</v>
      </c>
      <c r="X129" s="859"/>
      <c r="Y129" s="859"/>
      <c r="Z129" s="860"/>
      <c r="AA129" s="778">
        <v>
68981641</v>
      </c>
      <c r="AB129" s="779"/>
      <c r="AC129" s="779"/>
      <c r="AD129" s="779"/>
      <c r="AE129" s="780"/>
      <c r="AF129" s="781">
        <v>
66232102</v>
      </c>
      <c r="AG129" s="779"/>
      <c r="AH129" s="779"/>
      <c r="AI129" s="779"/>
      <c r="AJ129" s="780"/>
      <c r="AK129" s="781">
        <v>
70583854</v>
      </c>
      <c r="AL129" s="779"/>
      <c r="AM129" s="779"/>
      <c r="AN129" s="779"/>
      <c r="AO129" s="780"/>
      <c r="AP129" s="861"/>
      <c r="AQ129" s="862"/>
      <c r="AR129" s="862"/>
      <c r="AS129" s="862"/>
      <c r="AT129" s="863"/>
      <c r="AU129" s="284"/>
      <c r="AV129" s="284"/>
      <c r="AW129" s="284"/>
      <c r="AX129" s="769" t="s">
        <v>
479</v>
      </c>
      <c r="AY129" s="770"/>
      <c r="AZ129" s="770"/>
      <c r="BA129" s="770"/>
      <c r="BB129" s="770"/>
      <c r="BC129" s="770"/>
      <c r="BD129" s="770"/>
      <c r="BE129" s="771"/>
      <c r="BF129" s="772" t="s">
        <v>
144</v>
      </c>
      <c r="BG129" s="773"/>
      <c r="BH129" s="773"/>
      <c r="BI129" s="773"/>
      <c r="BJ129" s="773"/>
      <c r="BK129" s="773"/>
      <c r="BL129" s="774"/>
      <c r="BM129" s="772">
        <v>
16.25</v>
      </c>
      <c r="BN129" s="773"/>
      <c r="BO129" s="773"/>
      <c r="BP129" s="773"/>
      <c r="BQ129" s="773"/>
      <c r="BR129" s="773"/>
      <c r="BS129" s="774"/>
      <c r="BT129" s="772">
        <v>
30</v>
      </c>
      <c r="BU129" s="883"/>
      <c r="BV129" s="883"/>
      <c r="BW129" s="883"/>
      <c r="BX129" s="883"/>
      <c r="BY129" s="883"/>
      <c r="BZ129" s="88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64" t="s">
        <v>
480</v>
      </c>
      <c r="B130" s="865"/>
      <c r="C130" s="865"/>
      <c r="D130" s="865"/>
      <c r="E130" s="865"/>
      <c r="F130" s="865"/>
      <c r="G130" s="865"/>
      <c r="H130" s="865"/>
      <c r="I130" s="865"/>
      <c r="J130" s="865"/>
      <c r="K130" s="865"/>
      <c r="L130" s="865"/>
      <c r="M130" s="865"/>
      <c r="N130" s="865"/>
      <c r="O130" s="865"/>
      <c r="P130" s="865"/>
      <c r="Q130" s="865"/>
      <c r="R130" s="865"/>
      <c r="S130" s="865"/>
      <c r="T130" s="865"/>
      <c r="U130" s="865"/>
      <c r="V130" s="865"/>
      <c r="W130" s="858" t="s">
        <v>
481</v>
      </c>
      <c r="X130" s="859"/>
      <c r="Y130" s="859"/>
      <c r="Z130" s="860"/>
      <c r="AA130" s="778">
        <v>
4713441</v>
      </c>
      <c r="AB130" s="779"/>
      <c r="AC130" s="779"/>
      <c r="AD130" s="779"/>
      <c r="AE130" s="780"/>
      <c r="AF130" s="781">
        <v>
4372326</v>
      </c>
      <c r="AG130" s="779"/>
      <c r="AH130" s="779"/>
      <c r="AI130" s="779"/>
      <c r="AJ130" s="780"/>
      <c r="AK130" s="781">
        <v>
4263992</v>
      </c>
      <c r="AL130" s="779"/>
      <c r="AM130" s="779"/>
      <c r="AN130" s="779"/>
      <c r="AO130" s="780"/>
      <c r="AP130" s="861"/>
      <c r="AQ130" s="862"/>
      <c r="AR130" s="862"/>
      <c r="AS130" s="862"/>
      <c r="AT130" s="863"/>
      <c r="AU130" s="284"/>
      <c r="AV130" s="284"/>
      <c r="AW130" s="284"/>
      <c r="AX130" s="769" t="s">
        <v>
482</v>
      </c>
      <c r="AY130" s="770"/>
      <c r="AZ130" s="770"/>
      <c r="BA130" s="770"/>
      <c r="BB130" s="770"/>
      <c r="BC130" s="770"/>
      <c r="BD130" s="770"/>
      <c r="BE130" s="771"/>
      <c r="BF130" s="851">
        <v>
-0.8</v>
      </c>
      <c r="BG130" s="852"/>
      <c r="BH130" s="852"/>
      <c r="BI130" s="852"/>
      <c r="BJ130" s="852"/>
      <c r="BK130" s="852"/>
      <c r="BL130" s="853"/>
      <c r="BM130" s="851">
        <v>
25</v>
      </c>
      <c r="BN130" s="852"/>
      <c r="BO130" s="852"/>
      <c r="BP130" s="852"/>
      <c r="BQ130" s="852"/>
      <c r="BR130" s="852"/>
      <c r="BS130" s="853"/>
      <c r="BT130" s="851">
        <v>
35</v>
      </c>
      <c r="BU130" s="854"/>
      <c r="BV130" s="854"/>
      <c r="BW130" s="854"/>
      <c r="BX130" s="854"/>
      <c r="BY130" s="854"/>
      <c r="BZ130" s="85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56"/>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759" t="s">
        <v>
483</v>
      </c>
      <c r="X131" s="760"/>
      <c r="Y131" s="760"/>
      <c r="Z131" s="761"/>
      <c r="AA131" s="762">
        <v>
64268200</v>
      </c>
      <c r="AB131" s="763"/>
      <c r="AC131" s="763"/>
      <c r="AD131" s="763"/>
      <c r="AE131" s="764"/>
      <c r="AF131" s="765">
        <v>
61859776</v>
      </c>
      <c r="AG131" s="763"/>
      <c r="AH131" s="763"/>
      <c r="AI131" s="763"/>
      <c r="AJ131" s="764"/>
      <c r="AK131" s="765">
        <v>
66319862</v>
      </c>
      <c r="AL131" s="763"/>
      <c r="AM131" s="763"/>
      <c r="AN131" s="763"/>
      <c r="AO131" s="764"/>
      <c r="AP131" s="766"/>
      <c r="AQ131" s="767"/>
      <c r="AR131" s="767"/>
      <c r="AS131" s="767"/>
      <c r="AT131" s="768"/>
      <c r="AU131" s="284"/>
      <c r="AV131" s="284"/>
      <c r="AW131" s="284"/>
      <c r="AX131" s="829" t="s">
        <v>
484</v>
      </c>
      <c r="AY131" s="830"/>
      <c r="AZ131" s="830"/>
      <c r="BA131" s="830"/>
      <c r="BB131" s="830"/>
      <c r="BC131" s="830"/>
      <c r="BD131" s="830"/>
      <c r="BE131" s="831"/>
      <c r="BF131" s="832" t="s">
        <v>
144</v>
      </c>
      <c r="BG131" s="833"/>
      <c r="BH131" s="833"/>
      <c r="BI131" s="833"/>
      <c r="BJ131" s="833"/>
      <c r="BK131" s="833"/>
      <c r="BL131" s="834"/>
      <c r="BM131" s="832">
        <v>
350</v>
      </c>
      <c r="BN131" s="833"/>
      <c r="BO131" s="833"/>
      <c r="BP131" s="833"/>
      <c r="BQ131" s="833"/>
      <c r="BR131" s="833"/>
      <c r="BS131" s="834"/>
      <c r="BT131" s="835"/>
      <c r="BU131" s="836"/>
      <c r="BV131" s="836"/>
      <c r="BW131" s="836"/>
      <c r="BX131" s="836"/>
      <c r="BY131" s="836"/>
      <c r="BZ131" s="83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38" t="s">
        <v>
485</v>
      </c>
      <c r="B132" s="839"/>
      <c r="C132" s="839"/>
      <c r="D132" s="839"/>
      <c r="E132" s="839"/>
      <c r="F132" s="839"/>
      <c r="G132" s="839"/>
      <c r="H132" s="839"/>
      <c r="I132" s="839"/>
      <c r="J132" s="839"/>
      <c r="K132" s="839"/>
      <c r="L132" s="839"/>
      <c r="M132" s="839"/>
      <c r="N132" s="839"/>
      <c r="O132" s="839"/>
      <c r="P132" s="839"/>
      <c r="Q132" s="839"/>
      <c r="R132" s="839"/>
      <c r="S132" s="839"/>
      <c r="T132" s="839"/>
      <c r="U132" s="839"/>
      <c r="V132" s="842" t="s">
        <v>
486</v>
      </c>
      <c r="W132" s="842"/>
      <c r="X132" s="842"/>
      <c r="Y132" s="842"/>
      <c r="Z132" s="843"/>
      <c r="AA132" s="844">
        <v>
-0.23030207799999999</v>
      </c>
      <c r="AB132" s="845"/>
      <c r="AC132" s="845"/>
      <c r="AD132" s="845"/>
      <c r="AE132" s="846"/>
      <c r="AF132" s="847">
        <v>
-1.4013193319999999</v>
      </c>
      <c r="AG132" s="845"/>
      <c r="AH132" s="845"/>
      <c r="AI132" s="845"/>
      <c r="AJ132" s="846"/>
      <c r="AK132" s="847">
        <v>
-1.0555932699999999</v>
      </c>
      <c r="AL132" s="845"/>
      <c r="AM132" s="845"/>
      <c r="AN132" s="845"/>
      <c r="AO132" s="846"/>
      <c r="AP132" s="848"/>
      <c r="AQ132" s="849"/>
      <c r="AR132" s="849"/>
      <c r="AS132" s="849"/>
      <c r="AT132" s="85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40"/>
      <c r="B133" s="841"/>
      <c r="C133" s="841"/>
      <c r="D133" s="841"/>
      <c r="E133" s="841"/>
      <c r="F133" s="841"/>
      <c r="G133" s="841"/>
      <c r="H133" s="841"/>
      <c r="I133" s="841"/>
      <c r="J133" s="841"/>
      <c r="K133" s="841"/>
      <c r="L133" s="841"/>
      <c r="M133" s="841"/>
      <c r="N133" s="841"/>
      <c r="O133" s="841"/>
      <c r="P133" s="841"/>
      <c r="Q133" s="841"/>
      <c r="R133" s="841"/>
      <c r="S133" s="841"/>
      <c r="T133" s="841"/>
      <c r="U133" s="841"/>
      <c r="V133" s="821" t="s">
        <v>
487</v>
      </c>
      <c r="W133" s="821"/>
      <c r="X133" s="821"/>
      <c r="Y133" s="821"/>
      <c r="Z133" s="822"/>
      <c r="AA133" s="823">
        <v>
-0.3</v>
      </c>
      <c r="AB133" s="824"/>
      <c r="AC133" s="824"/>
      <c r="AD133" s="824"/>
      <c r="AE133" s="825"/>
      <c r="AF133" s="823">
        <v>
-0.7</v>
      </c>
      <c r="AG133" s="824"/>
      <c r="AH133" s="824"/>
      <c r="AI133" s="824"/>
      <c r="AJ133" s="825"/>
      <c r="AK133" s="823">
        <v>
-0.8</v>
      </c>
      <c r="AL133" s="824"/>
      <c r="AM133" s="824"/>
      <c r="AN133" s="824"/>
      <c r="AO133" s="825"/>
      <c r="AP133" s="826"/>
      <c r="AQ133" s="827"/>
      <c r="AR133" s="827"/>
      <c r="AS133" s="827"/>
      <c r="AT133" s="82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7cdyU5g7bcxc1FGYBgTzOnI50AadU+/Xe8vvHK0So4NWAdqBFz+dTt4Tc9xMeBkMm6RPWz5o+TI/qWqAKjswg==" saltValue="/FGsXoS398h6uKwwCb+N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V61:DZ61"/>
    <mergeCell ref="V61:Z61"/>
    <mergeCell ref="AA61:AE61"/>
    <mergeCell ref="AF61:AJ61"/>
    <mergeCell ref="AK61:AO61"/>
    <mergeCell ref="AP61:AT61"/>
    <mergeCell ref="CR61:CV61"/>
    <mergeCell ref="CW61:DA61"/>
    <mergeCell ref="DB61:DF61"/>
    <mergeCell ref="DG61:DK61"/>
    <mergeCell ref="DL61:DP61"/>
    <mergeCell ref="DQ61:DU61"/>
    <mergeCell ref="AU61:AY61"/>
    <mergeCell ref="AZ61:BD61"/>
    <mergeCell ref="BE61:BI61"/>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DL64:DP64"/>
    <mergeCell ref="DQ64:DU64"/>
    <mergeCell ref="DV64:DZ64"/>
    <mergeCell ref="BS65:CG65"/>
    <mergeCell ref="CH65:CL65"/>
    <mergeCell ref="CM65:CQ65"/>
    <mergeCell ref="CR65:CV65"/>
    <mergeCell ref="CW65:DA65"/>
    <mergeCell ref="DB65:DF65"/>
    <mergeCell ref="DG65:DK65"/>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AP68:AT68"/>
    <mergeCell ref="AU68:AY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CM67:CQ67"/>
    <mergeCell ref="CR67:CV67"/>
    <mergeCell ref="DG69:DK69"/>
    <mergeCell ref="DL69:DP69"/>
    <mergeCell ref="DQ69:DU69"/>
    <mergeCell ref="DV69:DZ69"/>
    <mergeCell ref="BS69:CG69"/>
    <mergeCell ref="CH69:CL69"/>
    <mergeCell ref="CM69:CQ69"/>
    <mergeCell ref="CR69:CV69"/>
    <mergeCell ref="CW69:DA69"/>
    <mergeCell ref="DB69:DF69"/>
    <mergeCell ref="DV68:DZ68"/>
    <mergeCell ref="BS68:CG68"/>
    <mergeCell ref="CH68:CL68"/>
    <mergeCell ref="CM68:CQ68"/>
    <mergeCell ref="AZ69:BD69"/>
    <mergeCell ref="CR68:CV68"/>
    <mergeCell ref="DG71:DK71"/>
    <mergeCell ref="DL71:DP71"/>
    <mergeCell ref="DQ71:DU71"/>
    <mergeCell ref="DV71:DZ71"/>
    <mergeCell ref="BS71:CG71"/>
    <mergeCell ref="CH71:CL71"/>
    <mergeCell ref="CM71:CQ71"/>
    <mergeCell ref="CR71:CV71"/>
    <mergeCell ref="CW71:DA71"/>
    <mergeCell ref="DB71:DF71"/>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AZ68:BD68"/>
    <mergeCell ref="DV72:DZ72"/>
    <mergeCell ref="AZ73:BD73"/>
    <mergeCell ref="CR72:CV72"/>
    <mergeCell ref="CW72:DA72"/>
    <mergeCell ref="DB72:DF72"/>
    <mergeCell ref="DG72:DK72"/>
    <mergeCell ref="DL72:DP72"/>
    <mergeCell ref="DQ72:DU72"/>
    <mergeCell ref="AZ72:BD72"/>
    <mergeCell ref="BS72:CG72"/>
    <mergeCell ref="CH72:CL72"/>
    <mergeCell ref="CM72:CQ72"/>
    <mergeCell ref="DV74:DZ74"/>
    <mergeCell ref="B73:P73"/>
    <mergeCell ref="Q73:U73"/>
    <mergeCell ref="V73:Z73"/>
    <mergeCell ref="AA73:AE73"/>
    <mergeCell ref="AF73:AJ73"/>
    <mergeCell ref="AK73:AO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L73:DP73"/>
    <mergeCell ref="DQ73:DU73"/>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B76:P76"/>
    <mergeCell ref="Q76:U76"/>
    <mergeCell ref="V76:Z76"/>
    <mergeCell ref="AA76:AE76"/>
    <mergeCell ref="AF76:AJ76"/>
    <mergeCell ref="AK76:AO76"/>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CA118:CE118"/>
    <mergeCell ref="CF118:CJ118"/>
    <mergeCell ref="CM118:DF118"/>
    <mergeCell ref="DG118:DK118"/>
    <mergeCell ref="DG120:DK120"/>
    <mergeCell ref="DV120:DZ120"/>
    <mergeCell ref="CA120:CE120"/>
    <mergeCell ref="CF120:CJ120"/>
    <mergeCell ref="CK120:CO124"/>
    <mergeCell ref="CP120:DF120"/>
    <mergeCell ref="BQ121:BU121"/>
    <mergeCell ref="BV121:BZ121"/>
    <mergeCell ref="CA121:CE121"/>
    <mergeCell ref="CF121:CJ121"/>
    <mergeCell ref="DG122:DK122"/>
    <mergeCell ref="DQ119:DU119"/>
    <mergeCell ref="DV119:DZ119"/>
    <mergeCell ref="CA119:CE119"/>
    <mergeCell ref="CF119:CJ119"/>
    <mergeCell ref="CM119:DF119"/>
    <mergeCell ref="DG119:DK119"/>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DG121:DK121"/>
    <mergeCell ref="DL121:DP121"/>
    <mergeCell ref="DQ121:DU121"/>
    <mergeCell ref="C121:Z121"/>
    <mergeCell ref="AA121:AE121"/>
    <mergeCell ref="AF121:AJ121"/>
    <mergeCell ref="AK121:AO121"/>
    <mergeCell ref="AP121:AT121"/>
    <mergeCell ref="C119:Z119"/>
    <mergeCell ref="AA119:AE119"/>
    <mergeCell ref="CF124:CJ124"/>
    <mergeCell ref="AZ121:BP121"/>
    <mergeCell ref="CP124:DF124"/>
    <mergeCell ref="DG124:DK124"/>
    <mergeCell ref="DL124:DP124"/>
    <mergeCell ref="DL123:DP123"/>
    <mergeCell ref="DQ123:DU123"/>
    <mergeCell ref="DV123:DZ123"/>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DV127:DZ127"/>
    <mergeCell ref="BM127:BS127"/>
    <mergeCell ref="BT127:BZ127"/>
    <mergeCell ref="CP127:DF127"/>
    <mergeCell ref="DG127:DK127"/>
    <mergeCell ref="DL127:DP127"/>
    <mergeCell ref="DQ127:DU127"/>
    <mergeCell ref="DV124:DZ124"/>
    <mergeCell ref="AU120:AY123"/>
    <mergeCell ref="AZ120:BP120"/>
    <mergeCell ref="A130:V130"/>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Q124:DU124"/>
    <mergeCell ref="C125:Z125"/>
    <mergeCell ref="AA125:AE125"/>
    <mergeCell ref="AF125:AJ125"/>
    <mergeCell ref="DL120:DP120"/>
    <mergeCell ref="DQ120:DU120"/>
    <mergeCell ref="DL119:DP119"/>
    <mergeCell ref="AK125:AO125"/>
    <mergeCell ref="AP125:AT125"/>
    <mergeCell ref="BV124:BZ124"/>
    <mergeCell ref="CA124:CE124"/>
    <mergeCell ref="A129:V129"/>
    <mergeCell ref="W129:Z129"/>
    <mergeCell ref="AA129:AE129"/>
    <mergeCell ref="AF129:AJ129"/>
    <mergeCell ref="AK129:AO129"/>
    <mergeCell ref="AP129:AT129"/>
    <mergeCell ref="BT128:BZ128"/>
    <mergeCell ref="CP128:DF128"/>
    <mergeCell ref="DG128:DK128"/>
    <mergeCell ref="DL128:DP128"/>
    <mergeCell ref="DQ128:DU128"/>
    <mergeCell ref="AF126:AJ126"/>
    <mergeCell ref="AK126:AO126"/>
    <mergeCell ref="AP126:AT126"/>
    <mergeCell ref="CP126:DF126"/>
    <mergeCell ref="DG126:DK126"/>
    <mergeCell ref="CK125:CO128"/>
    <mergeCell ref="CP125:DF125"/>
    <mergeCell ref="DG125:DK125"/>
    <mergeCell ref="BM129:BS129"/>
    <mergeCell ref="BT129:BZ129"/>
    <mergeCell ref="DV128:DZ128"/>
    <mergeCell ref="A128:V128"/>
    <mergeCell ref="W128:Z128"/>
    <mergeCell ref="AA128:AE128"/>
    <mergeCell ref="AF128:AJ128"/>
    <mergeCell ref="AK128:AO128"/>
    <mergeCell ref="AP128:AT128"/>
    <mergeCell ref="AX128:BE128"/>
    <mergeCell ref="BF128:BL128"/>
    <mergeCell ref="BM128:BS128"/>
    <mergeCell ref="AF70:AJ70"/>
    <mergeCell ref="AK70:AO7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B69:P69"/>
    <mergeCell ref="Q69:U69"/>
    <mergeCell ref="V69:Z69"/>
    <mergeCell ref="AA69:AE69"/>
    <mergeCell ref="AF69:AJ69"/>
    <mergeCell ref="AK69:AO69"/>
    <mergeCell ref="AP69:AT69"/>
    <mergeCell ref="AU69:AY69"/>
    <mergeCell ref="AP73:AT73"/>
    <mergeCell ref="AU73:AY73"/>
    <mergeCell ref="AP72:AT72"/>
    <mergeCell ref="AU72:AY72"/>
    <mergeCell ref="B72:P72"/>
    <mergeCell ref="Q72:U72"/>
    <mergeCell ref="V72:Z72"/>
    <mergeCell ref="AA72:AE72"/>
    <mergeCell ref="AF72:AJ72"/>
    <mergeCell ref="AK72:AO72"/>
    <mergeCell ref="B71:P71"/>
    <mergeCell ref="Q71:U71"/>
    <mergeCell ref="V71:Z71"/>
    <mergeCell ref="AA71:AE71"/>
    <mergeCell ref="BQ120:BU120"/>
    <mergeCell ref="BV120:BZ120"/>
    <mergeCell ref="C116:Z116"/>
    <mergeCell ref="AA116:AE116"/>
    <mergeCell ref="AF116:AJ116"/>
    <mergeCell ref="AK116:AO116"/>
    <mergeCell ref="AP116:AT116"/>
    <mergeCell ref="AU71:AY71"/>
    <mergeCell ref="AU70:AY70"/>
    <mergeCell ref="AF71:AJ71"/>
    <mergeCell ref="AK71:AO71"/>
    <mergeCell ref="AP71:AT71"/>
    <mergeCell ref="AP70:AT70"/>
    <mergeCell ref="B70:P70"/>
    <mergeCell ref="Q70:U70"/>
    <mergeCell ref="V70:Z70"/>
    <mergeCell ref="AA70:AE70"/>
    <mergeCell ref="AP78:AT78"/>
    <mergeCell ref="AU78:AY78"/>
    <mergeCell ref="AZ78:BD78"/>
    <mergeCell ref="BQ119:BU119"/>
    <mergeCell ref="BV119:BZ119"/>
    <mergeCell ref="AF119:AJ119"/>
    <mergeCell ref="AK119:AO119"/>
    <mergeCell ref="AP119:AT119"/>
    <mergeCell ref="BO119:BP119"/>
    <mergeCell ref="BQ118:BU118"/>
    <mergeCell ref="BV118:BZ118"/>
    <mergeCell ref="C120:Z120"/>
    <mergeCell ref="AA120:AE120"/>
    <mergeCell ref="AF120:AJ120"/>
    <mergeCell ref="AK120:AO120"/>
    <mergeCell ref="W131:Z131"/>
    <mergeCell ref="AA131:AE131"/>
    <mergeCell ref="AF131:AJ131"/>
    <mergeCell ref="AK131:AO131"/>
    <mergeCell ref="AP131:AT131"/>
    <mergeCell ref="AX129:BE129"/>
    <mergeCell ref="BF129:BL129"/>
    <mergeCell ref="AZ116:BP116"/>
    <mergeCell ref="AA114:AE114"/>
    <mergeCell ref="AF114:AJ114"/>
    <mergeCell ref="AP88:AT88"/>
    <mergeCell ref="AU88:AY88"/>
    <mergeCell ref="AZ88:BD88"/>
    <mergeCell ref="AP86:AT86"/>
    <mergeCell ref="AU86:AY86"/>
    <mergeCell ref="AZ86:BD86"/>
    <mergeCell ref="AP82:AT82"/>
    <mergeCell ref="AU82:AY82"/>
    <mergeCell ref="AZ82:BD82"/>
    <mergeCell ref="W130:Z130"/>
    <mergeCell ref="AA130:AE130"/>
    <mergeCell ref="AF130:AJ130"/>
    <mergeCell ref="AK130:AO130"/>
    <mergeCell ref="AP130:AT130"/>
    <mergeCell ref="AP120:AT120"/>
  </mergeCells>
  <phoneticPr fontId="3"/>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0" zoomScale="75" zoomScaleNormal="85" zoomScaleSheetLayoutView="75" workbookViewId="0">
      <selection activeCell="CE96" sqref="CE96"/>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488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F3zHJS3RDrjtAhX6X9kFqj3xqA3U4iRXPjU/C8xnJwuOm8VPaeACexArbxf5JoiHPPYExCXzjENgHaUxDyVmdQ==" saltValue="HwduFErobud0fgztiIE4SQ==" spinCount="100000" sheet="1" objects="1" scenarios="1"/>
  <dataConsolidate/>
  <phoneticPr fontId="3"/>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G58" zoomScale="75" zoomScaleNormal="7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2z/onTdxWV1vRyrbMe/wpdtpjHEBD4xh5ypYMxiW8yiyMGsmP1B0teWYeP4qm59SNs/hefQ7xdzGQGqTNt5Sg==" saltValue="CPIyzAynAV8y/zrMMIK/6Q==" spinCount="100000" sheet="1" objects="1" scenarios="1"/>
  <dataConsolidate/>
  <phoneticPr fontId="3"/>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75" zoomScaleSheetLayoutView="7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
491</v>
      </c>
      <c r="AP7" s="303"/>
      <c r="AQ7" s="304" t="s">
        <v>
492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
493</v>
      </c>
      <c r="AQ8" s="310" t="s">
        <v>
494</v>
      </c>
      <c r="AR8" s="311" t="s">
        <v>
495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0" t="s">
        <v>
496</v>
      </c>
      <c r="AL9" s="1191"/>
      <c r="AM9" s="1191"/>
      <c r="AN9" s="1192"/>
      <c r="AO9" s="312">
        <v>
18440566</v>
      </c>
      <c r="AP9" s="312">
        <v>
67831</v>
      </c>
      <c r="AQ9" s="313">
        <v>
61998</v>
      </c>
      <c r="AR9" s="314">
        <v>
9.4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0" t="s">
        <v>
497</v>
      </c>
      <c r="AL10" s="1191"/>
      <c r="AM10" s="1191"/>
      <c r="AN10" s="1192"/>
      <c r="AO10" s="315">
        <v>
396279</v>
      </c>
      <c r="AP10" s="315">
        <v>
1458</v>
      </c>
      <c r="AQ10" s="316">
        <v>
1020</v>
      </c>
      <c r="AR10" s="317">
        <v>
42.9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0" t="s">
        <v>
498</v>
      </c>
      <c r="AL11" s="1191"/>
      <c r="AM11" s="1191"/>
      <c r="AN11" s="1192"/>
      <c r="AO11" s="315">
        <v>
262149</v>
      </c>
      <c r="AP11" s="315">
        <v>
964</v>
      </c>
      <c r="AQ11" s="316">
        <v>
850</v>
      </c>
      <c r="AR11" s="317">
        <v>
13.4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0" t="s">
        <v>
499</v>
      </c>
      <c r="AL12" s="1191"/>
      <c r="AM12" s="1191"/>
      <c r="AN12" s="1192"/>
      <c r="AO12" s="315" t="s">
        <v>
500</v>
      </c>
      <c r="AP12" s="315" t="s">
        <v>
500</v>
      </c>
      <c r="AQ12" s="316" t="s">
        <v>
500</v>
      </c>
      <c r="AR12" s="317" t="s">
        <v>
500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0" t="s">
        <v>
501</v>
      </c>
      <c r="AL13" s="1191"/>
      <c r="AM13" s="1191"/>
      <c r="AN13" s="1192"/>
      <c r="AO13" s="315" t="s">
        <v>
500</v>
      </c>
      <c r="AP13" s="315" t="s">
        <v>
500</v>
      </c>
      <c r="AQ13" s="316" t="s">
        <v>
500</v>
      </c>
      <c r="AR13" s="317" t="s">
        <v>
500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0" t="s">
        <v>
502</v>
      </c>
      <c r="AL14" s="1191"/>
      <c r="AM14" s="1191"/>
      <c r="AN14" s="1192"/>
      <c r="AO14" s="315">
        <v>
854325</v>
      </c>
      <c r="AP14" s="315">
        <v>
3143</v>
      </c>
      <c r="AQ14" s="316">
        <v>
2258</v>
      </c>
      <c r="AR14" s="317">
        <v>
39.200000000000003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0" t="s">
        <v>
503</v>
      </c>
      <c r="AL15" s="1191"/>
      <c r="AM15" s="1191"/>
      <c r="AN15" s="1192"/>
      <c r="AO15" s="315">
        <v>
391274</v>
      </c>
      <c r="AP15" s="315">
        <v>
1439</v>
      </c>
      <c r="AQ15" s="316">
        <v>
1453</v>
      </c>
      <c r="AR15" s="317">
        <v>
-1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3" t="s">
        <v>
504</v>
      </c>
      <c r="AL16" s="1194"/>
      <c r="AM16" s="1194"/>
      <c r="AN16" s="1195"/>
      <c r="AO16" s="315">
        <v>
-1793840</v>
      </c>
      <c r="AP16" s="315">
        <v>
-6598</v>
      </c>
      <c r="AQ16" s="316">
        <v>
-4880</v>
      </c>
      <c r="AR16" s="317">
        <v>
35.200000000000003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3" t="s">
        <v>
186</v>
      </c>
      <c r="AL17" s="1194"/>
      <c r="AM17" s="1194"/>
      <c r="AN17" s="1195"/>
      <c r="AO17" s="315">
        <v>
18550753</v>
      </c>
      <c r="AP17" s="315">
        <v>
68237</v>
      </c>
      <c r="AQ17" s="316">
        <v>
62699</v>
      </c>
      <c r="AR17" s="317">
        <v>
8.8000000000000007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505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506</v>
      </c>
      <c r="AP20" s="323" t="s">
        <v>
507</v>
      </c>
      <c r="AQ20" s="324" t="s">
        <v>
508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7" t="s">
        <v>
509</v>
      </c>
      <c r="AL21" s="1188"/>
      <c r="AM21" s="1188"/>
      <c r="AN21" s="1189"/>
      <c r="AO21" s="327">
        <v>
6.51</v>
      </c>
      <c r="AP21" s="328">
        <v>
6.23</v>
      </c>
      <c r="AQ21" s="329">
        <v>
0.28000000000000003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7" t="s">
        <v>
510</v>
      </c>
      <c r="AL22" s="1188"/>
      <c r="AM22" s="1188"/>
      <c r="AN22" s="1189"/>
      <c r="AO22" s="332">
        <v>
99.2</v>
      </c>
      <c r="AP22" s="333">
        <v>
99.8</v>
      </c>
      <c r="AQ22" s="334">
        <v>
-0.6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
491</v>
      </c>
      <c r="AP30" s="303"/>
      <c r="AQ30" s="304" t="s">
        <v>
492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
493</v>
      </c>
      <c r="AQ31" s="310" t="s">
        <v>
494</v>
      </c>
      <c r="AR31" s="311" t="s">
        <v>
495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8" t="s">
        <v>
514</v>
      </c>
      <c r="AL32" s="1179"/>
      <c r="AM32" s="1179"/>
      <c r="AN32" s="1180"/>
      <c r="AO32" s="342">
        <v>
2816568</v>
      </c>
      <c r="AP32" s="342">
        <v>
10360</v>
      </c>
      <c r="AQ32" s="343">
        <v>
5507</v>
      </c>
      <c r="AR32" s="344">
        <v>
88.1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8" t="s">
        <v>
515</v>
      </c>
      <c r="AL33" s="1179"/>
      <c r="AM33" s="1179"/>
      <c r="AN33" s="1180"/>
      <c r="AO33" s="342" t="s">
        <v>
500</v>
      </c>
      <c r="AP33" s="342" t="s">
        <v>
500</v>
      </c>
      <c r="AQ33" s="343" t="s">
        <v>
500</v>
      </c>
      <c r="AR33" s="344" t="s">
        <v>
500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8" t="s">
        <v>
516</v>
      </c>
      <c r="AL34" s="1179"/>
      <c r="AM34" s="1179"/>
      <c r="AN34" s="1180"/>
      <c r="AO34" s="342">
        <v>
82900</v>
      </c>
      <c r="AP34" s="342">
        <v>
305</v>
      </c>
      <c r="AQ34" s="343">
        <v>
284</v>
      </c>
      <c r="AR34" s="344">
        <v>
7.4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8" t="s">
        <v>
517</v>
      </c>
      <c r="AL35" s="1179"/>
      <c r="AM35" s="1179"/>
      <c r="AN35" s="1180"/>
      <c r="AO35" s="342" t="s">
        <v>
500</v>
      </c>
      <c r="AP35" s="342" t="s">
        <v>
500</v>
      </c>
      <c r="AQ35" s="343">
        <v>
33</v>
      </c>
      <c r="AR35" s="344" t="s">
        <v>
500</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8" t="s">
        <v>
518</v>
      </c>
      <c r="AL36" s="1179"/>
      <c r="AM36" s="1179"/>
      <c r="AN36" s="1180"/>
      <c r="AO36" s="342">
        <v>
83425</v>
      </c>
      <c r="AP36" s="342">
        <v>
307</v>
      </c>
      <c r="AQ36" s="343">
        <v>
298</v>
      </c>
      <c r="AR36" s="344">
        <v>
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8" t="s">
        <v>
519</v>
      </c>
      <c r="AL37" s="1179"/>
      <c r="AM37" s="1179"/>
      <c r="AN37" s="1180"/>
      <c r="AO37" s="342">
        <v>
581031</v>
      </c>
      <c r="AP37" s="342">
        <v>
2137</v>
      </c>
      <c r="AQ37" s="343">
        <v>
1746</v>
      </c>
      <c r="AR37" s="344">
        <v>
22.4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1" t="s">
        <v>
520</v>
      </c>
      <c r="AL38" s="1182"/>
      <c r="AM38" s="1182"/>
      <c r="AN38" s="1183"/>
      <c r="AO38" s="345" t="s">
        <v>
500</v>
      </c>
      <c r="AP38" s="345" t="s">
        <v>
500</v>
      </c>
      <c r="AQ38" s="346" t="s">
        <v>
500</v>
      </c>
      <c r="AR38" s="334" t="s">
        <v>
500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1" t="s">
        <v>
521</v>
      </c>
      <c r="AL39" s="1182"/>
      <c r="AM39" s="1182"/>
      <c r="AN39" s="1183"/>
      <c r="AO39" s="342" t="s">
        <v>
500</v>
      </c>
      <c r="AP39" s="342" t="s">
        <v>
500</v>
      </c>
      <c r="AQ39" s="343">
        <v>
-16</v>
      </c>
      <c r="AR39" s="344" t="s">
        <v>
500</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8" t="s">
        <v>
522</v>
      </c>
      <c r="AL40" s="1179"/>
      <c r="AM40" s="1179"/>
      <c r="AN40" s="1180"/>
      <c r="AO40" s="342">
        <v>
-4263992</v>
      </c>
      <c r="AP40" s="342">
        <v>
-15685</v>
      </c>
      <c r="AQ40" s="343">
        <v>
-16103</v>
      </c>
      <c r="AR40" s="344">
        <v>
-2.6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4" t="s">
        <v>
298</v>
      </c>
      <c r="AL41" s="1185"/>
      <c r="AM41" s="1185"/>
      <c r="AN41" s="1186"/>
      <c r="AO41" s="342">
        <v>
-700068</v>
      </c>
      <c r="AP41" s="342">
        <v>
-2575</v>
      </c>
      <c r="AQ41" s="343">
        <v>
-8251</v>
      </c>
      <c r="AR41" s="344">
        <v>
-68.8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525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1" t="s">
        <v>
491</v>
      </c>
      <c r="AN49" s="1173" t="s">
        <v>
526</v>
      </c>
      <c r="AO49" s="1174"/>
      <c r="AP49" s="1174"/>
      <c r="AQ49" s="1174"/>
      <c r="AR49" s="1175"/>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2"/>
      <c r="AN50" s="358" t="s">
        <v>
527</v>
      </c>
      <c r="AO50" s="359" t="s">
        <v>
528</v>
      </c>
      <c r="AP50" s="360" t="s">
        <v>
529</v>
      </c>
      <c r="AQ50" s="361" t="s">
        <v>
530</v>
      </c>
      <c r="AR50" s="362" t="s">
        <v>
531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532</v>
      </c>
      <c r="AL51" s="355"/>
      <c r="AM51" s="363">
        <v>
11627401</v>
      </c>
      <c r="AN51" s="364">
        <v>
44994</v>
      </c>
      <c r="AO51" s="365">
        <v>
59.9</v>
      </c>
      <c r="AP51" s="366">
        <v>
47064</v>
      </c>
      <c r="AQ51" s="367">
        <v>
27.7</v>
      </c>
      <c r="AR51" s="368">
        <v>
32.200000000000003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533</v>
      </c>
      <c r="AM52" s="371">
        <v>
7430569</v>
      </c>
      <c r="AN52" s="372">
        <v>
28754</v>
      </c>
      <c r="AO52" s="373">
        <v>
55.4</v>
      </c>
      <c r="AP52" s="374">
        <v>
32508</v>
      </c>
      <c r="AQ52" s="375">
        <v>
35.5</v>
      </c>
      <c r="AR52" s="376">
        <v>
19.899999999999999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534</v>
      </c>
      <c r="AL53" s="355"/>
      <c r="AM53" s="363">
        <v>
10403792</v>
      </c>
      <c r="AN53" s="364">
        <v>
39751</v>
      </c>
      <c r="AO53" s="365">
        <v>
-11.7</v>
      </c>
      <c r="AP53" s="366">
        <v>
43773</v>
      </c>
      <c r="AQ53" s="367">
        <v>
-7</v>
      </c>
      <c r="AR53" s="368">
        <v>
-4.7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533</v>
      </c>
      <c r="AM54" s="371">
        <v>
6137777</v>
      </c>
      <c r="AN54" s="372">
        <v>
23451</v>
      </c>
      <c r="AO54" s="373">
        <v>
-18.399999999999999</v>
      </c>
      <c r="AP54" s="374">
        <v>
30346</v>
      </c>
      <c r="AQ54" s="375">
        <v>
-6.7</v>
      </c>
      <c r="AR54" s="376">
        <v>
-11.7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535</v>
      </c>
      <c r="AL55" s="355"/>
      <c r="AM55" s="363">
        <v>
11585663</v>
      </c>
      <c r="AN55" s="364">
        <v>
43680</v>
      </c>
      <c r="AO55" s="365">
        <v>
9.9</v>
      </c>
      <c r="AP55" s="366">
        <v>
51565</v>
      </c>
      <c r="AQ55" s="367">
        <v>
17.8</v>
      </c>
      <c r="AR55" s="368">
        <v>
-7.9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533</v>
      </c>
      <c r="AM56" s="371">
        <v>
7343157</v>
      </c>
      <c r="AN56" s="372">
        <v>
27685</v>
      </c>
      <c r="AO56" s="373">
        <v>
18.100000000000001</v>
      </c>
      <c r="AP56" s="374">
        <v>
35359</v>
      </c>
      <c r="AQ56" s="375">
        <v>
16.5</v>
      </c>
      <c r="AR56" s="376">
        <v>
1.6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536</v>
      </c>
      <c r="AL57" s="355"/>
      <c r="AM57" s="363">
        <v>
10875606</v>
      </c>
      <c r="AN57" s="364">
        <v>
40445</v>
      </c>
      <c r="AO57" s="365">
        <v>
-7.4</v>
      </c>
      <c r="AP57" s="366">
        <v>
46686</v>
      </c>
      <c r="AQ57" s="367">
        <v>
-9.5</v>
      </c>
      <c r="AR57" s="368">
        <v>
2.1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533</v>
      </c>
      <c r="AM58" s="371">
        <v>
7257802</v>
      </c>
      <c r="AN58" s="372">
        <v>
26991</v>
      </c>
      <c r="AO58" s="373">
        <v>
-2.5</v>
      </c>
      <c r="AP58" s="374">
        <v>
32595</v>
      </c>
      <c r="AQ58" s="375">
        <v>
-7.8</v>
      </c>
      <c r="AR58" s="376">
        <v>
5.3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537</v>
      </c>
      <c r="AL59" s="355"/>
      <c r="AM59" s="363">
        <v>
14512625</v>
      </c>
      <c r="AN59" s="364">
        <v>
53383</v>
      </c>
      <c r="AO59" s="365">
        <v>
32</v>
      </c>
      <c r="AP59" s="366">
        <v>
49796</v>
      </c>
      <c r="AQ59" s="367">
        <v>
6.7</v>
      </c>
      <c r="AR59" s="368">
        <v>
25.3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533</v>
      </c>
      <c r="AM60" s="371">
        <v>
8385086</v>
      </c>
      <c r="AN60" s="372">
        <v>
30844</v>
      </c>
      <c r="AO60" s="373">
        <v>
14.3</v>
      </c>
      <c r="AP60" s="374">
        <v>
37281</v>
      </c>
      <c r="AQ60" s="375">
        <v>
14.4</v>
      </c>
      <c r="AR60" s="376">
        <v>
-0.1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538</v>
      </c>
      <c r="AL61" s="377"/>
      <c r="AM61" s="378">
        <v>
11801017</v>
      </c>
      <c r="AN61" s="379">
        <v>
44451</v>
      </c>
      <c r="AO61" s="380">
        <v>
16.5</v>
      </c>
      <c r="AP61" s="381">
        <v>
47777</v>
      </c>
      <c r="AQ61" s="382">
        <v>
7.1</v>
      </c>
      <c r="AR61" s="368">
        <v>
9.4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533</v>
      </c>
      <c r="AM62" s="371">
        <v>
7310878</v>
      </c>
      <c r="AN62" s="372">
        <v>
27545</v>
      </c>
      <c r="AO62" s="373">
        <v>
13.4</v>
      </c>
      <c r="AP62" s="374">
        <v>
33618</v>
      </c>
      <c r="AQ62" s="375">
        <v>
10.4</v>
      </c>
      <c r="AR62" s="376">
        <v>
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LhUHcxGdUR5BCHma7ZldA1dPwnM6+jWfJ8rO0TPgo0sHtLWwKuQbdFgeFL1vA8xJkDGAPICpyJ1PzwrI0KCpvA==" saltValue="nEjXpaErT1fdxvf9TLn+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Y85" zoomScale="75" zoomScaleNormal="75" zoomScaleSheetLayoutView="55" workbookViewId="0">
      <selection activeCell="BI93" sqref="BI93"/>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P/CL9vcCjQpyLk7YNHEld5Gho3zoFzyDoTqPhE/YDBriukNgoi8eOd8yc7XvWaLahD6NhT0zm9bkOGY0y21tQ==" saltValue="2g3fRQD0Uld6Pq34qSufYA==" spinCount="100000" sheet="1" objects="1" scenarios="1"/>
  <dataConsolidate/>
  <phoneticPr fontId="3"/>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AD100" sqref="AD100:AE100"/>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B+IXgd1GzzPTwouQH4iltC9PxVRoMgblT5aOao0xSHoJLV4dMZmU33ihmc/RJTiJlhGgGcUlYRRzNZ1+dfGgQ==" saltValue="n9DYimGBLkDejYZ3V98znw==" spinCount="100000" sheet="1" objects="1" scenarios="1"/>
  <dataConsolidate/>
  <phoneticPr fontId="3"/>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542</v>
      </c>
      <c r="G46" s="8" t="s">
        <v>
543</v>
      </c>
      <c r="H46" s="8" t="s">
        <v>
544</v>
      </c>
      <c r="I46" s="8" t="s">
        <v>
545</v>
      </c>
      <c r="J46" s="9" t="s">
        <v>
546</v>
      </c>
    </row>
    <row r="47" spans="2:10" ht="57.75" customHeight="1" x14ac:dyDescent="0.2">
      <c r="B47" s="10"/>
      <c r="C47" s="1196" t="s">
        <v>
3</v>
      </c>
      <c r="D47" s="1196"/>
      <c r="E47" s="1197"/>
      <c r="F47" s="11">
        <v>
8.56</v>
      </c>
      <c r="G47" s="12">
        <v>
10.49</v>
      </c>
      <c r="H47" s="12">
        <v>
12.47</v>
      </c>
      <c r="I47" s="12">
        <v>
14.45</v>
      </c>
      <c r="J47" s="13">
        <v>
20.28</v>
      </c>
    </row>
    <row r="48" spans="2:10" ht="57.75" customHeight="1" x14ac:dyDescent="0.2">
      <c r="B48" s="14"/>
      <c r="C48" s="1198" t="s">
        <v>
4</v>
      </c>
      <c r="D48" s="1198"/>
      <c r="E48" s="1199"/>
      <c r="F48" s="15">
        <v>
4.28</v>
      </c>
      <c r="G48" s="16">
        <v>
4.92</v>
      </c>
      <c r="H48" s="16">
        <v>
3.73</v>
      </c>
      <c r="I48" s="16">
        <v>
6.79</v>
      </c>
      <c r="J48" s="17">
        <v>
5.19</v>
      </c>
    </row>
    <row r="49" spans="2:10" ht="57.75" customHeight="1" thickBot="1" x14ac:dyDescent="0.25">
      <c r="B49" s="18"/>
      <c r="C49" s="1200" t="s">
        <v>
5</v>
      </c>
      <c r="D49" s="1200"/>
      <c r="E49" s="1201"/>
      <c r="F49" s="19">
        <v>
1.83</v>
      </c>
      <c r="G49" s="20">
        <v>
3.43</v>
      </c>
      <c r="H49" s="20">
        <v>
1.05</v>
      </c>
      <c r="I49" s="20">
        <v>
4.3600000000000003</v>
      </c>
      <c r="J49" s="21">
        <v>
4.13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hT+ldMONWXOMwK5fJQNaZqtFwHmCLOH9c5MWQ2+thdl2Ql+7DEBh3WMxd0EMdcQixea6aYs9AdqcIK3eWraVw==" saltValue="2FoTiwXZM3A2wfKC2GHgeQ==" spinCount="100000" sheet="1" objects="1" scenarios="1"/>
  <mergeCells count="3">
    <mergeCell ref="C47:E47"/>
    <mergeCell ref="C48:E48"/>
    <mergeCell ref="C49:E49"/>
  </mergeCells>
  <phoneticPr fontId="3"/>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8" zoomScale="75" zoomScaleNormal="75" zoomScaleSheetLayoutView="100" workbookViewId="0"/>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542</v>
      </c>
      <c r="G33" s="29" t="s">
        <v>
543</v>
      </c>
      <c r="H33" s="29" t="s">
        <v>
544</v>
      </c>
      <c r="I33" s="29" t="s">
        <v>
545</v>
      </c>
      <c r="J33" s="30" t="s">
        <v>
546</v>
      </c>
      <c r="K33" s="22"/>
      <c r="L33" s="22"/>
      <c r="M33" s="22"/>
      <c r="N33" s="22"/>
      <c r="O33" s="22"/>
      <c r="P33" s="22"/>
    </row>
    <row r="34" spans="1:16" ht="39" customHeight="1" x14ac:dyDescent="0.2">
      <c r="A34" s="22"/>
      <c r="B34" s="31"/>
      <c r="C34" s="1208" t="s">
        <v>
547</v>
      </c>
      <c r="D34" s="1208"/>
      <c r="E34" s="1209"/>
      <c r="F34" s="32">
        <v>
4.2699999999999996</v>
      </c>
      <c r="G34" s="33">
        <v>
4.91</v>
      </c>
      <c r="H34" s="33">
        <v>
3.73</v>
      </c>
      <c r="I34" s="33">
        <v>
6.78</v>
      </c>
      <c r="J34" s="34">
        <v>
5.18</v>
      </c>
      <c r="K34" s="22"/>
      <c r="L34" s="22"/>
      <c r="M34" s="22"/>
      <c r="N34" s="22"/>
      <c r="O34" s="22"/>
      <c r="P34" s="22"/>
    </row>
    <row r="35" spans="1:16" ht="39" customHeight="1" x14ac:dyDescent="0.2">
      <c r="A35" s="22"/>
      <c r="B35" s="35"/>
      <c r="C35" s="1202" t="s">
        <v>
548</v>
      </c>
      <c r="D35" s="1203"/>
      <c r="E35" s="1204"/>
      <c r="F35" s="36">
        <v>
0.77</v>
      </c>
      <c r="G35" s="37">
        <v>
1.45</v>
      </c>
      <c r="H35" s="37">
        <v>
1.62</v>
      </c>
      <c r="I35" s="37">
        <v>
1.46</v>
      </c>
      <c r="J35" s="38">
        <v>
1.37</v>
      </c>
      <c r="K35" s="22"/>
      <c r="L35" s="22"/>
      <c r="M35" s="22"/>
      <c r="N35" s="22"/>
      <c r="O35" s="22"/>
      <c r="P35" s="22"/>
    </row>
    <row r="36" spans="1:16" ht="39" customHeight="1" x14ac:dyDescent="0.2">
      <c r="A36" s="22"/>
      <c r="B36" s="35"/>
      <c r="C36" s="1202" t="s">
        <v>
549</v>
      </c>
      <c r="D36" s="1203"/>
      <c r="E36" s="1204"/>
      <c r="F36" s="36">
        <v>
1.08</v>
      </c>
      <c r="G36" s="37">
        <v>
0.13</v>
      </c>
      <c r="H36" s="37">
        <v>
0.59</v>
      </c>
      <c r="I36" s="37">
        <v>
1.36</v>
      </c>
      <c r="J36" s="38">
        <v>
1.33</v>
      </c>
      <c r="K36" s="22"/>
      <c r="L36" s="22"/>
      <c r="M36" s="22"/>
      <c r="N36" s="22"/>
      <c r="O36" s="22"/>
      <c r="P36" s="22"/>
    </row>
    <row r="37" spans="1:16" ht="39" customHeight="1" x14ac:dyDescent="0.2">
      <c r="A37" s="22"/>
      <c r="B37" s="35"/>
      <c r="C37" s="1202" t="s">
        <v>
550</v>
      </c>
      <c r="D37" s="1203"/>
      <c r="E37" s="1204"/>
      <c r="F37" s="36">
        <v>
0.16</v>
      </c>
      <c r="G37" s="37">
        <v>
0.38</v>
      </c>
      <c r="H37" s="37">
        <v>
0.3</v>
      </c>
      <c r="I37" s="37">
        <v>
0.33</v>
      </c>
      <c r="J37" s="38">
        <v>
0.27</v>
      </c>
      <c r="K37" s="22"/>
      <c r="L37" s="22"/>
      <c r="M37" s="22"/>
      <c r="N37" s="22"/>
      <c r="O37" s="22"/>
      <c r="P37" s="22"/>
    </row>
    <row r="38" spans="1:16" ht="39" customHeight="1" x14ac:dyDescent="0.2">
      <c r="A38" s="22"/>
      <c r="B38" s="35"/>
      <c r="C38" s="1202"/>
      <c r="D38" s="1203"/>
      <c r="E38" s="1204"/>
      <c r="F38" s="36"/>
      <c r="G38" s="37"/>
      <c r="H38" s="37"/>
      <c r="I38" s="37"/>
      <c r="J38" s="38"/>
      <c r="K38" s="22"/>
      <c r="L38" s="22"/>
      <c r="M38" s="22"/>
      <c r="N38" s="22"/>
      <c r="O38" s="22"/>
      <c r="P38" s="22"/>
    </row>
    <row r="39" spans="1:16" ht="39" customHeight="1" x14ac:dyDescent="0.2">
      <c r="A39" s="22"/>
      <c r="B39" s="35"/>
      <c r="C39" s="1202"/>
      <c r="D39" s="1203"/>
      <c r="E39" s="1204"/>
      <c r="F39" s="36"/>
      <c r="G39" s="37"/>
      <c r="H39" s="37"/>
      <c r="I39" s="37"/>
      <c r="J39" s="38"/>
      <c r="K39" s="22"/>
      <c r="L39" s="22"/>
      <c r="M39" s="22"/>
      <c r="N39" s="22"/>
      <c r="O39" s="22"/>
      <c r="P39" s="22"/>
    </row>
    <row r="40" spans="1:16" ht="39" customHeight="1" x14ac:dyDescent="0.2">
      <c r="A40" s="22"/>
      <c r="B40" s="35"/>
      <c r="C40" s="1202"/>
      <c r="D40" s="1203"/>
      <c r="E40" s="1204"/>
      <c r="F40" s="36"/>
      <c r="G40" s="37"/>
      <c r="H40" s="37"/>
      <c r="I40" s="37"/>
      <c r="J40" s="38"/>
      <c r="K40" s="22"/>
      <c r="L40" s="22"/>
      <c r="M40" s="22"/>
      <c r="N40" s="22"/>
      <c r="O40" s="22"/>
      <c r="P40" s="22"/>
    </row>
    <row r="41" spans="1:16" ht="39" customHeight="1" x14ac:dyDescent="0.2">
      <c r="A41" s="22"/>
      <c r="B41" s="35"/>
      <c r="C41" s="1202"/>
      <c r="D41" s="1203"/>
      <c r="E41" s="1204"/>
      <c r="F41" s="36"/>
      <c r="G41" s="37"/>
      <c r="H41" s="37"/>
      <c r="I41" s="37"/>
      <c r="J41" s="38"/>
      <c r="K41" s="22"/>
      <c r="L41" s="22"/>
      <c r="M41" s="22"/>
      <c r="N41" s="22"/>
      <c r="O41" s="22"/>
      <c r="P41" s="22"/>
    </row>
    <row r="42" spans="1:16" ht="39" customHeight="1" x14ac:dyDescent="0.2">
      <c r="A42" s="22"/>
      <c r="B42" s="39"/>
      <c r="C42" s="1202" t="s">
        <v>
551</v>
      </c>
      <c r="D42" s="1203"/>
      <c r="E42" s="1204"/>
      <c r="F42" s="36" t="s">
        <v>
500</v>
      </c>
      <c r="G42" s="37" t="s">
        <v>
500</v>
      </c>
      <c r="H42" s="37" t="s">
        <v>
500</v>
      </c>
      <c r="I42" s="37" t="s">
        <v>
500</v>
      </c>
      <c r="J42" s="38" t="s">
        <v>
500</v>
      </c>
      <c r="K42" s="22"/>
      <c r="L42" s="22"/>
      <c r="M42" s="22"/>
      <c r="N42" s="22"/>
      <c r="O42" s="22"/>
      <c r="P42" s="22"/>
    </row>
    <row r="43" spans="1:16" ht="39" customHeight="1" thickBot="1" x14ac:dyDescent="0.25">
      <c r="A43" s="22"/>
      <c r="B43" s="40"/>
      <c r="C43" s="1205" t="s">
        <v>
552</v>
      </c>
      <c r="D43" s="1206"/>
      <c r="E43" s="1207"/>
      <c r="F43" s="41" t="s">
        <v>
500</v>
      </c>
      <c r="G43" s="42" t="s">
        <v>
500</v>
      </c>
      <c r="H43" s="42" t="s">
        <v>
500</v>
      </c>
      <c r="I43" s="42" t="s">
        <v>
500</v>
      </c>
      <c r="J43" s="43" t="s">
        <v>
500</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Op6FV42MqcN8rzmBq2ui9v5oJFT452iUuCuMT43+UiJbrKppmmebHrM3y1a8VzddbmMwxmi7BG9hiNBNJrHZg==" saltValue="K8Csiwo5b9YiYL2QZns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6" zoomScale="75" zoomScaleNormal="75" zoomScaleSheetLayoutView="55" workbookViewId="0">
      <selection activeCell="L59" sqref="L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542</v>
      </c>
      <c r="L44" s="56" t="s">
        <v>
543</v>
      </c>
      <c r="M44" s="56" t="s">
        <v>
544</v>
      </c>
      <c r="N44" s="56" t="s">
        <v>
545</v>
      </c>
      <c r="O44" s="57" t="s">
        <v>
546</v>
      </c>
      <c r="P44" s="48"/>
      <c r="Q44" s="48"/>
      <c r="R44" s="48"/>
      <c r="S44" s="48"/>
      <c r="T44" s="48"/>
      <c r="U44" s="48"/>
    </row>
    <row r="45" spans="1:21" ht="30.75" customHeight="1" x14ac:dyDescent="0.2">
      <c r="A45" s="48"/>
      <c r="B45" s="1228" t="s">
        <v>
10</v>
      </c>
      <c r="C45" s="1229"/>
      <c r="D45" s="58"/>
      <c r="E45" s="1234" t="s">
        <v>
11</v>
      </c>
      <c r="F45" s="1234"/>
      <c r="G45" s="1234"/>
      <c r="H45" s="1234"/>
      <c r="I45" s="1234"/>
      <c r="J45" s="1235"/>
      <c r="K45" s="59">
        <v>
3212</v>
      </c>
      <c r="L45" s="60">
        <v>
3444</v>
      </c>
      <c r="M45" s="60">
        <v>
3762</v>
      </c>
      <c r="N45" s="60">
        <v>
2728</v>
      </c>
      <c r="O45" s="61">
        <v>
2817</v>
      </c>
      <c r="P45" s="48"/>
      <c r="Q45" s="48"/>
      <c r="R45" s="48"/>
      <c r="S45" s="48"/>
      <c r="T45" s="48"/>
      <c r="U45" s="48"/>
    </row>
    <row r="46" spans="1:21" ht="30.75" customHeight="1" x14ac:dyDescent="0.2">
      <c r="A46" s="48"/>
      <c r="B46" s="1230"/>
      <c r="C46" s="1231"/>
      <c r="D46" s="62"/>
      <c r="E46" s="1212" t="s">
        <v>
12</v>
      </c>
      <c r="F46" s="1212"/>
      <c r="G46" s="1212"/>
      <c r="H46" s="1212"/>
      <c r="I46" s="1212"/>
      <c r="J46" s="1213"/>
      <c r="K46" s="63" t="s">
        <v>
500</v>
      </c>
      <c r="L46" s="64" t="s">
        <v>
500</v>
      </c>
      <c r="M46" s="64" t="s">
        <v>
500</v>
      </c>
      <c r="N46" s="64" t="s">
        <v>
500</v>
      </c>
      <c r="O46" s="65" t="s">
        <v>
500</v>
      </c>
      <c r="P46" s="48"/>
      <c r="Q46" s="48"/>
      <c r="R46" s="48"/>
      <c r="S46" s="48"/>
      <c r="T46" s="48"/>
      <c r="U46" s="48"/>
    </row>
    <row r="47" spans="1:21" ht="30.75" customHeight="1" x14ac:dyDescent="0.2">
      <c r="A47" s="48"/>
      <c r="B47" s="1230"/>
      <c r="C47" s="1231"/>
      <c r="D47" s="62"/>
      <c r="E47" s="1212" t="s">
        <v>
13</v>
      </c>
      <c r="F47" s="1212"/>
      <c r="G47" s="1212"/>
      <c r="H47" s="1212"/>
      <c r="I47" s="1212"/>
      <c r="J47" s="1213"/>
      <c r="K47" s="63">
        <v>
98</v>
      </c>
      <c r="L47" s="64">
        <v>
95</v>
      </c>
      <c r="M47" s="64">
        <v>
75</v>
      </c>
      <c r="N47" s="64">
        <v>
84</v>
      </c>
      <c r="O47" s="65">
        <v>
83</v>
      </c>
      <c r="P47" s="48"/>
      <c r="Q47" s="48"/>
      <c r="R47" s="48"/>
      <c r="S47" s="48"/>
      <c r="T47" s="48"/>
      <c r="U47" s="48"/>
    </row>
    <row r="48" spans="1:21" ht="30.75" customHeight="1" x14ac:dyDescent="0.2">
      <c r="A48" s="48"/>
      <c r="B48" s="1230"/>
      <c r="C48" s="1231"/>
      <c r="D48" s="62"/>
      <c r="E48" s="1212" t="s">
        <v>
14</v>
      </c>
      <c r="F48" s="1212"/>
      <c r="G48" s="1212"/>
      <c r="H48" s="1212"/>
      <c r="I48" s="1212"/>
      <c r="J48" s="1213"/>
      <c r="K48" s="63" t="s">
        <v>
500</v>
      </c>
      <c r="L48" s="64" t="s">
        <v>
500</v>
      </c>
      <c r="M48" s="64" t="s">
        <v>
500</v>
      </c>
      <c r="N48" s="64" t="s">
        <v>
500</v>
      </c>
      <c r="O48" s="65" t="s">
        <v>
500</v>
      </c>
      <c r="P48" s="48"/>
      <c r="Q48" s="48"/>
      <c r="R48" s="48"/>
      <c r="S48" s="48"/>
      <c r="T48" s="48"/>
      <c r="U48" s="48"/>
    </row>
    <row r="49" spans="1:21" ht="30.75" customHeight="1" x14ac:dyDescent="0.2">
      <c r="A49" s="48"/>
      <c r="B49" s="1230"/>
      <c r="C49" s="1231"/>
      <c r="D49" s="62"/>
      <c r="E49" s="1212" t="s">
        <v>
15</v>
      </c>
      <c r="F49" s="1212"/>
      <c r="G49" s="1212"/>
      <c r="H49" s="1212"/>
      <c r="I49" s="1212"/>
      <c r="J49" s="1213"/>
      <c r="K49" s="63">
        <v>
145</v>
      </c>
      <c r="L49" s="64">
        <v>
137</v>
      </c>
      <c r="M49" s="64">
        <v>
88</v>
      </c>
      <c r="N49" s="64">
        <v>
77</v>
      </c>
      <c r="O49" s="65">
        <v>
83</v>
      </c>
      <c r="P49" s="48"/>
      <c r="Q49" s="48"/>
      <c r="R49" s="48"/>
      <c r="S49" s="48"/>
      <c r="T49" s="48"/>
      <c r="U49" s="48"/>
    </row>
    <row r="50" spans="1:21" ht="30.75" customHeight="1" x14ac:dyDescent="0.2">
      <c r="A50" s="48"/>
      <c r="B50" s="1230"/>
      <c r="C50" s="1231"/>
      <c r="D50" s="62"/>
      <c r="E50" s="1212" t="s">
        <v>
16</v>
      </c>
      <c r="F50" s="1212"/>
      <c r="G50" s="1212"/>
      <c r="H50" s="1212"/>
      <c r="I50" s="1212"/>
      <c r="J50" s="1213"/>
      <c r="K50" s="63">
        <v>
899</v>
      </c>
      <c r="L50" s="64">
        <v>
660</v>
      </c>
      <c r="M50" s="64">
        <v>
641</v>
      </c>
      <c r="N50" s="64">
        <v>
617</v>
      </c>
      <c r="O50" s="65">
        <v>
581</v>
      </c>
      <c r="P50" s="48"/>
      <c r="Q50" s="48"/>
      <c r="R50" s="48"/>
      <c r="S50" s="48"/>
      <c r="T50" s="48"/>
      <c r="U50" s="48"/>
    </row>
    <row r="51" spans="1:21" ht="30.75" customHeight="1" x14ac:dyDescent="0.2">
      <c r="A51" s="48"/>
      <c r="B51" s="1232"/>
      <c r="C51" s="1233"/>
      <c r="D51" s="66"/>
      <c r="E51" s="1212" t="s">
        <v>
17</v>
      </c>
      <c r="F51" s="1212"/>
      <c r="G51" s="1212"/>
      <c r="H51" s="1212"/>
      <c r="I51" s="1212"/>
      <c r="J51" s="1213"/>
      <c r="K51" s="63" t="s">
        <v>
500</v>
      </c>
      <c r="L51" s="64" t="s">
        <v>
500</v>
      </c>
      <c r="M51" s="64" t="s">
        <v>
500</v>
      </c>
      <c r="N51" s="64" t="s">
        <v>
500</v>
      </c>
      <c r="O51" s="65" t="s">
        <v>
500</v>
      </c>
      <c r="P51" s="48"/>
      <c r="Q51" s="48"/>
      <c r="R51" s="48"/>
      <c r="S51" s="48"/>
      <c r="T51" s="48"/>
      <c r="U51" s="48"/>
    </row>
    <row r="52" spans="1:21" ht="30.75" customHeight="1" x14ac:dyDescent="0.2">
      <c r="A52" s="48"/>
      <c r="B52" s="1210" t="s">
        <v>
18</v>
      </c>
      <c r="C52" s="1211"/>
      <c r="D52" s="66"/>
      <c r="E52" s="1212" t="s">
        <v>
19</v>
      </c>
      <c r="F52" s="1212"/>
      <c r="G52" s="1212"/>
      <c r="H52" s="1212"/>
      <c r="I52" s="1212"/>
      <c r="J52" s="1213"/>
      <c r="K52" s="63">
        <v>
4486</v>
      </c>
      <c r="L52" s="64">
        <v>
4658</v>
      </c>
      <c r="M52" s="64">
        <v>
4713</v>
      </c>
      <c r="N52" s="64">
        <v>
4372</v>
      </c>
      <c r="O52" s="65">
        <v>
4264</v>
      </c>
      <c r="P52" s="48"/>
      <c r="Q52" s="48"/>
      <c r="R52" s="48"/>
      <c r="S52" s="48"/>
      <c r="T52" s="48"/>
      <c r="U52" s="48"/>
    </row>
    <row r="53" spans="1:21" ht="30.75" customHeight="1" thickBot="1" x14ac:dyDescent="0.25">
      <c r="A53" s="48"/>
      <c r="B53" s="1214" t="s">
        <v>
20</v>
      </c>
      <c r="C53" s="1215"/>
      <c r="D53" s="67"/>
      <c r="E53" s="1216" t="s">
        <v>
21</v>
      </c>
      <c r="F53" s="1216"/>
      <c r="G53" s="1216"/>
      <c r="H53" s="1216"/>
      <c r="I53" s="1216"/>
      <c r="J53" s="1217"/>
      <c r="K53" s="68">
        <v>
-132</v>
      </c>
      <c r="L53" s="69">
        <v>
-322</v>
      </c>
      <c r="M53" s="69">
        <v>
-147</v>
      </c>
      <c r="N53" s="69">
        <v>
-866</v>
      </c>
      <c r="O53" s="70">
        <v>
-700</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553</v>
      </c>
      <c r="L56" s="80" t="s">
        <v>
554</v>
      </c>
      <c r="M56" s="80" t="s">
        <v>
555</v>
      </c>
      <c r="N56" s="80" t="s">
        <v>
556</v>
      </c>
      <c r="O56" s="81" t="s">
        <v>
557</v>
      </c>
      <c r="P56" s="48"/>
      <c r="Q56" s="48"/>
      <c r="R56" s="48"/>
      <c r="S56" s="48"/>
      <c r="T56" s="48"/>
      <c r="U56" s="48"/>
    </row>
    <row r="57" spans="1:21" ht="31.5" customHeight="1" x14ac:dyDescent="0.2">
      <c r="B57" s="1218" t="s">
        <v>
24</v>
      </c>
      <c r="C57" s="1219"/>
      <c r="D57" s="1222" t="s">
        <v>
25</v>
      </c>
      <c r="E57" s="1223"/>
      <c r="F57" s="1223"/>
      <c r="G57" s="1223"/>
      <c r="H57" s="1223"/>
      <c r="I57" s="1223"/>
      <c r="J57" s="1224"/>
      <c r="K57" s="82">
        <v>
469874</v>
      </c>
      <c r="L57" s="83">
        <v>
759271</v>
      </c>
      <c r="M57" s="83">
        <v>
629159</v>
      </c>
      <c r="N57" s="83">
        <v>
537393</v>
      </c>
      <c r="O57" s="84">
        <v>
642304</v>
      </c>
    </row>
    <row r="58" spans="1:21" ht="31.5" customHeight="1" thickBot="1" x14ac:dyDescent="0.25">
      <c r="B58" s="1220"/>
      <c r="C58" s="1221"/>
      <c r="D58" s="1225" t="s">
        <v>
26</v>
      </c>
      <c r="E58" s="1226"/>
      <c r="F58" s="1226"/>
      <c r="G58" s="1226"/>
      <c r="H58" s="1226"/>
      <c r="I58" s="1226"/>
      <c r="J58" s="1227"/>
      <c r="K58" s="85">
        <v>
411593</v>
      </c>
      <c r="L58" s="86">
        <v>
397590</v>
      </c>
      <c r="M58" s="86">
        <v>
289603</v>
      </c>
      <c r="N58" s="86">
        <v>
364517</v>
      </c>
      <c r="O58" s="87">
        <v>
395383</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4BLdATIUfur4ZlsavAueyE3iNmhd6/xMPJupyMgy1VLxwJQTC+8BrQPuJmtf3PSobblJuR2+Om9x/5ShBWuyg==" saltValue="wsvrKWqbnoK5yi1NUImL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0" zoomScale="75" zoomScaleNormal="7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542</v>
      </c>
      <c r="J40" s="99" t="s">
        <v>
543</v>
      </c>
      <c r="K40" s="99" t="s">
        <v>
544</v>
      </c>
      <c r="L40" s="99" t="s">
        <v>
545</v>
      </c>
      <c r="M40" s="100" t="s">
        <v>
546</v>
      </c>
    </row>
    <row r="41" spans="2:13" ht="27.75" customHeight="1" x14ac:dyDescent="0.2">
      <c r="B41" s="1248" t="s">
        <v>
29</v>
      </c>
      <c r="C41" s="1249"/>
      <c r="D41" s="101"/>
      <c r="E41" s="1250" t="s">
        <v>
30</v>
      </c>
      <c r="F41" s="1250"/>
      <c r="G41" s="1250"/>
      <c r="H41" s="1251"/>
      <c r="I41" s="102">
        <v>
31393</v>
      </c>
      <c r="J41" s="103">
        <v>
30162</v>
      </c>
      <c r="K41" s="103">
        <v>
29352</v>
      </c>
      <c r="L41" s="103">
        <v>
28171</v>
      </c>
      <c r="M41" s="104">
        <v>
28586</v>
      </c>
    </row>
    <row r="42" spans="2:13" ht="27.75" customHeight="1" x14ac:dyDescent="0.2">
      <c r="B42" s="1238"/>
      <c r="C42" s="1239"/>
      <c r="D42" s="105"/>
      <c r="E42" s="1242" t="s">
        <v>
31</v>
      </c>
      <c r="F42" s="1242"/>
      <c r="G42" s="1242"/>
      <c r="H42" s="1243"/>
      <c r="I42" s="106">
        <v>
8514</v>
      </c>
      <c r="J42" s="107">
        <v>
7854</v>
      </c>
      <c r="K42" s="107">
        <v>
7213</v>
      </c>
      <c r="L42" s="107">
        <v>
6404</v>
      </c>
      <c r="M42" s="108">
        <v>
6183</v>
      </c>
    </row>
    <row r="43" spans="2:13" ht="27.75" customHeight="1" x14ac:dyDescent="0.2">
      <c r="B43" s="1238"/>
      <c r="C43" s="1239"/>
      <c r="D43" s="105"/>
      <c r="E43" s="1242" t="s">
        <v>
32</v>
      </c>
      <c r="F43" s="1242"/>
      <c r="G43" s="1242"/>
      <c r="H43" s="1243"/>
      <c r="I43" s="106" t="s">
        <v>
500</v>
      </c>
      <c r="J43" s="107" t="s">
        <v>
500</v>
      </c>
      <c r="K43" s="107" t="s">
        <v>
500</v>
      </c>
      <c r="L43" s="107" t="s">
        <v>
500</v>
      </c>
      <c r="M43" s="108" t="s">
        <v>
500</v>
      </c>
    </row>
    <row r="44" spans="2:13" ht="27.75" customHeight="1" x14ac:dyDescent="0.2">
      <c r="B44" s="1238"/>
      <c r="C44" s="1239"/>
      <c r="D44" s="105"/>
      <c r="E44" s="1242" t="s">
        <v>
33</v>
      </c>
      <c r="F44" s="1242"/>
      <c r="G44" s="1242"/>
      <c r="H44" s="1243"/>
      <c r="I44" s="106">
        <v>
859</v>
      </c>
      <c r="J44" s="107">
        <v>
833</v>
      </c>
      <c r="K44" s="107">
        <v>
873</v>
      </c>
      <c r="L44" s="107">
        <v>
1025</v>
      </c>
      <c r="M44" s="108">
        <v>
1039</v>
      </c>
    </row>
    <row r="45" spans="2:13" ht="27.75" customHeight="1" x14ac:dyDescent="0.2">
      <c r="B45" s="1238"/>
      <c r="C45" s="1239"/>
      <c r="D45" s="105"/>
      <c r="E45" s="1242" t="s">
        <v>
34</v>
      </c>
      <c r="F45" s="1242"/>
      <c r="G45" s="1242"/>
      <c r="H45" s="1243"/>
      <c r="I45" s="106">
        <v>
15492</v>
      </c>
      <c r="J45" s="107">
        <v>
15973</v>
      </c>
      <c r="K45" s="107">
        <v>
16696</v>
      </c>
      <c r="L45" s="107">
        <v>
15615</v>
      </c>
      <c r="M45" s="108">
        <v>
15271</v>
      </c>
    </row>
    <row r="46" spans="2:13" ht="27.75" customHeight="1" x14ac:dyDescent="0.2">
      <c r="B46" s="1238"/>
      <c r="C46" s="1239"/>
      <c r="D46" s="109"/>
      <c r="E46" s="1242" t="s">
        <v>
35</v>
      </c>
      <c r="F46" s="1242"/>
      <c r="G46" s="1242"/>
      <c r="H46" s="1243"/>
      <c r="I46" s="106">
        <v>
170</v>
      </c>
      <c r="J46" s="107" t="s">
        <v>
500</v>
      </c>
      <c r="K46" s="107" t="s">
        <v>
500</v>
      </c>
      <c r="L46" s="107" t="s">
        <v>
500</v>
      </c>
      <c r="M46" s="108" t="s">
        <v>
500</v>
      </c>
    </row>
    <row r="47" spans="2:13" ht="27.75" customHeight="1" x14ac:dyDescent="0.2">
      <c r="B47" s="1238"/>
      <c r="C47" s="1239"/>
      <c r="D47" s="110"/>
      <c r="E47" s="1252" t="s">
        <v>
36</v>
      </c>
      <c r="F47" s="1253"/>
      <c r="G47" s="1253"/>
      <c r="H47" s="1254"/>
      <c r="I47" s="106" t="s">
        <v>
500</v>
      </c>
      <c r="J47" s="107" t="s">
        <v>
500</v>
      </c>
      <c r="K47" s="107" t="s">
        <v>
500</v>
      </c>
      <c r="L47" s="107" t="s">
        <v>
500</v>
      </c>
      <c r="M47" s="108" t="s">
        <v>
500</v>
      </c>
    </row>
    <row r="48" spans="2:13" ht="27.75" customHeight="1" x14ac:dyDescent="0.2">
      <c r="B48" s="1238"/>
      <c r="C48" s="1239"/>
      <c r="D48" s="105"/>
      <c r="E48" s="1242" t="s">
        <v>
37</v>
      </c>
      <c r="F48" s="1242"/>
      <c r="G48" s="1242"/>
      <c r="H48" s="1243"/>
      <c r="I48" s="106" t="s">
        <v>
500</v>
      </c>
      <c r="J48" s="107" t="s">
        <v>
500</v>
      </c>
      <c r="K48" s="107" t="s">
        <v>
500</v>
      </c>
      <c r="L48" s="107" t="s">
        <v>
500</v>
      </c>
      <c r="M48" s="108" t="s">
        <v>
500</v>
      </c>
    </row>
    <row r="49" spans="2:13" ht="27.75" customHeight="1" x14ac:dyDescent="0.2">
      <c r="B49" s="1240"/>
      <c r="C49" s="1241"/>
      <c r="D49" s="105"/>
      <c r="E49" s="1242" t="s">
        <v>
38</v>
      </c>
      <c r="F49" s="1242"/>
      <c r="G49" s="1242"/>
      <c r="H49" s="1243"/>
      <c r="I49" s="106" t="s">
        <v>
500</v>
      </c>
      <c r="J49" s="107" t="s">
        <v>
500</v>
      </c>
      <c r="K49" s="107" t="s">
        <v>
500</v>
      </c>
      <c r="L49" s="107" t="s">
        <v>
500</v>
      </c>
      <c r="M49" s="108" t="s">
        <v>
500</v>
      </c>
    </row>
    <row r="50" spans="2:13" ht="27.75" customHeight="1" x14ac:dyDescent="0.2">
      <c r="B50" s="1236" t="s">
        <v>
39</v>
      </c>
      <c r="C50" s="1237"/>
      <c r="D50" s="111"/>
      <c r="E50" s="1242" t="s">
        <v>
40</v>
      </c>
      <c r="F50" s="1242"/>
      <c r="G50" s="1242"/>
      <c r="H50" s="1243"/>
      <c r="I50" s="106">
        <v>
12394</v>
      </c>
      <c r="J50" s="107">
        <v>
14659</v>
      </c>
      <c r="K50" s="107">
        <v>
19230</v>
      </c>
      <c r="L50" s="107">
        <v>
19265</v>
      </c>
      <c r="M50" s="108">
        <v>
24903</v>
      </c>
    </row>
    <row r="51" spans="2:13" ht="27.75" customHeight="1" x14ac:dyDescent="0.2">
      <c r="B51" s="1238"/>
      <c r="C51" s="1239"/>
      <c r="D51" s="105"/>
      <c r="E51" s="1242" t="s">
        <v>
41</v>
      </c>
      <c r="F51" s="1242"/>
      <c r="G51" s="1242"/>
      <c r="H51" s="1243"/>
      <c r="I51" s="106" t="s">
        <v>
500</v>
      </c>
      <c r="J51" s="107" t="s">
        <v>
500</v>
      </c>
      <c r="K51" s="107" t="s">
        <v>
500</v>
      </c>
      <c r="L51" s="107" t="s">
        <v>
500</v>
      </c>
      <c r="M51" s="108" t="s">
        <v>
500</v>
      </c>
    </row>
    <row r="52" spans="2:13" ht="27.75" customHeight="1" x14ac:dyDescent="0.2">
      <c r="B52" s="1240"/>
      <c r="C52" s="1241"/>
      <c r="D52" s="105"/>
      <c r="E52" s="1242" t="s">
        <v>
42</v>
      </c>
      <c r="F52" s="1242"/>
      <c r="G52" s="1242"/>
      <c r="H52" s="1243"/>
      <c r="I52" s="106">
        <v>
53438</v>
      </c>
      <c r="J52" s="107">
        <v>
49851</v>
      </c>
      <c r="K52" s="107">
        <v>
45971</v>
      </c>
      <c r="L52" s="107">
        <v>
42390</v>
      </c>
      <c r="M52" s="108">
        <v>
38938</v>
      </c>
    </row>
    <row r="53" spans="2:13" ht="27.75" customHeight="1" thickBot="1" x14ac:dyDescent="0.25">
      <c r="B53" s="1244" t="s">
        <v>
43</v>
      </c>
      <c r="C53" s="1245"/>
      <c r="D53" s="112"/>
      <c r="E53" s="1246" t="s">
        <v>
44</v>
      </c>
      <c r="F53" s="1246"/>
      <c r="G53" s="1246"/>
      <c r="H53" s="1247"/>
      <c r="I53" s="113">
        <v>
-9404</v>
      </c>
      <c r="J53" s="114">
        <v>
-9687</v>
      </c>
      <c r="K53" s="114">
        <v>
-11069</v>
      </c>
      <c r="L53" s="114">
        <v>
-10440</v>
      </c>
      <c r="M53" s="115">
        <v>
-12762</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iZgN0czn+095V/UczCMC6Z75FBxhGfeakMNdCNEUsPK/SZtc8etD4jXqGwJajpOeEVnJG9+u/2lU306troyqA==" saltValue="ikXRbidUhJLSRMx/5V25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5" zoomScaleNormal="75" zoomScaleSheetLayoutView="100" workbookViewId="0">
      <selection activeCell="G57" sqref="G57"/>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544</v>
      </c>
      <c r="G54" s="124" t="s">
        <v>
545</v>
      </c>
      <c r="H54" s="125" t="s">
        <v>
546</v>
      </c>
    </row>
    <row r="55" spans="2:8" ht="52.5" customHeight="1" x14ac:dyDescent="0.2">
      <c r="B55" s="126"/>
      <c r="C55" s="1263" t="s">
        <v>
47</v>
      </c>
      <c r="D55" s="1263"/>
      <c r="E55" s="1264"/>
      <c r="F55" s="127">
        <v>
8604</v>
      </c>
      <c r="G55" s="127">
        <v>
9569</v>
      </c>
      <c r="H55" s="128">
        <v>
14317</v>
      </c>
    </row>
    <row r="56" spans="2:8" ht="52.5" customHeight="1" x14ac:dyDescent="0.2">
      <c r="B56" s="129"/>
      <c r="C56" s="1265" t="s">
        <v>
48</v>
      </c>
      <c r="D56" s="1265"/>
      <c r="E56" s="1266"/>
      <c r="F56" s="130">
        <v>
109</v>
      </c>
      <c r="G56" s="130">
        <v>
177</v>
      </c>
      <c r="H56" s="131">
        <v>
16</v>
      </c>
    </row>
    <row r="57" spans="2:8" ht="53.25" customHeight="1" x14ac:dyDescent="0.2">
      <c r="B57" s="129"/>
      <c r="C57" s="1267" t="s">
        <v>
49</v>
      </c>
      <c r="D57" s="1267"/>
      <c r="E57" s="1268"/>
      <c r="F57" s="132">
        <v>
8384</v>
      </c>
      <c r="G57" s="132">
        <v>
7641</v>
      </c>
      <c r="H57" s="133">
        <v>
8335</v>
      </c>
    </row>
    <row r="58" spans="2:8" ht="45.75" customHeight="1" x14ac:dyDescent="0.2">
      <c r="B58" s="134"/>
      <c r="C58" s="1255" t="s">
        <v>
573</v>
      </c>
      <c r="D58" s="1256"/>
      <c r="E58" s="1257"/>
      <c r="F58" s="135">
        <v>
5261</v>
      </c>
      <c r="G58" s="135">
        <v>
4451</v>
      </c>
      <c r="H58" s="136">
        <v>
5401</v>
      </c>
    </row>
    <row r="59" spans="2:8" ht="45.75" customHeight="1" x14ac:dyDescent="0.2">
      <c r="B59" s="134"/>
      <c r="C59" s="1255" t="s">
        <v>
574</v>
      </c>
      <c r="D59" s="1256"/>
      <c r="E59" s="1257"/>
      <c r="F59" s="135">
        <v>
1499</v>
      </c>
      <c r="G59" s="135">
        <v>
1285</v>
      </c>
      <c r="H59" s="136">
        <v>
1180</v>
      </c>
    </row>
    <row r="60" spans="2:8" ht="45.75" customHeight="1" x14ac:dyDescent="0.2">
      <c r="B60" s="134"/>
      <c r="C60" s="1255" t="s">
        <v>
575</v>
      </c>
      <c r="D60" s="1256"/>
      <c r="E60" s="1257"/>
      <c r="F60" s="135">
        <v>
628</v>
      </c>
      <c r="G60" s="135">
        <v>
850</v>
      </c>
      <c r="H60" s="136">
        <v>
873</v>
      </c>
    </row>
    <row r="61" spans="2:8" ht="45.75" customHeight="1" x14ac:dyDescent="0.2">
      <c r="B61" s="134"/>
      <c r="C61" s="1255" t="s">
        <v>
576</v>
      </c>
      <c r="D61" s="1256"/>
      <c r="E61" s="1257"/>
      <c r="F61" s="135">
        <v>
701</v>
      </c>
      <c r="G61" s="135">
        <v>
759</v>
      </c>
      <c r="H61" s="136">
        <v>
685</v>
      </c>
    </row>
    <row r="62" spans="2:8" ht="45.75" customHeight="1" thickBot="1" x14ac:dyDescent="0.25">
      <c r="B62" s="137"/>
      <c r="C62" s="1258" t="s">
        <v>
577</v>
      </c>
      <c r="D62" s="1259"/>
      <c r="E62" s="1260"/>
      <c r="F62" s="138">
        <v>
109</v>
      </c>
      <c r="G62" s="138">
        <v>
109</v>
      </c>
      <c r="H62" s="139">
        <v>
109</v>
      </c>
    </row>
    <row r="63" spans="2:8" ht="52.5" customHeight="1" thickBot="1" x14ac:dyDescent="0.25">
      <c r="B63" s="140"/>
      <c r="C63" s="1261" t="s">
        <v>
50</v>
      </c>
      <c r="D63" s="1261"/>
      <c r="E63" s="1262"/>
      <c r="F63" s="141">
        <v>
17098</v>
      </c>
      <c r="G63" s="141">
        <v>
17387</v>
      </c>
      <c r="H63" s="142">
        <v>
22668</v>
      </c>
    </row>
    <row r="64" spans="2:8" ht="15" customHeight="1" x14ac:dyDescent="0.2"/>
    <row r="65" ht="0" hidden="1" customHeight="1" x14ac:dyDescent="0.2"/>
    <row r="66" ht="0" hidden="1" customHeight="1" x14ac:dyDescent="0.2"/>
  </sheetData>
  <sheetProtection algorithmName="SHA-512" hashValue="cHcnqFrhPafEgdUEczaPvSpfzIdI1AkL04TLnqZOXoym1ho4m42DunltvcaCz3UjwxfOL7tyC6bqzAwiRXnORQ==" saltValue="qIxgA4FeTdnWVbiB442lE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election activeCell="CJ17" sqref="CJ17"/>
    </sheetView>
  </sheetViews>
  <sheetFormatPr defaultColWidth="0" defaultRowHeight="0" customHeight="1" zeroHeight="1" x14ac:dyDescent="0.2"/>
  <cols>
    <col min="1" max="1" width="6.33203125" style="1269" customWidth="1"/>
    <col min="2" max="107" width="2.44140625" style="1269" customWidth="1"/>
    <col min="108" max="108" width="6.109375" style="1271" customWidth="1"/>
    <col min="109" max="109" width="5.88671875" style="1270"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329"/>
      <c r="B1" s="1328"/>
      <c r="DD1" s="1269"/>
      <c r="DE1" s="1269"/>
    </row>
    <row r="2" spans="1:143" ht="25.5" customHeight="1" x14ac:dyDescent="0.2">
      <c r="A2" s="1327"/>
      <c r="C2" s="1327"/>
      <c r="O2" s="1327"/>
      <c r="P2" s="1327"/>
      <c r="Q2" s="1327"/>
      <c r="R2" s="1327"/>
      <c r="S2" s="1327"/>
      <c r="T2" s="1327"/>
      <c r="U2" s="1327"/>
      <c r="V2" s="1327"/>
      <c r="W2" s="1327"/>
      <c r="X2" s="1327"/>
      <c r="Y2" s="1327"/>
      <c r="Z2" s="1327"/>
      <c r="AA2" s="1327"/>
      <c r="AB2" s="1327"/>
      <c r="AC2" s="1327"/>
      <c r="AD2" s="1327"/>
      <c r="AE2" s="1327"/>
      <c r="AF2" s="1327"/>
      <c r="AG2" s="1327"/>
      <c r="AH2" s="1327"/>
      <c r="AI2" s="1327"/>
      <c r="AU2" s="1327"/>
      <c r="BG2" s="1327"/>
      <c r="BS2" s="1327"/>
      <c r="CE2" s="1327"/>
      <c r="CQ2" s="1327"/>
      <c r="DD2" s="1269"/>
      <c r="DE2" s="1269"/>
    </row>
    <row r="3" spans="1:143" ht="25.5" customHeight="1" x14ac:dyDescent="0.2">
      <c r="A3" s="1327"/>
      <c r="C3" s="1327"/>
      <c r="O3" s="1327"/>
      <c r="P3" s="1327"/>
      <c r="Q3" s="1327"/>
      <c r="R3" s="1327"/>
      <c r="S3" s="1327"/>
      <c r="T3" s="1327"/>
      <c r="U3" s="1327"/>
      <c r="V3" s="1327"/>
      <c r="W3" s="1327"/>
      <c r="X3" s="1327"/>
      <c r="Y3" s="1327"/>
      <c r="Z3" s="1327"/>
      <c r="AA3" s="1327"/>
      <c r="AB3" s="1327"/>
      <c r="AC3" s="1327"/>
      <c r="AD3" s="1327"/>
      <c r="AE3" s="1327"/>
      <c r="AF3" s="1327"/>
      <c r="AG3" s="1327"/>
      <c r="AH3" s="1327"/>
      <c r="AI3" s="1327"/>
      <c r="AU3" s="1327"/>
      <c r="BG3" s="1327"/>
      <c r="BS3" s="1327"/>
      <c r="CE3" s="1327"/>
      <c r="CQ3" s="1327"/>
      <c r="DD3" s="1269"/>
      <c r="DE3" s="1269"/>
    </row>
    <row r="4" spans="1:143" s="290" customFormat="1" ht="13.2" x14ac:dyDescent="0.2">
      <c r="A4" s="1327"/>
      <c r="B4" s="1327"/>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7"/>
      <c r="AY4" s="1327"/>
      <c r="AZ4" s="1327"/>
      <c r="BA4" s="1327"/>
      <c r="BB4" s="1327"/>
      <c r="BC4" s="1327"/>
      <c r="BD4" s="1327"/>
      <c r="BE4" s="1327"/>
      <c r="BF4" s="1327"/>
      <c r="BG4" s="1327"/>
      <c r="BH4" s="1327"/>
      <c r="BI4" s="1327"/>
      <c r="BJ4" s="1327"/>
      <c r="BK4" s="1327"/>
      <c r="BL4" s="1327"/>
      <c r="BM4" s="1327"/>
      <c r="BN4" s="1327"/>
      <c r="BO4" s="1327"/>
      <c r="BP4" s="1327"/>
      <c r="BQ4" s="1327"/>
      <c r="BR4" s="1327"/>
      <c r="BS4" s="1327"/>
      <c r="BT4" s="1327"/>
      <c r="BU4" s="1327"/>
      <c r="BV4" s="1327"/>
      <c r="BW4" s="1327"/>
      <c r="BX4" s="1327"/>
      <c r="BY4" s="1327"/>
      <c r="BZ4" s="1327"/>
      <c r="CA4" s="1327"/>
      <c r="CB4" s="1327"/>
      <c r="CC4" s="1327"/>
      <c r="CD4" s="1327"/>
      <c r="CE4" s="1327"/>
      <c r="CF4" s="1327"/>
      <c r="CG4" s="1327"/>
      <c r="CH4" s="1327"/>
      <c r="CI4" s="1327"/>
      <c r="CJ4" s="1327"/>
      <c r="CK4" s="1327"/>
      <c r="CL4" s="1327"/>
      <c r="CM4" s="1327"/>
      <c r="CN4" s="1327"/>
      <c r="CO4" s="1327"/>
      <c r="CP4" s="1327"/>
      <c r="CQ4" s="1327"/>
      <c r="CR4" s="1327"/>
      <c r="CS4" s="1327"/>
      <c r="CT4" s="1327"/>
      <c r="CU4" s="1327"/>
      <c r="CV4" s="1327"/>
      <c r="CW4" s="1327"/>
      <c r="CX4" s="1327"/>
      <c r="CY4" s="1327"/>
      <c r="CZ4" s="1327"/>
      <c r="DA4" s="1327"/>
      <c r="DB4" s="1327"/>
      <c r="DC4" s="1327"/>
      <c r="DD4" s="1327"/>
      <c r="DE4" s="1327"/>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32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327"/>
      <c r="AK5" s="1327"/>
      <c r="AL5" s="1327"/>
      <c r="AM5" s="1327"/>
      <c r="AN5" s="1327"/>
      <c r="AO5" s="1327"/>
      <c r="AP5" s="1327"/>
      <c r="AQ5" s="1327"/>
      <c r="AR5" s="1327"/>
      <c r="AS5" s="1327"/>
      <c r="AT5" s="1327"/>
      <c r="AU5" s="1327"/>
      <c r="AV5" s="1327"/>
      <c r="AW5" s="1327"/>
      <c r="AX5" s="1327"/>
      <c r="AY5" s="1327"/>
      <c r="AZ5" s="1327"/>
      <c r="BA5" s="1327"/>
      <c r="BB5" s="1327"/>
      <c r="BC5" s="1327"/>
      <c r="BD5" s="1327"/>
      <c r="BE5" s="1327"/>
      <c r="BF5" s="1327"/>
      <c r="BG5" s="1327"/>
      <c r="BH5" s="1327"/>
      <c r="BI5" s="1327"/>
      <c r="BJ5" s="1327"/>
      <c r="BK5" s="1327"/>
      <c r="BL5" s="1327"/>
      <c r="BM5" s="1327"/>
      <c r="BN5" s="1327"/>
      <c r="BO5" s="1327"/>
      <c r="BP5" s="1327"/>
      <c r="BQ5" s="1327"/>
      <c r="BR5" s="1327"/>
      <c r="BS5" s="1327"/>
      <c r="BT5" s="1327"/>
      <c r="BU5" s="1327"/>
      <c r="BV5" s="1327"/>
      <c r="BW5" s="1327"/>
      <c r="BX5" s="1327"/>
      <c r="BY5" s="1327"/>
      <c r="BZ5" s="1327"/>
      <c r="CA5" s="1327"/>
      <c r="CB5" s="1327"/>
      <c r="CC5" s="1327"/>
      <c r="CD5" s="1327"/>
      <c r="CE5" s="1327"/>
      <c r="CF5" s="1327"/>
      <c r="CG5" s="1327"/>
      <c r="CH5" s="1327"/>
      <c r="CI5" s="1327"/>
      <c r="CJ5" s="1327"/>
      <c r="CK5" s="1327"/>
      <c r="CL5" s="1327"/>
      <c r="CM5" s="1327"/>
      <c r="CN5" s="1327"/>
      <c r="CO5" s="1327"/>
      <c r="CP5" s="1327"/>
      <c r="CQ5" s="1327"/>
      <c r="CR5" s="1327"/>
      <c r="CS5" s="1327"/>
      <c r="CT5" s="1327"/>
      <c r="CU5" s="1327"/>
      <c r="CV5" s="1327"/>
      <c r="CW5" s="1327"/>
      <c r="CX5" s="1327"/>
      <c r="CY5" s="1327"/>
      <c r="CZ5" s="1327"/>
      <c r="DA5" s="1327"/>
      <c r="DB5" s="1327"/>
      <c r="DC5" s="1327"/>
      <c r="DD5" s="1327"/>
      <c r="DE5" s="1327"/>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32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7"/>
      <c r="AN6" s="1327"/>
      <c r="AO6" s="1327"/>
      <c r="AP6" s="1327"/>
      <c r="AQ6" s="1327"/>
      <c r="AR6" s="1327"/>
      <c r="AS6" s="1327"/>
      <c r="AT6" s="1327"/>
      <c r="AU6" s="1327"/>
      <c r="AV6" s="1327"/>
      <c r="AW6" s="1327"/>
      <c r="AX6" s="1327"/>
      <c r="AY6" s="1327"/>
      <c r="AZ6" s="1327"/>
      <c r="BA6" s="1327"/>
      <c r="BB6" s="1327"/>
      <c r="BC6" s="1327"/>
      <c r="BD6" s="1327"/>
      <c r="BE6" s="1327"/>
      <c r="BF6" s="1327"/>
      <c r="BG6" s="1327"/>
      <c r="BH6" s="1327"/>
      <c r="BI6" s="1327"/>
      <c r="BJ6" s="1327"/>
      <c r="BK6" s="1327"/>
      <c r="BL6" s="1327"/>
      <c r="BM6" s="1327"/>
      <c r="BN6" s="1327"/>
      <c r="BO6" s="1327"/>
      <c r="BP6" s="1327"/>
      <c r="BQ6" s="1327"/>
      <c r="BR6" s="1327"/>
      <c r="BS6" s="1327"/>
      <c r="BT6" s="1327"/>
      <c r="BU6" s="1327"/>
      <c r="BV6" s="1327"/>
      <c r="BW6" s="1327"/>
      <c r="BX6" s="1327"/>
      <c r="BY6" s="1327"/>
      <c r="BZ6" s="1327"/>
      <c r="CA6" s="1327"/>
      <c r="CB6" s="1327"/>
      <c r="CC6" s="1327"/>
      <c r="CD6" s="1327"/>
      <c r="CE6" s="1327"/>
      <c r="CF6" s="1327"/>
      <c r="CG6" s="1327"/>
      <c r="CH6" s="1327"/>
      <c r="CI6" s="1327"/>
      <c r="CJ6" s="1327"/>
      <c r="CK6" s="1327"/>
      <c r="CL6" s="1327"/>
      <c r="CM6" s="1327"/>
      <c r="CN6" s="1327"/>
      <c r="CO6" s="1327"/>
      <c r="CP6" s="1327"/>
      <c r="CQ6" s="1327"/>
      <c r="CR6" s="1327"/>
      <c r="CS6" s="1327"/>
      <c r="CT6" s="1327"/>
      <c r="CU6" s="1327"/>
      <c r="CV6" s="1327"/>
      <c r="CW6" s="1327"/>
      <c r="CX6" s="1327"/>
      <c r="CY6" s="1327"/>
      <c r="CZ6" s="1327"/>
      <c r="DA6" s="1327"/>
      <c r="DB6" s="1327"/>
      <c r="DC6" s="1327"/>
      <c r="DD6" s="1327"/>
      <c r="DE6" s="1327"/>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327"/>
      <c r="B7" s="1327"/>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327"/>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327"/>
      <c r="AV8" s="1327"/>
      <c r="AW8" s="1327"/>
      <c r="AX8" s="1327"/>
      <c r="AY8" s="1327"/>
      <c r="AZ8" s="1327"/>
      <c r="BA8" s="1327"/>
      <c r="BB8" s="1327"/>
      <c r="BC8" s="1327"/>
      <c r="BD8" s="1327"/>
      <c r="BE8" s="1327"/>
      <c r="BF8" s="1327"/>
      <c r="BG8" s="1327"/>
      <c r="BH8" s="1327"/>
      <c r="BI8" s="1327"/>
      <c r="BJ8" s="1327"/>
      <c r="BK8" s="1327"/>
      <c r="BL8" s="1327"/>
      <c r="BM8" s="1327"/>
      <c r="BN8" s="1327"/>
      <c r="BO8" s="1327"/>
      <c r="BP8" s="1327"/>
      <c r="BQ8" s="1327"/>
      <c r="BR8" s="1327"/>
      <c r="BS8" s="1327"/>
      <c r="BT8" s="1327"/>
      <c r="BU8" s="1327"/>
      <c r="BV8" s="1327"/>
      <c r="BW8" s="1327"/>
      <c r="BX8" s="1327"/>
      <c r="BY8" s="1327"/>
      <c r="BZ8" s="1327"/>
      <c r="CA8" s="1327"/>
      <c r="CB8" s="1327"/>
      <c r="CC8" s="1327"/>
      <c r="CD8" s="1327"/>
      <c r="CE8" s="1327"/>
      <c r="CF8" s="1327"/>
      <c r="CG8" s="1327"/>
      <c r="CH8" s="1327"/>
      <c r="CI8" s="1327"/>
      <c r="CJ8" s="1327"/>
      <c r="CK8" s="1327"/>
      <c r="CL8" s="1327"/>
      <c r="CM8" s="1327"/>
      <c r="CN8" s="1327"/>
      <c r="CO8" s="1327"/>
      <c r="CP8" s="1327"/>
      <c r="CQ8" s="1327"/>
      <c r="CR8" s="1327"/>
      <c r="CS8" s="1327"/>
      <c r="CT8" s="1327"/>
      <c r="CU8" s="1327"/>
      <c r="CV8" s="1327"/>
      <c r="CW8" s="1327"/>
      <c r="CX8" s="1327"/>
      <c r="CY8" s="1327"/>
      <c r="CZ8" s="1327"/>
      <c r="DA8" s="1327"/>
      <c r="DB8" s="1327"/>
      <c r="DC8" s="1327"/>
      <c r="DD8" s="1327"/>
      <c r="DE8" s="1327"/>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327"/>
      <c r="B9" s="1327"/>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c r="AI9" s="1327"/>
      <c r="AJ9" s="1327"/>
      <c r="AK9" s="1327"/>
      <c r="AL9" s="1327"/>
      <c r="AM9" s="1327"/>
      <c r="AN9" s="1327"/>
      <c r="AO9" s="1327"/>
      <c r="AP9" s="1327"/>
      <c r="AQ9" s="1327"/>
      <c r="AR9" s="1327"/>
      <c r="AS9" s="1327"/>
      <c r="AT9" s="1327"/>
      <c r="AU9" s="1327"/>
      <c r="AV9" s="1327"/>
      <c r="AW9" s="1327"/>
      <c r="AX9" s="1327"/>
      <c r="AY9" s="1327"/>
      <c r="AZ9" s="1327"/>
      <c r="BA9" s="1327"/>
      <c r="BB9" s="1327"/>
      <c r="BC9" s="1327"/>
      <c r="BD9" s="1327"/>
      <c r="BE9" s="1327"/>
      <c r="BF9" s="1327"/>
      <c r="BG9" s="1327"/>
      <c r="BH9" s="1327"/>
      <c r="BI9" s="1327"/>
      <c r="BJ9" s="1327"/>
      <c r="BK9" s="1327"/>
      <c r="BL9" s="1327"/>
      <c r="BM9" s="1327"/>
      <c r="BN9" s="1327"/>
      <c r="BO9" s="1327"/>
      <c r="BP9" s="1327"/>
      <c r="BQ9" s="1327"/>
      <c r="BR9" s="1327"/>
      <c r="BS9" s="1327"/>
      <c r="BT9" s="1327"/>
      <c r="BU9" s="1327"/>
      <c r="BV9" s="1327"/>
      <c r="BW9" s="1327"/>
      <c r="BX9" s="1327"/>
      <c r="BY9" s="1327"/>
      <c r="BZ9" s="1327"/>
      <c r="CA9" s="1327"/>
      <c r="CB9" s="1327"/>
      <c r="CC9" s="1327"/>
      <c r="CD9" s="1327"/>
      <c r="CE9" s="1327"/>
      <c r="CF9" s="1327"/>
      <c r="CG9" s="1327"/>
      <c r="CH9" s="1327"/>
      <c r="CI9" s="1327"/>
      <c r="CJ9" s="1327"/>
      <c r="CK9" s="1327"/>
      <c r="CL9" s="1327"/>
      <c r="CM9" s="1327"/>
      <c r="CN9" s="1327"/>
      <c r="CO9" s="1327"/>
      <c r="CP9" s="1327"/>
      <c r="CQ9" s="1327"/>
      <c r="CR9" s="1327"/>
      <c r="CS9" s="1327"/>
      <c r="CT9" s="1327"/>
      <c r="CU9" s="1327"/>
      <c r="CV9" s="1327"/>
      <c r="CW9" s="1327"/>
      <c r="CX9" s="1327"/>
      <c r="CY9" s="1327"/>
      <c r="CZ9" s="1327"/>
      <c r="DA9" s="1327"/>
      <c r="DB9" s="1327"/>
      <c r="DC9" s="1327"/>
      <c r="DD9" s="1327"/>
      <c r="DE9" s="1327"/>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327"/>
      <c r="B10" s="1327"/>
      <c r="C10" s="1327"/>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7"/>
      <c r="AM10" s="1327"/>
      <c r="AN10" s="1327"/>
      <c r="AO10" s="1327"/>
      <c r="AP10" s="1327"/>
      <c r="AQ10" s="1327"/>
      <c r="AR10" s="1327"/>
      <c r="AS10" s="1327"/>
      <c r="AT10" s="1327"/>
      <c r="AU10" s="1327"/>
      <c r="AV10" s="1327"/>
      <c r="AW10" s="1327"/>
      <c r="AX10" s="1327"/>
      <c r="AY10" s="1327"/>
      <c r="AZ10" s="1327"/>
      <c r="BA10" s="1327"/>
      <c r="BB10" s="1327"/>
      <c r="BC10" s="1327"/>
      <c r="BD10" s="1327"/>
      <c r="BE10" s="1327"/>
      <c r="BF10" s="1327"/>
      <c r="BG10" s="1327"/>
      <c r="BH10" s="1327"/>
      <c r="BI10" s="1327"/>
      <c r="BJ10" s="1327"/>
      <c r="BK10" s="1327"/>
      <c r="BL10" s="1327"/>
      <c r="BM10" s="1327"/>
      <c r="BN10" s="1327"/>
      <c r="BO10" s="1327"/>
      <c r="BP10" s="1327"/>
      <c r="BQ10" s="1327"/>
      <c r="BR10" s="1327"/>
      <c r="BS10" s="1327"/>
      <c r="BT10" s="1327"/>
      <c r="BU10" s="1327"/>
      <c r="BV10" s="1327"/>
      <c r="BW10" s="1327"/>
      <c r="BX10" s="1327"/>
      <c r="BY10" s="1327"/>
      <c r="BZ10" s="1327"/>
      <c r="CA10" s="1327"/>
      <c r="CB10" s="1327"/>
      <c r="CC10" s="1327"/>
      <c r="CD10" s="1327"/>
      <c r="CE10" s="1327"/>
      <c r="CF10" s="1327"/>
      <c r="CG10" s="1327"/>
      <c r="CH10" s="1327"/>
      <c r="CI10" s="1327"/>
      <c r="CJ10" s="1327"/>
      <c r="CK10" s="1327"/>
      <c r="CL10" s="1327"/>
      <c r="CM10" s="1327"/>
      <c r="CN10" s="1327"/>
      <c r="CO10" s="1327"/>
      <c r="CP10" s="1327"/>
      <c r="CQ10" s="1327"/>
      <c r="CR10" s="1327"/>
      <c r="CS10" s="1327"/>
      <c r="CT10" s="1327"/>
      <c r="CU10" s="1327"/>
      <c r="CV10" s="1327"/>
      <c r="CW10" s="1327"/>
      <c r="CX10" s="1327"/>
      <c r="CY10" s="1327"/>
      <c r="CZ10" s="1327"/>
      <c r="DA10" s="1327"/>
      <c r="DB10" s="1327"/>
      <c r="DC10" s="1327"/>
      <c r="DD10" s="1327"/>
      <c r="DE10" s="1327"/>
      <c r="DF10" s="291"/>
      <c r="DG10" s="291"/>
      <c r="DH10" s="291"/>
      <c r="DI10" s="291"/>
      <c r="DJ10" s="291"/>
      <c r="DK10" s="291"/>
      <c r="DL10" s="291"/>
      <c r="DM10" s="291"/>
      <c r="DN10" s="291"/>
      <c r="DO10" s="291"/>
      <c r="DP10" s="291"/>
      <c r="DQ10" s="291"/>
      <c r="DR10" s="291"/>
      <c r="DS10" s="291"/>
      <c r="DT10" s="291"/>
      <c r="DU10" s="291"/>
      <c r="DV10" s="291"/>
      <c r="DW10" s="291"/>
      <c r="EM10" s="290" t="s">
        <v>
589</v>
      </c>
    </row>
    <row r="11" spans="1:143" s="290" customFormat="1" ht="13.2" x14ac:dyDescent="0.2">
      <c r="A11" s="1327"/>
      <c r="B11" s="1327"/>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7"/>
      <c r="AM11" s="1327"/>
      <c r="AN11" s="1327"/>
      <c r="AO11" s="1327"/>
      <c r="AP11" s="1327"/>
      <c r="AQ11" s="1327"/>
      <c r="AR11" s="1327"/>
      <c r="AS11" s="1327"/>
      <c r="AT11" s="1327"/>
      <c r="AU11" s="1327"/>
      <c r="AV11" s="1327"/>
      <c r="AW11" s="1327"/>
      <c r="AX11" s="1327"/>
      <c r="AY11" s="1327"/>
      <c r="AZ11" s="1327"/>
      <c r="BA11" s="1327"/>
      <c r="BB11" s="1327"/>
      <c r="BC11" s="1327"/>
      <c r="BD11" s="1327"/>
      <c r="BE11" s="1327"/>
      <c r="BF11" s="1327"/>
      <c r="BG11" s="1327"/>
      <c r="BH11" s="1327"/>
      <c r="BI11" s="1327"/>
      <c r="BJ11" s="1327"/>
      <c r="BK11" s="1327"/>
      <c r="BL11" s="1327"/>
      <c r="BM11" s="1327"/>
      <c r="BN11" s="1327"/>
      <c r="BO11" s="1327"/>
      <c r="BP11" s="1327"/>
      <c r="BQ11" s="1327"/>
      <c r="BR11" s="1327"/>
      <c r="BS11" s="1327"/>
      <c r="BT11" s="1327"/>
      <c r="BU11" s="1327"/>
      <c r="BV11" s="1327"/>
      <c r="BW11" s="1327"/>
      <c r="BX11" s="1327"/>
      <c r="BY11" s="1327"/>
      <c r="BZ11" s="1327"/>
      <c r="CA11" s="1327"/>
      <c r="CB11" s="1327"/>
      <c r="CC11" s="1327"/>
      <c r="CD11" s="1327"/>
      <c r="CE11" s="1327"/>
      <c r="CF11" s="1327"/>
      <c r="CG11" s="1327"/>
      <c r="CH11" s="1327"/>
      <c r="CI11" s="1327"/>
      <c r="CJ11" s="1327"/>
      <c r="CK11" s="1327"/>
      <c r="CL11" s="1327"/>
      <c r="CM11" s="1327"/>
      <c r="CN11" s="1327"/>
      <c r="CO11" s="1327"/>
      <c r="CP11" s="1327"/>
      <c r="CQ11" s="1327"/>
      <c r="CR11" s="1327"/>
      <c r="CS11" s="1327"/>
      <c r="CT11" s="1327"/>
      <c r="CU11" s="1327"/>
      <c r="CV11" s="1327"/>
      <c r="CW11" s="1327"/>
      <c r="CX11" s="1327"/>
      <c r="CY11" s="1327"/>
      <c r="CZ11" s="1327"/>
      <c r="DA11" s="1327"/>
      <c r="DB11" s="1327"/>
      <c r="DC11" s="1327"/>
      <c r="DD11" s="1327"/>
      <c r="DE11" s="1327"/>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327"/>
      <c r="B12" s="1327"/>
      <c r="C12" s="1327"/>
      <c r="D12" s="1327"/>
      <c r="E12" s="1327"/>
      <c r="F12" s="1327"/>
      <c r="G12" s="1327"/>
      <c r="H12" s="1327"/>
      <c r="I12" s="1327"/>
      <c r="J12" s="1327"/>
      <c r="K12" s="1327"/>
      <c r="L12" s="1327"/>
      <c r="M12" s="1327"/>
      <c r="N12" s="1327"/>
      <c r="O12" s="1327"/>
      <c r="P12" s="1327"/>
      <c r="Q12" s="1327"/>
      <c r="R12" s="1327"/>
      <c r="S12" s="1327"/>
      <c r="T12" s="1327"/>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1327"/>
      <c r="BL12" s="1327"/>
      <c r="BM12" s="1327"/>
      <c r="BN12" s="1327"/>
      <c r="BO12" s="1327"/>
      <c r="BP12" s="1327"/>
      <c r="BQ12" s="1327"/>
      <c r="BR12" s="1327"/>
      <c r="BS12" s="1327"/>
      <c r="BT12" s="1327"/>
      <c r="BU12" s="1327"/>
      <c r="BV12" s="1327"/>
      <c r="BW12" s="1327"/>
      <c r="BX12" s="1327"/>
      <c r="BY12" s="1327"/>
      <c r="BZ12" s="1327"/>
      <c r="CA12" s="1327"/>
      <c r="CB12" s="1327"/>
      <c r="CC12" s="1327"/>
      <c r="CD12" s="1327"/>
      <c r="CE12" s="1327"/>
      <c r="CF12" s="1327"/>
      <c r="CG12" s="1327"/>
      <c r="CH12" s="1327"/>
      <c r="CI12" s="1327"/>
      <c r="CJ12" s="1327"/>
      <c r="CK12" s="1327"/>
      <c r="CL12" s="1327"/>
      <c r="CM12" s="1327"/>
      <c r="CN12" s="1327"/>
      <c r="CO12" s="1327"/>
      <c r="CP12" s="1327"/>
      <c r="CQ12" s="1327"/>
      <c r="CR12" s="1327"/>
      <c r="CS12" s="1327"/>
      <c r="CT12" s="1327"/>
      <c r="CU12" s="1327"/>
      <c r="CV12" s="1327"/>
      <c r="CW12" s="1327"/>
      <c r="CX12" s="1327"/>
      <c r="CY12" s="1327"/>
      <c r="CZ12" s="1327"/>
      <c r="DA12" s="1327"/>
      <c r="DB12" s="1327"/>
      <c r="DC12" s="1327"/>
      <c r="DD12" s="1327"/>
      <c r="DE12" s="1327"/>
      <c r="DF12" s="291"/>
      <c r="DG12" s="291"/>
      <c r="DH12" s="291"/>
      <c r="DI12" s="291"/>
      <c r="DJ12" s="291"/>
      <c r="DK12" s="291"/>
      <c r="DL12" s="291"/>
      <c r="DM12" s="291"/>
      <c r="DN12" s="291"/>
      <c r="DO12" s="291"/>
      <c r="DP12" s="291"/>
      <c r="DQ12" s="291"/>
      <c r="DR12" s="291"/>
      <c r="DS12" s="291"/>
      <c r="DT12" s="291"/>
      <c r="DU12" s="291"/>
      <c r="DV12" s="291"/>
      <c r="DW12" s="291"/>
      <c r="EM12" s="290" t="s">
        <v>
589</v>
      </c>
    </row>
    <row r="13" spans="1:143" s="290" customFormat="1" ht="13.2" x14ac:dyDescent="0.2">
      <c r="A13" s="1327"/>
      <c r="B13" s="1327"/>
      <c r="C13" s="1327"/>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1327"/>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W13" s="1327"/>
      <c r="CX13" s="1327"/>
      <c r="CY13" s="1327"/>
      <c r="CZ13" s="1327"/>
      <c r="DA13" s="1327"/>
      <c r="DB13" s="1327"/>
      <c r="DC13" s="1327"/>
      <c r="DD13" s="1327"/>
      <c r="DE13" s="1327"/>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327"/>
      <c r="B14" s="1327"/>
      <c r="C14" s="1327"/>
      <c r="D14" s="1327"/>
      <c r="E14" s="1327"/>
      <c r="F14" s="1327"/>
      <c r="G14" s="1327"/>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1327"/>
      <c r="BJ14" s="1327"/>
      <c r="BK14" s="1327"/>
      <c r="BL14" s="1327"/>
      <c r="BM14" s="1327"/>
      <c r="BN14" s="1327"/>
      <c r="BO14" s="1327"/>
      <c r="BP14" s="1327"/>
      <c r="BQ14" s="1327"/>
      <c r="BR14" s="1327"/>
      <c r="BS14" s="1327"/>
      <c r="BT14" s="1327"/>
      <c r="BU14" s="1327"/>
      <c r="BV14" s="1327"/>
      <c r="BW14" s="1327"/>
      <c r="BX14" s="1327"/>
      <c r="BY14" s="1327"/>
      <c r="BZ14" s="1327"/>
      <c r="CA14" s="1327"/>
      <c r="CB14" s="1327"/>
      <c r="CC14" s="1327"/>
      <c r="CD14" s="1327"/>
      <c r="CE14" s="1327"/>
      <c r="CF14" s="1327"/>
      <c r="CG14" s="1327"/>
      <c r="CH14" s="1327"/>
      <c r="CI14" s="1327"/>
      <c r="CJ14" s="1327"/>
      <c r="CK14" s="1327"/>
      <c r="CL14" s="1327"/>
      <c r="CM14" s="1327"/>
      <c r="CN14" s="1327"/>
      <c r="CO14" s="1327"/>
      <c r="CP14" s="1327"/>
      <c r="CQ14" s="1327"/>
      <c r="CR14" s="1327"/>
      <c r="CS14" s="1327"/>
      <c r="CT14" s="1327"/>
      <c r="CU14" s="1327"/>
      <c r="CV14" s="1327"/>
      <c r="CW14" s="1327"/>
      <c r="CX14" s="1327"/>
      <c r="CY14" s="1327"/>
      <c r="CZ14" s="1327"/>
      <c r="DA14" s="1327"/>
      <c r="DB14" s="1327"/>
      <c r="DC14" s="1327"/>
      <c r="DD14" s="1327"/>
      <c r="DE14" s="1327"/>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327"/>
      <c r="C15" s="1327"/>
      <c r="D15" s="1327"/>
      <c r="E15" s="1327"/>
      <c r="F15" s="1327"/>
      <c r="G15" s="1327"/>
      <c r="H15" s="1327"/>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27"/>
      <c r="BY15" s="1327"/>
      <c r="BZ15" s="1327"/>
      <c r="CA15" s="1327"/>
      <c r="CB15" s="1327"/>
      <c r="CC15" s="1327"/>
      <c r="CD15" s="1327"/>
      <c r="CE15" s="1327"/>
      <c r="CF15" s="1327"/>
      <c r="CG15" s="1327"/>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327"/>
      <c r="C16" s="1327"/>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1327"/>
      <c r="BJ16" s="1327"/>
      <c r="BK16" s="1327"/>
      <c r="BL16" s="1327"/>
      <c r="BM16" s="1327"/>
      <c r="BN16" s="1327"/>
      <c r="BO16" s="1327"/>
      <c r="BP16" s="1327"/>
      <c r="BQ16" s="1327"/>
      <c r="BR16" s="1327"/>
      <c r="BS16" s="1327"/>
      <c r="BT16" s="1327"/>
      <c r="BU16" s="1327"/>
      <c r="BV16" s="1327"/>
      <c r="BW16" s="1327"/>
      <c r="BX16" s="1327"/>
      <c r="BY16" s="1327"/>
      <c r="BZ16" s="1327"/>
      <c r="CA16" s="1327"/>
      <c r="CB16" s="1327"/>
      <c r="CC16" s="1327"/>
      <c r="CD16" s="1327"/>
      <c r="CE16" s="1327"/>
      <c r="CF16" s="1327"/>
      <c r="CG16" s="1327"/>
      <c r="CH16" s="1327"/>
      <c r="CI16" s="1327"/>
      <c r="CJ16" s="1327"/>
      <c r="CK16" s="1327"/>
      <c r="CL16" s="1327"/>
      <c r="CM16" s="1327"/>
      <c r="CN16" s="1327"/>
      <c r="CO16" s="1327"/>
      <c r="CP16" s="1327"/>
      <c r="CQ16" s="1327"/>
      <c r="CR16" s="1327"/>
      <c r="CS16" s="1327"/>
      <c r="CT16" s="1327"/>
      <c r="CU16" s="1327"/>
      <c r="CV16" s="1327"/>
      <c r="CW16" s="1327"/>
      <c r="CX16" s="1327"/>
      <c r="CY16" s="1327"/>
      <c r="CZ16" s="1327"/>
      <c r="DA16" s="1327"/>
      <c r="DB16" s="1327"/>
      <c r="DC16" s="1327"/>
      <c r="DD16" s="1327"/>
      <c r="DE16" s="1327"/>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327"/>
      <c r="C17" s="1327"/>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D17" s="1327"/>
      <c r="BE17" s="1327"/>
      <c r="BF17" s="1327"/>
      <c r="BG17" s="1327"/>
      <c r="BH17" s="1327"/>
      <c r="BI17" s="1327"/>
      <c r="BJ17" s="1327"/>
      <c r="BK17" s="1327"/>
      <c r="BL17" s="1327"/>
      <c r="BM17" s="1327"/>
      <c r="BN17" s="1327"/>
      <c r="BO17" s="1327"/>
      <c r="BP17" s="1327"/>
      <c r="BQ17" s="1327"/>
      <c r="BR17" s="1327"/>
      <c r="BS17" s="1327"/>
      <c r="BT17" s="1327"/>
      <c r="BU17" s="1327"/>
      <c r="BV17" s="1327"/>
      <c r="BW17" s="1327"/>
      <c r="BX17" s="1327"/>
      <c r="BY17" s="1327"/>
      <c r="BZ17" s="1327"/>
      <c r="CA17" s="1327"/>
      <c r="CB17" s="1327"/>
      <c r="CC17" s="1327"/>
      <c r="CD17" s="1327"/>
      <c r="CE17" s="1327"/>
      <c r="CF17" s="1327"/>
      <c r="CG17" s="1327"/>
      <c r="CH17" s="1327"/>
      <c r="CI17" s="1327"/>
      <c r="CJ17" s="1327"/>
      <c r="CK17" s="1327"/>
      <c r="CL17" s="1327"/>
      <c r="CM17" s="1327"/>
      <c r="CN17" s="1327"/>
      <c r="CO17" s="1327"/>
      <c r="CP17" s="1327"/>
      <c r="CQ17" s="1327"/>
      <c r="CR17" s="1327"/>
      <c r="CS17" s="1327"/>
      <c r="CT17" s="1327"/>
      <c r="CU17" s="1327"/>
      <c r="CV17" s="1327"/>
      <c r="CW17" s="1327"/>
      <c r="CX17" s="1327"/>
      <c r="CY17" s="1327"/>
      <c r="CZ17" s="1327"/>
      <c r="DA17" s="1327"/>
      <c r="DB17" s="1327"/>
      <c r="DC17" s="1327"/>
      <c r="DD17" s="1327"/>
      <c r="DE17" s="1327"/>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327"/>
      <c r="C18" s="1327"/>
      <c r="D18" s="1327"/>
      <c r="E18" s="1327"/>
      <c r="F18" s="1327"/>
      <c r="G18" s="1327"/>
      <c r="H18" s="1327"/>
      <c r="I18" s="1327"/>
      <c r="J18" s="1327"/>
      <c r="K18" s="1327"/>
      <c r="L18" s="1327"/>
      <c r="M18" s="1327"/>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7"/>
      <c r="BU18" s="1327"/>
      <c r="BV18" s="1327"/>
      <c r="BW18" s="1327"/>
      <c r="BX18" s="1327"/>
      <c r="BY18" s="1327"/>
      <c r="BZ18" s="1327"/>
      <c r="CA18" s="1327"/>
      <c r="CB18" s="1327"/>
      <c r="CC18" s="1327"/>
      <c r="CD18" s="1327"/>
      <c r="CE18" s="1327"/>
      <c r="CF18" s="1327"/>
      <c r="CG18" s="1327"/>
      <c r="CH18" s="1327"/>
      <c r="CI18" s="1327"/>
      <c r="CJ18" s="1327"/>
      <c r="CK18" s="1327"/>
      <c r="CL18" s="1327"/>
      <c r="CM18" s="1327"/>
      <c r="CN18" s="1327"/>
      <c r="CO18" s="1327"/>
      <c r="CP18" s="1327"/>
      <c r="CQ18" s="1327"/>
      <c r="CR18" s="1327"/>
      <c r="CS18" s="1327"/>
      <c r="CT18" s="1327"/>
      <c r="CU18" s="1327"/>
      <c r="CV18" s="1327"/>
      <c r="CW18" s="1327"/>
      <c r="CX18" s="1327"/>
      <c r="CY18" s="1327"/>
      <c r="CZ18" s="1327"/>
      <c r="DA18" s="1327"/>
      <c r="DB18" s="1327"/>
      <c r="DC18" s="1327"/>
      <c r="DD18" s="1327"/>
      <c r="DE18" s="1327"/>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326"/>
      <c r="C21" s="1322"/>
      <c r="D21" s="1322"/>
      <c r="E21" s="1322"/>
      <c r="F21" s="1322"/>
      <c r="G21" s="1322"/>
      <c r="H21" s="1322"/>
      <c r="I21" s="1322"/>
      <c r="J21" s="1322"/>
      <c r="K21" s="1322"/>
      <c r="L21" s="1322"/>
      <c r="M21" s="1322"/>
      <c r="N21" s="1325"/>
      <c r="O21" s="1322"/>
      <c r="P21" s="1322"/>
      <c r="Q21" s="1322"/>
      <c r="R21" s="1322"/>
      <c r="S21" s="1322"/>
      <c r="T21" s="1322"/>
      <c r="U21" s="1322"/>
      <c r="V21" s="1322"/>
      <c r="W21" s="1322"/>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22"/>
      <c r="AS21" s="1322"/>
      <c r="AT21" s="1325"/>
      <c r="AU21" s="1322"/>
      <c r="AV21" s="1322"/>
      <c r="AW21" s="1322"/>
      <c r="AX21" s="1322"/>
      <c r="AY21" s="1322"/>
      <c r="AZ21" s="1322"/>
      <c r="BA21" s="1322"/>
      <c r="BB21" s="1322"/>
      <c r="BC21" s="1322"/>
      <c r="BD21" s="1322"/>
      <c r="BE21" s="1322"/>
      <c r="BF21" s="1325"/>
      <c r="BG21" s="1322"/>
      <c r="BH21" s="1322"/>
      <c r="BI21" s="1322"/>
      <c r="BJ21" s="1322"/>
      <c r="BK21" s="1322"/>
      <c r="BL21" s="1322"/>
      <c r="BM21" s="1322"/>
      <c r="BN21" s="1322"/>
      <c r="BO21" s="1322"/>
      <c r="BP21" s="1322"/>
      <c r="BQ21" s="1322"/>
      <c r="BR21" s="1325"/>
      <c r="BS21" s="1322"/>
      <c r="BT21" s="1322"/>
      <c r="BU21" s="1322"/>
      <c r="BV21" s="1322"/>
      <c r="BW21" s="1322"/>
      <c r="BX21" s="1322"/>
      <c r="BY21" s="1322"/>
      <c r="BZ21" s="1322"/>
      <c r="CA21" s="1322"/>
      <c r="CB21" s="1322"/>
      <c r="CC21" s="1322"/>
      <c r="CD21" s="1325"/>
      <c r="CE21" s="1322"/>
      <c r="CF21" s="1322"/>
      <c r="CG21" s="1322"/>
      <c r="CH21" s="1322"/>
      <c r="CI21" s="1322"/>
      <c r="CJ21" s="1322"/>
      <c r="CK21" s="1322"/>
      <c r="CL21" s="1322"/>
      <c r="CM21" s="1322"/>
      <c r="CN21" s="1322"/>
      <c r="CO21" s="1322"/>
      <c r="CP21" s="1325"/>
      <c r="CQ21" s="1322"/>
      <c r="CR21" s="1322"/>
      <c r="CS21" s="1322"/>
      <c r="CT21" s="1322"/>
      <c r="CU21" s="1322"/>
      <c r="CV21" s="1322"/>
      <c r="CW21" s="1322"/>
      <c r="CX21" s="1322"/>
      <c r="CY21" s="1322"/>
      <c r="CZ21" s="1322"/>
      <c r="DA21" s="1322"/>
      <c r="DB21" s="1325"/>
      <c r="DC21" s="1322"/>
      <c r="DD21" s="1321"/>
      <c r="DE21" s="1269"/>
      <c r="MM21" s="1324"/>
    </row>
    <row r="22" spans="1:351" ht="16.2" x14ac:dyDescent="0.2">
      <c r="B22" s="1270"/>
      <c r="MM22" s="1324"/>
    </row>
    <row r="23" spans="1:351" ht="13.2" x14ac:dyDescent="0.2">
      <c r="B23" s="1270"/>
    </row>
    <row r="24" spans="1:351" ht="13.2" x14ac:dyDescent="0.2">
      <c r="B24" s="1270"/>
    </row>
    <row r="25" spans="1:351" ht="13.2" x14ac:dyDescent="0.2">
      <c r="B25" s="1270"/>
    </row>
    <row r="26" spans="1:351" ht="13.2" x14ac:dyDescent="0.2">
      <c r="B26" s="1270"/>
    </row>
    <row r="27" spans="1:351" ht="13.2" x14ac:dyDescent="0.2">
      <c r="B27" s="1270"/>
    </row>
    <row r="28" spans="1:351" ht="13.2" x14ac:dyDescent="0.2">
      <c r="B28" s="1270"/>
    </row>
    <row r="29" spans="1:351" ht="13.2" x14ac:dyDescent="0.2">
      <c r="B29" s="1270"/>
    </row>
    <row r="30" spans="1:351" ht="13.2" x14ac:dyDescent="0.2">
      <c r="B30" s="1270"/>
    </row>
    <row r="31" spans="1:351" ht="13.2" x14ac:dyDescent="0.2">
      <c r="B31" s="1270"/>
    </row>
    <row r="32" spans="1:351" ht="13.2" x14ac:dyDescent="0.2">
      <c r="B32" s="1270"/>
    </row>
    <row r="33" spans="2:109" ht="13.2" x14ac:dyDescent="0.2">
      <c r="B33" s="1270"/>
    </row>
    <row r="34" spans="2:109" ht="13.2" x14ac:dyDescent="0.2">
      <c r="B34" s="1270"/>
    </row>
    <row r="35" spans="2:109" ht="13.2" x14ac:dyDescent="0.2">
      <c r="B35" s="1270"/>
    </row>
    <row r="36" spans="2:109" ht="13.2" x14ac:dyDescent="0.2">
      <c r="B36" s="1270"/>
    </row>
    <row r="37" spans="2:109" ht="13.2" x14ac:dyDescent="0.2">
      <c r="B37" s="1270"/>
    </row>
    <row r="38" spans="2:109" ht="13.2" x14ac:dyDescent="0.2">
      <c r="B38" s="1270"/>
    </row>
    <row r="39" spans="2:109" ht="13.2" x14ac:dyDescent="0.2">
      <c r="B39" s="1275"/>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4"/>
      <c r="DD39" s="1273"/>
    </row>
    <row r="40" spans="2:109" ht="13.2" x14ac:dyDescent="0.2">
      <c r="B40" s="1311"/>
      <c r="DD40" s="1311"/>
      <c r="DE40" s="1269"/>
    </row>
    <row r="41" spans="2:109" ht="16.2" x14ac:dyDescent="0.2">
      <c r="B41" s="1323" t="s">
        <v>
588</v>
      </c>
      <c r="C41" s="1322"/>
      <c r="D41" s="1322"/>
      <c r="E41" s="1322"/>
      <c r="F41" s="1322"/>
      <c r="G41" s="1322"/>
      <c r="H41" s="1322"/>
      <c r="I41" s="1322"/>
      <c r="J41" s="1322"/>
      <c r="K41" s="1322"/>
      <c r="L41" s="1322"/>
      <c r="M41" s="1322"/>
      <c r="N41" s="1322"/>
      <c r="O41" s="1322"/>
      <c r="P41" s="1322"/>
      <c r="Q41" s="1322"/>
      <c r="R41" s="1322"/>
      <c r="S41" s="1322"/>
      <c r="T41" s="1322"/>
      <c r="U41" s="1322"/>
      <c r="V41" s="1322"/>
      <c r="W41" s="1322"/>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22"/>
      <c r="AS41" s="1322"/>
      <c r="AT41" s="1322"/>
      <c r="AU41" s="1322"/>
      <c r="AV41" s="1322"/>
      <c r="AW41" s="1322"/>
      <c r="AX41" s="1322"/>
      <c r="AY41" s="1322"/>
      <c r="AZ41" s="1322"/>
      <c r="BA41" s="1322"/>
      <c r="BB41" s="1322"/>
      <c r="BC41" s="1322"/>
      <c r="BD41" s="1322"/>
      <c r="BE41" s="1322"/>
      <c r="BF41" s="1322"/>
      <c r="BG41" s="1322"/>
      <c r="BH41" s="1322"/>
      <c r="BI41" s="1322"/>
      <c r="BJ41" s="1322"/>
      <c r="BK41" s="1322"/>
      <c r="BL41" s="1322"/>
      <c r="BM41" s="1322"/>
      <c r="BN41" s="1322"/>
      <c r="BO41" s="1322"/>
      <c r="BP41" s="1322"/>
      <c r="BQ41" s="1322"/>
      <c r="BR41" s="1322"/>
      <c r="BS41" s="1322"/>
      <c r="BT41" s="1322"/>
      <c r="BU41" s="1322"/>
      <c r="BV41" s="1322"/>
      <c r="BW41" s="1322"/>
      <c r="BX41" s="1322"/>
      <c r="BY41" s="1322"/>
      <c r="BZ41" s="1322"/>
      <c r="CA41" s="1322"/>
      <c r="CB41" s="1322"/>
      <c r="CC41" s="1322"/>
      <c r="CD41" s="1322"/>
      <c r="CE41" s="1322"/>
      <c r="CF41" s="1322"/>
      <c r="CG41" s="1322"/>
      <c r="CH41" s="1322"/>
      <c r="CI41" s="1322"/>
      <c r="CJ41" s="1322"/>
      <c r="CK41" s="1322"/>
      <c r="CL41" s="1322"/>
      <c r="CM41" s="1322"/>
      <c r="CN41" s="1322"/>
      <c r="CO41" s="1322"/>
      <c r="CP41" s="1322"/>
      <c r="CQ41" s="1322"/>
      <c r="CR41" s="1322"/>
      <c r="CS41" s="1322"/>
      <c r="CT41" s="1322"/>
      <c r="CU41" s="1322"/>
      <c r="CV41" s="1322"/>
      <c r="CW41" s="1322"/>
      <c r="CX41" s="1322"/>
      <c r="CY41" s="1322"/>
      <c r="CZ41" s="1322"/>
      <c r="DA41" s="1322"/>
      <c r="DB41" s="1322"/>
      <c r="DC41" s="1322"/>
      <c r="DD41" s="1321"/>
    </row>
    <row r="42" spans="2:109" ht="13.2" x14ac:dyDescent="0.2">
      <c r="B42" s="1270"/>
      <c r="G42" s="1307"/>
      <c r="I42" s="1306"/>
      <c r="J42" s="1306"/>
      <c r="K42" s="1306"/>
      <c r="AM42" s="1307"/>
      <c r="AN42" s="1307" t="s">
        <v>
584</v>
      </c>
      <c r="AP42" s="1306"/>
      <c r="AQ42" s="1306"/>
      <c r="AR42" s="1306"/>
      <c r="AY42" s="1307"/>
      <c r="BA42" s="1306"/>
      <c r="BB42" s="1306"/>
      <c r="BC42" s="1306"/>
      <c r="BK42" s="1307"/>
      <c r="BM42" s="1306"/>
      <c r="BN42" s="1306"/>
      <c r="BO42" s="1306"/>
      <c r="BW42" s="1307"/>
      <c r="BY42" s="1306"/>
      <c r="BZ42" s="1306"/>
      <c r="CA42" s="1306"/>
      <c r="CI42" s="1307"/>
      <c r="CK42" s="1306"/>
      <c r="CL42" s="1306"/>
      <c r="CM42" s="1306"/>
      <c r="CU42" s="1307"/>
      <c r="CW42" s="1306"/>
      <c r="CX42" s="1306"/>
      <c r="CY42" s="1306"/>
    </row>
    <row r="43" spans="2:109" ht="13.5" customHeight="1" x14ac:dyDescent="0.2">
      <c r="B43" s="1270"/>
      <c r="AN43" s="1305" t="s">
        <v>
587</v>
      </c>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3"/>
    </row>
    <row r="44" spans="2:109" ht="13.2" x14ac:dyDescent="0.2">
      <c r="B44" s="1270"/>
      <c r="AN44" s="1302"/>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0"/>
    </row>
    <row r="45" spans="2:109" ht="13.2" x14ac:dyDescent="0.2">
      <c r="B45" s="1270"/>
      <c r="AN45" s="1302"/>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0"/>
    </row>
    <row r="46" spans="2:109" ht="13.2" x14ac:dyDescent="0.2">
      <c r="B46" s="1270"/>
      <c r="AN46" s="1302"/>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0"/>
    </row>
    <row r="47" spans="2:109" ht="13.2" x14ac:dyDescent="0.2">
      <c r="B47" s="1270"/>
      <c r="AN47" s="1299"/>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7"/>
    </row>
    <row r="48" spans="2:109" ht="13.2" x14ac:dyDescent="0.2">
      <c r="B48" s="1270"/>
      <c r="H48" s="1284"/>
      <c r="I48" s="1284"/>
      <c r="J48" s="1284"/>
      <c r="AN48" s="1284"/>
      <c r="AO48" s="1284"/>
      <c r="AP48" s="1284"/>
      <c r="AZ48" s="1284"/>
      <c r="BA48" s="1284"/>
      <c r="BB48" s="1284"/>
      <c r="BL48" s="1284"/>
      <c r="BM48" s="1284"/>
      <c r="BN48" s="1284"/>
      <c r="BX48" s="1284"/>
      <c r="BY48" s="1284"/>
      <c r="BZ48" s="1284"/>
      <c r="CJ48" s="1284"/>
      <c r="CK48" s="1284"/>
      <c r="CL48" s="1284"/>
      <c r="CV48" s="1284"/>
      <c r="CW48" s="1284"/>
      <c r="CX48" s="1284"/>
    </row>
    <row r="49" spans="1:109" ht="13.2" x14ac:dyDescent="0.2">
      <c r="B49" s="1270"/>
      <c r="AN49" s="1269" t="s">
        <v>
582</v>
      </c>
    </row>
    <row r="50" spans="1:109" ht="13.2" x14ac:dyDescent="0.2">
      <c r="B50" s="1270"/>
      <c r="G50" s="1282"/>
      <c r="H50" s="1282"/>
      <c r="I50" s="1282"/>
      <c r="J50" s="1282"/>
      <c r="K50" s="1291"/>
      <c r="L50" s="1291"/>
      <c r="M50" s="1290"/>
      <c r="N50" s="1290"/>
      <c r="AN50" s="1289"/>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7"/>
      <c r="BP50" s="1279" t="s">
        <v>
542</v>
      </c>
      <c r="BQ50" s="1279"/>
      <c r="BR50" s="1279"/>
      <c r="BS50" s="1279"/>
      <c r="BT50" s="1279"/>
      <c r="BU50" s="1279"/>
      <c r="BV50" s="1279"/>
      <c r="BW50" s="1279"/>
      <c r="BX50" s="1279" t="s">
        <v>
543</v>
      </c>
      <c r="BY50" s="1279"/>
      <c r="BZ50" s="1279"/>
      <c r="CA50" s="1279"/>
      <c r="CB50" s="1279"/>
      <c r="CC50" s="1279"/>
      <c r="CD50" s="1279"/>
      <c r="CE50" s="1279"/>
      <c r="CF50" s="1279" t="s">
        <v>
544</v>
      </c>
      <c r="CG50" s="1279"/>
      <c r="CH50" s="1279"/>
      <c r="CI50" s="1279"/>
      <c r="CJ50" s="1279"/>
      <c r="CK50" s="1279"/>
      <c r="CL50" s="1279"/>
      <c r="CM50" s="1279"/>
      <c r="CN50" s="1279" t="s">
        <v>
545</v>
      </c>
      <c r="CO50" s="1279"/>
      <c r="CP50" s="1279"/>
      <c r="CQ50" s="1279"/>
      <c r="CR50" s="1279"/>
      <c r="CS50" s="1279"/>
      <c r="CT50" s="1279"/>
      <c r="CU50" s="1279"/>
      <c r="CV50" s="1279" t="s">
        <v>
546</v>
      </c>
      <c r="CW50" s="1279"/>
      <c r="CX50" s="1279"/>
      <c r="CY50" s="1279"/>
      <c r="CZ50" s="1279"/>
      <c r="DA50" s="1279"/>
      <c r="DB50" s="1279"/>
      <c r="DC50" s="1279"/>
    </row>
    <row r="51" spans="1:109" ht="13.5" customHeight="1" x14ac:dyDescent="0.2">
      <c r="B51" s="1270"/>
      <c r="G51" s="1286"/>
      <c r="H51" s="1286"/>
      <c r="I51" s="1320"/>
      <c r="J51" s="1320"/>
      <c r="K51" s="1285"/>
      <c r="L51" s="1285"/>
      <c r="M51" s="1285"/>
      <c r="N51" s="1285"/>
      <c r="AM51" s="1284"/>
      <c r="AN51" s="1278" t="s">
        <v>
581</v>
      </c>
      <c r="AO51" s="1278"/>
      <c r="AP51" s="1278"/>
      <c r="AQ51" s="1278"/>
      <c r="AR51" s="1278"/>
      <c r="AS51" s="1278"/>
      <c r="AT51" s="1278"/>
      <c r="AU51" s="1278"/>
      <c r="AV51" s="1278"/>
      <c r="AW51" s="1278"/>
      <c r="AX51" s="1278"/>
      <c r="AY51" s="1278"/>
      <c r="AZ51" s="1278"/>
      <c r="BA51" s="1278"/>
      <c r="BB51" s="1278" t="s">
        <v>
579</v>
      </c>
      <c r="BC51" s="1278"/>
      <c r="BD51" s="1278"/>
      <c r="BE51" s="1278"/>
      <c r="BF51" s="1278"/>
      <c r="BG51" s="1278"/>
      <c r="BH51" s="1278"/>
      <c r="BI51" s="1278"/>
      <c r="BJ51" s="1278"/>
      <c r="BK51" s="1278"/>
      <c r="BL51" s="1278"/>
      <c r="BM51" s="1278"/>
      <c r="BN51" s="1278"/>
      <c r="BO51" s="1278"/>
      <c r="BP51" s="1319"/>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1270"/>
      <c r="G52" s="1286"/>
      <c r="H52" s="1286"/>
      <c r="I52" s="1320"/>
      <c r="J52" s="1320"/>
      <c r="K52" s="1285"/>
      <c r="L52" s="1285"/>
      <c r="M52" s="1285"/>
      <c r="N52" s="1285"/>
      <c r="AM52" s="128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306"/>
      <c r="B53" s="1270"/>
      <c r="G53" s="1286"/>
      <c r="H53" s="1286"/>
      <c r="I53" s="1282"/>
      <c r="J53" s="1282"/>
      <c r="K53" s="1285"/>
      <c r="L53" s="1285"/>
      <c r="M53" s="1285"/>
      <c r="N53" s="1285"/>
      <c r="AM53" s="1284"/>
      <c r="AN53" s="1278"/>
      <c r="AO53" s="1278"/>
      <c r="AP53" s="1278"/>
      <c r="AQ53" s="1278"/>
      <c r="AR53" s="1278"/>
      <c r="AS53" s="1278"/>
      <c r="AT53" s="1278"/>
      <c r="AU53" s="1278"/>
      <c r="AV53" s="1278"/>
      <c r="AW53" s="1278"/>
      <c r="AX53" s="1278"/>
      <c r="AY53" s="1278"/>
      <c r="AZ53" s="1278"/>
      <c r="BA53" s="1278"/>
      <c r="BB53" s="1278" t="s">
        <v>
586</v>
      </c>
      <c r="BC53" s="1278"/>
      <c r="BD53" s="1278"/>
      <c r="BE53" s="1278"/>
      <c r="BF53" s="1278"/>
      <c r="BG53" s="1278"/>
      <c r="BH53" s="1278"/>
      <c r="BI53" s="1278"/>
      <c r="BJ53" s="1278"/>
      <c r="BK53" s="1278"/>
      <c r="BL53" s="1278"/>
      <c r="BM53" s="1278"/>
      <c r="BN53" s="1278"/>
      <c r="BO53" s="1278"/>
      <c r="BP53" s="1319"/>
      <c r="BQ53" s="1277"/>
      <c r="BR53" s="1277"/>
      <c r="BS53" s="1277"/>
      <c r="BT53" s="1277"/>
      <c r="BU53" s="1277"/>
      <c r="BV53" s="1277"/>
      <c r="BW53" s="1277"/>
      <c r="BX53" s="1277">
        <v>
59.9</v>
      </c>
      <c r="BY53" s="1277"/>
      <c r="BZ53" s="1277"/>
      <c r="CA53" s="1277"/>
      <c r="CB53" s="1277"/>
      <c r="CC53" s="1277"/>
      <c r="CD53" s="1277"/>
      <c r="CE53" s="1277"/>
      <c r="CF53" s="1277">
        <v>
59</v>
      </c>
      <c r="CG53" s="1277"/>
      <c r="CH53" s="1277"/>
      <c r="CI53" s="1277"/>
      <c r="CJ53" s="1277"/>
      <c r="CK53" s="1277"/>
      <c r="CL53" s="1277"/>
      <c r="CM53" s="1277"/>
      <c r="CN53" s="1277">
        <v>
59.2</v>
      </c>
      <c r="CO53" s="1277"/>
      <c r="CP53" s="1277"/>
      <c r="CQ53" s="1277"/>
      <c r="CR53" s="1277"/>
      <c r="CS53" s="1277"/>
      <c r="CT53" s="1277"/>
      <c r="CU53" s="1277"/>
      <c r="CV53" s="1277">
        <v>
59.1</v>
      </c>
      <c r="CW53" s="1277"/>
      <c r="CX53" s="1277"/>
      <c r="CY53" s="1277"/>
      <c r="CZ53" s="1277"/>
      <c r="DA53" s="1277"/>
      <c r="DB53" s="1277"/>
      <c r="DC53" s="1277"/>
    </row>
    <row r="54" spans="1:109" ht="13.2" x14ac:dyDescent="0.2">
      <c r="A54" s="1306"/>
      <c r="B54" s="1270"/>
      <c r="G54" s="1286"/>
      <c r="H54" s="1286"/>
      <c r="I54" s="1282"/>
      <c r="J54" s="1282"/>
      <c r="K54" s="1285"/>
      <c r="L54" s="1285"/>
      <c r="M54" s="1285"/>
      <c r="N54" s="1285"/>
      <c r="AM54" s="128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306"/>
      <c r="B55" s="1270"/>
      <c r="G55" s="1282"/>
      <c r="H55" s="1282"/>
      <c r="I55" s="1282"/>
      <c r="J55" s="1282"/>
      <c r="K55" s="1285"/>
      <c r="L55" s="1285"/>
      <c r="M55" s="1285"/>
      <c r="N55" s="1285"/>
      <c r="AN55" s="1279" t="s">
        <v>
580</v>
      </c>
      <c r="AO55" s="1279"/>
      <c r="AP55" s="1279"/>
      <c r="AQ55" s="1279"/>
      <c r="AR55" s="1279"/>
      <c r="AS55" s="1279"/>
      <c r="AT55" s="1279"/>
      <c r="AU55" s="1279"/>
      <c r="AV55" s="1279"/>
      <c r="AW55" s="1279"/>
      <c r="AX55" s="1279"/>
      <c r="AY55" s="1279"/>
      <c r="AZ55" s="1279"/>
      <c r="BA55" s="1279"/>
      <c r="BB55" s="1278" t="s">
        <v>
579</v>
      </c>
      <c r="BC55" s="1278"/>
      <c r="BD55" s="1278"/>
      <c r="BE55" s="1278"/>
      <c r="BF55" s="1278"/>
      <c r="BG55" s="1278"/>
      <c r="BH55" s="1278"/>
      <c r="BI55" s="1278"/>
      <c r="BJ55" s="1278"/>
      <c r="BK55" s="1278"/>
      <c r="BL55" s="1278"/>
      <c r="BM55" s="1278"/>
      <c r="BN55" s="1278"/>
      <c r="BO55" s="1278"/>
      <c r="BP55" s="1319"/>
      <c r="BQ55" s="1277"/>
      <c r="BR55" s="1277"/>
      <c r="BS55" s="1277"/>
      <c r="BT55" s="1277"/>
      <c r="BU55" s="1277"/>
      <c r="BV55" s="1277"/>
      <c r="BW55" s="1277"/>
      <c r="BX55" s="1277">
        <v>
0</v>
      </c>
      <c r="BY55" s="1277"/>
      <c r="BZ55" s="1277"/>
      <c r="CA55" s="1277"/>
      <c r="CB55" s="1277"/>
      <c r="CC55" s="1277"/>
      <c r="CD55" s="1277"/>
      <c r="CE55" s="1277"/>
      <c r="CF55" s="1277">
        <v>
0</v>
      </c>
      <c r="CG55" s="1277"/>
      <c r="CH55" s="1277"/>
      <c r="CI55" s="1277"/>
      <c r="CJ55" s="1277"/>
      <c r="CK55" s="1277"/>
      <c r="CL55" s="1277"/>
      <c r="CM55" s="1277"/>
      <c r="CN55" s="1277">
        <v>
0</v>
      </c>
      <c r="CO55" s="1277"/>
      <c r="CP55" s="1277"/>
      <c r="CQ55" s="1277"/>
      <c r="CR55" s="1277"/>
      <c r="CS55" s="1277"/>
      <c r="CT55" s="1277"/>
      <c r="CU55" s="1277"/>
      <c r="CV55" s="1277">
        <v>
0</v>
      </c>
      <c r="CW55" s="1277"/>
      <c r="CX55" s="1277"/>
      <c r="CY55" s="1277"/>
      <c r="CZ55" s="1277"/>
      <c r="DA55" s="1277"/>
      <c r="DB55" s="1277"/>
      <c r="DC55" s="1277"/>
    </row>
    <row r="56" spans="1:109" ht="13.2" x14ac:dyDescent="0.2">
      <c r="A56" s="1306"/>
      <c r="B56" s="1270"/>
      <c r="G56" s="1282"/>
      <c r="H56" s="1282"/>
      <c r="I56" s="1282"/>
      <c r="J56" s="1282"/>
      <c r="K56" s="1285"/>
      <c r="L56" s="1285"/>
      <c r="M56" s="1285"/>
      <c r="N56" s="1285"/>
      <c r="AN56" s="1279"/>
      <c r="AO56" s="1279"/>
      <c r="AP56" s="1279"/>
      <c r="AQ56" s="1279"/>
      <c r="AR56" s="1279"/>
      <c r="AS56" s="1279"/>
      <c r="AT56" s="1279"/>
      <c r="AU56" s="1279"/>
      <c r="AV56" s="1279"/>
      <c r="AW56" s="1279"/>
      <c r="AX56" s="1279"/>
      <c r="AY56" s="1279"/>
      <c r="AZ56" s="1279"/>
      <c r="BA56" s="1279"/>
      <c r="BB56" s="1278"/>
      <c r="BC56" s="1278"/>
      <c r="BD56" s="1278"/>
      <c r="BE56" s="1278"/>
      <c r="BF56" s="1278"/>
      <c r="BG56" s="1278"/>
      <c r="BH56" s="1278"/>
      <c r="BI56" s="1278"/>
      <c r="BJ56" s="1278"/>
      <c r="BK56" s="1278"/>
      <c r="BL56" s="1278"/>
      <c r="BM56" s="1278"/>
      <c r="BN56" s="1278"/>
      <c r="BO56" s="1278"/>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306" customFormat="1" ht="13.2" x14ac:dyDescent="0.2">
      <c r="B57" s="1312"/>
      <c r="G57" s="1282"/>
      <c r="H57" s="1282"/>
      <c r="I57" s="1281"/>
      <c r="J57" s="1281"/>
      <c r="K57" s="1285"/>
      <c r="L57" s="1285"/>
      <c r="M57" s="1285"/>
      <c r="N57" s="1285"/>
      <c r="AM57" s="1269"/>
      <c r="AN57" s="1279"/>
      <c r="AO57" s="1279"/>
      <c r="AP57" s="1279"/>
      <c r="AQ57" s="1279"/>
      <c r="AR57" s="1279"/>
      <c r="AS57" s="1279"/>
      <c r="AT57" s="1279"/>
      <c r="AU57" s="1279"/>
      <c r="AV57" s="1279"/>
      <c r="AW57" s="1279"/>
      <c r="AX57" s="1279"/>
      <c r="AY57" s="1279"/>
      <c r="AZ57" s="1279"/>
      <c r="BA57" s="1279"/>
      <c r="BB57" s="1278" t="s">
        <v>
586</v>
      </c>
      <c r="BC57" s="1278"/>
      <c r="BD57" s="1278"/>
      <c r="BE57" s="1278"/>
      <c r="BF57" s="1278"/>
      <c r="BG57" s="1278"/>
      <c r="BH57" s="1278"/>
      <c r="BI57" s="1278"/>
      <c r="BJ57" s="1278"/>
      <c r="BK57" s="1278"/>
      <c r="BL57" s="1278"/>
      <c r="BM57" s="1278"/>
      <c r="BN57" s="1278"/>
      <c r="BO57" s="1278"/>
      <c r="BP57" s="1319"/>
      <c r="BQ57" s="1277"/>
      <c r="BR57" s="1277"/>
      <c r="BS57" s="1277"/>
      <c r="BT57" s="1277"/>
      <c r="BU57" s="1277"/>
      <c r="BV57" s="1277"/>
      <c r="BW57" s="1277"/>
      <c r="BX57" s="1277">
        <v>
60.2</v>
      </c>
      <c r="BY57" s="1277"/>
      <c r="BZ57" s="1277"/>
      <c r="CA57" s="1277"/>
      <c r="CB57" s="1277"/>
      <c r="CC57" s="1277"/>
      <c r="CD57" s="1277"/>
      <c r="CE57" s="1277"/>
      <c r="CF57" s="1277">
        <v>
56.8</v>
      </c>
      <c r="CG57" s="1277"/>
      <c r="CH57" s="1277"/>
      <c r="CI57" s="1277"/>
      <c r="CJ57" s="1277"/>
      <c r="CK57" s="1277"/>
      <c r="CL57" s="1277"/>
      <c r="CM57" s="1277"/>
      <c r="CN57" s="1277">
        <v>
56.9</v>
      </c>
      <c r="CO57" s="1277"/>
      <c r="CP57" s="1277"/>
      <c r="CQ57" s="1277"/>
      <c r="CR57" s="1277"/>
      <c r="CS57" s="1277"/>
      <c r="CT57" s="1277"/>
      <c r="CU57" s="1277"/>
      <c r="CV57" s="1277">
        <v>
57.7</v>
      </c>
      <c r="CW57" s="1277"/>
      <c r="CX57" s="1277"/>
      <c r="CY57" s="1277"/>
      <c r="CZ57" s="1277"/>
      <c r="DA57" s="1277"/>
      <c r="DB57" s="1277"/>
      <c r="DC57" s="1277"/>
      <c r="DD57" s="1317"/>
      <c r="DE57" s="1312"/>
    </row>
    <row r="58" spans="1:109" s="1306" customFormat="1" ht="13.2" x14ac:dyDescent="0.2">
      <c r="A58" s="1269"/>
      <c r="B58" s="1312"/>
      <c r="G58" s="1282"/>
      <c r="H58" s="1282"/>
      <c r="I58" s="1281"/>
      <c r="J58" s="1281"/>
      <c r="K58" s="1285"/>
      <c r="L58" s="1285"/>
      <c r="M58" s="1285"/>
      <c r="N58" s="1285"/>
      <c r="AM58" s="1269"/>
      <c r="AN58" s="1279"/>
      <c r="AO58" s="1279"/>
      <c r="AP58" s="1279"/>
      <c r="AQ58" s="1279"/>
      <c r="AR58" s="1279"/>
      <c r="AS58" s="1279"/>
      <c r="AT58" s="1279"/>
      <c r="AU58" s="1279"/>
      <c r="AV58" s="1279"/>
      <c r="AW58" s="1279"/>
      <c r="AX58" s="1279"/>
      <c r="AY58" s="1279"/>
      <c r="AZ58" s="1279"/>
      <c r="BA58" s="1279"/>
      <c r="BB58" s="1278"/>
      <c r="BC58" s="1278"/>
      <c r="BD58" s="1278"/>
      <c r="BE58" s="1278"/>
      <c r="BF58" s="1278"/>
      <c r="BG58" s="1278"/>
      <c r="BH58" s="1278"/>
      <c r="BI58" s="1278"/>
      <c r="BJ58" s="1278"/>
      <c r="BK58" s="1278"/>
      <c r="BL58" s="1278"/>
      <c r="BM58" s="1278"/>
      <c r="BN58" s="1278"/>
      <c r="BO58" s="1278"/>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317"/>
      <c r="DE58" s="1312"/>
    </row>
    <row r="59" spans="1:109" s="1306" customFormat="1" ht="13.2" x14ac:dyDescent="0.2">
      <c r="A59" s="1269"/>
      <c r="B59" s="1312"/>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2"/>
    </row>
    <row r="60" spans="1:109" s="1306" customFormat="1" ht="13.2" x14ac:dyDescent="0.2">
      <c r="A60" s="1269"/>
      <c r="B60" s="1312"/>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2"/>
    </row>
    <row r="61" spans="1:109" s="1306" customFormat="1" ht="13.2" x14ac:dyDescent="0.2">
      <c r="A61" s="1269"/>
      <c r="B61" s="1316"/>
      <c r="C61" s="1315"/>
      <c r="D61" s="1315"/>
      <c r="E61" s="1315"/>
      <c r="F61" s="1315"/>
      <c r="G61" s="1315"/>
      <c r="H61" s="1315"/>
      <c r="I61" s="1315"/>
      <c r="J61" s="1315"/>
      <c r="K61" s="1315"/>
      <c r="L61" s="1315"/>
      <c r="M61" s="1314"/>
      <c r="N61" s="1314"/>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4"/>
      <c r="AT61" s="1314"/>
      <c r="AU61" s="1315"/>
      <c r="AV61" s="1315"/>
      <c r="AW61" s="1315"/>
      <c r="AX61" s="1315"/>
      <c r="AY61" s="1315"/>
      <c r="AZ61" s="1315"/>
      <c r="BA61" s="1315"/>
      <c r="BB61" s="1315"/>
      <c r="BC61" s="1315"/>
      <c r="BD61" s="1315"/>
      <c r="BE61" s="1314"/>
      <c r="BF61" s="1314"/>
      <c r="BG61" s="1315"/>
      <c r="BH61" s="1315"/>
      <c r="BI61" s="1315"/>
      <c r="BJ61" s="1315"/>
      <c r="BK61" s="1315"/>
      <c r="BL61" s="1315"/>
      <c r="BM61" s="1315"/>
      <c r="BN61" s="1315"/>
      <c r="BO61" s="1315"/>
      <c r="BP61" s="1315"/>
      <c r="BQ61" s="1314"/>
      <c r="BR61" s="1314"/>
      <c r="BS61" s="1315"/>
      <c r="BT61" s="1315"/>
      <c r="BU61" s="1315"/>
      <c r="BV61" s="1315"/>
      <c r="BW61" s="1315"/>
      <c r="BX61" s="1315"/>
      <c r="BY61" s="1315"/>
      <c r="BZ61" s="1315"/>
      <c r="CA61" s="1315"/>
      <c r="CB61" s="1315"/>
      <c r="CC61" s="1314"/>
      <c r="CD61" s="1314"/>
      <c r="CE61" s="1315"/>
      <c r="CF61" s="1315"/>
      <c r="CG61" s="1315"/>
      <c r="CH61" s="1315"/>
      <c r="CI61" s="1315"/>
      <c r="CJ61" s="1315"/>
      <c r="CK61" s="1315"/>
      <c r="CL61" s="1315"/>
      <c r="CM61" s="1315"/>
      <c r="CN61" s="1315"/>
      <c r="CO61" s="1314"/>
      <c r="CP61" s="1314"/>
      <c r="CQ61" s="1315"/>
      <c r="CR61" s="1315"/>
      <c r="CS61" s="1315"/>
      <c r="CT61" s="1315"/>
      <c r="CU61" s="1315"/>
      <c r="CV61" s="1315"/>
      <c r="CW61" s="1315"/>
      <c r="CX61" s="1315"/>
      <c r="CY61" s="1315"/>
      <c r="CZ61" s="1315"/>
      <c r="DA61" s="1314"/>
      <c r="DB61" s="1314"/>
      <c r="DC61" s="1314"/>
      <c r="DD61" s="1313"/>
      <c r="DE61" s="1312"/>
    </row>
    <row r="62" spans="1:109" ht="13.2" x14ac:dyDescent="0.2">
      <c r="B62" s="1311"/>
      <c r="C62" s="1311"/>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11"/>
      <c r="AA62" s="1311"/>
      <c r="AB62" s="1311"/>
      <c r="AC62" s="1311"/>
      <c r="AD62" s="1311"/>
      <c r="AE62" s="1311"/>
      <c r="AF62" s="1311"/>
      <c r="AG62" s="1311"/>
      <c r="AH62" s="1311"/>
      <c r="AI62" s="1311"/>
      <c r="AJ62" s="1311"/>
      <c r="AK62" s="1311"/>
      <c r="AL62" s="1311"/>
      <c r="AM62" s="1311"/>
      <c r="AN62" s="1311"/>
      <c r="AO62" s="1311"/>
      <c r="AP62" s="1311"/>
      <c r="AQ62" s="1311"/>
      <c r="AR62" s="1311"/>
      <c r="AS62" s="1311"/>
      <c r="AT62" s="1311"/>
      <c r="AU62" s="1311"/>
      <c r="AV62" s="1311"/>
      <c r="AW62" s="1311"/>
      <c r="AX62" s="1311"/>
      <c r="AY62" s="1311"/>
      <c r="AZ62" s="1311"/>
      <c r="BA62" s="1311"/>
      <c r="BB62" s="1311"/>
      <c r="BC62" s="1311"/>
      <c r="BD62" s="1311"/>
      <c r="BE62" s="1311"/>
      <c r="BF62" s="1311"/>
      <c r="BG62" s="1311"/>
      <c r="BH62" s="1311"/>
      <c r="BI62" s="1311"/>
      <c r="BJ62" s="1311"/>
      <c r="BK62" s="1311"/>
      <c r="BL62" s="1311"/>
      <c r="BM62" s="1311"/>
      <c r="BN62" s="1311"/>
      <c r="BO62" s="1311"/>
      <c r="BP62" s="1311"/>
      <c r="BQ62" s="1311"/>
      <c r="BR62" s="1311"/>
      <c r="BS62" s="1311"/>
      <c r="BT62" s="1311"/>
      <c r="BU62" s="1311"/>
      <c r="BV62" s="1311"/>
      <c r="BW62" s="1311"/>
      <c r="BX62" s="1311"/>
      <c r="BY62" s="1311"/>
      <c r="BZ62" s="1311"/>
      <c r="CA62" s="1311"/>
      <c r="CB62" s="1311"/>
      <c r="CC62" s="1311"/>
      <c r="CD62" s="1311"/>
      <c r="CE62" s="1311"/>
      <c r="CF62" s="1311"/>
      <c r="CG62" s="1311"/>
      <c r="CH62" s="1311"/>
      <c r="CI62" s="1311"/>
      <c r="CJ62" s="1311"/>
      <c r="CK62" s="1311"/>
      <c r="CL62" s="1311"/>
      <c r="CM62" s="1311"/>
      <c r="CN62" s="1311"/>
      <c r="CO62" s="1311"/>
      <c r="CP62" s="1311"/>
      <c r="CQ62" s="1311"/>
      <c r="CR62" s="1311"/>
      <c r="CS62" s="1311"/>
      <c r="CT62" s="1311"/>
      <c r="CU62" s="1311"/>
      <c r="CV62" s="1311"/>
      <c r="CW62" s="1311"/>
      <c r="CX62" s="1311"/>
      <c r="CY62" s="1311"/>
      <c r="CZ62" s="1311"/>
      <c r="DA62" s="1311"/>
      <c r="DB62" s="1311"/>
      <c r="DC62" s="1311"/>
      <c r="DD62" s="1311"/>
      <c r="DE62" s="1269"/>
    </row>
    <row r="63" spans="1:109" ht="16.2" x14ac:dyDescent="0.2">
      <c r="B63" s="1310" t="s">
        <v>
585</v>
      </c>
    </row>
    <row r="64" spans="1:109" ht="13.2" x14ac:dyDescent="0.2">
      <c r="B64" s="1270"/>
      <c r="G64" s="1307"/>
      <c r="I64" s="1309"/>
      <c r="J64" s="1309"/>
      <c r="K64" s="1309"/>
      <c r="L64" s="1309"/>
      <c r="M64" s="1309"/>
      <c r="N64" s="1308"/>
      <c r="AM64" s="1307"/>
      <c r="AN64" s="1307" t="s">
        <v>
584</v>
      </c>
      <c r="AP64" s="1306"/>
      <c r="AQ64" s="1306"/>
      <c r="AR64" s="1306"/>
      <c r="AY64" s="1307"/>
      <c r="BA64" s="1306"/>
      <c r="BB64" s="1306"/>
      <c r="BC64" s="1306"/>
      <c r="BK64" s="1307"/>
      <c r="BM64" s="1306"/>
      <c r="BN64" s="1306"/>
      <c r="BO64" s="1306"/>
      <c r="BW64" s="1307"/>
      <c r="BY64" s="1306"/>
      <c r="BZ64" s="1306"/>
      <c r="CA64" s="1306"/>
      <c r="CI64" s="1307"/>
      <c r="CK64" s="1306"/>
      <c r="CL64" s="1306"/>
      <c r="CM64" s="1306"/>
      <c r="CU64" s="1307"/>
      <c r="CW64" s="1306"/>
      <c r="CX64" s="1306"/>
      <c r="CY64" s="1306"/>
    </row>
    <row r="65" spans="2:107" ht="13.2" x14ac:dyDescent="0.2">
      <c r="B65" s="1270"/>
      <c r="AN65" s="1305" t="s">
        <v>
583</v>
      </c>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c r="CB65" s="1304"/>
      <c r="CC65" s="1304"/>
      <c r="CD65" s="1304"/>
      <c r="CE65" s="1304"/>
      <c r="CF65" s="1304"/>
      <c r="CG65" s="1304"/>
      <c r="CH65" s="1304"/>
      <c r="CI65" s="1304"/>
      <c r="CJ65" s="1304"/>
      <c r="CK65" s="1304"/>
      <c r="CL65" s="1304"/>
      <c r="CM65" s="1304"/>
      <c r="CN65" s="1304"/>
      <c r="CO65" s="1304"/>
      <c r="CP65" s="1304"/>
      <c r="CQ65" s="1304"/>
      <c r="CR65" s="1304"/>
      <c r="CS65" s="1304"/>
      <c r="CT65" s="1304"/>
      <c r="CU65" s="1304"/>
      <c r="CV65" s="1304"/>
      <c r="CW65" s="1304"/>
      <c r="CX65" s="1304"/>
      <c r="CY65" s="1304"/>
      <c r="CZ65" s="1304"/>
      <c r="DA65" s="1304"/>
      <c r="DB65" s="1304"/>
      <c r="DC65" s="1303"/>
    </row>
    <row r="66" spans="2:107" ht="13.2" x14ac:dyDescent="0.2">
      <c r="B66" s="1270"/>
      <c r="AN66" s="1302"/>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0"/>
    </row>
    <row r="67" spans="2:107" ht="13.2" x14ac:dyDescent="0.2">
      <c r="B67" s="1270"/>
      <c r="AN67" s="1302"/>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0"/>
    </row>
    <row r="68" spans="2:107" ht="13.2" x14ac:dyDescent="0.2">
      <c r="B68" s="1270"/>
      <c r="AN68" s="1302"/>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0"/>
    </row>
    <row r="69" spans="2:107" ht="13.2" x14ac:dyDescent="0.2">
      <c r="B69" s="1270"/>
      <c r="AN69" s="1299"/>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7"/>
    </row>
    <row r="70" spans="2:107" ht="13.2" x14ac:dyDescent="0.2">
      <c r="B70" s="1270"/>
      <c r="H70" s="1296"/>
      <c r="I70" s="1296"/>
      <c r="J70" s="1294"/>
      <c r="K70" s="1294"/>
      <c r="L70" s="1293"/>
      <c r="M70" s="1294"/>
      <c r="N70" s="1293"/>
      <c r="AN70" s="1284"/>
      <c r="AO70" s="1284"/>
      <c r="AP70" s="1284"/>
      <c r="AZ70" s="1284"/>
      <c r="BA70" s="1284"/>
      <c r="BB70" s="1284"/>
      <c r="BL70" s="1284"/>
      <c r="BM70" s="1284"/>
      <c r="BN70" s="1284"/>
      <c r="BX70" s="1284"/>
      <c r="BY70" s="1284"/>
      <c r="BZ70" s="1284"/>
      <c r="CJ70" s="1284"/>
      <c r="CK70" s="1284"/>
      <c r="CL70" s="1284"/>
      <c r="CV70" s="1284"/>
      <c r="CW70" s="1284"/>
      <c r="CX70" s="1284"/>
    </row>
    <row r="71" spans="2:107" ht="13.2" x14ac:dyDescent="0.2">
      <c r="B71" s="1270"/>
      <c r="G71" s="1292"/>
      <c r="I71" s="1295"/>
      <c r="J71" s="1294"/>
      <c r="K71" s="1294"/>
      <c r="L71" s="1293"/>
      <c r="M71" s="1294"/>
      <c r="N71" s="1293"/>
      <c r="AM71" s="1292"/>
      <c r="AN71" s="1269" t="s">
        <v>
582</v>
      </c>
    </row>
    <row r="72" spans="2:107" ht="13.2" x14ac:dyDescent="0.2">
      <c r="B72" s="1270"/>
      <c r="G72" s="1282"/>
      <c r="H72" s="1282"/>
      <c r="I72" s="1282"/>
      <c r="J72" s="1282"/>
      <c r="K72" s="1291"/>
      <c r="L72" s="1291"/>
      <c r="M72" s="1290"/>
      <c r="N72" s="1290"/>
      <c r="AN72" s="1289"/>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7"/>
      <c r="BP72" s="1279" t="s">
        <v>
542</v>
      </c>
      <c r="BQ72" s="1279"/>
      <c r="BR72" s="1279"/>
      <c r="BS72" s="1279"/>
      <c r="BT72" s="1279"/>
      <c r="BU72" s="1279"/>
      <c r="BV72" s="1279"/>
      <c r="BW72" s="1279"/>
      <c r="BX72" s="1279" t="s">
        <v>
543</v>
      </c>
      <c r="BY72" s="1279"/>
      <c r="BZ72" s="1279"/>
      <c r="CA72" s="1279"/>
      <c r="CB72" s="1279"/>
      <c r="CC72" s="1279"/>
      <c r="CD72" s="1279"/>
      <c r="CE72" s="1279"/>
      <c r="CF72" s="1279" t="s">
        <v>
544</v>
      </c>
      <c r="CG72" s="1279"/>
      <c r="CH72" s="1279"/>
      <c r="CI72" s="1279"/>
      <c r="CJ72" s="1279"/>
      <c r="CK72" s="1279"/>
      <c r="CL72" s="1279"/>
      <c r="CM72" s="1279"/>
      <c r="CN72" s="1279" t="s">
        <v>
545</v>
      </c>
      <c r="CO72" s="1279"/>
      <c r="CP72" s="1279"/>
      <c r="CQ72" s="1279"/>
      <c r="CR72" s="1279"/>
      <c r="CS72" s="1279"/>
      <c r="CT72" s="1279"/>
      <c r="CU72" s="1279"/>
      <c r="CV72" s="1279" t="s">
        <v>
546</v>
      </c>
      <c r="CW72" s="1279"/>
      <c r="CX72" s="1279"/>
      <c r="CY72" s="1279"/>
      <c r="CZ72" s="1279"/>
      <c r="DA72" s="1279"/>
      <c r="DB72" s="1279"/>
      <c r="DC72" s="1279"/>
    </row>
    <row r="73" spans="2:107" ht="13.2" x14ac:dyDescent="0.2">
      <c r="B73" s="1270"/>
      <c r="G73" s="1286"/>
      <c r="H73" s="1286"/>
      <c r="I73" s="1286"/>
      <c r="J73" s="1286"/>
      <c r="K73" s="1283"/>
      <c r="L73" s="1283"/>
      <c r="M73" s="1283"/>
      <c r="N73" s="1283"/>
      <c r="AM73" s="1284"/>
      <c r="AN73" s="1278" t="s">
        <v>
581</v>
      </c>
      <c r="AO73" s="1278"/>
      <c r="AP73" s="1278"/>
      <c r="AQ73" s="1278"/>
      <c r="AR73" s="1278"/>
      <c r="AS73" s="1278"/>
      <c r="AT73" s="1278"/>
      <c r="AU73" s="1278"/>
      <c r="AV73" s="1278"/>
      <c r="AW73" s="1278"/>
      <c r="AX73" s="1278"/>
      <c r="AY73" s="1278"/>
      <c r="AZ73" s="1278"/>
      <c r="BA73" s="1278"/>
      <c r="BB73" s="1278" t="s">
        <v>
579</v>
      </c>
      <c r="BC73" s="1278"/>
      <c r="BD73" s="1278"/>
      <c r="BE73" s="1278"/>
      <c r="BF73" s="1278"/>
      <c r="BG73" s="1278"/>
      <c r="BH73" s="1278"/>
      <c r="BI73" s="1278"/>
      <c r="BJ73" s="1278"/>
      <c r="BK73" s="1278"/>
      <c r="BL73" s="1278"/>
      <c r="BM73" s="1278"/>
      <c r="BN73" s="1278"/>
      <c r="BO73" s="1278"/>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1270"/>
      <c r="G74" s="1286"/>
      <c r="H74" s="1286"/>
      <c r="I74" s="1286"/>
      <c r="J74" s="1286"/>
      <c r="K74" s="1283"/>
      <c r="L74" s="1283"/>
      <c r="M74" s="1283"/>
      <c r="N74" s="1283"/>
      <c r="AM74" s="128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70"/>
      <c r="G75" s="1286"/>
      <c r="H75" s="1286"/>
      <c r="I75" s="1282"/>
      <c r="J75" s="1282"/>
      <c r="K75" s="1285"/>
      <c r="L75" s="1285"/>
      <c r="M75" s="1285"/>
      <c r="N75" s="1285"/>
      <c r="AM75" s="1284"/>
      <c r="AN75" s="1278"/>
      <c r="AO75" s="1278"/>
      <c r="AP75" s="1278"/>
      <c r="AQ75" s="1278"/>
      <c r="AR75" s="1278"/>
      <c r="AS75" s="1278"/>
      <c r="AT75" s="1278"/>
      <c r="AU75" s="1278"/>
      <c r="AV75" s="1278"/>
      <c r="AW75" s="1278"/>
      <c r="AX75" s="1278"/>
      <c r="AY75" s="1278"/>
      <c r="AZ75" s="1278"/>
      <c r="BA75" s="1278"/>
      <c r="BB75" s="1278" t="s">
        <v>
578</v>
      </c>
      <c r="BC75" s="1278"/>
      <c r="BD75" s="1278"/>
      <c r="BE75" s="1278"/>
      <c r="BF75" s="1278"/>
      <c r="BG75" s="1278"/>
      <c r="BH75" s="1278"/>
      <c r="BI75" s="1278"/>
      <c r="BJ75" s="1278"/>
      <c r="BK75" s="1278"/>
      <c r="BL75" s="1278"/>
      <c r="BM75" s="1278"/>
      <c r="BN75" s="1278"/>
      <c r="BO75" s="1278"/>
      <c r="BP75" s="1277">
        <v>
0.1</v>
      </c>
      <c r="BQ75" s="1277"/>
      <c r="BR75" s="1277"/>
      <c r="BS75" s="1277"/>
      <c r="BT75" s="1277"/>
      <c r="BU75" s="1277"/>
      <c r="BV75" s="1277"/>
      <c r="BW75" s="1277"/>
      <c r="BX75" s="1277">
        <v>
-0.2</v>
      </c>
      <c r="BY75" s="1277"/>
      <c r="BZ75" s="1277"/>
      <c r="CA75" s="1277"/>
      <c r="CB75" s="1277"/>
      <c r="CC75" s="1277"/>
      <c r="CD75" s="1277"/>
      <c r="CE75" s="1277"/>
      <c r="CF75" s="1277">
        <v>
-0.3</v>
      </c>
      <c r="CG75" s="1277"/>
      <c r="CH75" s="1277"/>
      <c r="CI75" s="1277"/>
      <c r="CJ75" s="1277"/>
      <c r="CK75" s="1277"/>
      <c r="CL75" s="1277"/>
      <c r="CM75" s="1277"/>
      <c r="CN75" s="1277">
        <v>
-0.7</v>
      </c>
      <c r="CO75" s="1277"/>
      <c r="CP75" s="1277"/>
      <c r="CQ75" s="1277"/>
      <c r="CR75" s="1277"/>
      <c r="CS75" s="1277"/>
      <c r="CT75" s="1277"/>
      <c r="CU75" s="1277"/>
      <c r="CV75" s="1277">
        <v>
-0.8</v>
      </c>
      <c r="CW75" s="1277"/>
      <c r="CX75" s="1277"/>
      <c r="CY75" s="1277"/>
      <c r="CZ75" s="1277"/>
      <c r="DA75" s="1277"/>
      <c r="DB75" s="1277"/>
      <c r="DC75" s="1277"/>
    </row>
    <row r="76" spans="2:107" ht="13.2" x14ac:dyDescent="0.2">
      <c r="B76" s="1270"/>
      <c r="G76" s="1286"/>
      <c r="H76" s="1286"/>
      <c r="I76" s="1282"/>
      <c r="J76" s="1282"/>
      <c r="K76" s="1285"/>
      <c r="L76" s="1285"/>
      <c r="M76" s="1285"/>
      <c r="N76" s="1285"/>
      <c r="AM76" s="128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70"/>
      <c r="G77" s="1282"/>
      <c r="H77" s="1282"/>
      <c r="I77" s="1282"/>
      <c r="J77" s="1282"/>
      <c r="K77" s="1283"/>
      <c r="L77" s="1283"/>
      <c r="M77" s="1283"/>
      <c r="N77" s="1283"/>
      <c r="AN77" s="1279" t="s">
        <v>
580</v>
      </c>
      <c r="AO77" s="1279"/>
      <c r="AP77" s="1279"/>
      <c r="AQ77" s="1279"/>
      <c r="AR77" s="1279"/>
      <c r="AS77" s="1279"/>
      <c r="AT77" s="1279"/>
      <c r="AU77" s="1279"/>
      <c r="AV77" s="1279"/>
      <c r="AW77" s="1279"/>
      <c r="AX77" s="1279"/>
      <c r="AY77" s="1279"/>
      <c r="AZ77" s="1279"/>
      <c r="BA77" s="1279"/>
      <c r="BB77" s="1278" t="s">
        <v>
579</v>
      </c>
      <c r="BC77" s="1278"/>
      <c r="BD77" s="1278"/>
      <c r="BE77" s="1278"/>
      <c r="BF77" s="1278"/>
      <c r="BG77" s="1278"/>
      <c r="BH77" s="1278"/>
      <c r="BI77" s="1278"/>
      <c r="BJ77" s="1278"/>
      <c r="BK77" s="1278"/>
      <c r="BL77" s="1278"/>
      <c r="BM77" s="1278"/>
      <c r="BN77" s="1278"/>
      <c r="BO77" s="1278"/>
      <c r="BP77" s="1277">
        <v>
0</v>
      </c>
      <c r="BQ77" s="1277"/>
      <c r="BR77" s="1277"/>
      <c r="BS77" s="1277"/>
      <c r="BT77" s="1277"/>
      <c r="BU77" s="1277"/>
      <c r="BV77" s="1277"/>
      <c r="BW77" s="1277"/>
      <c r="BX77" s="1277">
        <v>
0</v>
      </c>
      <c r="BY77" s="1277"/>
      <c r="BZ77" s="1277"/>
      <c r="CA77" s="1277"/>
      <c r="CB77" s="1277"/>
      <c r="CC77" s="1277"/>
      <c r="CD77" s="1277"/>
      <c r="CE77" s="1277"/>
      <c r="CF77" s="1277">
        <v>
0</v>
      </c>
      <c r="CG77" s="1277"/>
      <c r="CH77" s="1277"/>
      <c r="CI77" s="1277"/>
      <c r="CJ77" s="1277"/>
      <c r="CK77" s="1277"/>
      <c r="CL77" s="1277"/>
      <c r="CM77" s="1277"/>
      <c r="CN77" s="1277">
        <v>
0</v>
      </c>
      <c r="CO77" s="1277"/>
      <c r="CP77" s="1277"/>
      <c r="CQ77" s="1277"/>
      <c r="CR77" s="1277"/>
      <c r="CS77" s="1277"/>
      <c r="CT77" s="1277"/>
      <c r="CU77" s="1277"/>
      <c r="CV77" s="1277">
        <v>
0</v>
      </c>
      <c r="CW77" s="1277"/>
      <c r="CX77" s="1277"/>
      <c r="CY77" s="1277"/>
      <c r="CZ77" s="1277"/>
      <c r="DA77" s="1277"/>
      <c r="DB77" s="1277"/>
      <c r="DC77" s="1277"/>
    </row>
    <row r="78" spans="2:107" ht="13.2" x14ac:dyDescent="0.2">
      <c r="B78" s="1270"/>
      <c r="G78" s="1282"/>
      <c r="H78" s="1282"/>
      <c r="I78" s="1282"/>
      <c r="J78" s="1282"/>
      <c r="K78" s="1283"/>
      <c r="L78" s="1283"/>
      <c r="M78" s="1283"/>
      <c r="N78" s="1283"/>
      <c r="AN78" s="1279"/>
      <c r="AO78" s="1279"/>
      <c r="AP78" s="1279"/>
      <c r="AQ78" s="1279"/>
      <c r="AR78" s="1279"/>
      <c r="AS78" s="1279"/>
      <c r="AT78" s="1279"/>
      <c r="AU78" s="1279"/>
      <c r="AV78" s="1279"/>
      <c r="AW78" s="1279"/>
      <c r="AX78" s="1279"/>
      <c r="AY78" s="1279"/>
      <c r="AZ78" s="1279"/>
      <c r="BA78" s="1279"/>
      <c r="BB78" s="1278"/>
      <c r="BC78" s="1278"/>
      <c r="BD78" s="1278"/>
      <c r="BE78" s="1278"/>
      <c r="BF78" s="1278"/>
      <c r="BG78" s="1278"/>
      <c r="BH78" s="1278"/>
      <c r="BI78" s="1278"/>
      <c r="BJ78" s="1278"/>
      <c r="BK78" s="1278"/>
      <c r="BL78" s="1278"/>
      <c r="BM78" s="1278"/>
      <c r="BN78" s="1278"/>
      <c r="BO78" s="1278"/>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70"/>
      <c r="G79" s="1282"/>
      <c r="H79" s="1282"/>
      <c r="I79" s="1281"/>
      <c r="J79" s="1281"/>
      <c r="K79" s="1280"/>
      <c r="L79" s="1280"/>
      <c r="M79" s="1280"/>
      <c r="N79" s="1280"/>
      <c r="AN79" s="1279"/>
      <c r="AO79" s="1279"/>
      <c r="AP79" s="1279"/>
      <c r="AQ79" s="1279"/>
      <c r="AR79" s="1279"/>
      <c r="AS79" s="1279"/>
      <c r="AT79" s="1279"/>
      <c r="AU79" s="1279"/>
      <c r="AV79" s="1279"/>
      <c r="AW79" s="1279"/>
      <c r="AX79" s="1279"/>
      <c r="AY79" s="1279"/>
      <c r="AZ79" s="1279"/>
      <c r="BA79" s="1279"/>
      <c r="BB79" s="1278" t="s">
        <v>
578</v>
      </c>
      <c r="BC79" s="1278"/>
      <c r="BD79" s="1278"/>
      <c r="BE79" s="1278"/>
      <c r="BF79" s="1278"/>
      <c r="BG79" s="1278"/>
      <c r="BH79" s="1278"/>
      <c r="BI79" s="1278"/>
      <c r="BJ79" s="1278"/>
      <c r="BK79" s="1278"/>
      <c r="BL79" s="1278"/>
      <c r="BM79" s="1278"/>
      <c r="BN79" s="1278"/>
      <c r="BO79" s="1278"/>
      <c r="BP79" s="1277">
        <v>
-1.8</v>
      </c>
      <c r="BQ79" s="1277"/>
      <c r="BR79" s="1277"/>
      <c r="BS79" s="1277"/>
      <c r="BT79" s="1277"/>
      <c r="BU79" s="1277"/>
      <c r="BV79" s="1277"/>
      <c r="BW79" s="1277"/>
      <c r="BX79" s="1277">
        <v>
-2.2999999999999998</v>
      </c>
      <c r="BY79" s="1277"/>
      <c r="BZ79" s="1277"/>
      <c r="CA79" s="1277"/>
      <c r="CB79" s="1277"/>
      <c r="CC79" s="1277"/>
      <c r="CD79" s="1277"/>
      <c r="CE79" s="1277"/>
      <c r="CF79" s="1277">
        <v>
-2.8</v>
      </c>
      <c r="CG79" s="1277"/>
      <c r="CH79" s="1277"/>
      <c r="CI79" s="1277"/>
      <c r="CJ79" s="1277"/>
      <c r="CK79" s="1277"/>
      <c r="CL79" s="1277"/>
      <c r="CM79" s="1277"/>
      <c r="CN79" s="1277">
        <v>
-3.2</v>
      </c>
      <c r="CO79" s="1277"/>
      <c r="CP79" s="1277"/>
      <c r="CQ79" s="1277"/>
      <c r="CR79" s="1277"/>
      <c r="CS79" s="1277"/>
      <c r="CT79" s="1277"/>
      <c r="CU79" s="1277"/>
      <c r="CV79" s="1277">
        <v>
-3.4</v>
      </c>
      <c r="CW79" s="1277"/>
      <c r="CX79" s="1277"/>
      <c r="CY79" s="1277"/>
      <c r="CZ79" s="1277"/>
      <c r="DA79" s="1277"/>
      <c r="DB79" s="1277"/>
      <c r="DC79" s="1277"/>
    </row>
    <row r="80" spans="2:107" ht="13.2" x14ac:dyDescent="0.2">
      <c r="B80" s="1270"/>
      <c r="G80" s="1282"/>
      <c r="H80" s="1282"/>
      <c r="I80" s="1281"/>
      <c r="J80" s="1281"/>
      <c r="K80" s="1280"/>
      <c r="L80" s="1280"/>
      <c r="M80" s="1280"/>
      <c r="N80" s="1280"/>
      <c r="AN80" s="1279"/>
      <c r="AO80" s="1279"/>
      <c r="AP80" s="1279"/>
      <c r="AQ80" s="1279"/>
      <c r="AR80" s="1279"/>
      <c r="AS80" s="1279"/>
      <c r="AT80" s="1279"/>
      <c r="AU80" s="1279"/>
      <c r="AV80" s="1279"/>
      <c r="AW80" s="1279"/>
      <c r="AX80" s="1279"/>
      <c r="AY80" s="1279"/>
      <c r="AZ80" s="1279"/>
      <c r="BA80" s="1279"/>
      <c r="BB80" s="1278"/>
      <c r="BC80" s="1278"/>
      <c r="BD80" s="1278"/>
      <c r="BE80" s="1278"/>
      <c r="BF80" s="1278"/>
      <c r="BG80" s="1278"/>
      <c r="BH80" s="1278"/>
      <c r="BI80" s="1278"/>
      <c r="BJ80" s="1278"/>
      <c r="BK80" s="1278"/>
      <c r="BL80" s="1278"/>
      <c r="BM80" s="1278"/>
      <c r="BN80" s="1278"/>
      <c r="BO80" s="1278"/>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70"/>
    </row>
    <row r="82" spans="2:109" ht="16.2" x14ac:dyDescent="0.2">
      <c r="B82" s="1270"/>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ht="13.2" x14ac:dyDescent="0.2">
      <c r="B83" s="1275"/>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1274"/>
      <c r="CS83" s="1274"/>
      <c r="CT83" s="1274"/>
      <c r="CU83" s="1274"/>
      <c r="CV83" s="1274"/>
      <c r="CW83" s="1274"/>
      <c r="CX83" s="1274"/>
      <c r="CY83" s="1274"/>
      <c r="CZ83" s="1274"/>
      <c r="DA83" s="1274"/>
      <c r="DB83" s="1274"/>
      <c r="DC83" s="1274"/>
      <c r="DD83" s="1273"/>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272"/>
      <c r="AQ87" s="1272"/>
      <c r="BC87" s="1272"/>
      <c r="BO87" s="1272"/>
      <c r="CA87" s="1272"/>
      <c r="CM87" s="1272"/>
      <c r="CY87" s="1272"/>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J2tt0hNg9i6VPouHXiE/YGS83igOqewtKjMciKGJA11lgT+1h0V6WTLO7ZcepE1N0kgr5auTizGtWIBL4EsYA==" saltValue="77PZ0sHvjMjYuFajHYf9J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3"/>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election activeCell="AG106" sqref="AG106"/>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9ktrj4dO/NUDq+3Es9Hmkbgj/551MGLYFFvna/aqkfHvfUIl8kzAo6ll1uuB4OkIF+slqNZHz8FdzyTkhO0AA==" saltValue="MDNUN0uMY9IT5T55ybAFaw==" spinCount="100000" sheet="1" objects="1" scenarios="1"/>
  <dataConsolidate/>
  <phoneticPr fontId="3"/>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eK3+G2FFBOR0QsFKRMAOy+j7ycAd2CWnLrCwlgGoEd6gDN2zWAJLYftSW+zLzLAY0J+bbyNqD82belWVGujUg==" saltValue="sG++Mo9NkvoeEZyDV30uaw==" spinCount="100000" sheet="1" objects="1" scenarios="1"/>
  <dataConsolidate/>
  <phoneticPr fontId="3"/>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539</v>
      </c>
      <c r="G2" s="156"/>
      <c r="H2" s="157"/>
    </row>
    <row r="3" spans="1:8" x14ac:dyDescent="0.2">
      <c r="A3" s="153" t="s">
        <v>
532</v>
      </c>
      <c r="B3" s="158"/>
      <c r="C3" s="159"/>
      <c r="D3" s="160">
        <v>
44994</v>
      </c>
      <c r="E3" s="161"/>
      <c r="F3" s="162">
        <v>
47064</v>
      </c>
      <c r="G3" s="163"/>
      <c r="H3" s="164"/>
    </row>
    <row r="4" spans="1:8" x14ac:dyDescent="0.2">
      <c r="A4" s="165"/>
      <c r="B4" s="166"/>
      <c r="C4" s="167"/>
      <c r="D4" s="168">
        <v>
28754</v>
      </c>
      <c r="E4" s="169"/>
      <c r="F4" s="170">
        <v>
32508</v>
      </c>
      <c r="G4" s="171"/>
      <c r="H4" s="172"/>
    </row>
    <row r="5" spans="1:8" x14ac:dyDescent="0.2">
      <c r="A5" s="153" t="s">
        <v>
534</v>
      </c>
      <c r="B5" s="158"/>
      <c r="C5" s="159"/>
      <c r="D5" s="160">
        <v>
39751</v>
      </c>
      <c r="E5" s="161"/>
      <c r="F5" s="162">
        <v>
43773</v>
      </c>
      <c r="G5" s="163"/>
      <c r="H5" s="164"/>
    </row>
    <row r="6" spans="1:8" x14ac:dyDescent="0.2">
      <c r="A6" s="165"/>
      <c r="B6" s="166"/>
      <c r="C6" s="167"/>
      <c r="D6" s="168">
        <v>
23451</v>
      </c>
      <c r="E6" s="169"/>
      <c r="F6" s="170">
        <v>
30346</v>
      </c>
      <c r="G6" s="171"/>
      <c r="H6" s="172"/>
    </row>
    <row r="7" spans="1:8" x14ac:dyDescent="0.2">
      <c r="A7" s="153" t="s">
        <v>
535</v>
      </c>
      <c r="B7" s="158"/>
      <c r="C7" s="159"/>
      <c r="D7" s="160">
        <v>
43680</v>
      </c>
      <c r="E7" s="161"/>
      <c r="F7" s="162">
        <v>
51565</v>
      </c>
      <c r="G7" s="163"/>
      <c r="H7" s="164"/>
    </row>
    <row r="8" spans="1:8" x14ac:dyDescent="0.2">
      <c r="A8" s="165"/>
      <c r="B8" s="166"/>
      <c r="C8" s="167"/>
      <c r="D8" s="168">
        <v>
27685</v>
      </c>
      <c r="E8" s="169"/>
      <c r="F8" s="170">
        <v>
35359</v>
      </c>
      <c r="G8" s="171"/>
      <c r="H8" s="172"/>
    </row>
    <row r="9" spans="1:8" x14ac:dyDescent="0.2">
      <c r="A9" s="153" t="s">
        <v>
536</v>
      </c>
      <c r="B9" s="158"/>
      <c r="C9" s="159"/>
      <c r="D9" s="160">
        <v>
40445</v>
      </c>
      <c r="E9" s="161"/>
      <c r="F9" s="162">
        <v>
46686</v>
      </c>
      <c r="G9" s="163"/>
      <c r="H9" s="164"/>
    </row>
    <row r="10" spans="1:8" x14ac:dyDescent="0.2">
      <c r="A10" s="165"/>
      <c r="B10" s="166"/>
      <c r="C10" s="167"/>
      <c r="D10" s="168">
        <v>
26991</v>
      </c>
      <c r="E10" s="169"/>
      <c r="F10" s="170">
        <v>
32595</v>
      </c>
      <c r="G10" s="171"/>
      <c r="H10" s="172"/>
    </row>
    <row r="11" spans="1:8" x14ac:dyDescent="0.2">
      <c r="A11" s="153" t="s">
        <v>
537</v>
      </c>
      <c r="B11" s="158"/>
      <c r="C11" s="159"/>
      <c r="D11" s="160">
        <v>
53383</v>
      </c>
      <c r="E11" s="161"/>
      <c r="F11" s="162">
        <v>
49796</v>
      </c>
      <c r="G11" s="163"/>
      <c r="H11" s="164"/>
    </row>
    <row r="12" spans="1:8" x14ac:dyDescent="0.2">
      <c r="A12" s="165"/>
      <c r="B12" s="166"/>
      <c r="C12" s="173"/>
      <c r="D12" s="168">
        <v>
30844</v>
      </c>
      <c r="E12" s="169"/>
      <c r="F12" s="170">
        <v>
37281</v>
      </c>
      <c r="G12" s="171"/>
      <c r="H12" s="172"/>
    </row>
    <row r="13" spans="1:8" x14ac:dyDescent="0.2">
      <c r="A13" s="153"/>
      <c r="B13" s="158"/>
      <c r="C13" s="174"/>
      <c r="D13" s="175">
        <v>
44451</v>
      </c>
      <c r="E13" s="176"/>
      <c r="F13" s="177">
        <v>
47777</v>
      </c>
      <c r="G13" s="178"/>
      <c r="H13" s="164"/>
    </row>
    <row r="14" spans="1:8" x14ac:dyDescent="0.2">
      <c r="A14" s="165"/>
      <c r="B14" s="166"/>
      <c r="C14" s="167"/>
      <c r="D14" s="168">
        <v>
27545</v>
      </c>
      <c r="E14" s="169"/>
      <c r="F14" s="170">
        <v>
33618</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4.28</v>
      </c>
      <c r="C19" s="179">
        <f>
ROUND(VALUE(SUBSTITUTE(実質収支比率等に係る経年分析!G$48,"▲","-")),2)</f>
        <v>
4.92</v>
      </c>
      <c r="D19" s="179">
        <f>
ROUND(VALUE(SUBSTITUTE(実質収支比率等に係る経年分析!H$48,"▲","-")),2)</f>
        <v>
3.73</v>
      </c>
      <c r="E19" s="179">
        <f>
ROUND(VALUE(SUBSTITUTE(実質収支比率等に係る経年分析!I$48,"▲","-")),2)</f>
        <v>
6.79</v>
      </c>
      <c r="F19" s="179">
        <f>
ROUND(VALUE(SUBSTITUTE(実質収支比率等に係る経年分析!J$48,"▲","-")),2)</f>
        <v>
5.19</v>
      </c>
    </row>
    <row r="20" spans="1:11" x14ac:dyDescent="0.2">
      <c r="A20" s="179" t="s">
        <v>
54</v>
      </c>
      <c r="B20" s="179">
        <f>
ROUND(VALUE(SUBSTITUTE(実質収支比率等に係る経年分析!F$47,"▲","-")),2)</f>
        <v>
8.56</v>
      </c>
      <c r="C20" s="179">
        <f>
ROUND(VALUE(SUBSTITUTE(実質収支比率等に係る経年分析!G$47,"▲","-")),2)</f>
        <v>
10.49</v>
      </c>
      <c r="D20" s="179">
        <f>
ROUND(VALUE(SUBSTITUTE(実質収支比率等に係る経年分析!H$47,"▲","-")),2)</f>
        <v>
12.47</v>
      </c>
      <c r="E20" s="179">
        <f>
ROUND(VALUE(SUBSTITUTE(実質収支比率等に係る経年分析!I$47,"▲","-")),2)</f>
        <v>
14.45</v>
      </c>
      <c r="F20" s="179">
        <f>
ROUND(VALUE(SUBSTITUTE(実質収支比率等に係る経年分析!J$47,"▲","-")),2)</f>
        <v>
20.28</v>
      </c>
    </row>
    <row r="21" spans="1:11" x14ac:dyDescent="0.2">
      <c r="A21" s="179" t="s">
        <v>
55</v>
      </c>
      <c r="B21" s="179">
        <f>
IF(ISNUMBER(VALUE(SUBSTITUTE(実質収支比率等に係る経年分析!F$49,"▲","-"))),ROUND(VALUE(SUBSTITUTE(実質収支比率等に係る経年分析!F$49,"▲","-")),2),NA())</f>
        <v>
1.83</v>
      </c>
      <c r="C21" s="179">
        <f>
IF(ISNUMBER(VALUE(SUBSTITUTE(実質収支比率等に係る経年分析!G$49,"▲","-"))),ROUND(VALUE(SUBSTITUTE(実質収支比率等に係る経年分析!G$49,"▲","-")),2),NA())</f>
        <v>
3.43</v>
      </c>
      <c r="D21" s="179">
        <f>
IF(ISNUMBER(VALUE(SUBSTITUTE(実質収支比率等に係る経年分析!H$49,"▲","-"))),ROUND(VALUE(SUBSTITUTE(実質収支比率等に係る経年分析!H$49,"▲","-")),2),NA())</f>
        <v>
1.05</v>
      </c>
      <c r="E21" s="179">
        <f>
IF(ISNUMBER(VALUE(SUBSTITUTE(実質収支比率等に係る経年分析!I$49,"▲","-"))),ROUND(VALUE(SUBSTITUTE(実質収支比率等に係る経年分析!I$49,"▲","-")),2),NA())</f>
        <v>
4.3600000000000003</v>
      </c>
      <c r="F21" s="179">
        <f>
IF(ISNUMBER(VALUE(SUBSTITUTE(実質収支比率等に係る経年分析!J$49,"▲","-"))),ROUND(VALUE(SUBSTITUTE(実質収支比率等に係る経年分析!J$49,"▲","-")),2),NA())</f>
        <v>
4.13</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2">
      <c r="A32" s="180" t="e">
        <f>
IF(連結実質赤字比率に係る赤字・黒字の構成分析!C$38="",NA(),連結実質赤字比率に係る赤字・黒字の構成分析!C$38)</f>
        <v>
#N/A</v>
      </c>
      <c r="B32" s="180" t="e">
        <f>
IF(ROUND(VALUE(SUBSTITUTE(連結実質赤字比率に係る赤字・黒字の構成分析!F$38,"▲", "-")), 2) &lt; 0, ABS(ROUND(VALUE(SUBSTITUTE(連結実質赤字比率に係る赤字・黒字の構成分析!F$38,"▲", "-")), 2)), NA())</f>
        <v>
#VALUE!</v>
      </c>
      <c r="C32" s="180" t="e">
        <f>
IF(ROUND(VALUE(SUBSTITUTE(連結実質赤字比率に係る赤字・黒字の構成分析!F$38,"▲", "-")), 2) &gt;= 0, ABS(ROUND(VALUE(SUBSTITUTE(連結実質赤字比率に係る赤字・黒字の構成分析!F$38,"▲", "-")), 2)), NA())</f>
        <v>
#VALUE!</v>
      </c>
      <c r="D32" s="180" t="e">
        <f>
IF(ROUND(VALUE(SUBSTITUTE(連結実質赤字比率に係る赤字・黒字の構成分析!G$38,"▲", "-")), 2) &lt; 0, ABS(ROUND(VALUE(SUBSTITUTE(連結実質赤字比率に係る赤字・黒字の構成分析!G$38,"▲", "-")), 2)), NA())</f>
        <v>
#VALUE!</v>
      </c>
      <c r="E32" s="180" t="e">
        <f>
IF(ROUND(VALUE(SUBSTITUTE(連結実質赤字比率に係る赤字・黒字の構成分析!G$38,"▲", "-")), 2) &gt;= 0, ABS(ROUND(VALUE(SUBSTITUTE(連結実質赤字比率に係る赤字・黒字の構成分析!G$38,"▲", "-")), 2)), NA())</f>
        <v>
#VALUE!</v>
      </c>
      <c r="F32" s="180" t="e">
        <f>
IF(ROUND(VALUE(SUBSTITUTE(連結実質赤字比率に係る赤字・黒字の構成分析!H$38,"▲", "-")), 2) &lt; 0, ABS(ROUND(VALUE(SUBSTITUTE(連結実質赤字比率に係る赤字・黒字の構成分析!H$38,"▲", "-")), 2)), NA())</f>
        <v>
#VALUE!</v>
      </c>
      <c r="G32" s="180" t="e">
        <f>
IF(ROUND(VALUE(SUBSTITUTE(連結実質赤字比率に係る赤字・黒字の構成分析!H$38,"▲", "-")), 2) &gt;= 0, ABS(ROUND(VALUE(SUBSTITUTE(連結実質赤字比率に係る赤字・黒字の構成分析!H$38,"▲", "-")), 2)), NA())</f>
        <v>
#VALUE!</v>
      </c>
      <c r="H32" s="180" t="e">
        <f>
IF(ROUND(VALUE(SUBSTITUTE(連結実質赤字比率に係る赤字・黒字の構成分析!I$38,"▲", "-")), 2) &lt; 0, ABS(ROUND(VALUE(SUBSTITUTE(連結実質赤字比率に係る赤字・黒字の構成分析!I$38,"▲", "-")), 2)), NA())</f>
        <v>
#VALUE!</v>
      </c>
      <c r="I32" s="180" t="e">
        <f>
IF(ROUND(VALUE(SUBSTITUTE(連結実質赤字比率に係る赤字・黒字の構成分析!I$38,"▲", "-")), 2) &gt;= 0, ABS(ROUND(VALUE(SUBSTITUTE(連結実質赤字比率に係る赤字・黒字の構成分析!I$38,"▲", "-")), 2)), NA())</f>
        <v>
#VALUE!</v>
      </c>
      <c r="J32" s="180" t="e">
        <f>
IF(ROUND(VALUE(SUBSTITUTE(連結実質赤字比率に係る赤字・黒字の構成分析!J$38,"▲", "-")), 2) &lt; 0, ABS(ROUND(VALUE(SUBSTITUTE(連結実質赤字比率に係る赤字・黒字の構成分析!J$38,"▲", "-")), 2)), NA())</f>
        <v>
#VALUE!</v>
      </c>
      <c r="K32" s="180" t="e">
        <f>
IF(ROUND(VALUE(SUBSTITUTE(連結実質赤字比率に係る赤字・黒字の構成分析!J$38,"▲", "-")), 2) &gt;= 0, ABS(ROUND(VALUE(SUBSTITUTE(連結実質赤字比率に係る赤字・黒字の構成分析!J$38,"▲", "-")), 2)), NA())</f>
        <v>
#VALUE!</v>
      </c>
    </row>
    <row r="33" spans="1:16" x14ac:dyDescent="0.2">
      <c r="A33" s="180" t="str">
        <f>
IF(連結実質赤字比率に係る赤字・黒字の構成分析!C$37="",NA(),連結実質赤字比率に係る赤字・黒字の構成分析!C$37)</f>
        <v>
後期高齢者医療特別会計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0.16</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0.38</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0.3</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0.33</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0.27</v>
      </c>
    </row>
    <row r="34" spans="1:16" x14ac:dyDescent="0.2">
      <c r="A34" s="180" t="str">
        <f>
IF(連結実質赤字比率に係る赤字・黒字の構成分析!C$36="",NA(),連結実質赤字比率に係る赤字・黒字の構成分析!C$36)</f>
        <v>
介護保険特別会計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1.08</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0.13</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0.59</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1.36</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1.33</v>
      </c>
    </row>
    <row r="35" spans="1:16" x14ac:dyDescent="0.2">
      <c r="A35" s="180" t="str">
        <f>
IF(連結実質赤字比率に係る赤字・黒字の構成分析!C$35="",NA(),連結実質赤字比率に係る赤字・黒字の構成分析!C$35)</f>
        <v>
国民健康保険特別会計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0.77</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1.45</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1.62</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1.46</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1.37</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4.2699999999999996</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4.91</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3.73</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6.78</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5.18</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4486</v>
      </c>
      <c r="E42" s="181"/>
      <c r="F42" s="181"/>
      <c r="G42" s="181">
        <f>
'実質公債費比率（分子）の構造'!L$52</f>
        <v>
4658</v>
      </c>
      <c r="H42" s="181"/>
      <c r="I42" s="181"/>
      <c r="J42" s="181">
        <f>
'実質公債費比率（分子）の構造'!M$52</f>
        <v>
4713</v>
      </c>
      <c r="K42" s="181"/>
      <c r="L42" s="181"/>
      <c r="M42" s="181">
        <f>
'実質公債費比率（分子）の構造'!N$52</f>
        <v>
4372</v>
      </c>
      <c r="N42" s="181"/>
      <c r="O42" s="181"/>
      <c r="P42" s="181">
        <f>
'実質公債費比率（分子）の構造'!O$52</f>
        <v>
4264</v>
      </c>
    </row>
    <row r="43" spans="1:16" x14ac:dyDescent="0.2">
      <c r="A43" s="181" t="s">
        <v>
63</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f>
'実質公債費比率（分子）の構造'!K$50</f>
        <v>
899</v>
      </c>
      <c r="C44" s="181"/>
      <c r="D44" s="181"/>
      <c r="E44" s="181">
        <f>
'実質公債費比率（分子）の構造'!L$50</f>
        <v>
660</v>
      </c>
      <c r="F44" s="181"/>
      <c r="G44" s="181"/>
      <c r="H44" s="181">
        <f>
'実質公債費比率（分子）の構造'!M$50</f>
        <v>
641</v>
      </c>
      <c r="I44" s="181"/>
      <c r="J44" s="181"/>
      <c r="K44" s="181">
        <f>
'実質公債費比率（分子）の構造'!N$50</f>
        <v>
617</v>
      </c>
      <c r="L44" s="181"/>
      <c r="M44" s="181"/>
      <c r="N44" s="181">
        <f>
'実質公債費比率（分子）の構造'!O$50</f>
        <v>
581</v>
      </c>
      <c r="O44" s="181"/>
      <c r="P44" s="181"/>
    </row>
    <row r="45" spans="1:16" x14ac:dyDescent="0.2">
      <c r="A45" s="181" t="s">
        <v>
65</v>
      </c>
      <c r="B45" s="181">
        <f>
'実質公債費比率（分子）の構造'!K$49</f>
        <v>
145</v>
      </c>
      <c r="C45" s="181"/>
      <c r="D45" s="181"/>
      <c r="E45" s="181">
        <f>
'実質公債費比率（分子）の構造'!L$49</f>
        <v>
137</v>
      </c>
      <c r="F45" s="181"/>
      <c r="G45" s="181"/>
      <c r="H45" s="181">
        <f>
'実質公債費比率（分子）の構造'!M$49</f>
        <v>
88</v>
      </c>
      <c r="I45" s="181"/>
      <c r="J45" s="181"/>
      <c r="K45" s="181">
        <f>
'実質公債費比率（分子）の構造'!N$49</f>
        <v>
77</v>
      </c>
      <c r="L45" s="181"/>
      <c r="M45" s="181"/>
      <c r="N45" s="181">
        <f>
'実質公債費比率（分子）の構造'!O$49</f>
        <v>
83</v>
      </c>
      <c r="O45" s="181"/>
      <c r="P45" s="181"/>
    </row>
    <row r="46" spans="1:16" x14ac:dyDescent="0.2">
      <c r="A46" s="181" t="s">
        <v>
66</v>
      </c>
      <c r="B46" s="181" t="str">
        <f>
'実質公債費比率（分子）の構造'!K$48</f>
        <v>
-</v>
      </c>
      <c r="C46" s="181"/>
      <c r="D46" s="181"/>
      <c r="E46" s="181" t="str">
        <f>
'実質公債費比率（分子）の構造'!L$48</f>
        <v>
-</v>
      </c>
      <c r="F46" s="181"/>
      <c r="G46" s="181"/>
      <c r="H46" s="181" t="str">
        <f>
'実質公債費比率（分子）の構造'!M$48</f>
        <v>
-</v>
      </c>
      <c r="I46" s="181"/>
      <c r="J46" s="181"/>
      <c r="K46" s="181" t="str">
        <f>
'実質公債費比率（分子）の構造'!N$48</f>
        <v>
-</v>
      </c>
      <c r="L46" s="181"/>
      <c r="M46" s="181"/>
      <c r="N46" s="181" t="str">
        <f>
'実質公債費比率（分子）の構造'!O$48</f>
        <v>
-</v>
      </c>
      <c r="O46" s="181"/>
      <c r="P46" s="181"/>
    </row>
    <row r="47" spans="1:16" x14ac:dyDescent="0.2">
      <c r="A47" s="181" t="s">
        <v>
67</v>
      </c>
      <c r="B47" s="181">
        <f>
'実質公債費比率（分子）の構造'!K$47</f>
        <v>
98</v>
      </c>
      <c r="C47" s="181"/>
      <c r="D47" s="181"/>
      <c r="E47" s="181">
        <f>
'実質公債費比率（分子）の構造'!L$47</f>
        <v>
95</v>
      </c>
      <c r="F47" s="181"/>
      <c r="G47" s="181"/>
      <c r="H47" s="181">
        <f>
'実質公債費比率（分子）の構造'!M$47</f>
        <v>
75</v>
      </c>
      <c r="I47" s="181"/>
      <c r="J47" s="181"/>
      <c r="K47" s="181">
        <f>
'実質公債費比率（分子）の構造'!N$47</f>
        <v>
84</v>
      </c>
      <c r="L47" s="181"/>
      <c r="M47" s="181"/>
      <c r="N47" s="181">
        <f>
'実質公債費比率（分子）の構造'!O$47</f>
        <v>
83</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3212</v>
      </c>
      <c r="C49" s="181"/>
      <c r="D49" s="181"/>
      <c r="E49" s="181">
        <f>
'実質公債費比率（分子）の構造'!L$45</f>
        <v>
3444</v>
      </c>
      <c r="F49" s="181"/>
      <c r="G49" s="181"/>
      <c r="H49" s="181">
        <f>
'実質公債費比率（分子）の構造'!M$45</f>
        <v>
3762</v>
      </c>
      <c r="I49" s="181"/>
      <c r="J49" s="181"/>
      <c r="K49" s="181">
        <f>
'実質公債費比率（分子）の構造'!N$45</f>
        <v>
2728</v>
      </c>
      <c r="L49" s="181"/>
      <c r="M49" s="181"/>
      <c r="N49" s="181">
        <f>
'実質公債費比率（分子）の構造'!O$45</f>
        <v>
2817</v>
      </c>
      <c r="O49" s="181"/>
      <c r="P49" s="181"/>
    </row>
    <row r="50" spans="1:16" x14ac:dyDescent="0.2">
      <c r="A50" s="181" t="s">
        <v>
70</v>
      </c>
      <c r="B50" s="181" t="e">
        <f>
NA()</f>
        <v>
#N/A</v>
      </c>
      <c r="C50" s="181">
        <f>
IF(ISNUMBER('実質公債費比率（分子）の構造'!K$53),'実質公債費比率（分子）の構造'!K$53,NA())</f>
        <v>
-132</v>
      </c>
      <c r="D50" s="181" t="e">
        <f>
NA()</f>
        <v>
#N/A</v>
      </c>
      <c r="E50" s="181" t="e">
        <f>
NA()</f>
        <v>
#N/A</v>
      </c>
      <c r="F50" s="181">
        <f>
IF(ISNUMBER('実質公債費比率（分子）の構造'!L$53),'実質公債費比率（分子）の構造'!L$53,NA())</f>
        <v>
-322</v>
      </c>
      <c r="G50" s="181" t="e">
        <f>
NA()</f>
        <v>
#N/A</v>
      </c>
      <c r="H50" s="181" t="e">
        <f>
NA()</f>
        <v>
#N/A</v>
      </c>
      <c r="I50" s="181">
        <f>
IF(ISNUMBER('実質公債費比率（分子）の構造'!M$53),'実質公債費比率（分子）の構造'!M$53,NA())</f>
        <v>
-147</v>
      </c>
      <c r="J50" s="181" t="e">
        <f>
NA()</f>
        <v>
#N/A</v>
      </c>
      <c r="K50" s="181" t="e">
        <f>
NA()</f>
        <v>
#N/A</v>
      </c>
      <c r="L50" s="181">
        <f>
IF(ISNUMBER('実質公債費比率（分子）の構造'!N$53),'実質公債費比率（分子）の構造'!N$53,NA())</f>
        <v>
-866</v>
      </c>
      <c r="M50" s="181" t="e">
        <f>
NA()</f>
        <v>
#N/A</v>
      </c>
      <c r="N50" s="181" t="e">
        <f>
NA()</f>
        <v>
#N/A</v>
      </c>
      <c r="O50" s="181">
        <f>
IF(ISNUMBER('実質公債費比率（分子）の構造'!O$53),'実質公債費比率（分子）の構造'!O$53,NA())</f>
        <v>
-700</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53438</v>
      </c>
      <c r="E56" s="180"/>
      <c r="F56" s="180"/>
      <c r="G56" s="180">
        <f>
'将来負担比率（分子）の構造'!J$52</f>
        <v>
49851</v>
      </c>
      <c r="H56" s="180"/>
      <c r="I56" s="180"/>
      <c r="J56" s="180">
        <f>
'将来負担比率（分子）の構造'!K$52</f>
        <v>
45971</v>
      </c>
      <c r="K56" s="180"/>
      <c r="L56" s="180"/>
      <c r="M56" s="180">
        <f>
'将来負担比率（分子）の構造'!L$52</f>
        <v>
42390</v>
      </c>
      <c r="N56" s="180"/>
      <c r="O56" s="180"/>
      <c r="P56" s="180">
        <f>
'将来負担比率（分子）の構造'!M$52</f>
        <v>
38938</v>
      </c>
    </row>
    <row r="57" spans="1:16" x14ac:dyDescent="0.2">
      <c r="A57" s="180" t="s">
        <v>
41</v>
      </c>
      <c r="B57" s="180"/>
      <c r="C57" s="180"/>
      <c r="D57" s="180" t="str">
        <f>
'将来負担比率（分子）の構造'!I$51</f>
        <v>
-</v>
      </c>
      <c r="E57" s="180"/>
      <c r="F57" s="180"/>
      <c r="G57" s="180" t="str">
        <f>
'将来負担比率（分子）の構造'!J$51</f>
        <v>
-</v>
      </c>
      <c r="H57" s="180"/>
      <c r="I57" s="180"/>
      <c r="J57" s="180" t="str">
        <f>
'将来負担比率（分子）の構造'!K$51</f>
        <v>
-</v>
      </c>
      <c r="K57" s="180"/>
      <c r="L57" s="180"/>
      <c r="M57" s="180" t="str">
        <f>
'将来負担比率（分子）の構造'!L$51</f>
        <v>
-</v>
      </c>
      <c r="N57" s="180"/>
      <c r="O57" s="180"/>
      <c r="P57" s="180" t="str">
        <f>
'将来負担比率（分子）の構造'!M$51</f>
        <v>
-</v>
      </c>
    </row>
    <row r="58" spans="1:16" x14ac:dyDescent="0.2">
      <c r="A58" s="180" t="s">
        <v>
40</v>
      </c>
      <c r="B58" s="180"/>
      <c r="C58" s="180"/>
      <c r="D58" s="180">
        <f>
'将来負担比率（分子）の構造'!I$50</f>
        <v>
12394</v>
      </c>
      <c r="E58" s="180"/>
      <c r="F58" s="180"/>
      <c r="G58" s="180">
        <f>
'将来負担比率（分子）の構造'!J$50</f>
        <v>
14659</v>
      </c>
      <c r="H58" s="180"/>
      <c r="I58" s="180"/>
      <c r="J58" s="180">
        <f>
'将来負担比率（分子）の構造'!K$50</f>
        <v>
19230</v>
      </c>
      <c r="K58" s="180"/>
      <c r="L58" s="180"/>
      <c r="M58" s="180">
        <f>
'将来負担比率（分子）の構造'!L$50</f>
        <v>
19265</v>
      </c>
      <c r="N58" s="180"/>
      <c r="O58" s="180"/>
      <c r="P58" s="180">
        <f>
'将来負担比率（分子）の構造'!M$50</f>
        <v>
24903</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f>
'将来負担比率（分子）の構造'!I$46</f>
        <v>
170</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15492</v>
      </c>
      <c r="C62" s="180"/>
      <c r="D62" s="180"/>
      <c r="E62" s="180">
        <f>
'将来負担比率（分子）の構造'!J$45</f>
        <v>
15973</v>
      </c>
      <c r="F62" s="180"/>
      <c r="G62" s="180"/>
      <c r="H62" s="180">
        <f>
'将来負担比率（分子）の構造'!K$45</f>
        <v>
16696</v>
      </c>
      <c r="I62" s="180"/>
      <c r="J62" s="180"/>
      <c r="K62" s="180">
        <f>
'将来負担比率（分子）の構造'!L$45</f>
        <v>
15615</v>
      </c>
      <c r="L62" s="180"/>
      <c r="M62" s="180"/>
      <c r="N62" s="180">
        <f>
'将来負担比率（分子）の構造'!M$45</f>
        <v>
15271</v>
      </c>
      <c r="O62" s="180"/>
      <c r="P62" s="180"/>
    </row>
    <row r="63" spans="1:16" x14ac:dyDescent="0.2">
      <c r="A63" s="180" t="s">
        <v>
33</v>
      </c>
      <c r="B63" s="180">
        <f>
'将来負担比率（分子）の構造'!I$44</f>
        <v>
859</v>
      </c>
      <c r="C63" s="180"/>
      <c r="D63" s="180"/>
      <c r="E63" s="180">
        <f>
'将来負担比率（分子）の構造'!J$44</f>
        <v>
833</v>
      </c>
      <c r="F63" s="180"/>
      <c r="G63" s="180"/>
      <c r="H63" s="180">
        <f>
'将来負担比率（分子）の構造'!K$44</f>
        <v>
873</v>
      </c>
      <c r="I63" s="180"/>
      <c r="J63" s="180"/>
      <c r="K63" s="180">
        <f>
'将来負担比率（分子）の構造'!L$44</f>
        <v>
1025</v>
      </c>
      <c r="L63" s="180"/>
      <c r="M63" s="180"/>
      <c r="N63" s="180">
        <f>
'将来負担比率（分子）の構造'!M$44</f>
        <v>
1039</v>
      </c>
      <c r="O63" s="180"/>
      <c r="P63" s="180"/>
    </row>
    <row r="64" spans="1:16" x14ac:dyDescent="0.2">
      <c r="A64" s="180" t="s">
        <v>
32</v>
      </c>
      <c r="B64" s="180" t="str">
        <f>
'将来負担比率（分子）の構造'!I$43</f>
        <v>
-</v>
      </c>
      <c r="C64" s="180"/>
      <c r="D64" s="180"/>
      <c r="E64" s="180" t="str">
        <f>
'将来負担比率（分子）の構造'!J$43</f>
        <v>
-</v>
      </c>
      <c r="F64" s="180"/>
      <c r="G64" s="180"/>
      <c r="H64" s="180" t="str">
        <f>
'将来負担比率（分子）の構造'!K$43</f>
        <v>
-</v>
      </c>
      <c r="I64" s="180"/>
      <c r="J64" s="180"/>
      <c r="K64" s="180" t="str">
        <f>
'将来負担比率（分子）の構造'!L$43</f>
        <v>
-</v>
      </c>
      <c r="L64" s="180"/>
      <c r="M64" s="180"/>
      <c r="N64" s="180" t="str">
        <f>
'将来負担比率（分子）の構造'!M$43</f>
        <v>
-</v>
      </c>
      <c r="O64" s="180"/>
      <c r="P64" s="180"/>
    </row>
    <row r="65" spans="1:16" x14ac:dyDescent="0.2">
      <c r="A65" s="180" t="s">
        <v>
31</v>
      </c>
      <c r="B65" s="180">
        <f>
'将来負担比率（分子）の構造'!I$42</f>
        <v>
8514</v>
      </c>
      <c r="C65" s="180"/>
      <c r="D65" s="180"/>
      <c r="E65" s="180">
        <f>
'将来負担比率（分子）の構造'!J$42</f>
        <v>
7854</v>
      </c>
      <c r="F65" s="180"/>
      <c r="G65" s="180"/>
      <c r="H65" s="180">
        <f>
'将来負担比率（分子）の構造'!K$42</f>
        <v>
7213</v>
      </c>
      <c r="I65" s="180"/>
      <c r="J65" s="180"/>
      <c r="K65" s="180">
        <f>
'将来負担比率（分子）の構造'!L$42</f>
        <v>
6404</v>
      </c>
      <c r="L65" s="180"/>
      <c r="M65" s="180"/>
      <c r="N65" s="180">
        <f>
'将来負担比率（分子）の構造'!M$42</f>
        <v>
6183</v>
      </c>
      <c r="O65" s="180"/>
      <c r="P65" s="180"/>
    </row>
    <row r="66" spans="1:16" x14ac:dyDescent="0.2">
      <c r="A66" s="180" t="s">
        <v>
30</v>
      </c>
      <c r="B66" s="180">
        <f>
'将来負担比率（分子）の構造'!I$41</f>
        <v>
31393</v>
      </c>
      <c r="C66" s="180"/>
      <c r="D66" s="180"/>
      <c r="E66" s="180">
        <f>
'将来負担比率（分子）の構造'!J$41</f>
        <v>
30162</v>
      </c>
      <c r="F66" s="180"/>
      <c r="G66" s="180"/>
      <c r="H66" s="180">
        <f>
'将来負担比率（分子）の構造'!K$41</f>
        <v>
29352</v>
      </c>
      <c r="I66" s="180"/>
      <c r="J66" s="180"/>
      <c r="K66" s="180">
        <f>
'将来負担比率（分子）の構造'!L$41</f>
        <v>
28171</v>
      </c>
      <c r="L66" s="180"/>
      <c r="M66" s="180"/>
      <c r="N66" s="180">
        <f>
'将来負担比率（分子）の構造'!M$41</f>
        <v>
28586</v>
      </c>
      <c r="O66" s="180"/>
      <c r="P66" s="180"/>
    </row>
    <row r="67" spans="1:16" x14ac:dyDescent="0.2">
      <c r="A67" s="180" t="s">
        <v>
74</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8604</v>
      </c>
      <c r="C72" s="184">
        <f>
基金残高に係る経年分析!G55</f>
        <v>
9569</v>
      </c>
      <c r="D72" s="184">
        <f>
基金残高に係る経年分析!H55</f>
        <v>
14317</v>
      </c>
    </row>
    <row r="73" spans="1:16" x14ac:dyDescent="0.2">
      <c r="A73" s="183" t="s">
        <v>
77</v>
      </c>
      <c r="B73" s="184">
        <f>
基金残高に係る経年分析!F56</f>
        <v>
109</v>
      </c>
      <c r="C73" s="184">
        <f>
基金残高に係る経年分析!G56</f>
        <v>
177</v>
      </c>
      <c r="D73" s="184">
        <f>
基金残高に係る経年分析!H56</f>
        <v>
16</v>
      </c>
    </row>
    <row r="74" spans="1:16" x14ac:dyDescent="0.2">
      <c r="A74" s="183" t="s">
        <v>
78</v>
      </c>
      <c r="B74" s="184">
        <f>
基金残高に係る経年分析!F57</f>
        <v>
8384</v>
      </c>
      <c r="C74" s="184">
        <f>
基金残高に係る経年分析!G57</f>
        <v>
7641</v>
      </c>
      <c r="D74" s="184">
        <f>
基金残高に係る経年分析!H57</f>
        <v>
8335</v>
      </c>
    </row>
  </sheetData>
  <sheetProtection algorithmName="SHA-512" hashValue="WlYog5UrmqRKnLxT+3TtXTkVfzYEklyFX+HAexbUyblqySoVkHdmWq2AO8XoGxROuPmaLLyEYyD1WrgRnuWtuA==" saltValue="gBX++2Q9BKBMjdIRomjCuw==" spinCount="100000"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2020-03-12T07:02:56Z</cp:lastPrinted>
  <dcterms:created xsi:type="dcterms:W3CDTF">2020-02-10T03:19:20Z</dcterms:created>
  <dcterms:modified xsi:type="dcterms:W3CDTF">2020-09-29T01:24:18Z</dcterms:modified>
  <cp:category/>
</cp:coreProperties>
</file>