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建水_Oimatsu\03-00上下水道全般\経営比較分析\R6決算\"/>
    </mc:Choice>
  </mc:AlternateContent>
  <xr:revisionPtr revIDLastSave="0" documentId="13_ncr:1_{644DE80A-501A-43F4-AC36-612863A65738}" xr6:coauthVersionLast="47" xr6:coauthVersionMax="47" xr10:uidLastSave="{00000000-0000-0000-0000-000000000000}"/>
  <workbookProtection workbookAlgorithmName="SHA-512" workbookHashValue="HXtksb52rPB+gx3Z1il+Tow0tiM82TJHb0cwobOvedHtk3QE/TilhvrQXn5v9lvrxLvw9WewVzJZ7u8sw4TYpQ==" workbookSaltValue="zTweYrtH2YlYeihMA3noEA==" workbookSpinCount="100000" lockStructure="1"/>
  <bookViews>
    <workbookView xWindow="30090" yWindow="2280" windowWidth="21600" windowHeight="12645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T8" i="4" s="1"/>
  <c r="R6" i="5"/>
  <c r="AL8" i="4" s="1"/>
  <c r="Q6" i="5"/>
  <c r="P6" i="5"/>
  <c r="P10" i="4" s="1"/>
  <c r="O6" i="5"/>
  <c r="N6" i="5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5" i="4"/>
  <c r="E85" i="4"/>
  <c r="BB10" i="4"/>
  <c r="AT10" i="4"/>
  <c r="AL10" i="4"/>
  <c r="W10" i="4"/>
  <c r="I10" i="4"/>
  <c r="B10" i="4"/>
  <c r="BB8" i="4"/>
  <c r="P8" i="4"/>
</calcChain>
</file>

<file path=xl/sharedStrings.xml><?xml version="1.0" encoding="utf-8"?>
<sst xmlns="http://schemas.openxmlformats.org/spreadsheetml/2006/main" count="316" uniqueCount="112">
  <si>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</si>
  <si>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</si>
  <si>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</si>
  <si>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</si>
  <si>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</si>
  <si>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</si>
  <si>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</si>
  <si>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</si>
  <si>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</si>
  <si>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</si>
  <si>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</si>
  <si>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</si>
  <si>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</si>
  <si>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</si>
  <si>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</si>
  <si>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</si>
  <si>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</si>
  <si>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</si>
  <si>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</si>
  <si>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</si>
  <si>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</si>
  <si>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</si>
  <si>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</si>
  <si>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</si>
  <si>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</si>
  <si>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</si>
  <si>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</si>
  <si>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</si>
  <si>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</si>
  <si>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</si>
  <si>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</si>
  <si>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</si>
  <si>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</si>
  <si>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</si>
  <si>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</si>
  <si>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</si>
  <si>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</si>
  <si>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</si>
  <si>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</si>
  <si>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</si>
  <si>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</si>
  <si>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</si>
  <si>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</si>
  <si>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</si>
  <si>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</si>
  <si>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</si>
  <si>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</si>
  <si>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</si>
  <si>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</si>
  <si>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</si>
  <si>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</si>
  <si>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</si>
  <si>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</si>
  <si>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</si>
  <si>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</si>
  <si>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</si>
  <si>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</si>
  <si>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</si>
  <si>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</si>
  <si>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</si>
  <si>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</si>
  <si>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</si>
  <si>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</si>
  <si>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</si>
  <si>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</si>
  <si>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</si>
  <si>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</si>
  <si>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</si>
  <si>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</si>
  <si>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</si>
  <si>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</si>
  <si>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</si>
  <si>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</si>
  <si>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</si>
  <si>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</si>
  <si>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</si>
  <si>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</si>
  <si>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</si>
  <si>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</si>
  <si>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</si>
  <si>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</si>
  <si>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</si>
  <si>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</si>
  <si>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</si>
  <si>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</si>
  <si>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</si>
  <si>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</si>
  <si>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</si>
  <si>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</si>
  <si>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</si>
  <si>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</si>
  <si>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</si>
  <si>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東京都　小笠原村</t>
  </si>
  <si>
    <t>法適用</t>
  </si>
  <si>
    <t>水道事業</t>
  </si>
  <si>
    <t>簡易水道事業</t>
  </si>
  <si>
    <t>C3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</si>
  <si>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</si>
  <si>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</si>
  <si>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</si>
  <si>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</si>
  <si>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</si>
  <si>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</si>
  <si>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</si>
  <si>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</si>
  <si>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</si>
  <si>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</si>
  <si>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</si>
  <si>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</si>
  <si>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浄水場の改築更新事業は、父島が平成27年度、母島が令和3年度に完了している。
「①有形固定資産減価償却率」
類似団体平均値に比べて低い水準である。
「②管路経年化率」
「③管路更新率」
継続して管路更新および耐震化事業を計画的に実施する。</t>
    <rPh sb="1" eb="4">
      <t>ジョウスイジョウ</t>
    </rPh>
    <rPh sb="5" eb="11">
      <t>カイチクコウシンジギョウ</t>
    </rPh>
    <rPh sb="13" eb="15">
      <t>チチジマ</t>
    </rPh>
    <rPh sb="16" eb="18">
      <t>ヘイセイ</t>
    </rPh>
    <rPh sb="20" eb="22">
      <t>ネンド</t>
    </rPh>
    <rPh sb="23" eb="25">
      <t>ハハジマ</t>
    </rPh>
    <rPh sb="26" eb="28">
      <t>レイワ</t>
    </rPh>
    <rPh sb="29" eb="31">
      <t>ネンド</t>
    </rPh>
    <rPh sb="32" eb="34">
      <t>カンリョウ</t>
    </rPh>
    <phoneticPr fontId="4"/>
  </si>
  <si>
    <t>　令和６年度から企業会計へ移行した。
　現在上下水道ビジョンと経営戦略の見直しを行っており、令和８年度より新たな経営戦略のもと、料金改定を視野に経営改善に向けた取り組みを実施する。
　さらに令和１０年度からの第４期包括委託契約の締結に向け業務委託内容の拡充など、より効率的な事業経営に取り組む。</t>
    <rPh sb="1" eb="3">
      <t>レイワ</t>
    </rPh>
    <rPh sb="4" eb="6">
      <t>ネンド</t>
    </rPh>
    <rPh sb="8" eb="12">
      <t>キギョウカイケイ</t>
    </rPh>
    <rPh sb="13" eb="15">
      <t>イコウ</t>
    </rPh>
    <rPh sb="21" eb="23">
      <t>ゲンザイ</t>
    </rPh>
    <rPh sb="23" eb="25">
      <t>ジョウゲ</t>
    </rPh>
    <rPh sb="25" eb="27">
      <t>スイドウ</t>
    </rPh>
    <rPh sb="32" eb="36">
      <t>ケイエイセンリャク</t>
    </rPh>
    <rPh sb="37" eb="39">
      <t>ミナオ</t>
    </rPh>
    <rPh sb="41" eb="42">
      <t>オコナ</t>
    </rPh>
    <rPh sb="47" eb="49">
      <t>レイワ</t>
    </rPh>
    <rPh sb="50" eb="52">
      <t>ネンド</t>
    </rPh>
    <rPh sb="54" eb="55">
      <t>アラ</t>
    </rPh>
    <rPh sb="57" eb="61">
      <t>ケイエイセンリャク</t>
    </rPh>
    <rPh sb="65" eb="69">
      <t>リョウキンカイテイ</t>
    </rPh>
    <rPh sb="70" eb="72">
      <t>シヤ</t>
    </rPh>
    <rPh sb="73" eb="77">
      <t>ケイエイカイゼン</t>
    </rPh>
    <rPh sb="78" eb="79">
      <t>ム</t>
    </rPh>
    <rPh sb="81" eb="82">
      <t>ト</t>
    </rPh>
    <rPh sb="83" eb="84">
      <t>ク</t>
    </rPh>
    <rPh sb="86" eb="88">
      <t>ジッシ</t>
    </rPh>
    <rPh sb="96" eb="98">
      <t>レイワ</t>
    </rPh>
    <rPh sb="100" eb="102">
      <t>ネンド</t>
    </rPh>
    <rPh sb="105" eb="106">
      <t>ダイ</t>
    </rPh>
    <rPh sb="107" eb="108">
      <t>キ</t>
    </rPh>
    <rPh sb="108" eb="112">
      <t>ホウカツイタク</t>
    </rPh>
    <rPh sb="112" eb="114">
      <t>ケイヤク</t>
    </rPh>
    <rPh sb="115" eb="117">
      <t>テイケツ</t>
    </rPh>
    <rPh sb="118" eb="119">
      <t>ム</t>
    </rPh>
    <rPh sb="120" eb="126">
      <t>ギョウムイタクナイヨウ</t>
    </rPh>
    <rPh sb="127" eb="129">
      <t>カクジュウ</t>
    </rPh>
    <rPh sb="134" eb="137">
      <t>コウリツテキ</t>
    </rPh>
    <rPh sb="138" eb="142">
      <t>ジギョウケイエイ</t>
    </rPh>
    <rPh sb="143" eb="144">
      <t>ト</t>
    </rPh>
    <rPh sb="145" eb="146">
      <t>ク</t>
    </rPh>
    <phoneticPr fontId="4"/>
  </si>
  <si>
    <t xml:space="preserve"> 令和６年度は公営企業会へ移行した初年度である。
「①経常収支比率」
100％以上ではあるが、基準外繰入金を含んでいる。
「③流動比率」
100％を大きく下回っており、改善を要する。
「⑥給水原価」
本土から約1,000kmの超遠隔離島という地理的条件を反映し、類似団体平均を多くく上回り高額である。
「⑧有収率」
類似団体平均値を上回り、比較的効率的な施設運用ができている。</t>
    <rPh sb="1" eb="3">
      <t>レイワ</t>
    </rPh>
    <rPh sb="4" eb="6">
      <t>ネンド</t>
    </rPh>
    <rPh sb="7" eb="12">
      <t>コウエイキギョウカイ</t>
    </rPh>
    <rPh sb="13" eb="15">
      <t>イコウ</t>
    </rPh>
    <rPh sb="17" eb="20">
      <t>ショネンド</t>
    </rPh>
    <rPh sb="76" eb="77">
      <t>オオ</t>
    </rPh>
    <rPh sb="79" eb="81">
      <t>シタマワ</t>
    </rPh>
    <rPh sb="86" eb="88">
      <t>カイゼン</t>
    </rPh>
    <rPh sb="89" eb="90">
      <t>ヨウ</t>
    </rPh>
    <rPh sb="130" eb="132">
      <t>ハンエイ</t>
    </rPh>
    <rPh sb="134" eb="138">
      <t>ルイジダンタイ</t>
    </rPh>
    <rPh sb="138" eb="140">
      <t>ヘイキン</t>
    </rPh>
    <rPh sb="141" eb="142">
      <t>オオ</t>
    </rPh>
    <rPh sb="144" eb="146">
      <t>ウワマワ</t>
    </rPh>
    <rPh sb="147" eb="149">
      <t>コウガク</t>
    </rPh>
    <rPh sb="174" eb="177">
      <t>ヒカクテキ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</si>
</sst>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4-45AA-B7EC-F1FA4FBDC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4-45AA-B7EC-F1FA4FBDC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2-433C-A42C-6B2DB230B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54.69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2-433C-A42C-6B2DB230B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D-434C-9EB9-8220F85CF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D-434C-9EB9-8220F85CF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C-4938-B0BC-63A4EC74E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C-4938-B0BC-63A4EC74E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7-47F0-96C5-840450CDE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7-47F0-96C5-840450CDE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09-4C5F-AED9-AABCAB40F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9-4C5F-AED9-AABCAB40F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97-4D37-820D-8BA23A90C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7-4D37-820D-8BA23A90C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F-4CED-B7B6-B32DF3A37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F-4CED-B7B6-B32DF3A37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1277.8499999999999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C-4E45-8185-AAEEAE4CB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958.97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C-4E45-8185-AAEEAE4CB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40.700000000000003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1-4A6C-A81C-35D858146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1-4A6C-A81C-35D858146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7-4D29-B82A-99007A19C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7-4D29-B82A-99007A19C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【142.39】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【285.60】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【35.50】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W65" zoomScale="85" zoomScaleNormal="85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 x14ac:dyDescent="0.15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 x14ac:dyDescent="0.15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6" t="str">
        <f>データ!H6</f>
        <v>東京都　小笠原村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5"/>
      <c r="D7" s="45"/>
      <c r="E7" s="45"/>
      <c r="F7" s="45"/>
      <c r="G7" s="45"/>
      <c r="H7" s="45"/>
      <c r="I7" s="44" t="s">
        <v>2</v>
      </c>
      <c r="J7" s="45"/>
      <c r="K7" s="45"/>
      <c r="L7" s="45"/>
      <c r="M7" s="45"/>
      <c r="N7" s="45"/>
      <c r="O7" s="6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4" t="s">
        <v>7</v>
      </c>
      <c r="AU7" s="45"/>
      <c r="AV7" s="45"/>
      <c r="AW7" s="45"/>
      <c r="AX7" s="45"/>
      <c r="AY7" s="45"/>
      <c r="AZ7" s="45"/>
      <c r="BA7" s="45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78" t="s">
        <v>9</v>
      </c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80"/>
    </row>
    <row r="8" spans="1:78" ht="18.75" customHeight="1" x14ac:dyDescent="0.15">
      <c r="A8" s="2"/>
      <c r="B8" s="71" t="str">
        <f>データ!$I$6</f>
        <v>法適用</v>
      </c>
      <c r="C8" s="72"/>
      <c r="D8" s="72"/>
      <c r="E8" s="72"/>
      <c r="F8" s="72"/>
      <c r="G8" s="72"/>
      <c r="H8" s="72"/>
      <c r="I8" s="71" t="str">
        <f>データ!$J$6</f>
        <v>水道事業</v>
      </c>
      <c r="J8" s="72"/>
      <c r="K8" s="72"/>
      <c r="L8" s="72"/>
      <c r="M8" s="72"/>
      <c r="N8" s="72"/>
      <c r="O8" s="73"/>
      <c r="P8" s="74" t="str">
        <f>データ!$K$6</f>
        <v>簡易水道事業</v>
      </c>
      <c r="Q8" s="74"/>
      <c r="R8" s="74"/>
      <c r="S8" s="74"/>
      <c r="T8" s="74"/>
      <c r="U8" s="74"/>
      <c r="V8" s="74"/>
      <c r="W8" s="74" t="str">
        <f>データ!$L$6</f>
        <v>C3</v>
      </c>
      <c r="X8" s="74"/>
      <c r="Y8" s="74"/>
      <c r="Z8" s="74"/>
      <c r="AA8" s="74"/>
      <c r="AB8" s="74"/>
      <c r="AC8" s="74"/>
      <c r="AD8" s="74" t="str">
        <f>データ!$M$6</f>
        <v>自治体職員</v>
      </c>
      <c r="AE8" s="74"/>
      <c r="AF8" s="74"/>
      <c r="AG8" s="74"/>
      <c r="AH8" s="74"/>
      <c r="AI8" s="74"/>
      <c r="AJ8" s="74"/>
      <c r="AK8" s="2"/>
      <c r="AL8" s="65">
        <f>データ!$R$6</f>
        <v>2496</v>
      </c>
      <c r="AM8" s="65"/>
      <c r="AN8" s="65"/>
      <c r="AO8" s="65"/>
      <c r="AP8" s="65"/>
      <c r="AQ8" s="65"/>
      <c r="AR8" s="65"/>
      <c r="AS8" s="65"/>
      <c r="AT8" s="36">
        <f>データ!$S$6</f>
        <v>113.04</v>
      </c>
      <c r="AU8" s="37"/>
      <c r="AV8" s="37"/>
      <c r="AW8" s="37"/>
      <c r="AX8" s="37"/>
      <c r="AY8" s="37"/>
      <c r="AZ8" s="37"/>
      <c r="BA8" s="37"/>
      <c r="BB8" s="54">
        <f>データ!$T$6</f>
        <v>22.08</v>
      </c>
      <c r="BC8" s="54"/>
      <c r="BD8" s="54"/>
      <c r="BE8" s="54"/>
      <c r="BF8" s="54"/>
      <c r="BG8" s="54"/>
      <c r="BH8" s="54"/>
      <c r="BI8" s="54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15">
      <c r="A9" s="2"/>
      <c r="B9" s="44" t="s">
        <v>12</v>
      </c>
      <c r="C9" s="45"/>
      <c r="D9" s="45"/>
      <c r="E9" s="45"/>
      <c r="F9" s="45"/>
      <c r="G9" s="45"/>
      <c r="H9" s="45"/>
      <c r="I9" s="44" t="s">
        <v>13</v>
      </c>
      <c r="J9" s="45"/>
      <c r="K9" s="45"/>
      <c r="L9" s="45"/>
      <c r="M9" s="45"/>
      <c r="N9" s="45"/>
      <c r="O9" s="6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2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4" t="s">
        <v>17</v>
      </c>
      <c r="AU9" s="45"/>
      <c r="AV9" s="45"/>
      <c r="AW9" s="45"/>
      <c r="AX9" s="45"/>
      <c r="AY9" s="45"/>
      <c r="AZ9" s="45"/>
      <c r="BA9" s="45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19</v>
      </c>
      <c r="BM9" s="48"/>
      <c r="BN9" s="49" t="s">
        <v>20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15">
      <c r="A10" s="2"/>
      <c r="B10" s="36" t="str">
        <f>データ!$N$6</f>
        <v>-</v>
      </c>
      <c r="C10" s="37"/>
      <c r="D10" s="37"/>
      <c r="E10" s="37"/>
      <c r="F10" s="37"/>
      <c r="G10" s="37"/>
      <c r="H10" s="37"/>
      <c r="I10" s="36">
        <f>データ!$O$6</f>
        <v>78.599999999999994</v>
      </c>
      <c r="J10" s="37"/>
      <c r="K10" s="37"/>
      <c r="L10" s="37"/>
      <c r="M10" s="37"/>
      <c r="N10" s="37"/>
      <c r="O10" s="64"/>
      <c r="P10" s="54">
        <f>データ!$P$6</f>
        <v>99.71</v>
      </c>
      <c r="Q10" s="54"/>
      <c r="R10" s="54"/>
      <c r="S10" s="54"/>
      <c r="T10" s="54"/>
      <c r="U10" s="54"/>
      <c r="V10" s="54"/>
      <c r="W10" s="65">
        <f>データ!$Q$6</f>
        <v>4400</v>
      </c>
      <c r="X10" s="65"/>
      <c r="Y10" s="65"/>
      <c r="Z10" s="65"/>
      <c r="AA10" s="65"/>
      <c r="AB10" s="65"/>
      <c r="AC10" s="65"/>
      <c r="AD10" s="2"/>
      <c r="AE10" s="2"/>
      <c r="AF10" s="2"/>
      <c r="AG10" s="2"/>
      <c r="AH10" s="2"/>
      <c r="AI10" s="2"/>
      <c r="AJ10" s="2"/>
      <c r="AK10" s="2"/>
      <c r="AL10" s="65">
        <f>データ!$U$6</f>
        <v>2394</v>
      </c>
      <c r="AM10" s="65"/>
      <c r="AN10" s="65"/>
      <c r="AO10" s="65"/>
      <c r="AP10" s="65"/>
      <c r="AQ10" s="65"/>
      <c r="AR10" s="65"/>
      <c r="AS10" s="65"/>
      <c r="AT10" s="36">
        <f>データ!$V$6</f>
        <v>2.66</v>
      </c>
      <c r="AU10" s="37"/>
      <c r="AV10" s="37"/>
      <c r="AW10" s="37"/>
      <c r="AX10" s="37"/>
      <c r="AY10" s="37"/>
      <c r="AZ10" s="37"/>
      <c r="BA10" s="37"/>
      <c r="BB10" s="54">
        <f>データ!$W$6</f>
        <v>900</v>
      </c>
      <c r="BC10" s="54"/>
      <c r="BD10" s="54"/>
      <c r="BE10" s="54"/>
      <c r="BF10" s="54"/>
      <c r="BG10" s="54"/>
      <c r="BH10" s="54"/>
      <c r="BI10" s="54"/>
      <c r="BJ10" s="2"/>
      <c r="BK10" s="2"/>
      <c r="BL10" s="55" t="s">
        <v>21</v>
      </c>
      <c r="BM10" s="56"/>
      <c r="BN10" s="57" t="s">
        <v>22</v>
      </c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8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15">
      <c r="A15" s="2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3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8" t="s">
        <v>111</v>
      </c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8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8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8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8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8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4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8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4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8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4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8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4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8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4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8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8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4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8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4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8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4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8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4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8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4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8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4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8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4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8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4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8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4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8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4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8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4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8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4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4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4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8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4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8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4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8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4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8" t="s">
        <v>109</v>
      </c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4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8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4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8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4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8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4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8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4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8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4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8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4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8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4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8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4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8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4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8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4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8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4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8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40"/>
    </row>
    <row r="60" spans="1:78" ht="13.5" customHeight="1" x14ac:dyDescent="0.15">
      <c r="A60" s="2"/>
      <c r="B60" s="41" t="s">
        <v>27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3"/>
      <c r="BK60" s="2"/>
      <c r="BL60" s="38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40"/>
    </row>
    <row r="61" spans="1:78" ht="13.5" customHeight="1" x14ac:dyDescent="0.15">
      <c r="A61" s="2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3"/>
      <c r="BK61" s="2"/>
      <c r="BL61" s="38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4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8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4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8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4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8" t="s">
        <v>110</v>
      </c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4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8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4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8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4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8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4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8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4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8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4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8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4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8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4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8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4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8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4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8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4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8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4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8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4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8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4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8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4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8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4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【102.02】</v>
      </c>
      <c r="F85" s="13" t="str">
        <f>データ!AS6</f>
        <v>【26.96】</v>
      </c>
      <c r="G85" s="13" t="str">
        <f>データ!BD6</f>
        <v>【142.39】</v>
      </c>
      <c r="H85" s="13" t="str">
        <f>データ!BO6</f>
        <v>【1,043.36】</v>
      </c>
      <c r="I85" s="13" t="str">
        <f>データ!BZ6</f>
        <v>【56.19】</v>
      </c>
      <c r="J85" s="13" t="str">
        <f>データ!CK6</f>
        <v>【285.60】</v>
      </c>
      <c r="K85" s="13" t="str">
        <f>データ!CV6</f>
        <v>【48.33】</v>
      </c>
      <c r="L85" s="13" t="str">
        <f>データ!DG6</f>
        <v>【70.34】</v>
      </c>
      <c r="M85" s="13" t="str">
        <f>データ!DR6</f>
        <v>【35.50】</v>
      </c>
      <c r="N85" s="13" t="str">
        <f>データ!EC6</f>
        <v>【16.16】</v>
      </c>
      <c r="O85" s="13" t="str">
        <f>データ!EN6</f>
        <v>【0.28】</v>
      </c>
    </row>
  </sheetData>
  <sheetProtection algorithmName="SHA-512" hashValue="4Ugf8J964o7CbK8T8EHaulMR9Qexm75zk9R9g7ra9+R5cnU/scmxAv480PiFc+Kg1bktoLZJjXXYaV42sra0rg==" saltValue="vHMujEBoM+29WC3gKx8fZQ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27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52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53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54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55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56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57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58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59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60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61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62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63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64</v>
      </c>
      <c r="B5" s="18"/>
      <c r="C5" s="18"/>
      <c r="D5" s="18"/>
      <c r="E5" s="18"/>
      <c r="F5" s="18"/>
      <c r="G5" s="18"/>
      <c r="H5" s="19" t="s">
        <v>65</v>
      </c>
      <c r="I5" s="19" t="s">
        <v>66</v>
      </c>
      <c r="J5" s="19" t="s">
        <v>67</v>
      </c>
      <c r="K5" s="19" t="s">
        <v>68</v>
      </c>
      <c r="L5" s="19" t="s">
        <v>69</v>
      </c>
      <c r="M5" s="19" t="s">
        <v>5</v>
      </c>
      <c r="N5" s="19" t="s">
        <v>70</v>
      </c>
      <c r="O5" s="19" t="s">
        <v>71</v>
      </c>
      <c r="P5" s="19" t="s">
        <v>72</v>
      </c>
      <c r="Q5" s="19" t="s">
        <v>73</v>
      </c>
      <c r="R5" s="19" t="s">
        <v>74</v>
      </c>
      <c r="S5" s="19" t="s">
        <v>75</v>
      </c>
      <c r="T5" s="19" t="s">
        <v>76</v>
      </c>
      <c r="U5" s="19" t="s">
        <v>77</v>
      </c>
      <c r="V5" s="19" t="s">
        <v>78</v>
      </c>
      <c r="W5" s="19" t="s">
        <v>79</v>
      </c>
      <c r="X5" s="19" t="s">
        <v>80</v>
      </c>
      <c r="Y5" s="19" t="s">
        <v>81</v>
      </c>
      <c r="Z5" s="19" t="s">
        <v>82</v>
      </c>
      <c r="AA5" s="19" t="s">
        <v>83</v>
      </c>
      <c r="AB5" s="19" t="s">
        <v>84</v>
      </c>
      <c r="AC5" s="19" t="s">
        <v>85</v>
      </c>
      <c r="AD5" s="19" t="s">
        <v>86</v>
      </c>
      <c r="AE5" s="19" t="s">
        <v>87</v>
      </c>
      <c r="AF5" s="19" t="s">
        <v>88</v>
      </c>
      <c r="AG5" s="19" t="s">
        <v>89</v>
      </c>
      <c r="AH5" s="19" t="s">
        <v>29</v>
      </c>
      <c r="AI5" s="19" t="s">
        <v>80</v>
      </c>
      <c r="AJ5" s="19" t="s">
        <v>81</v>
      </c>
      <c r="AK5" s="19" t="s">
        <v>82</v>
      </c>
      <c r="AL5" s="19" t="s">
        <v>83</v>
      </c>
      <c r="AM5" s="19" t="s">
        <v>84</v>
      </c>
      <c r="AN5" s="19" t="s">
        <v>85</v>
      </c>
      <c r="AO5" s="19" t="s">
        <v>86</v>
      </c>
      <c r="AP5" s="19" t="s">
        <v>87</v>
      </c>
      <c r="AQ5" s="19" t="s">
        <v>88</v>
      </c>
      <c r="AR5" s="19" t="s">
        <v>89</v>
      </c>
      <c r="AS5" s="19" t="s">
        <v>90</v>
      </c>
      <c r="AT5" s="19" t="s">
        <v>80</v>
      </c>
      <c r="AU5" s="19" t="s">
        <v>81</v>
      </c>
      <c r="AV5" s="19" t="s">
        <v>82</v>
      </c>
      <c r="AW5" s="19" t="s">
        <v>83</v>
      </c>
      <c r="AX5" s="19" t="s">
        <v>84</v>
      </c>
      <c r="AY5" s="19" t="s">
        <v>85</v>
      </c>
      <c r="AZ5" s="19" t="s">
        <v>86</v>
      </c>
      <c r="BA5" s="19" t="s">
        <v>87</v>
      </c>
      <c r="BB5" s="19" t="s">
        <v>88</v>
      </c>
      <c r="BC5" s="19" t="s">
        <v>89</v>
      </c>
      <c r="BD5" s="19" t="s">
        <v>90</v>
      </c>
      <c r="BE5" s="19" t="s">
        <v>80</v>
      </c>
      <c r="BF5" s="19" t="s">
        <v>81</v>
      </c>
      <c r="BG5" s="19" t="s">
        <v>82</v>
      </c>
      <c r="BH5" s="19" t="s">
        <v>83</v>
      </c>
      <c r="BI5" s="19" t="s">
        <v>84</v>
      </c>
      <c r="BJ5" s="19" t="s">
        <v>85</v>
      </c>
      <c r="BK5" s="19" t="s">
        <v>86</v>
      </c>
      <c r="BL5" s="19" t="s">
        <v>87</v>
      </c>
      <c r="BM5" s="19" t="s">
        <v>88</v>
      </c>
      <c r="BN5" s="19" t="s">
        <v>89</v>
      </c>
      <c r="BO5" s="19" t="s">
        <v>90</v>
      </c>
      <c r="BP5" s="19" t="s">
        <v>80</v>
      </c>
      <c r="BQ5" s="19" t="s">
        <v>81</v>
      </c>
      <c r="BR5" s="19" t="s">
        <v>82</v>
      </c>
      <c r="BS5" s="19" t="s">
        <v>83</v>
      </c>
      <c r="BT5" s="19" t="s">
        <v>84</v>
      </c>
      <c r="BU5" s="19" t="s">
        <v>85</v>
      </c>
      <c r="BV5" s="19" t="s">
        <v>86</v>
      </c>
      <c r="BW5" s="19" t="s">
        <v>87</v>
      </c>
      <c r="BX5" s="19" t="s">
        <v>88</v>
      </c>
      <c r="BY5" s="19" t="s">
        <v>89</v>
      </c>
      <c r="BZ5" s="19" t="s">
        <v>90</v>
      </c>
      <c r="CA5" s="19" t="s">
        <v>80</v>
      </c>
      <c r="CB5" s="19" t="s">
        <v>81</v>
      </c>
      <c r="CC5" s="19" t="s">
        <v>82</v>
      </c>
      <c r="CD5" s="19" t="s">
        <v>83</v>
      </c>
      <c r="CE5" s="19" t="s">
        <v>84</v>
      </c>
      <c r="CF5" s="19" t="s">
        <v>85</v>
      </c>
      <c r="CG5" s="19" t="s">
        <v>86</v>
      </c>
      <c r="CH5" s="19" t="s">
        <v>87</v>
      </c>
      <c r="CI5" s="19" t="s">
        <v>88</v>
      </c>
      <c r="CJ5" s="19" t="s">
        <v>89</v>
      </c>
      <c r="CK5" s="19" t="s">
        <v>90</v>
      </c>
      <c r="CL5" s="19" t="s">
        <v>80</v>
      </c>
      <c r="CM5" s="19" t="s">
        <v>81</v>
      </c>
      <c r="CN5" s="19" t="s">
        <v>82</v>
      </c>
      <c r="CO5" s="19" t="s">
        <v>83</v>
      </c>
      <c r="CP5" s="19" t="s">
        <v>84</v>
      </c>
      <c r="CQ5" s="19" t="s">
        <v>85</v>
      </c>
      <c r="CR5" s="19" t="s">
        <v>86</v>
      </c>
      <c r="CS5" s="19" t="s">
        <v>87</v>
      </c>
      <c r="CT5" s="19" t="s">
        <v>88</v>
      </c>
      <c r="CU5" s="19" t="s">
        <v>89</v>
      </c>
      <c r="CV5" s="19" t="s">
        <v>90</v>
      </c>
      <c r="CW5" s="19" t="s">
        <v>80</v>
      </c>
      <c r="CX5" s="19" t="s">
        <v>81</v>
      </c>
      <c r="CY5" s="19" t="s">
        <v>82</v>
      </c>
      <c r="CZ5" s="19" t="s">
        <v>83</v>
      </c>
      <c r="DA5" s="19" t="s">
        <v>84</v>
      </c>
      <c r="DB5" s="19" t="s">
        <v>85</v>
      </c>
      <c r="DC5" s="19" t="s">
        <v>86</v>
      </c>
      <c r="DD5" s="19" t="s">
        <v>87</v>
      </c>
      <c r="DE5" s="19" t="s">
        <v>88</v>
      </c>
      <c r="DF5" s="19" t="s">
        <v>89</v>
      </c>
      <c r="DG5" s="19" t="s">
        <v>90</v>
      </c>
      <c r="DH5" s="19" t="s">
        <v>80</v>
      </c>
      <c r="DI5" s="19" t="s">
        <v>81</v>
      </c>
      <c r="DJ5" s="19" t="s">
        <v>82</v>
      </c>
      <c r="DK5" s="19" t="s">
        <v>83</v>
      </c>
      <c r="DL5" s="19" t="s">
        <v>84</v>
      </c>
      <c r="DM5" s="19" t="s">
        <v>85</v>
      </c>
      <c r="DN5" s="19" t="s">
        <v>86</v>
      </c>
      <c r="DO5" s="19" t="s">
        <v>87</v>
      </c>
      <c r="DP5" s="19" t="s">
        <v>88</v>
      </c>
      <c r="DQ5" s="19" t="s">
        <v>89</v>
      </c>
      <c r="DR5" s="19" t="s">
        <v>90</v>
      </c>
      <c r="DS5" s="19" t="s">
        <v>80</v>
      </c>
      <c r="DT5" s="19" t="s">
        <v>81</v>
      </c>
      <c r="DU5" s="19" t="s">
        <v>82</v>
      </c>
      <c r="DV5" s="19" t="s">
        <v>83</v>
      </c>
      <c r="DW5" s="19" t="s">
        <v>84</v>
      </c>
      <c r="DX5" s="19" t="s">
        <v>85</v>
      </c>
      <c r="DY5" s="19" t="s">
        <v>86</v>
      </c>
      <c r="DZ5" s="19" t="s">
        <v>87</v>
      </c>
      <c r="EA5" s="19" t="s">
        <v>88</v>
      </c>
      <c r="EB5" s="19" t="s">
        <v>89</v>
      </c>
      <c r="EC5" s="19" t="s">
        <v>90</v>
      </c>
      <c r="ED5" s="19" t="s">
        <v>80</v>
      </c>
      <c r="EE5" s="19" t="s">
        <v>81</v>
      </c>
      <c r="EF5" s="19" t="s">
        <v>82</v>
      </c>
      <c r="EG5" s="19" t="s">
        <v>83</v>
      </c>
      <c r="EH5" s="19" t="s">
        <v>84</v>
      </c>
      <c r="EI5" s="19" t="s">
        <v>85</v>
      </c>
      <c r="EJ5" s="19" t="s">
        <v>86</v>
      </c>
      <c r="EK5" s="19" t="s">
        <v>87</v>
      </c>
      <c r="EL5" s="19" t="s">
        <v>88</v>
      </c>
      <c r="EM5" s="19" t="s">
        <v>89</v>
      </c>
      <c r="EN5" s="19" t="s">
        <v>90</v>
      </c>
    </row>
    <row r="6" spans="1:144" s="23" customFormat="1" x14ac:dyDescent="0.15">
      <c r="A6" s="15" t="s">
        <v>91</v>
      </c>
      <c r="B6" s="20">
        <f>B7</f>
        <v>2024</v>
      </c>
      <c r="C6" s="20">
        <f t="shared" ref="C6:W6" si="3">C7</f>
        <v>134210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5</v>
      </c>
      <c r="H6" s="20" t="str">
        <f t="shared" si="3"/>
        <v>東京都　小笠原村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C3</v>
      </c>
      <c r="M6" s="20" t="str">
        <f t="shared" si="3"/>
        <v>自治体職員</v>
      </c>
      <c r="N6" s="21" t="str">
        <f t="shared" si="3"/>
        <v>-</v>
      </c>
      <c r="O6" s="21">
        <f t="shared" si="3"/>
        <v>78.599999999999994</v>
      </c>
      <c r="P6" s="21">
        <f t="shared" si="3"/>
        <v>99.71</v>
      </c>
      <c r="Q6" s="21">
        <f t="shared" si="3"/>
        <v>4400</v>
      </c>
      <c r="R6" s="21">
        <f t="shared" si="3"/>
        <v>2496</v>
      </c>
      <c r="S6" s="21">
        <f t="shared" si="3"/>
        <v>113.04</v>
      </c>
      <c r="T6" s="21">
        <f t="shared" si="3"/>
        <v>22.08</v>
      </c>
      <c r="U6" s="21">
        <f t="shared" si="3"/>
        <v>2394</v>
      </c>
      <c r="V6" s="21">
        <f t="shared" si="3"/>
        <v>2.66</v>
      </c>
      <c r="W6" s="21">
        <f t="shared" si="3"/>
        <v>900</v>
      </c>
      <c r="X6" s="22" t="str">
        <f>IF(X7="",NA(),X7)</f>
        <v>-</v>
      </c>
      <c r="Y6" s="22" t="str">
        <f t="shared" ref="Y6:AG6" si="4">IF(Y7="",NA(),Y7)</f>
        <v>-</v>
      </c>
      <c r="Z6" s="22" t="str">
        <f t="shared" si="4"/>
        <v>-</v>
      </c>
      <c r="AA6" s="22" t="str">
        <f t="shared" si="4"/>
        <v>-</v>
      </c>
      <c r="AB6" s="22">
        <f t="shared" si="4"/>
        <v>105.9</v>
      </c>
      <c r="AC6" s="22" t="str">
        <f t="shared" si="4"/>
        <v>-</v>
      </c>
      <c r="AD6" s="22" t="str">
        <f t="shared" si="4"/>
        <v>-</v>
      </c>
      <c r="AE6" s="22" t="str">
        <f t="shared" si="4"/>
        <v>-</v>
      </c>
      <c r="AF6" s="22" t="str">
        <f t="shared" si="4"/>
        <v>-</v>
      </c>
      <c r="AG6" s="22">
        <f t="shared" si="4"/>
        <v>101.77</v>
      </c>
      <c r="AH6" s="21" t="str">
        <f>IF(AH7="","",IF(AH7="-","【-】","【"&amp;SUBSTITUTE(TEXT(AH7,"#,##0.00"),"-","△")&amp;"】"))</f>
        <v>【102.02】</v>
      </c>
      <c r="AI6" s="22" t="str">
        <f>IF(AI7="",NA(),AI7)</f>
        <v>-</v>
      </c>
      <c r="AJ6" s="22" t="str">
        <f t="shared" ref="AJ6:AR6" si="5">IF(AJ7="",NA(),AJ7)</f>
        <v>-</v>
      </c>
      <c r="AK6" s="22" t="str">
        <f t="shared" si="5"/>
        <v>-</v>
      </c>
      <c r="AL6" s="22" t="str">
        <f t="shared" si="5"/>
        <v>-</v>
      </c>
      <c r="AM6" s="21">
        <f t="shared" si="5"/>
        <v>0</v>
      </c>
      <c r="AN6" s="22" t="str">
        <f t="shared" si="5"/>
        <v>-</v>
      </c>
      <c r="AO6" s="22" t="str">
        <f t="shared" si="5"/>
        <v>-</v>
      </c>
      <c r="AP6" s="22" t="str">
        <f t="shared" si="5"/>
        <v>-</v>
      </c>
      <c r="AQ6" s="22" t="str">
        <f t="shared" si="5"/>
        <v>-</v>
      </c>
      <c r="AR6" s="22">
        <f t="shared" si="5"/>
        <v>16.12</v>
      </c>
      <c r="AS6" s="21" t="str">
        <f>IF(AS7="","",IF(AS7="-","【-】","【"&amp;SUBSTITUTE(TEXT(AS7,"#,##0.00"),"-","△")&amp;"】"))</f>
        <v>【26.96】</v>
      </c>
      <c r="AT6" s="22" t="str">
        <f>IF(AT7="",NA(),AT7)</f>
        <v>-</v>
      </c>
      <c r="AU6" s="22" t="str">
        <f t="shared" ref="AU6:BC6" si="6">IF(AU7="",NA(),AU7)</f>
        <v>-</v>
      </c>
      <c r="AV6" s="22" t="str">
        <f t="shared" si="6"/>
        <v>-</v>
      </c>
      <c r="AW6" s="22" t="str">
        <f t="shared" si="6"/>
        <v>-</v>
      </c>
      <c r="AX6" s="22">
        <f t="shared" si="6"/>
        <v>63.78</v>
      </c>
      <c r="AY6" s="22" t="str">
        <f t="shared" si="6"/>
        <v>-</v>
      </c>
      <c r="AZ6" s="22" t="str">
        <f t="shared" si="6"/>
        <v>-</v>
      </c>
      <c r="BA6" s="22" t="str">
        <f t="shared" si="6"/>
        <v>-</v>
      </c>
      <c r="BB6" s="22" t="str">
        <f t="shared" si="6"/>
        <v>-</v>
      </c>
      <c r="BC6" s="22">
        <f t="shared" si="6"/>
        <v>157.71</v>
      </c>
      <c r="BD6" s="21" t="str">
        <f>IF(BD7="","",IF(BD7="-","【-】","【"&amp;SUBSTITUTE(TEXT(BD7,"#,##0.00"),"-","△")&amp;"】"))</f>
        <v>【142.39】</v>
      </c>
      <c r="BE6" s="22" t="str">
        <f>IF(BE7="",NA(),BE7)</f>
        <v>-</v>
      </c>
      <c r="BF6" s="22" t="str">
        <f t="shared" ref="BF6:BN6" si="7">IF(BF7="",NA(),BF7)</f>
        <v>-</v>
      </c>
      <c r="BG6" s="22" t="str">
        <f t="shared" si="7"/>
        <v>-</v>
      </c>
      <c r="BH6" s="22" t="str">
        <f t="shared" si="7"/>
        <v>-</v>
      </c>
      <c r="BI6" s="22">
        <f t="shared" si="7"/>
        <v>1277.8499999999999</v>
      </c>
      <c r="BJ6" s="22" t="str">
        <f t="shared" si="7"/>
        <v>-</v>
      </c>
      <c r="BK6" s="22" t="str">
        <f t="shared" si="7"/>
        <v>-</v>
      </c>
      <c r="BL6" s="22" t="str">
        <f t="shared" si="7"/>
        <v>-</v>
      </c>
      <c r="BM6" s="22" t="str">
        <f t="shared" si="7"/>
        <v>-</v>
      </c>
      <c r="BN6" s="22">
        <f t="shared" si="7"/>
        <v>958.97</v>
      </c>
      <c r="BO6" s="21" t="str">
        <f>IF(BO7="","",IF(BO7="-","【-】","【"&amp;SUBSTITUTE(TEXT(BO7,"#,##0.00"),"-","△")&amp;"】"))</f>
        <v>【1,043.36】</v>
      </c>
      <c r="BP6" s="22" t="str">
        <f>IF(BP7="",NA(),BP7)</f>
        <v>-</v>
      </c>
      <c r="BQ6" s="22" t="str">
        <f t="shared" ref="BQ6:BY6" si="8">IF(BQ7="",NA(),BQ7)</f>
        <v>-</v>
      </c>
      <c r="BR6" s="22" t="str">
        <f t="shared" si="8"/>
        <v>-</v>
      </c>
      <c r="BS6" s="22" t="str">
        <f t="shared" si="8"/>
        <v>-</v>
      </c>
      <c r="BT6" s="22">
        <f t="shared" si="8"/>
        <v>40.700000000000003</v>
      </c>
      <c r="BU6" s="22" t="str">
        <f t="shared" si="8"/>
        <v>-</v>
      </c>
      <c r="BV6" s="22" t="str">
        <f t="shared" si="8"/>
        <v>-</v>
      </c>
      <c r="BW6" s="22" t="str">
        <f t="shared" si="8"/>
        <v>-</v>
      </c>
      <c r="BX6" s="22" t="str">
        <f t="shared" si="8"/>
        <v>-</v>
      </c>
      <c r="BY6" s="22">
        <f t="shared" si="8"/>
        <v>61.25</v>
      </c>
      <c r="BZ6" s="21" t="str">
        <f>IF(BZ7="","",IF(BZ7="-","【-】","【"&amp;SUBSTITUTE(TEXT(BZ7,"#,##0.00"),"-","△")&amp;"】"))</f>
        <v>【56.19】</v>
      </c>
      <c r="CA6" s="22" t="str">
        <f>IF(CA7="",NA(),CA7)</f>
        <v>-</v>
      </c>
      <c r="CB6" s="22" t="str">
        <f t="shared" ref="CB6:CJ6" si="9">IF(CB7="",NA(),CB7)</f>
        <v>-</v>
      </c>
      <c r="CC6" s="22" t="str">
        <f t="shared" si="9"/>
        <v>-</v>
      </c>
      <c r="CD6" s="22" t="str">
        <f t="shared" si="9"/>
        <v>-</v>
      </c>
      <c r="CE6" s="22">
        <f t="shared" si="9"/>
        <v>755</v>
      </c>
      <c r="CF6" s="22" t="str">
        <f t="shared" si="9"/>
        <v>-</v>
      </c>
      <c r="CG6" s="22" t="str">
        <f t="shared" si="9"/>
        <v>-</v>
      </c>
      <c r="CH6" s="22" t="str">
        <f t="shared" si="9"/>
        <v>-</v>
      </c>
      <c r="CI6" s="22" t="str">
        <f t="shared" si="9"/>
        <v>-</v>
      </c>
      <c r="CJ6" s="22">
        <f t="shared" si="9"/>
        <v>279.83</v>
      </c>
      <c r="CK6" s="21" t="str">
        <f>IF(CK7="","",IF(CK7="-","【-】","【"&amp;SUBSTITUTE(TEXT(CK7,"#,##0.00"),"-","△")&amp;"】"))</f>
        <v>【285.60】</v>
      </c>
      <c r="CL6" s="22" t="str">
        <f>IF(CL7="",NA(),CL7)</f>
        <v>-</v>
      </c>
      <c r="CM6" s="22" t="str">
        <f t="shared" ref="CM6:CU6" si="10">IF(CM7="",NA(),CM7)</f>
        <v>-</v>
      </c>
      <c r="CN6" s="22" t="str">
        <f t="shared" si="10"/>
        <v>-</v>
      </c>
      <c r="CO6" s="22" t="str">
        <f t="shared" si="10"/>
        <v>-</v>
      </c>
      <c r="CP6" s="22">
        <f t="shared" si="10"/>
        <v>58.24</v>
      </c>
      <c r="CQ6" s="22" t="str">
        <f t="shared" si="10"/>
        <v>-</v>
      </c>
      <c r="CR6" s="22" t="str">
        <f t="shared" si="10"/>
        <v>-</v>
      </c>
      <c r="CS6" s="22" t="str">
        <f t="shared" si="10"/>
        <v>-</v>
      </c>
      <c r="CT6" s="22" t="str">
        <f t="shared" si="10"/>
        <v>-</v>
      </c>
      <c r="CU6" s="22">
        <f t="shared" si="10"/>
        <v>54.69</v>
      </c>
      <c r="CV6" s="21" t="str">
        <f>IF(CV7="","",IF(CV7="-","【-】","【"&amp;SUBSTITUTE(TEXT(CV7,"#,##0.00"),"-","△")&amp;"】"))</f>
        <v>【48.33】</v>
      </c>
      <c r="CW6" s="22" t="str">
        <f>IF(CW7="",NA(),CW7)</f>
        <v>-</v>
      </c>
      <c r="CX6" s="22" t="str">
        <f t="shared" ref="CX6:DF6" si="11">IF(CX7="",NA(),CX7)</f>
        <v>-</v>
      </c>
      <c r="CY6" s="22" t="str">
        <f t="shared" si="11"/>
        <v>-</v>
      </c>
      <c r="CZ6" s="22" t="str">
        <f t="shared" si="11"/>
        <v>-</v>
      </c>
      <c r="DA6" s="22">
        <f t="shared" si="11"/>
        <v>91.63</v>
      </c>
      <c r="DB6" s="22" t="str">
        <f t="shared" si="11"/>
        <v>-</v>
      </c>
      <c r="DC6" s="22" t="str">
        <f t="shared" si="11"/>
        <v>-</v>
      </c>
      <c r="DD6" s="22" t="str">
        <f t="shared" si="11"/>
        <v>-</v>
      </c>
      <c r="DE6" s="22" t="str">
        <f t="shared" si="11"/>
        <v>-</v>
      </c>
      <c r="DF6" s="22">
        <f t="shared" si="11"/>
        <v>71.44</v>
      </c>
      <c r="DG6" s="21" t="str">
        <f>IF(DG7="","",IF(DG7="-","【-】","【"&amp;SUBSTITUTE(TEXT(DG7,"#,##0.00"),"-","△")&amp;"】"))</f>
        <v>【70.34】</v>
      </c>
      <c r="DH6" s="22" t="str">
        <f>IF(DH7="",NA(),DH7)</f>
        <v>-</v>
      </c>
      <c r="DI6" s="22" t="str">
        <f t="shared" ref="DI6:DQ6" si="12">IF(DI7="",NA(),DI7)</f>
        <v>-</v>
      </c>
      <c r="DJ6" s="22" t="str">
        <f t="shared" si="12"/>
        <v>-</v>
      </c>
      <c r="DK6" s="22" t="str">
        <f t="shared" si="12"/>
        <v>-</v>
      </c>
      <c r="DL6" s="22">
        <f t="shared" si="12"/>
        <v>6.79</v>
      </c>
      <c r="DM6" s="22" t="str">
        <f t="shared" si="12"/>
        <v>-</v>
      </c>
      <c r="DN6" s="22" t="str">
        <f t="shared" si="12"/>
        <v>-</v>
      </c>
      <c r="DO6" s="22" t="str">
        <f t="shared" si="12"/>
        <v>-</v>
      </c>
      <c r="DP6" s="22" t="str">
        <f t="shared" si="12"/>
        <v>-</v>
      </c>
      <c r="DQ6" s="22">
        <f t="shared" si="12"/>
        <v>37.1</v>
      </c>
      <c r="DR6" s="21" t="str">
        <f>IF(DR7="","",IF(DR7="-","【-】","【"&amp;SUBSTITUTE(TEXT(DR7,"#,##0.00"),"-","△")&amp;"】"))</f>
        <v>【35.50】</v>
      </c>
      <c r="DS6" s="22" t="str">
        <f>IF(DS7="",NA(),DS7)</f>
        <v>-</v>
      </c>
      <c r="DT6" s="22" t="str">
        <f t="shared" ref="DT6:EB6" si="13">IF(DT7="",NA(),DT7)</f>
        <v>-</v>
      </c>
      <c r="DU6" s="22" t="str">
        <f t="shared" si="13"/>
        <v>-</v>
      </c>
      <c r="DV6" s="22" t="str">
        <f t="shared" si="13"/>
        <v>-</v>
      </c>
      <c r="DW6" s="22">
        <f t="shared" si="13"/>
        <v>68.25</v>
      </c>
      <c r="DX6" s="22" t="str">
        <f t="shared" si="13"/>
        <v>-</v>
      </c>
      <c r="DY6" s="22" t="str">
        <f t="shared" si="13"/>
        <v>-</v>
      </c>
      <c r="DZ6" s="22" t="str">
        <f t="shared" si="13"/>
        <v>-</v>
      </c>
      <c r="EA6" s="22" t="str">
        <f t="shared" si="13"/>
        <v>-</v>
      </c>
      <c r="EB6" s="22">
        <f t="shared" si="13"/>
        <v>18.22</v>
      </c>
      <c r="EC6" s="21" t="str">
        <f>IF(EC7="","",IF(EC7="-","【-】","【"&amp;SUBSTITUTE(TEXT(EC7,"#,##0.00"),"-","△")&amp;"】"))</f>
        <v>【16.16】</v>
      </c>
      <c r="ED6" s="22" t="str">
        <f>IF(ED7="",NA(),ED7)</f>
        <v>-</v>
      </c>
      <c r="EE6" s="22" t="str">
        <f t="shared" ref="EE6:EM6" si="14">IF(EE7="",NA(),EE7)</f>
        <v>-</v>
      </c>
      <c r="EF6" s="22" t="str">
        <f t="shared" si="14"/>
        <v>-</v>
      </c>
      <c r="EG6" s="22" t="str">
        <f t="shared" si="14"/>
        <v>-</v>
      </c>
      <c r="EH6" s="22">
        <f t="shared" si="14"/>
        <v>0.56000000000000005</v>
      </c>
      <c r="EI6" s="22" t="str">
        <f t="shared" si="14"/>
        <v>-</v>
      </c>
      <c r="EJ6" s="22" t="str">
        <f t="shared" si="14"/>
        <v>-</v>
      </c>
      <c r="EK6" s="22" t="str">
        <f t="shared" si="14"/>
        <v>-</v>
      </c>
      <c r="EL6" s="22" t="str">
        <f t="shared" si="14"/>
        <v>-</v>
      </c>
      <c r="EM6" s="22">
        <f t="shared" si="14"/>
        <v>0.32</v>
      </c>
      <c r="EN6" s="21" t="str">
        <f>IF(EN7="","",IF(EN7="-","【-】","【"&amp;SUBSTITUTE(TEXT(EN7,"#,##0.00"),"-","△")&amp;"】"))</f>
        <v>【0.28】</v>
      </c>
    </row>
    <row r="7" spans="1:144" s="23" customFormat="1" x14ac:dyDescent="0.15">
      <c r="A7" s="15"/>
      <c r="B7" s="24">
        <v>2024</v>
      </c>
      <c r="C7" s="24">
        <v>134210</v>
      </c>
      <c r="D7" s="24">
        <v>46</v>
      </c>
      <c r="E7" s="24">
        <v>1</v>
      </c>
      <c r="F7" s="24">
        <v>0</v>
      </c>
      <c r="G7" s="24">
        <v>5</v>
      </c>
      <c r="H7" s="24" t="s">
        <v>92</v>
      </c>
      <c r="I7" s="24" t="s">
        <v>93</v>
      </c>
      <c r="J7" s="24" t="s">
        <v>94</v>
      </c>
      <c r="K7" s="24" t="s">
        <v>95</v>
      </c>
      <c r="L7" s="24" t="s">
        <v>96</v>
      </c>
      <c r="M7" s="24" t="s">
        <v>97</v>
      </c>
      <c r="N7" s="25" t="s">
        <v>98</v>
      </c>
      <c r="O7" s="25">
        <v>78.599999999999994</v>
      </c>
      <c r="P7" s="25">
        <v>99.71</v>
      </c>
      <c r="Q7" s="25">
        <v>4400</v>
      </c>
      <c r="R7" s="25">
        <v>2496</v>
      </c>
      <c r="S7" s="25">
        <v>113.04</v>
      </c>
      <c r="T7" s="25">
        <v>22.08</v>
      </c>
      <c r="U7" s="25">
        <v>2394</v>
      </c>
      <c r="V7" s="25">
        <v>2.66</v>
      </c>
      <c r="W7" s="25">
        <v>900</v>
      </c>
      <c r="X7" s="25" t="s">
        <v>98</v>
      </c>
      <c r="Y7" s="25" t="s">
        <v>98</v>
      </c>
      <c r="Z7" s="25" t="s">
        <v>98</v>
      </c>
      <c r="AA7" s="25" t="s">
        <v>98</v>
      </c>
      <c r="AB7" s="25">
        <v>105.9</v>
      </c>
      <c r="AC7" s="25" t="s">
        <v>98</v>
      </c>
      <c r="AD7" s="25" t="s">
        <v>98</v>
      </c>
      <c r="AE7" s="25" t="s">
        <v>98</v>
      </c>
      <c r="AF7" s="25" t="s">
        <v>98</v>
      </c>
      <c r="AG7" s="25">
        <v>101.77</v>
      </c>
      <c r="AH7" s="25">
        <v>102.02</v>
      </c>
      <c r="AI7" s="25" t="s">
        <v>98</v>
      </c>
      <c r="AJ7" s="25" t="s">
        <v>98</v>
      </c>
      <c r="AK7" s="25" t="s">
        <v>98</v>
      </c>
      <c r="AL7" s="25" t="s">
        <v>98</v>
      </c>
      <c r="AM7" s="25">
        <v>0</v>
      </c>
      <c r="AN7" s="25" t="s">
        <v>98</v>
      </c>
      <c r="AO7" s="25" t="s">
        <v>98</v>
      </c>
      <c r="AP7" s="25" t="s">
        <v>98</v>
      </c>
      <c r="AQ7" s="25" t="s">
        <v>98</v>
      </c>
      <c r="AR7" s="25">
        <v>16.12</v>
      </c>
      <c r="AS7" s="25">
        <v>26.96</v>
      </c>
      <c r="AT7" s="25" t="s">
        <v>98</v>
      </c>
      <c r="AU7" s="25" t="s">
        <v>98</v>
      </c>
      <c r="AV7" s="25" t="s">
        <v>98</v>
      </c>
      <c r="AW7" s="25" t="s">
        <v>98</v>
      </c>
      <c r="AX7" s="25">
        <v>63.78</v>
      </c>
      <c r="AY7" s="25" t="s">
        <v>98</v>
      </c>
      <c r="AZ7" s="25" t="s">
        <v>98</v>
      </c>
      <c r="BA7" s="25" t="s">
        <v>98</v>
      </c>
      <c r="BB7" s="25" t="s">
        <v>98</v>
      </c>
      <c r="BC7" s="25">
        <v>157.71</v>
      </c>
      <c r="BD7" s="25">
        <v>142.38999999999999</v>
      </c>
      <c r="BE7" s="25" t="s">
        <v>98</v>
      </c>
      <c r="BF7" s="25" t="s">
        <v>98</v>
      </c>
      <c r="BG7" s="25" t="s">
        <v>98</v>
      </c>
      <c r="BH7" s="25" t="s">
        <v>98</v>
      </c>
      <c r="BI7" s="25">
        <v>1277.8499999999999</v>
      </c>
      <c r="BJ7" s="25" t="s">
        <v>98</v>
      </c>
      <c r="BK7" s="25" t="s">
        <v>98</v>
      </c>
      <c r="BL7" s="25" t="s">
        <v>98</v>
      </c>
      <c r="BM7" s="25" t="s">
        <v>98</v>
      </c>
      <c r="BN7" s="25">
        <v>958.97</v>
      </c>
      <c r="BO7" s="25">
        <v>1043.3599999999999</v>
      </c>
      <c r="BP7" s="25" t="s">
        <v>98</v>
      </c>
      <c r="BQ7" s="25" t="s">
        <v>98</v>
      </c>
      <c r="BR7" s="25" t="s">
        <v>98</v>
      </c>
      <c r="BS7" s="25" t="s">
        <v>98</v>
      </c>
      <c r="BT7" s="25">
        <v>40.700000000000003</v>
      </c>
      <c r="BU7" s="25" t="s">
        <v>98</v>
      </c>
      <c r="BV7" s="25" t="s">
        <v>98</v>
      </c>
      <c r="BW7" s="25" t="s">
        <v>98</v>
      </c>
      <c r="BX7" s="25" t="s">
        <v>98</v>
      </c>
      <c r="BY7" s="25">
        <v>61.25</v>
      </c>
      <c r="BZ7" s="25">
        <v>56.19</v>
      </c>
      <c r="CA7" s="25" t="s">
        <v>98</v>
      </c>
      <c r="CB7" s="25" t="s">
        <v>98</v>
      </c>
      <c r="CC7" s="25" t="s">
        <v>98</v>
      </c>
      <c r="CD7" s="25" t="s">
        <v>98</v>
      </c>
      <c r="CE7" s="25">
        <v>755</v>
      </c>
      <c r="CF7" s="25" t="s">
        <v>98</v>
      </c>
      <c r="CG7" s="25" t="s">
        <v>98</v>
      </c>
      <c r="CH7" s="25" t="s">
        <v>98</v>
      </c>
      <c r="CI7" s="25" t="s">
        <v>98</v>
      </c>
      <c r="CJ7" s="25">
        <v>279.83</v>
      </c>
      <c r="CK7" s="25">
        <v>285.60000000000002</v>
      </c>
      <c r="CL7" s="25" t="s">
        <v>98</v>
      </c>
      <c r="CM7" s="25" t="s">
        <v>98</v>
      </c>
      <c r="CN7" s="25" t="s">
        <v>98</v>
      </c>
      <c r="CO7" s="25" t="s">
        <v>98</v>
      </c>
      <c r="CP7" s="25">
        <v>58.24</v>
      </c>
      <c r="CQ7" s="25" t="s">
        <v>98</v>
      </c>
      <c r="CR7" s="25" t="s">
        <v>98</v>
      </c>
      <c r="CS7" s="25" t="s">
        <v>98</v>
      </c>
      <c r="CT7" s="25" t="s">
        <v>98</v>
      </c>
      <c r="CU7" s="25">
        <v>54.69</v>
      </c>
      <c r="CV7" s="25">
        <v>48.33</v>
      </c>
      <c r="CW7" s="25" t="s">
        <v>98</v>
      </c>
      <c r="CX7" s="25" t="s">
        <v>98</v>
      </c>
      <c r="CY7" s="25" t="s">
        <v>98</v>
      </c>
      <c r="CZ7" s="25" t="s">
        <v>98</v>
      </c>
      <c r="DA7" s="25">
        <v>91.63</v>
      </c>
      <c r="DB7" s="25" t="s">
        <v>98</v>
      </c>
      <c r="DC7" s="25" t="s">
        <v>98</v>
      </c>
      <c r="DD7" s="25" t="s">
        <v>98</v>
      </c>
      <c r="DE7" s="25" t="s">
        <v>98</v>
      </c>
      <c r="DF7" s="25">
        <v>71.44</v>
      </c>
      <c r="DG7" s="25">
        <v>70.34</v>
      </c>
      <c r="DH7" s="25" t="s">
        <v>98</v>
      </c>
      <c r="DI7" s="25" t="s">
        <v>98</v>
      </c>
      <c r="DJ7" s="25" t="s">
        <v>98</v>
      </c>
      <c r="DK7" s="25" t="s">
        <v>98</v>
      </c>
      <c r="DL7" s="25">
        <v>6.79</v>
      </c>
      <c r="DM7" s="25" t="s">
        <v>98</v>
      </c>
      <c r="DN7" s="25" t="s">
        <v>98</v>
      </c>
      <c r="DO7" s="25" t="s">
        <v>98</v>
      </c>
      <c r="DP7" s="25" t="s">
        <v>98</v>
      </c>
      <c r="DQ7" s="25">
        <v>37.1</v>
      </c>
      <c r="DR7" s="25">
        <v>35.5</v>
      </c>
      <c r="DS7" s="25" t="s">
        <v>98</v>
      </c>
      <c r="DT7" s="25" t="s">
        <v>98</v>
      </c>
      <c r="DU7" s="25" t="s">
        <v>98</v>
      </c>
      <c r="DV7" s="25" t="s">
        <v>98</v>
      </c>
      <c r="DW7" s="25">
        <v>68.25</v>
      </c>
      <c r="DX7" s="25" t="s">
        <v>98</v>
      </c>
      <c r="DY7" s="25" t="s">
        <v>98</v>
      </c>
      <c r="DZ7" s="25" t="s">
        <v>98</v>
      </c>
      <c r="EA7" s="25" t="s">
        <v>98</v>
      </c>
      <c r="EB7" s="25">
        <v>18.22</v>
      </c>
      <c r="EC7" s="25">
        <v>16.16</v>
      </c>
      <c r="ED7" s="25" t="s">
        <v>98</v>
      </c>
      <c r="EE7" s="25" t="s">
        <v>98</v>
      </c>
      <c r="EF7" s="25" t="s">
        <v>98</v>
      </c>
      <c r="EG7" s="25" t="s">
        <v>98</v>
      </c>
      <c r="EH7" s="25">
        <v>0.56000000000000005</v>
      </c>
      <c r="EI7" s="25" t="s">
        <v>98</v>
      </c>
      <c r="EJ7" s="25" t="s">
        <v>98</v>
      </c>
      <c r="EK7" s="25" t="s">
        <v>98</v>
      </c>
      <c r="EL7" s="25" t="s">
        <v>98</v>
      </c>
      <c r="EM7" s="25">
        <v>0.32</v>
      </c>
      <c r="EN7" s="25">
        <v>0.28000000000000003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99</v>
      </c>
      <c r="C9" s="28" t="s">
        <v>100</v>
      </c>
      <c r="D9" s="28" t="s">
        <v>101</v>
      </c>
      <c r="E9" s="28" t="s">
        <v>102</v>
      </c>
      <c r="F9" s="28" t="s">
        <v>103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104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105</v>
      </c>
    </row>
    <row r="13" spans="1:144" x14ac:dyDescent="0.15">
      <c r="B13" t="s">
        <v>106</v>
      </c>
      <c r="C13" t="s">
        <v>106</v>
      </c>
      <c r="D13" t="s">
        <v>107</v>
      </c>
      <c r="E13" t="s">
        <v>106</v>
      </c>
      <c r="F13" t="s">
        <v>106</v>
      </c>
      <c r="G13" t="s">
        <v>108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老松　宏孝</cp:lastModifiedBy>
  <dcterms:created xsi:type="dcterms:W3CDTF">2025-12-12T09:14:56Z</dcterms:created>
  <dcterms:modified xsi:type="dcterms:W3CDTF">2026-01-20T07:43:25Z</dcterms:modified>
  <cp:category/>
</cp:coreProperties>
</file>