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chihousai-s\03_公営企業\03-通年業務\15- 2月_経営比較分析表★\R6年度\R7.1.21【総務省23〆】公営企業に係る経営比較分析表（令和５年度決算）の分析等について（依頼）\04_団体→都\39 小笠原村●\"/>
    </mc:Choice>
  </mc:AlternateContent>
  <xr:revisionPtr revIDLastSave="0" documentId="13_ncr:1_{792D418D-B153-4242-99BF-30E07DB33F07}" xr6:coauthVersionLast="47" xr6:coauthVersionMax="47" xr10:uidLastSave="{00000000-0000-0000-0000-000000000000}"/>
  <workbookProtection workbookAlgorithmName="SHA-512" workbookHashValue="sVdkOr5eLr6hp97JZx5LpZRSh3ZBlqlH2pK9i43X7Di2n2Q5B44p2WQ0XLbHER0T2E45N3pqJ54pIG/4tkdWMg==" workbookSaltValue="RK8zn+2VI0ugDVugVWYlPA==" workbookSpinCount="100000" lockStructure="1"/>
  <bookViews>
    <workbookView xWindow="2868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H86" i="4"/>
  <c r="E86" i="4"/>
  <c r="AL8" i="4"/>
  <c r="P8" i="4"/>
  <c r="I8" i="4"/>
</calcChain>
</file>

<file path=xl/sharedStrings.xml><?xml version="1.0" encoding="utf-8"?>
<sst xmlns="http://schemas.openxmlformats.org/spreadsheetml/2006/main" count="247" uniqueCount="120">
  <si>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</si>
  <si>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</si>
  <si>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</si>
  <si>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</si>
  <si>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</si>
  <si>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</si>
  <si>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</si>
  <si>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</si>
  <si>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</si>
  <si>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</si>
  <si>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</si>
  <si>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</si>
  <si>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</si>
  <si>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</si>
  <si>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</si>
  <si>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</si>
  <si>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</si>
  <si>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</si>
  <si>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</si>
  <si>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</si>
  <si>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</si>
  <si>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</si>
  <si>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</si>
  <si>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</si>
  <si>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</si>
  <si>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</si>
  <si>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</si>
  <si>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</si>
  <si>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</si>
  <si>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</si>
  <si>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</si>
  <si>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</si>
  <si>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</si>
  <si>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</si>
  <si>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</si>
  <si>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</si>
  <si>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</si>
  <si>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</si>
  <si>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</si>
  <si>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</si>
  <si>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</si>
  <si>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</si>
  <si>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</si>
  <si>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</si>
  <si>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</si>
  <si>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</si>
  <si>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</si>
  <si>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</si>
  <si>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</si>
  <si>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</si>
  <si>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</si>
  <si>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</si>
  <si>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</si>
  <si>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</si>
  <si>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</si>
  <si>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</si>
  <si>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</si>
  <si>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</si>
  <si>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</si>
  <si>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</si>
  <si>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</si>
  <si>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</si>
  <si>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</si>
  <si>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</si>
  <si>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</si>
  <si>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</si>
  <si>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</si>
  <si>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</si>
  <si>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</si>
  <si>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</si>
  <si>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</si>
  <si>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</si>
  <si>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</si>
  <si>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</si>
  <si>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</si>
  <si>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</si>
  <si>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</si>
  <si>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</si>
  <si>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</si>
  <si>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</si>
  <si>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</si>
  <si>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</si>
  <si>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</si>
  <si>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</si>
  <si>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</si>
  <si>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</si>
  <si>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</si>
  <si>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</si>
  <si>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</si>
  <si>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</si>
  <si>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</si>
  <si>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</si>
  <si>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</si>
  <si>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</si>
  <si>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</si>
  <si>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</si>
  <si>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</si>
  <si>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</si>
  <si>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小笠原村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</si>
  <si>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</si>
  <si>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</si>
  <si>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</si>
  <si>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</si>
  <si>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</si>
  <si>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</si>
  <si>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</si>
  <si>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</si>
  <si>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</si>
  <si>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</si>
  <si>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</si>
  <si>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</si>
  <si>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</si>
  <si>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</si>
  <si>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</si>
  <si>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</si>
  <si>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</si>
  <si>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</si>
  <si>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本事業の特徴は処理区域内人口が223人と事業規模が小さいことに加え、本土から約1,000kmの超遠隔離島という地理的条件、台風等の厳しい自然条件が重なるものの、①収益的収支比率は、昨年度のレベルを維持したものの、公営企業として収支のバランスをとることは困難な状況である。
　このような経営環境の中で、経営健全化の一環として平成25年度～27年度の３か年をかけた料金改定の実施や、平成27年度から行っているコミュニティプラントの施設維持管理業務と合わせた性能規定・複数年契約による包括委託について、令和５年度から委託範囲を拡大することで更なる効率性の向上を図っている。
　⑥汚水処理原価は高止まりしており、⑤経費回収率の改善と合わせて、効率的な下水道事業運営と必要な料金設定等を図るため、上記の包括委託拡大と併せて令和６年度からの公営企業会計移行による精緻な数値での分析や検証をしていく。
　⑦施設利用率が類似団体平均値（R4の平均値上昇理由は不明）と比較して低い理由としては、処理区域の特徴として、民宿・アパート等の建築割合が高く、不特定多数が施設を利用せず、結果として処理能力はあるものの一日の平均処理水量が低いことが理由として考えられる。なお、処理区域内はすべて水洗便所設置済みのため⑧水洗化率は100％となっている。</t>
    <rPh sb="99" eb="101">
      <t>イジ</t>
    </rPh>
    <rPh sb="278" eb="279">
      <t>ハカ</t>
    </rPh>
    <rPh sb="414" eb="417">
      <t>ヘイキンチ</t>
    </rPh>
    <rPh sb="417" eb="419">
      <t>ジョウショウ</t>
    </rPh>
    <rPh sb="419" eb="421">
      <t>リユウ</t>
    </rPh>
    <rPh sb="422" eb="424">
      <t>フメイ</t>
    </rPh>
    <phoneticPr fontId="4"/>
  </si>
  <si>
    <t>　個人設置の浄化槽については適切な管理が行われていない事例が多かったことから、市町村設置型の浄化槽事業として、平成16年に小笠原村浄化槽条例を施行し、平成17年５月に本事業を開始した。個人設置の浄化槽については順次村に移管を進め、平成22年度には、浄化槽の移管についてはほぼ終了している。
　事業開始後に新設した浄化槽の更新は、当分の間発生しないが、適切な維持管理に努めるとともに、移管を受けた浄化槽については、計画的に更新を実施していく。</t>
  </si>
  <si>
    <t>　小笠原村では「汚水の適正処理、環境保全」を目標に生活排水処理施設整備を推進しており、世界自然遺産である小笠原諸島の公共水域保全に大きく貢献している。
　しかしながら、本事業については、処理区域内人口が200人程度で、年間の使用料収入は490万円弱という小さな事業規模のため、汚水処理費用を使用料収入のみで賄えず、一般会計からの繰入に頼らざるを得ない経営状況である。
　このような状況のなか、複数回にわたる使用料改定の実施や、性能規定・複数年契約の包括委託の導入など経営の健全化に努めている。今後は「小笠原村上下水道事業ビジョン・経営戦略」策定と使用料改定を視野に経営改善に向けた取組を行っていく。</t>
    <rPh sb="123" eb="124">
      <t>ジャク</t>
    </rPh>
    <rPh sb="127" eb="128">
      <t>チイ</t>
    </rPh>
    <rPh sb="153" eb="154">
      <t>マカナ</t>
    </rPh>
    <rPh sb="175" eb="177">
      <t>ケイエイ</t>
    </rPh>
    <rPh sb="177" eb="179">
      <t>ジョウキョウ</t>
    </rPh>
    <rPh sb="246" eb="248">
      <t>コンゴ</t>
    </rPh>
    <rPh sb="250" eb="254">
      <t>オガサワラムラ</t>
    </rPh>
    <rPh sb="254" eb="258">
      <t>ジョウゲスイドウ</t>
    </rPh>
    <rPh sb="258" eb="260">
      <t>ジギョウ</t>
    </rPh>
    <rPh sb="265" eb="269">
      <t>ケイエイセンリャク</t>
    </rPh>
    <rPh sb="270" eb="272">
      <t>サクテイ</t>
    </rPh>
    <rPh sb="273" eb="278">
      <t>シヨウリョウカイテイ</t>
    </rPh>
    <rPh sb="279" eb="281">
      <t>シヤ</t>
    </rPh>
    <rPh sb="282" eb="286">
      <t>ケイエイカイゼン</t>
    </rPh>
    <rPh sb="287" eb="288">
      <t>ム</t>
    </rPh>
    <rPh sb="290" eb="292">
      <t>トリクミ</t>
    </rPh>
    <rPh sb="293" eb="29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</si>
</sst>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AC-41BB-8288-3BF7E784037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8AC-41BB-8288-3BF7E784037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37.5</c:v>
                </c:pt>
                <c:pt idx="1">
                  <c:v>39.29</c:v>
                </c:pt>
                <c:pt idx="2">
                  <c:v>39.880000000000003</c:v>
                </c:pt>
                <c:pt idx="3">
                  <c:v>42.53</c:v>
                </c:pt>
                <c:pt idx="4">
                  <c:v>42.37</c:v>
                </c:pt>
              </c:numCache>
            </c:numRef>
          </c:val>
          <c:extLst>
            <c:ext xmlns:c16="http://schemas.microsoft.com/office/drawing/2014/chart" uri="{C3380CC4-5D6E-409C-BE32-E72D297353CC}">
              <c16:uniqueId val="{00000000-7CAE-4CBE-A1D7-F372D95C832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58.19</c:v>
                </c:pt>
                <c:pt idx="2">
                  <c:v>56.52</c:v>
                </c:pt>
                <c:pt idx="3">
                  <c:v>88.45</c:v>
                </c:pt>
                <c:pt idx="4">
                  <c:v>54.08</c:v>
                </c:pt>
              </c:numCache>
            </c:numRef>
          </c:val>
          <c:smooth val="0"/>
          <c:extLst>
            <c:ext xmlns:c16="http://schemas.microsoft.com/office/drawing/2014/chart" uri="{C3380CC4-5D6E-409C-BE32-E72D297353CC}">
              <c16:uniqueId val="{00000001-7CAE-4CBE-A1D7-F372D95C832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CCF-41EA-ADF4-CA4F6BAAE06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87.8</c:v>
                </c:pt>
                <c:pt idx="2">
                  <c:v>88.43</c:v>
                </c:pt>
                <c:pt idx="3">
                  <c:v>90.34</c:v>
                </c:pt>
                <c:pt idx="4">
                  <c:v>90.57</c:v>
                </c:pt>
              </c:numCache>
            </c:numRef>
          </c:val>
          <c:smooth val="0"/>
          <c:extLst>
            <c:ext xmlns:c16="http://schemas.microsoft.com/office/drawing/2014/chart" uri="{C3380CC4-5D6E-409C-BE32-E72D297353CC}">
              <c16:uniqueId val="{00000001-DCCF-41EA-ADF4-CA4F6BAAE06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76.989999999999995</c:v>
                </c:pt>
                <c:pt idx="1">
                  <c:v>61.34</c:v>
                </c:pt>
                <c:pt idx="2">
                  <c:v>76.489999999999995</c:v>
                </c:pt>
                <c:pt idx="3">
                  <c:v>76.349999999999994</c:v>
                </c:pt>
                <c:pt idx="4">
                  <c:v>80.7</c:v>
                </c:pt>
              </c:numCache>
            </c:numRef>
          </c:val>
          <c:extLst>
            <c:ext xmlns:c16="http://schemas.microsoft.com/office/drawing/2014/chart" uri="{C3380CC4-5D6E-409C-BE32-E72D297353CC}">
              <c16:uniqueId val="{00000000-45F7-49D6-A9EF-99150E45CFD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F7-49D6-A9EF-99150E45CFD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CE-471F-875B-6F2A5006C35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CE-471F-875B-6F2A5006C35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43-4A0C-9748-AA0E1C74B07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43-4A0C-9748-AA0E1C74B07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07-4D54-992F-02A5F69359F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07-4D54-992F-02A5F69359F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BC-411C-A33B-7C6954294B4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BC-411C-A33B-7C6954294B4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692.92</c:v>
                </c:pt>
                <c:pt idx="1">
                  <c:v>726.28</c:v>
                </c:pt>
                <c:pt idx="2" formatCode="#,##0.00;&quot;△&quot;#,##0.00">
                  <c:v>0</c:v>
                </c:pt>
                <c:pt idx="3" formatCode="#,##0.00;&quot;△&quot;#,##0.00">
                  <c:v>0</c:v>
                </c:pt>
                <c:pt idx="4">
                  <c:v>910.09</c:v>
                </c:pt>
              </c:numCache>
            </c:numRef>
          </c:val>
          <c:extLst>
            <c:ext xmlns:c16="http://schemas.microsoft.com/office/drawing/2014/chart" uri="{C3380CC4-5D6E-409C-BE32-E72D297353CC}">
              <c16:uniqueId val="{00000000-1E30-475E-8D4E-AF4DA49C7EF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1E30-475E-8D4E-AF4DA49C7EF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51.13</c:v>
                </c:pt>
                <c:pt idx="1">
                  <c:v>46.21</c:v>
                </c:pt>
                <c:pt idx="2">
                  <c:v>43.37</c:v>
                </c:pt>
                <c:pt idx="3">
                  <c:v>44.9</c:v>
                </c:pt>
                <c:pt idx="4">
                  <c:v>47.84</c:v>
                </c:pt>
              </c:numCache>
            </c:numRef>
          </c:val>
          <c:extLst>
            <c:ext xmlns:c16="http://schemas.microsoft.com/office/drawing/2014/chart" uri="{C3380CC4-5D6E-409C-BE32-E72D297353CC}">
              <c16:uniqueId val="{00000000-9134-4A76-8653-08CA898208E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60.59</c:v>
                </c:pt>
                <c:pt idx="2">
                  <c:v>60</c:v>
                </c:pt>
                <c:pt idx="3">
                  <c:v>59.01</c:v>
                </c:pt>
                <c:pt idx="4">
                  <c:v>56.06</c:v>
                </c:pt>
              </c:numCache>
            </c:numRef>
          </c:val>
          <c:smooth val="0"/>
          <c:extLst>
            <c:ext xmlns:c16="http://schemas.microsoft.com/office/drawing/2014/chart" uri="{C3380CC4-5D6E-409C-BE32-E72D297353CC}">
              <c16:uniqueId val="{00000001-9134-4A76-8653-08CA898208E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400.72</c:v>
                </c:pt>
                <c:pt idx="1">
                  <c:v>394.24</c:v>
                </c:pt>
                <c:pt idx="2">
                  <c:v>423.28</c:v>
                </c:pt>
                <c:pt idx="3">
                  <c:v>415.35</c:v>
                </c:pt>
                <c:pt idx="4">
                  <c:v>328.17</c:v>
                </c:pt>
              </c:numCache>
            </c:numRef>
          </c:val>
          <c:extLst>
            <c:ext xmlns:c16="http://schemas.microsoft.com/office/drawing/2014/chart" uri="{C3380CC4-5D6E-409C-BE32-E72D297353CC}">
              <c16:uniqueId val="{00000000-33A5-42EA-80B7-6F88D59F4E0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280.23</c:v>
                </c:pt>
                <c:pt idx="2">
                  <c:v>282.70999999999998</c:v>
                </c:pt>
                <c:pt idx="3">
                  <c:v>291.82</c:v>
                </c:pt>
                <c:pt idx="4">
                  <c:v>304.36</c:v>
                </c:pt>
              </c:numCache>
            </c:numRef>
          </c:val>
          <c:smooth val="0"/>
          <c:extLst>
            <c:ext xmlns:c16="http://schemas.microsoft.com/office/drawing/2014/chart" uri="{C3380CC4-5D6E-409C-BE32-E72D297353CC}">
              <c16:uniqueId val="{00000001-33A5-42EA-80B7-6F88D59F4E0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Q48"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東京都　小笠原村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2600</v>
      </c>
      <c r="AM8" s="45"/>
      <c r="AN8" s="45"/>
      <c r="AO8" s="45"/>
      <c r="AP8" s="45"/>
      <c r="AQ8" s="45"/>
      <c r="AR8" s="45"/>
      <c r="AS8" s="45"/>
      <c r="AT8" s="44">
        <f>データ!T6</f>
        <v>113.04</v>
      </c>
      <c r="AU8" s="44"/>
      <c r="AV8" s="44"/>
      <c r="AW8" s="44"/>
      <c r="AX8" s="44"/>
      <c r="AY8" s="44"/>
      <c r="AZ8" s="44"/>
      <c r="BA8" s="44"/>
      <c r="BB8" s="44">
        <f>データ!U6</f>
        <v>23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8.59</v>
      </c>
      <c r="Q10" s="44"/>
      <c r="R10" s="44"/>
      <c r="S10" s="44"/>
      <c r="T10" s="44"/>
      <c r="U10" s="44"/>
      <c r="V10" s="44"/>
      <c r="W10" s="44">
        <f>データ!Q6</f>
        <v>100</v>
      </c>
      <c r="X10" s="44"/>
      <c r="Y10" s="44"/>
      <c r="Z10" s="44"/>
      <c r="AA10" s="44"/>
      <c r="AB10" s="44"/>
      <c r="AC10" s="44"/>
      <c r="AD10" s="45">
        <f>データ!R6</f>
        <v>3025</v>
      </c>
      <c r="AE10" s="45"/>
      <c r="AF10" s="45"/>
      <c r="AG10" s="45"/>
      <c r="AH10" s="45"/>
      <c r="AI10" s="45"/>
      <c r="AJ10" s="45"/>
      <c r="AK10" s="2"/>
      <c r="AL10" s="45">
        <f>データ!V6</f>
        <v>223</v>
      </c>
      <c r="AM10" s="45"/>
      <c r="AN10" s="45"/>
      <c r="AO10" s="45"/>
      <c r="AP10" s="45"/>
      <c r="AQ10" s="45"/>
      <c r="AR10" s="45"/>
      <c r="AS10" s="45"/>
      <c r="AT10" s="44">
        <f>データ!W6</f>
        <v>43.5</v>
      </c>
      <c r="AU10" s="44"/>
      <c r="AV10" s="44"/>
      <c r="AW10" s="44"/>
      <c r="AX10" s="44"/>
      <c r="AY10" s="44"/>
      <c r="AZ10" s="44"/>
      <c r="BA10" s="44"/>
      <c r="BB10" s="44">
        <f>データ!X6</f>
        <v>5.13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117</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44</v>
      </c>
      <c r="N86" s="12" t="s">
        <v>44</v>
      </c>
      <c r="O86" s="12" t="str">
        <f>データ!EO6</f>
        <v>【-】</v>
      </c>
    </row>
  </sheetData>
  <sheetProtection algorithmName="SHA-512" hashValue="6u/r0LLw4I0Orem1391T0JWEGMGkvNvcy9vPYfEM1lEZcfRl9gI9KvUtOPE2olaLXDSZkvexH0Oeoc9k7cF5Jw==" saltValue="80iEpRVjoMEcpNWhGYAoM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134210</v>
      </c>
      <c r="D6" s="19">
        <f t="shared" si="3"/>
        <v>47</v>
      </c>
      <c r="E6" s="19">
        <f t="shared" si="3"/>
        <v>18</v>
      </c>
      <c r="F6" s="19">
        <f t="shared" si="3"/>
        <v>0</v>
      </c>
      <c r="G6" s="19">
        <f t="shared" si="3"/>
        <v>0</v>
      </c>
      <c r="H6" s="19" t="str">
        <f t="shared" si="3"/>
        <v>東京都　小笠原村</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8.59</v>
      </c>
      <c r="Q6" s="20">
        <f t="shared" si="3"/>
        <v>100</v>
      </c>
      <c r="R6" s="20">
        <f t="shared" si="3"/>
        <v>3025</v>
      </c>
      <c r="S6" s="20">
        <f t="shared" si="3"/>
        <v>2600</v>
      </c>
      <c r="T6" s="20">
        <f t="shared" si="3"/>
        <v>113.04</v>
      </c>
      <c r="U6" s="20">
        <f t="shared" si="3"/>
        <v>23</v>
      </c>
      <c r="V6" s="20">
        <f t="shared" si="3"/>
        <v>223</v>
      </c>
      <c r="W6" s="20">
        <f t="shared" si="3"/>
        <v>43.5</v>
      </c>
      <c r="X6" s="20">
        <f t="shared" si="3"/>
        <v>5.13</v>
      </c>
      <c r="Y6" s="21">
        <f>IF(Y7="",NA(),Y7)</f>
        <v>76.989999999999995</v>
      </c>
      <c r="Z6" s="21">
        <f t="shared" ref="Z6:AH6" si="4">IF(Z7="",NA(),Z7)</f>
        <v>61.34</v>
      </c>
      <c r="AA6" s="21">
        <f t="shared" si="4"/>
        <v>76.489999999999995</v>
      </c>
      <c r="AB6" s="21">
        <f t="shared" si="4"/>
        <v>76.349999999999994</v>
      </c>
      <c r="AC6" s="21">
        <f t="shared" si="4"/>
        <v>80.7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692.92</v>
      </c>
      <c r="BG6" s="21">
        <f t="shared" ref="BG6:BO6" si="7">IF(BG7="",NA(),BG7)</f>
        <v>726.28</v>
      </c>
      <c r="BH6" s="20">
        <f t="shared" si="7"/>
        <v>0</v>
      </c>
      <c r="BI6" s="20">
        <f t="shared" si="7"/>
        <v>0</v>
      </c>
      <c r="BJ6" s="21">
        <f t="shared" si="7"/>
        <v>910.09</v>
      </c>
      <c r="BK6" s="21">
        <f t="shared" si="7"/>
        <v>421.25</v>
      </c>
      <c r="BL6" s="21">
        <f t="shared" si="7"/>
        <v>294.27</v>
      </c>
      <c r="BM6" s="21">
        <f t="shared" si="7"/>
        <v>294.08999999999997</v>
      </c>
      <c r="BN6" s="21">
        <f t="shared" si="7"/>
        <v>294.08999999999997</v>
      </c>
      <c r="BO6" s="21">
        <f t="shared" si="7"/>
        <v>338.47</v>
      </c>
      <c r="BP6" s="20" t="str">
        <f>IF(BP7="","",IF(BP7="-","【-】","【"&amp;SUBSTITUTE(TEXT(BP7,"#,##0.00"),"-","△")&amp;"】"))</f>
        <v>【349.83】</v>
      </c>
      <c r="BQ6" s="21">
        <f>IF(BQ7="",NA(),BQ7)</f>
        <v>51.13</v>
      </c>
      <c r="BR6" s="21">
        <f t="shared" ref="BR6:BZ6" si="8">IF(BR7="",NA(),BR7)</f>
        <v>46.21</v>
      </c>
      <c r="BS6" s="21">
        <f t="shared" si="8"/>
        <v>43.37</v>
      </c>
      <c r="BT6" s="21">
        <f t="shared" si="8"/>
        <v>44.9</v>
      </c>
      <c r="BU6" s="21">
        <f t="shared" si="8"/>
        <v>47.84</v>
      </c>
      <c r="BV6" s="21">
        <f t="shared" si="8"/>
        <v>53.23</v>
      </c>
      <c r="BW6" s="21">
        <f t="shared" si="8"/>
        <v>60.59</v>
      </c>
      <c r="BX6" s="21">
        <f t="shared" si="8"/>
        <v>60</v>
      </c>
      <c r="BY6" s="21">
        <f t="shared" si="8"/>
        <v>59.01</v>
      </c>
      <c r="BZ6" s="21">
        <f t="shared" si="8"/>
        <v>56.06</v>
      </c>
      <c r="CA6" s="20" t="str">
        <f>IF(CA7="","",IF(CA7="-","【-】","【"&amp;SUBSTITUTE(TEXT(CA7,"#,##0.00"),"-","△")&amp;"】"))</f>
        <v>【53.65】</v>
      </c>
      <c r="CB6" s="21">
        <f>IF(CB7="",NA(),CB7)</f>
        <v>400.72</v>
      </c>
      <c r="CC6" s="21">
        <f t="shared" ref="CC6:CK6" si="9">IF(CC7="",NA(),CC7)</f>
        <v>394.24</v>
      </c>
      <c r="CD6" s="21">
        <f t="shared" si="9"/>
        <v>423.28</v>
      </c>
      <c r="CE6" s="21">
        <f t="shared" si="9"/>
        <v>415.35</v>
      </c>
      <c r="CF6" s="21">
        <f t="shared" si="9"/>
        <v>328.17</v>
      </c>
      <c r="CG6" s="21">
        <f t="shared" si="9"/>
        <v>283.3</v>
      </c>
      <c r="CH6" s="21">
        <f t="shared" si="9"/>
        <v>280.23</v>
      </c>
      <c r="CI6" s="21">
        <f t="shared" si="9"/>
        <v>282.70999999999998</v>
      </c>
      <c r="CJ6" s="21">
        <f t="shared" si="9"/>
        <v>291.82</v>
      </c>
      <c r="CK6" s="21">
        <f t="shared" si="9"/>
        <v>304.36</v>
      </c>
      <c r="CL6" s="20" t="str">
        <f>IF(CL7="","",IF(CL7="-","【-】","【"&amp;SUBSTITUTE(TEXT(CL7,"#,##0.00"),"-","△")&amp;"】"))</f>
        <v>【307.86】</v>
      </c>
      <c r="CM6" s="21">
        <f>IF(CM7="",NA(),CM7)</f>
        <v>37.5</v>
      </c>
      <c r="CN6" s="21">
        <f t="shared" ref="CN6:CV6" si="10">IF(CN7="",NA(),CN7)</f>
        <v>39.29</v>
      </c>
      <c r="CO6" s="21">
        <f t="shared" si="10"/>
        <v>39.880000000000003</v>
      </c>
      <c r="CP6" s="21">
        <f t="shared" si="10"/>
        <v>42.53</v>
      </c>
      <c r="CQ6" s="21">
        <f t="shared" si="10"/>
        <v>42.37</v>
      </c>
      <c r="CR6" s="21">
        <f t="shared" si="10"/>
        <v>55.96</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60.12</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134210</v>
      </c>
      <c r="D7" s="23">
        <v>47</v>
      </c>
      <c r="E7" s="23">
        <v>18</v>
      </c>
      <c r="F7" s="23">
        <v>0</v>
      </c>
      <c r="G7" s="23">
        <v>0</v>
      </c>
      <c r="H7" s="23" t="s">
        <v>98</v>
      </c>
      <c r="I7" s="23" t="s">
        <v>99</v>
      </c>
      <c r="J7" s="23" t="s">
        <v>100</v>
      </c>
      <c r="K7" s="23" t="s">
        <v>101</v>
      </c>
      <c r="L7" s="23" t="s">
        <v>102</v>
      </c>
      <c r="M7" s="23" t="s">
        <v>103</v>
      </c>
      <c r="N7" s="24" t="s">
        <v>104</v>
      </c>
      <c r="O7" s="24" t="s">
        <v>105</v>
      </c>
      <c r="P7" s="24">
        <v>8.59</v>
      </c>
      <c r="Q7" s="24">
        <v>100</v>
      </c>
      <c r="R7" s="24">
        <v>3025</v>
      </c>
      <c r="S7" s="24">
        <v>2600</v>
      </c>
      <c r="T7" s="24">
        <v>113.04</v>
      </c>
      <c r="U7" s="24">
        <v>23</v>
      </c>
      <c r="V7" s="24">
        <v>223</v>
      </c>
      <c r="W7" s="24">
        <v>43.5</v>
      </c>
      <c r="X7" s="24">
        <v>5.13</v>
      </c>
      <c r="Y7" s="24">
        <v>76.989999999999995</v>
      </c>
      <c r="Z7" s="24">
        <v>61.34</v>
      </c>
      <c r="AA7" s="24">
        <v>76.489999999999995</v>
      </c>
      <c r="AB7" s="24">
        <v>76.349999999999994</v>
      </c>
      <c r="AC7" s="24">
        <v>80.7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692.92</v>
      </c>
      <c r="BG7" s="24">
        <v>726.28</v>
      </c>
      <c r="BH7" s="24">
        <v>0</v>
      </c>
      <c r="BI7" s="24">
        <v>0</v>
      </c>
      <c r="BJ7" s="24">
        <v>910.09</v>
      </c>
      <c r="BK7" s="24">
        <v>421.25</v>
      </c>
      <c r="BL7" s="24">
        <v>294.27</v>
      </c>
      <c r="BM7" s="24">
        <v>294.08999999999997</v>
      </c>
      <c r="BN7" s="24">
        <v>294.08999999999997</v>
      </c>
      <c r="BO7" s="24">
        <v>338.47</v>
      </c>
      <c r="BP7" s="24">
        <v>349.83</v>
      </c>
      <c r="BQ7" s="24">
        <v>51.13</v>
      </c>
      <c r="BR7" s="24">
        <v>46.21</v>
      </c>
      <c r="BS7" s="24">
        <v>43.37</v>
      </c>
      <c r="BT7" s="24">
        <v>44.9</v>
      </c>
      <c r="BU7" s="24">
        <v>47.84</v>
      </c>
      <c r="BV7" s="24">
        <v>53.23</v>
      </c>
      <c r="BW7" s="24">
        <v>60.59</v>
      </c>
      <c r="BX7" s="24">
        <v>60</v>
      </c>
      <c r="BY7" s="24">
        <v>59.01</v>
      </c>
      <c r="BZ7" s="24">
        <v>56.06</v>
      </c>
      <c r="CA7" s="24">
        <v>53.65</v>
      </c>
      <c r="CB7" s="24">
        <v>400.72</v>
      </c>
      <c r="CC7" s="24">
        <v>394.24</v>
      </c>
      <c r="CD7" s="24">
        <v>423.28</v>
      </c>
      <c r="CE7" s="24">
        <v>415.35</v>
      </c>
      <c r="CF7" s="24">
        <v>328.17</v>
      </c>
      <c r="CG7" s="24">
        <v>283.3</v>
      </c>
      <c r="CH7" s="24">
        <v>280.23</v>
      </c>
      <c r="CI7" s="24">
        <v>282.70999999999998</v>
      </c>
      <c r="CJ7" s="24">
        <v>291.82</v>
      </c>
      <c r="CK7" s="24">
        <v>304.36</v>
      </c>
      <c r="CL7" s="24">
        <v>307.86</v>
      </c>
      <c r="CM7" s="24">
        <v>37.5</v>
      </c>
      <c r="CN7" s="24">
        <v>39.29</v>
      </c>
      <c r="CO7" s="24">
        <v>39.880000000000003</v>
      </c>
      <c r="CP7" s="24">
        <v>42.53</v>
      </c>
      <c r="CQ7" s="24">
        <v>42.37</v>
      </c>
      <c r="CR7" s="24">
        <v>55.96</v>
      </c>
      <c r="CS7" s="24">
        <v>58.19</v>
      </c>
      <c r="CT7" s="24">
        <v>56.52</v>
      </c>
      <c r="CU7" s="24">
        <v>88.45</v>
      </c>
      <c r="CV7" s="24">
        <v>54.08</v>
      </c>
      <c r="CW7" s="24">
        <v>54.61</v>
      </c>
      <c r="CX7" s="24">
        <v>100</v>
      </c>
      <c r="CY7" s="24">
        <v>100</v>
      </c>
      <c r="CZ7" s="24">
        <v>100</v>
      </c>
      <c r="DA7" s="24">
        <v>100</v>
      </c>
      <c r="DB7" s="24">
        <v>100</v>
      </c>
      <c r="DC7" s="24">
        <v>60.12</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真司</cp:lastModifiedBy>
  <dcterms:created xsi:type="dcterms:W3CDTF">2025-01-24T07:40:31Z</dcterms:created>
  <dcterms:modified xsi:type="dcterms:W3CDTF">2025-02-12T10:20:50Z</dcterms:modified>
  <cp:category/>
</cp:coreProperties>
</file>