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mc:AlternateContent xmlns:mc="http://schemas.openxmlformats.org/markup-compatibility/2006">
    <mc:Choice Requires="x15">
      <x15ac:absPath xmlns:x15ac="http://schemas.microsoft.com/office/spreadsheetml/2010/11/ac" url="\\Shcfscvsv0001\組織\財務部\財政課\090_各課固有\08_公表\2021_03\財政状況資料集\R2決算\06_広報課依頼（HP公開）\"/>
    </mc:Choice>
  </mc:AlternateContent>
  <xr:revisionPtr revIDLastSave="0" documentId="13_ncr:1_{75057A91-E30B-4B5C-A1CC-F7951724DD8B}" xr6:coauthVersionLast="47" xr6:coauthVersionMax="47" xr10:uidLastSave="{00000000-0000-0000-0000-000000000000}"/>
  <bookViews>
    <workbookView xWindow="2100" yWindow="-17388" windowWidth="30936" windowHeight="16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R102" i="12" l="1"/>
  <c r="AP23" i="12" l="1"/>
  <c r="AA23" i="12"/>
  <c r="V23" i="12"/>
  <c r="Q23" i="12"/>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U37" i="10"/>
  <c r="C37" i="10"/>
  <c r="BE36" i="10"/>
  <c r="AM36" i="10"/>
  <c r="C36" i="10"/>
  <c r="BE35" i="10"/>
  <c r="AM35" i="10"/>
  <c r="C35" i="10"/>
  <c r="BE34" i="10"/>
  <c r="AM34" i="10"/>
  <c r="U34" i="10"/>
  <c r="U35" i="10" s="1"/>
  <c r="U36" i="10" s="1"/>
  <c r="C34" i="10"/>
  <c r="BW34" i="10" l="1"/>
  <c r="BW35" i="10" s="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alcChain>
</file>

<file path=xl/sharedStrings.xml><?xml version="1.0" encoding="utf-8"?>
<sst xmlns="http://schemas.openxmlformats.org/spreadsheetml/2006/main" count="1188" uniqueCount="593">
  <si>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</si>
  <si>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</si>
  <si>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</si>
  <si>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</si>
  <si>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</si>
  <si>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</si>
  <si>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</si>
  <si>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</si>
  <si>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</si>
  <si>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</si>
  <si>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</si>
  <si>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</si>
  <si>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</si>
  <si>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</si>
  <si>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</si>
  <si>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</si>
  <si>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</si>
  <si>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</si>
  <si>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</si>
  <si>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</si>
  <si>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</si>
  <si>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</si>
  <si>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</si>
  <si>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</si>
  <si>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</si>
  <si>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</si>
  <si>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</si>
  <si>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</si>
  <si>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</si>
  <si>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</si>
  <si>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</si>
  <si>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</si>
  <si>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</si>
  <si>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</si>
  <si>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</si>
  <si>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</si>
  <si>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</si>
  <si>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</si>
  <si>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</si>
  <si>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</si>
  <si>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</si>
  <si>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</si>
  <si>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</si>
  <si>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</si>
  <si>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</si>
  <si>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</si>
  <si>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</si>
  <si>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</si>
  <si>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</si>
  <si>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</si>
  <si>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</si>
  <si>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</si>
  <si>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</si>
  <si>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</si>
  <si>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</si>
  <si>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</si>
  <si>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</si>
  <si>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</si>
  <si>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</si>
  <si>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</si>
  <si>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</si>
  <si>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</si>
  <si>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</si>
  <si>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</si>
  <si>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</si>
  <si>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</si>
  <si>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</si>
  <si>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</si>
  <si>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</si>
  <si>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</si>
  <si>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</si>
  <si>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</si>
  <si>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</si>
  <si>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</si>
  <si>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</si>
  <si>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</si>
  <si>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</si>
  <si>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</si>
  <si>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</si>
  <si>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</si>
  <si>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</si>
  <si>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</si>
  <si>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</si>
  <si>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</si>
  <si>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</si>
  <si>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</si>
  <si>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</si>
  <si>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</si>
  <si>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</si>
  <si>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</si>
  <si>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</si>
  <si>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</si>
  <si>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</si>
  <si>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</si>
  <si>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</si>
  <si>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</si>
  <si>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渋谷区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</si>
  <si>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</si>
  <si>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</si>
  <si>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</si>
  <si>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</si>
  <si>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</si>
  <si>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</si>
  <si>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</si>
  <si>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</si>
  <si>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</si>
  <si>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</si>
  <si>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</si>
  <si>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</si>
  <si>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</si>
  <si>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</si>
  <si>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</si>
  <si>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</si>
  <si>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</si>
  <si>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</si>
  <si>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</si>
  <si>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</si>
  <si>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</si>
  <si>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</si>
  <si>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</si>
  <si>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</si>
  <si>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</si>
  <si>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</si>
  <si>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</si>
  <si>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</si>
  <si>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</si>
  <si>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</si>
  <si>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</si>
  <si>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</si>
  <si>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</si>
  <si>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</si>
  <si>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</si>
  <si>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</si>
  <si>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</si>
  <si>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</si>
  <si>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</si>
  <si>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</si>
  <si>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</si>
  <si>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</si>
  <si>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</si>
  <si>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</si>
  <si>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</si>
  <si>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</si>
  <si>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</si>
  <si>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</si>
  <si>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</si>
  <si>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</si>
  <si>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</si>
  <si>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</si>
  <si>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</si>
  <si>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</si>
  <si>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</si>
  <si>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</si>
  <si>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</si>
  <si>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</si>
  <si>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</si>
  <si>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</si>
  <si>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</si>
  <si>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</si>
  <si>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</si>
  <si>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</si>
  <si>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</si>
  <si>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</si>
  <si>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</si>
  <si>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</si>
  <si>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</si>
  <si>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</si>
  <si>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</si>
  <si>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</si>
  <si>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</si>
  <si>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</si>
  <si>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</si>
  <si>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</si>
  <si>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</si>
  <si>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</si>
  <si>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</si>
  <si>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</si>
  <si>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</si>
  <si>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</si>
  <si>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</si>
  <si>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</si>
  <si>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</si>
  <si>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</si>
  <si>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</si>
  <si>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</si>
  <si>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</si>
  <si>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</si>
  <si>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</si>
  <si>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</si>
  <si>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</si>
  <si>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</si>
  <si>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</si>
  <si>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</si>
  <si>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</si>
  <si>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</si>
  <si>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</si>
  <si>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</si>
  <si>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</si>
  <si>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</si>
  <si>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</si>
  <si>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</si>
  <si>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</si>
  <si>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</si>
  <si>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</si>
  <si>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</si>
  <si>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</si>
  <si>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</si>
  <si>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</si>
  <si>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</si>
  <si>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</si>
  <si>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</si>
  <si>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</si>
  <si>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東京都渋谷区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</si>
  <si>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</si>
  <si>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</si>
  <si>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</si>
  <si>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</si>
  <si>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</si>
  <si>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</si>
  <si>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</si>
  <si>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</si>
  <si>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</si>
  <si>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</si>
  <si>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</si>
  <si>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</si>
  <si>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</si>
  <si>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</si>
  <si>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</si>
  <si>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</si>
  <si>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</si>
  <si>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</si>
  <si>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</si>
  <si>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</si>
  <si>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</si>
  <si>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</si>
  <si>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</si>
  <si>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</si>
  <si>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</si>
  <si>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</si>
  <si>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</si>
  <si>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</si>
  <si>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</si>
  <si>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</si>
  <si>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</si>
  <si>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</si>
  <si>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</si>
  <si>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</si>
  <si>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</si>
  <si>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</si>
  <si>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</si>
  <si>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</si>
  <si>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</si>
  <si>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</si>
  <si>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</si>
  <si>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</si>
  <si>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</si>
  <si>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</si>
  <si>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</si>
  <si>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</si>
  <si>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</si>
  <si>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</si>
  <si>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</si>
  <si>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</si>
  <si>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</si>
  <si>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</si>
  <si>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</si>
  <si>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</si>
  <si>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</si>
  <si>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</si>
  <si>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</si>
  <si>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</si>
  <si>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</si>
  <si>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</si>
  <si>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</si>
  <si>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</si>
  <si>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</si>
  <si>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</si>
  <si>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</si>
  <si>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</si>
  <si>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</si>
  <si>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</si>
  <si>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</si>
  <si>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</si>
  <si>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</si>
  <si>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</si>
  <si>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</si>
  <si>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</si>
  <si>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</si>
  <si>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</si>
  <si>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</si>
  <si>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</si>
  <si>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</si>
  <si>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</si>
  <si>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</si>
  <si>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</si>
  <si>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</si>
  <si>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</si>
  <si>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</si>
  <si>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</si>
  <si>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</si>
  <si>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</si>
  <si>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</si>
  <si>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</si>
  <si>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</si>
  <si>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</si>
  <si>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</si>
  <si>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</si>
  <si>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</si>
  <si>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</si>
  <si>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</si>
  <si>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</si>
  <si>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</si>
  <si>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</si>
  <si>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</si>
  <si>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</si>
  <si>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</si>
  <si>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</si>
  <si>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</si>
  <si>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</si>
  <si>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</si>
  <si>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</si>
  <si>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</si>
  <si>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</si>
  <si>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</si>
  <si>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</si>
  <si>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</si>
  <si>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</si>
  <si>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</si>
  <si>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</si>
  <si>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</si>
  <si>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</si>
  <si>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</si>
  <si>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</si>
  <si>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</si>
  <si>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</si>
  <si>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</si>
  <si>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</si>
  <si>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</si>
  <si>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</si>
  <si>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</si>
  <si>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</si>
  <si>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</si>
  <si>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</si>
  <si>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</si>
  <si>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</si>
  <si>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</si>
  <si>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</si>
  <si>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</si>
  <si>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</si>
  <si>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</si>
  <si>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</si>
  <si>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</si>
  <si>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</si>
  <si>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</si>
  <si>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</si>
  <si>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</si>
  <si>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</si>
  <si>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</si>
  <si>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</si>
  <si>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</si>
  <si>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</si>
  <si>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</si>
  <si>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</si>
  <si>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</si>
  <si>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</si>
  <si>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</si>
  <si>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</si>
  <si>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</si>
  <si>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東京都渋谷区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</si>
  <si>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</si>
  <si>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</si>
  <si>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</si>
  <si>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</si>
  <si>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</si>
  <si>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</si>
  <si>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</si>
  <si>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</si>
  <si>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</si>
  <si>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</si>
  <si>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</si>
  <si>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</si>
  <si>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</si>
  <si>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</si>
  <si>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</si>
  <si>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</si>
  <si>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</si>
  <si>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</si>
  <si>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</si>
  <si>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</si>
  <si>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</si>
  <si>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</si>
  <si>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</si>
  <si>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</si>
  <si>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</si>
  <si>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</si>
  <si>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</si>
  <si>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</si>
  <si>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</si>
  <si>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</si>
  <si>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</si>
  <si>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</si>
  <si>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</si>
  <si>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</si>
  <si>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</si>
  <si>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</si>
  <si>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</si>
  <si>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</si>
  <si>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</si>
  <si>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</si>
  <si>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</si>
  <si>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</si>
  <si>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</si>
  <si>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</si>
  <si>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</si>
  <si>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</si>
  <si>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</si>
  <si>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</si>
  <si>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</si>
  <si>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</si>
  <si>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</si>
  <si>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</si>
  <si>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</si>
  <si>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</si>
  <si>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</si>
  <si>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</si>
  <si>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</si>
  <si>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</si>
  <si>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</si>
  <si>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</si>
  <si>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</si>
  <si>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</si>
  <si>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</si>
  <si>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</si>
  <si>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</si>
  <si>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</si>
  <si>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</si>
  <si>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</si>
  <si>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</si>
  <si>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</si>
  <si>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</si>
  <si>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</si>
  <si>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</si>
  <si>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</si>
  <si>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</si>
  <si>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</si>
  <si>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</si>
  <si>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</si>
  <si>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</si>
  <si>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</si>
  <si>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</si>
  <si>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</si>
  <si>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</si>
  <si>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</si>
  <si>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</si>
  <si>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</si>
  <si>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</si>
  <si>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</si>
  <si>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</si>
  <si>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</si>
  <si>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</si>
  <si>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</si>
  <si>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</si>
  <si>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</si>
  <si>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</si>
  <si>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</si>
  <si>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</si>
  <si>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</si>
  <si>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</si>
  <si>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国民健康保険事業会計</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</si>
  <si>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</si>
  <si>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</si>
  <si>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</si>
  <si>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</si>
  <si>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</si>
  <si>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</si>
  <si>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</si>
  <si>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</si>
  <si>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</si>
  <si>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</si>
  <si>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</si>
  <si>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</si>
  <si>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</si>
  <si>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</si>
  <si>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</si>
  <si>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</si>
  <si>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</si>
  <si>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</si>
  <si>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</si>
  <si>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</si>
  <si>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</si>
  <si>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</si>
  <si>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</si>
  <si>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</si>
  <si>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</si>
  <si>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</si>
  <si>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</si>
  <si>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</si>
  <si>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</si>
  <si>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</si>
  <si>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</si>
  <si>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</si>
  <si>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</si>
  <si>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</si>
  <si>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</si>
  <si>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</si>
  <si>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</si>
  <si>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</si>
  <si>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</si>
  <si>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</si>
  <si>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</si>
  <si>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</si>
  <si>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</si>
  <si>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</si>
  <si>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</si>
  <si>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</si>
  <si>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</si>
  <si>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</si>
  <si>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</si>
  <si>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</si>
  <si>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</si>
  <si>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</si>
  <si>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</si>
  <si>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</si>
  <si>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</si>
  <si>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</si>
  <si>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</si>
  <si>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</si>
  <si>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</si>
  <si>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</si>
  <si>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</si>
  <si>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</si>
  <si>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</si>
  <si>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</si>
  <si>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</si>
  <si>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</si>
  <si>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</si>
  <si>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</si>
  <si>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</si>
  <si>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</si>
  <si>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</si>
  <si>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</si>
  <si>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</si>
  <si>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</si>
  <si>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</si>
  <si>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</si>
  <si>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</si>
  <si>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</si>
  <si>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</si>
  <si>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</si>
  <si>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</si>
  <si>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</si>
  <si>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</si>
  <si>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</si>
  <si>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</si>
  <si>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</si>
  <si>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1.90</t>
  </si>
  <si>
    <t>▲ 2.38</t>
  </si>
  <si>
    <t>一般会計</t>
  </si>
  <si>
    <t>介護保険事業会計</t>
  </si>
  <si>
    <t>国民健康保険事業会計</t>
  </si>
  <si>
    <t>後期高齢者医療事業会計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</si>
  <si>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</si>
  <si>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</si>
  <si>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</si>
  <si>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</si>
  <si>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</si>
  <si>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</si>
  <si>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</si>
  <si>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</si>
  <si>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</si>
  <si>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</si>
  <si>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</si>
  <si>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</si>
  <si>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</si>
  <si>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</si>
  <si>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t>
    <phoneticPr fontId="19"/>
  </si>
  <si>
    <t>法適用</t>
    <rPh sb="0" eb="1">
      <t>ホウ</t>
    </rPh>
    <rPh sb="1" eb="3">
      <t>テキヨウ</t>
    </rPh>
    <phoneticPr fontId="5"/>
  </si>
  <si>
    <t>○</t>
    <phoneticPr fontId="2"/>
  </si>
  <si>
    <t>渋谷都市整備公社</t>
    <rPh sb="0" eb="2">
      <t>シブヤ</t>
    </rPh>
    <rPh sb="2" eb="4">
      <t>トシ</t>
    </rPh>
    <rPh sb="4" eb="6">
      <t>セイビ</t>
    </rPh>
    <rPh sb="6" eb="8">
      <t>コウシャ</t>
    </rPh>
    <phoneticPr fontId="2"/>
  </si>
  <si>
    <t>渋谷区観光協会</t>
    <rPh sb="0" eb="3">
      <t>シブヤク</t>
    </rPh>
    <rPh sb="3" eb="5">
      <t>カンコウ</t>
    </rPh>
    <rPh sb="5" eb="7">
      <t>キョウカイ</t>
    </rPh>
    <phoneticPr fontId="2"/>
  </si>
  <si>
    <t>渋谷区美術振興財団</t>
    <rPh sb="0" eb="3">
      <t>シブヤク</t>
    </rPh>
    <rPh sb="3" eb="5">
      <t>ビジュツ</t>
    </rPh>
    <rPh sb="5" eb="7">
      <t>シンコウ</t>
    </rPh>
    <rPh sb="7" eb="9">
      <t>ザイダン</t>
    </rPh>
    <phoneticPr fontId="2"/>
  </si>
  <si>
    <t>渋谷サービス公社</t>
    <rPh sb="0" eb="2">
      <t>シブヤ</t>
    </rPh>
    <rPh sb="6" eb="8">
      <t>コウシャ</t>
    </rPh>
    <phoneticPr fontId="2"/>
  </si>
  <si>
    <t>渋谷区土地開発公社</t>
    <rPh sb="0" eb="3">
      <t>シブヤク</t>
    </rPh>
    <rPh sb="3" eb="5">
      <t>トチ</t>
    </rPh>
    <rPh sb="5" eb="7">
      <t>カイハツ</t>
    </rPh>
    <rPh sb="7" eb="9">
      <t>コウシャ</t>
    </rPh>
    <phoneticPr fontId="2"/>
  </si>
  <si>
    <t>-</t>
    <phoneticPr fontId="2"/>
  </si>
  <si>
    <t>渋谷区都市整備基金</t>
    <rPh sb="0" eb="3">
      <t>シブヤク</t>
    </rPh>
    <rPh sb="3" eb="5">
      <t>トシ</t>
    </rPh>
    <rPh sb="5" eb="7">
      <t>セイビ</t>
    </rPh>
    <rPh sb="7" eb="9">
      <t>キキン</t>
    </rPh>
    <phoneticPr fontId="2"/>
  </si>
  <si>
    <t>高村社会福祉基金</t>
    <rPh sb="0" eb="2">
      <t>タカムラ</t>
    </rPh>
    <rPh sb="2" eb="4">
      <t>シャカイ</t>
    </rPh>
    <rPh sb="4" eb="6">
      <t>フクシ</t>
    </rPh>
    <rPh sb="6" eb="8">
      <t>キキン</t>
    </rPh>
    <phoneticPr fontId="2"/>
  </si>
  <si>
    <t>小森高齢者福祉基金</t>
    <rPh sb="0" eb="2">
      <t>コモリ</t>
    </rPh>
    <rPh sb="2" eb="5">
      <t>コウレイシャ</t>
    </rPh>
    <rPh sb="5" eb="7">
      <t>フクシ</t>
    </rPh>
    <rPh sb="7" eb="9">
      <t>キキン</t>
    </rPh>
    <phoneticPr fontId="2"/>
  </si>
  <si>
    <t>渋谷区やさしいまちづくり基金</t>
    <phoneticPr fontId="2"/>
  </si>
  <si>
    <t>安井青少年育成基金</t>
    <phoneticPr fontId="2"/>
  </si>
  <si>
    <t>-</t>
    <phoneticPr fontId="2"/>
  </si>
  <si>
    <t>〇</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</si>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</sst>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4"/>
      <name val="游ゴシック"/>
      <family val="3"/>
      <charset val="128"/>
      <scheme val="minor"/>
    </font>
    <font>
      <sz val="14"/>
      <color rgb="FFFF0000"/>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38" fontId="38" fillId="0" borderId="0" applyFont="0" applyFill="0" applyBorder="0" applyAlignment="0" applyProtection="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9" fillId="0" borderId="112" xfId="8" applyFont="1" applyBorder="1" applyAlignment="1" applyProtection="1">
      <alignment horizontal="left" vertical="center" shrinkToFit="1"/>
      <protection locked="0"/>
    </xf>
    <xf numFmtId="0" fontId="39" fillId="0" borderId="113" xfId="8" applyFont="1" applyBorder="1" applyAlignment="1" applyProtection="1">
      <alignment horizontal="left" vertical="center" shrinkToFit="1"/>
      <protection locked="0"/>
    </xf>
    <xf numFmtId="0" fontId="39" fillId="0" borderId="114" xfId="8" applyFont="1" applyBorder="1" applyAlignment="1" applyProtection="1">
      <alignment horizontal="left" vertical="center" shrinkToFit="1"/>
      <protection locked="0"/>
    </xf>
    <xf numFmtId="38" fontId="39" fillId="0" borderId="112" xfId="20" applyFont="1" applyFill="1" applyBorder="1" applyAlignment="1" applyProtection="1">
      <alignment horizontal="right" vertical="center"/>
      <protection locked="0"/>
    </xf>
    <xf numFmtId="38" fontId="39" fillId="0" borderId="113" xfId="20" applyFont="1" applyFill="1" applyBorder="1" applyAlignment="1" applyProtection="1">
      <alignment horizontal="right" vertical="center"/>
      <protection locked="0"/>
    </xf>
    <xf numFmtId="38" fontId="39" fillId="0" borderId="120" xfId="20"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shrinkToFit="1"/>
      <protection locked="0"/>
    </xf>
    <xf numFmtId="38" fontId="39" fillId="0" borderId="113" xfId="20" applyFont="1" applyFill="1" applyBorder="1" applyAlignment="1" applyProtection="1">
      <alignment horizontal="right" vertical="center" shrinkToFit="1"/>
      <protection locked="0"/>
    </xf>
    <xf numFmtId="38" fontId="39" fillId="0" borderId="120" xfId="20" applyFont="1" applyFill="1" applyBorder="1" applyAlignment="1" applyProtection="1">
      <alignment horizontal="right" vertical="center" shrinkToFit="1"/>
      <protection locked="0"/>
    </xf>
    <xf numFmtId="0" fontId="39" fillId="0" borderId="117" xfId="8" applyFont="1" applyBorder="1" applyAlignment="1" applyProtection="1">
      <alignment horizontal="right" vertical="center"/>
      <protection locked="0"/>
    </xf>
    <xf numFmtId="0" fontId="39" fillId="0" borderId="113" xfId="8" applyFont="1" applyBorder="1" applyAlignment="1" applyProtection="1">
      <alignment horizontal="right" vertical="center"/>
      <protection locked="0"/>
    </xf>
    <xf numFmtId="0" fontId="39" fillId="0" borderId="120" xfId="8" applyFont="1" applyBorder="1" applyAlignment="1" applyProtection="1">
      <alignment horizontal="right" vertical="center"/>
      <protection locked="0"/>
    </xf>
    <xf numFmtId="0" fontId="39" fillId="0" borderId="116" xfId="8" applyFont="1" applyBorder="1" applyAlignment="1" applyProtection="1">
      <alignment horizontal="right" vertical="center"/>
      <protection locked="0"/>
    </xf>
    <xf numFmtId="0" fontId="39" fillId="0" borderId="121" xfId="8" applyFont="1" applyBorder="1" applyAlignment="1" applyProtection="1">
      <alignment horizontal="right" vertical="center"/>
      <protection locked="0"/>
    </xf>
    <xf numFmtId="0" fontId="39" fillId="0" borderId="117" xfId="8" applyFont="1" applyBorder="1" applyAlignment="1" applyProtection="1">
      <alignment horizontal="right" vertical="center" shrinkToFit="1"/>
      <protection locked="0"/>
    </xf>
    <xf numFmtId="0" fontId="39" fillId="0" borderId="113" xfId="8" applyFont="1" applyBorder="1" applyAlignment="1" applyProtection="1">
      <alignment horizontal="right" vertical="center" shrinkToFit="1"/>
      <protection locked="0"/>
    </xf>
    <xf numFmtId="0" fontId="39" fillId="0" borderId="119" xfId="8" applyFont="1" applyBorder="1" applyAlignment="1" applyProtection="1">
      <alignment horizontal="right" vertical="center" shrinkToFit="1"/>
      <protection locked="0"/>
    </xf>
    <xf numFmtId="0" fontId="39" fillId="0" borderId="117" xfId="8" applyFont="1" applyBorder="1" applyAlignment="1" applyProtection="1">
      <alignment horizontal="right" vertical="center" wrapText="1" shrinkToFit="1"/>
      <protection locked="0"/>
    </xf>
    <xf numFmtId="0" fontId="39" fillId="0" borderId="113" xfId="8" applyFont="1" applyBorder="1" applyAlignment="1" applyProtection="1">
      <alignment horizontal="right" vertical="center" wrapText="1" shrinkToFit="1"/>
      <protection locked="0"/>
    </xf>
    <xf numFmtId="0" fontId="39" fillId="0" borderId="120" xfId="8" applyFont="1" applyBorder="1" applyAlignment="1" applyProtection="1">
      <alignment horizontal="right" vertical="center" wrapText="1" shrinkToFit="1"/>
      <protection locked="0"/>
    </xf>
    <xf numFmtId="0" fontId="40" fillId="0" borderId="117" xfId="8" applyFont="1" applyBorder="1" applyAlignment="1" applyProtection="1">
      <alignment horizontal="right" vertical="center" shrinkToFit="1"/>
      <protection locked="0"/>
    </xf>
    <xf numFmtId="0" fontId="40" fillId="0" borderId="113" xfId="8" applyFont="1" applyBorder="1" applyAlignment="1" applyProtection="1">
      <alignment horizontal="right" vertical="center" shrinkToFit="1"/>
      <protection locked="0"/>
    </xf>
    <xf numFmtId="0" fontId="40" fillId="0" borderId="119" xfId="8" applyFont="1" applyBorder="1" applyAlignment="1" applyProtection="1">
      <alignment horizontal="right" vertical="center" shrinkToFit="1"/>
      <protection locked="0"/>
    </xf>
    <xf numFmtId="38" fontId="39" fillId="0" borderId="115" xfId="20" applyFont="1" applyFill="1" applyBorder="1" applyAlignment="1" applyProtection="1">
      <alignment horizontal="right" vertical="center"/>
      <protection locked="0"/>
    </xf>
    <xf numFmtId="38" fontId="39" fillId="0" borderId="116" xfId="20" applyFont="1" applyFill="1" applyBorder="1" applyAlignment="1" applyProtection="1">
      <alignment horizontal="right" vertical="center"/>
      <protection locked="0"/>
    </xf>
    <xf numFmtId="38" fontId="39" fillId="0" borderId="102" xfId="20" applyFont="1" applyFill="1" applyBorder="1" applyAlignment="1" applyProtection="1">
      <alignment horizontal="right" vertical="center"/>
      <protection locked="0"/>
    </xf>
    <xf numFmtId="38" fontId="39" fillId="0" borderId="102" xfId="8" applyNumberFormat="1" applyFont="1" applyBorder="1" applyAlignment="1" applyProtection="1">
      <alignment horizontal="right" vertical="center"/>
      <protection locked="0"/>
    </xf>
    <xf numFmtId="0" fontId="39" fillId="0" borderId="102" xfId="8" applyFont="1" applyBorder="1" applyAlignment="1" applyProtection="1">
      <alignment horizontal="right" vertical="center"/>
      <protection locked="0"/>
    </xf>
    <xf numFmtId="0" fontId="39" fillId="0" borderId="108" xfId="8" applyFont="1" applyBorder="1" applyAlignment="1" applyProtection="1">
      <alignment horizontal="right" vertical="center"/>
      <protection locked="0"/>
    </xf>
    <xf numFmtId="38" fontId="39" fillId="0" borderId="101" xfId="20" applyFont="1" applyFill="1" applyBorder="1" applyAlignment="1" applyProtection="1">
      <alignment horizontal="right" vertical="center"/>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77" fontId="34" fillId="0" borderId="188" xfId="15"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cellXfs>
  <cellStyles count="21">
    <cellStyle name="桁区切り" xfId="20" builtinId="6"/>
    <cellStyle name="標準" xfId="0" builtinId="0"/>
    <cellStyle name="標準 2" xfId="6" xr:uid="{00000000-0005-0000-0000-000002000000}"/>
    <cellStyle name="標準 2 2" xfId="7" xr:uid="{00000000-0005-0000-0000-000003000000}"/>
    <cellStyle name="標準 2 3" xfId="10" xr:uid="{00000000-0005-0000-0000-000004000000}"/>
    <cellStyle name="標準 3" xfId="11" xr:uid="{00000000-0005-0000-0000-000005000000}"/>
    <cellStyle name="標準 4" xfId="5" xr:uid="{00000000-0005-0000-0000-000006000000}"/>
    <cellStyle name="標準 4_APAHO401600" xfId="1" xr:uid="{00000000-0005-0000-0000-000007000000}"/>
    <cellStyle name="標準 4_APAHO4019001" xfId="4" xr:uid="{00000000-0005-0000-0000-000008000000}"/>
    <cellStyle name="標準 4_ZJ08_022012_青森市_2010" xfId="3" xr:uid="{00000000-0005-0000-0000-000009000000}"/>
    <cellStyle name="標準 6" xfId="8"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43773</c:v>
                </c:pt>
                <c:pt idx="1">
                  <c:v>51565</c:v>
                </c:pt>
                <c:pt idx="2">
                  <c:v>46686</c:v>
                </c:pt>
                <c:pt idx="3">
                  <c:v>49796</c:v>
                </c:pt>
                <c:pt idx="4">
                  <c:v>51681</c:v>
                </c:pt>
              </c:numCache>
            </c:numRef>
          </c:val>
          <c:smooth val="0"/>
          <c:extLst>
            <c:ext xmlns:c16="http://schemas.microsoft.com/office/drawing/2014/chart" uri="{C3380CC4-5D6E-409C-BE32-E72D297353CC}">
              <c16:uniqueId val="{00000000-AD41-4630-AFFB-2D985BF4C2A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46415</c:v>
                </c:pt>
                <c:pt idx="1">
                  <c:v>27624</c:v>
                </c:pt>
                <c:pt idx="2">
                  <c:v>42272</c:v>
                </c:pt>
                <c:pt idx="3">
                  <c:v>48060</c:v>
                </c:pt>
                <c:pt idx="4">
                  <c:v>40100</c:v>
                </c:pt>
              </c:numCache>
            </c:numRef>
          </c:val>
          <c:smooth val="0"/>
          <c:extLst>
            <c:ext xmlns:c16="http://schemas.microsoft.com/office/drawing/2014/chart" uri="{C3380CC4-5D6E-409C-BE32-E72D297353CC}">
              <c16:uniqueId val="{00000001-AD41-4630-AFFB-2D985BF4C2A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11.37</c:v>
                </c:pt>
                <c:pt idx="1">
                  <c:v>14.29</c:v>
                </c:pt>
                <c:pt idx="2">
                  <c:v>18</c:v>
                </c:pt>
                <c:pt idx="3">
                  <c:v>15.08</c:v>
                </c:pt>
                <c:pt idx="4">
                  <c:v>11.84</c:v>
                </c:pt>
              </c:numCache>
            </c:numRef>
          </c:val>
          <c:extLst>
            <c:ext xmlns:c16="http://schemas.microsoft.com/office/drawing/2014/chart" uri="{C3380CC4-5D6E-409C-BE32-E72D297353CC}">
              <c16:uniqueId val="{00000000-DA36-4B9A-9E21-0622166F5F0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60.32</c:v>
                </c:pt>
                <c:pt idx="1">
                  <c:v>60.3</c:v>
                </c:pt>
                <c:pt idx="2">
                  <c:v>61.27</c:v>
                </c:pt>
                <c:pt idx="3">
                  <c:v>58.04</c:v>
                </c:pt>
                <c:pt idx="4">
                  <c:v>54.9</c:v>
                </c:pt>
              </c:numCache>
            </c:numRef>
          </c:val>
          <c:extLst>
            <c:ext xmlns:c16="http://schemas.microsoft.com/office/drawing/2014/chart" uri="{C3380CC4-5D6E-409C-BE32-E72D297353CC}">
              <c16:uniqueId val="{00000001-DA36-4B9A-9E21-0622166F5F0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13.93</c:v>
                </c:pt>
                <c:pt idx="1">
                  <c:v>3.02</c:v>
                </c:pt>
                <c:pt idx="2">
                  <c:v>3.53</c:v>
                </c:pt>
                <c:pt idx="3">
                  <c:v>-1.9</c:v>
                </c:pt>
                <c:pt idx="4">
                  <c:v>-2.38</c:v>
                </c:pt>
              </c:numCache>
            </c:numRef>
          </c:val>
          <c:smooth val="0"/>
          <c:extLst>
            <c:ext xmlns:c16="http://schemas.microsoft.com/office/drawing/2014/chart" uri="{C3380CC4-5D6E-409C-BE32-E72D297353CC}">
              <c16:uniqueId val="{00000002-DA36-4B9A-9E21-0622166F5F0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D77-40DD-8E7E-5CB39CFB8A4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D77-40DD-8E7E-5CB39CFB8A4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D77-40DD-8E7E-5CB39CFB8A4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D77-40DD-8E7E-5CB39CFB8A4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DD77-40DD-8E7E-5CB39CFB8A49}"/>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DD77-40DD-8E7E-5CB39CFB8A49}"/>
            </c:ext>
          </c:extLst>
        </c:ser>
        <c:ser>
          <c:idx val="6"/>
          <c:order val="6"/>
          <c:tx>
            <c:strRef>
              <c:f>データシート!$A$33</c:f>
              <c:strCache>
                <c:ptCount val="1"/>
                <c:pt idx="0">
                  <c:v>後期高齢者医療事業会計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0.09</c:v>
                </c:pt>
                <c:pt idx="2">
                  <c:v>#N/A</c:v>
                </c:pt>
                <c:pt idx="3">
                  <c:v>0.13</c:v>
                </c:pt>
                <c:pt idx="4">
                  <c:v>#N/A</c:v>
                </c:pt>
                <c:pt idx="5">
                  <c:v>7.0000000000000007E-2</c:v>
                </c:pt>
                <c:pt idx="6">
                  <c:v>#N/A</c:v>
                </c:pt>
                <c:pt idx="7">
                  <c:v>0.06</c:v>
                </c:pt>
                <c:pt idx="8">
                  <c:v>#N/A</c:v>
                </c:pt>
                <c:pt idx="9">
                  <c:v>0.04</c:v>
                </c:pt>
              </c:numCache>
            </c:numRef>
          </c:val>
          <c:extLst>
            <c:ext xmlns:c16="http://schemas.microsoft.com/office/drawing/2014/chart" uri="{C3380CC4-5D6E-409C-BE32-E72D297353CC}">
              <c16:uniqueId val="{00000006-DD77-40DD-8E7E-5CB39CFB8A49}"/>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0.83</c:v>
                </c:pt>
                <c:pt idx="2">
                  <c:v>#N/A</c:v>
                </c:pt>
                <c:pt idx="3">
                  <c:v>0.83</c:v>
                </c:pt>
                <c:pt idx="4">
                  <c:v>#N/A</c:v>
                </c:pt>
                <c:pt idx="5">
                  <c:v>0.9</c:v>
                </c:pt>
                <c:pt idx="6">
                  <c:v>#N/A</c:v>
                </c:pt>
                <c:pt idx="7">
                  <c:v>0.8</c:v>
                </c:pt>
                <c:pt idx="8">
                  <c:v>#N/A</c:v>
                </c:pt>
                <c:pt idx="9">
                  <c:v>0.48</c:v>
                </c:pt>
              </c:numCache>
            </c:numRef>
          </c:val>
          <c:extLst>
            <c:ext xmlns:c16="http://schemas.microsoft.com/office/drawing/2014/chart" uri="{C3380CC4-5D6E-409C-BE32-E72D297353CC}">
              <c16:uniqueId val="{00000007-DD77-40DD-8E7E-5CB39CFB8A49}"/>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1.31</c:v>
                </c:pt>
                <c:pt idx="2">
                  <c:v>#N/A</c:v>
                </c:pt>
                <c:pt idx="3">
                  <c:v>0.96</c:v>
                </c:pt>
                <c:pt idx="4">
                  <c:v>#N/A</c:v>
                </c:pt>
                <c:pt idx="5">
                  <c:v>1.1599999999999999</c:v>
                </c:pt>
                <c:pt idx="6">
                  <c:v>#N/A</c:v>
                </c:pt>
                <c:pt idx="7">
                  <c:v>1.67</c:v>
                </c:pt>
                <c:pt idx="8">
                  <c:v>#N/A</c:v>
                </c:pt>
                <c:pt idx="9">
                  <c:v>0.93</c:v>
                </c:pt>
              </c:numCache>
            </c:numRef>
          </c:val>
          <c:extLst>
            <c:ext xmlns:c16="http://schemas.microsoft.com/office/drawing/2014/chart" uri="{C3380CC4-5D6E-409C-BE32-E72D297353CC}">
              <c16:uniqueId val="{00000008-DD77-40DD-8E7E-5CB39CFB8A4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11.36</c:v>
                </c:pt>
                <c:pt idx="2">
                  <c:v>#N/A</c:v>
                </c:pt>
                <c:pt idx="3">
                  <c:v>14.29</c:v>
                </c:pt>
                <c:pt idx="4">
                  <c:v>#N/A</c:v>
                </c:pt>
                <c:pt idx="5">
                  <c:v>17.86</c:v>
                </c:pt>
                <c:pt idx="6">
                  <c:v>#N/A</c:v>
                </c:pt>
                <c:pt idx="7">
                  <c:v>15.08</c:v>
                </c:pt>
                <c:pt idx="8">
                  <c:v>#N/A</c:v>
                </c:pt>
                <c:pt idx="9">
                  <c:v>11.82</c:v>
                </c:pt>
              </c:numCache>
            </c:numRef>
          </c:val>
          <c:extLst>
            <c:ext xmlns:c16="http://schemas.microsoft.com/office/drawing/2014/chart" uri="{C3380CC4-5D6E-409C-BE32-E72D297353CC}">
              <c16:uniqueId val="{00000009-DD77-40DD-8E7E-5CB39CFB8A4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4730</c:v>
                </c:pt>
                <c:pt idx="5">
                  <c:v>4576</c:v>
                </c:pt>
                <c:pt idx="8">
                  <c:v>4377</c:v>
                </c:pt>
                <c:pt idx="11">
                  <c:v>4230</c:v>
                </c:pt>
                <c:pt idx="14">
                  <c:v>4155</c:v>
                </c:pt>
              </c:numCache>
            </c:numRef>
          </c:val>
          <c:extLst>
            <c:ext xmlns:c16="http://schemas.microsoft.com/office/drawing/2014/chart" uri="{C3380CC4-5D6E-409C-BE32-E72D297353CC}">
              <c16:uniqueId val="{00000000-66DA-40E9-BACF-398DF49C0A4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6DA-40E9-BACF-398DF49C0A4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158</c:v>
                </c:pt>
                <c:pt idx="3">
                  <c:v>158</c:v>
                </c:pt>
                <c:pt idx="6">
                  <c:v>6</c:v>
                </c:pt>
                <c:pt idx="9">
                  <c:v>6</c:v>
                </c:pt>
                <c:pt idx="12">
                  <c:v>0</c:v>
                </c:pt>
              </c:numCache>
            </c:numRef>
          </c:val>
          <c:extLst>
            <c:ext xmlns:c16="http://schemas.microsoft.com/office/drawing/2014/chart" uri="{C3380CC4-5D6E-409C-BE32-E72D297353CC}">
              <c16:uniqueId val="{00000002-66DA-40E9-BACF-398DF49C0A4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145</c:v>
                </c:pt>
                <c:pt idx="3">
                  <c:v>92</c:v>
                </c:pt>
                <c:pt idx="6">
                  <c:v>82</c:v>
                </c:pt>
                <c:pt idx="9">
                  <c:v>89</c:v>
                </c:pt>
                <c:pt idx="12">
                  <c:v>93</c:v>
                </c:pt>
              </c:numCache>
            </c:numRef>
          </c:val>
          <c:extLst>
            <c:ext xmlns:c16="http://schemas.microsoft.com/office/drawing/2014/chart" uri="{C3380CC4-5D6E-409C-BE32-E72D297353CC}">
              <c16:uniqueId val="{00000003-66DA-40E9-BACF-398DF49C0A4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DA-40E9-BACF-398DF49C0A4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DA-40E9-BACF-398DF49C0A4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6DA-40E9-BACF-398DF49C0A4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2433</c:v>
                </c:pt>
                <c:pt idx="3">
                  <c:v>2432</c:v>
                </c:pt>
                <c:pt idx="6">
                  <c:v>2078</c:v>
                </c:pt>
                <c:pt idx="9">
                  <c:v>1882</c:v>
                </c:pt>
                <c:pt idx="12">
                  <c:v>1775</c:v>
                </c:pt>
              </c:numCache>
            </c:numRef>
          </c:val>
          <c:extLst>
            <c:ext xmlns:c16="http://schemas.microsoft.com/office/drawing/2014/chart" uri="{C3380CC4-5D6E-409C-BE32-E72D297353CC}">
              <c16:uniqueId val="{00000007-66DA-40E9-BACF-398DF49C0A4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-1994</c:v>
                </c:pt>
                <c:pt idx="2">
                  <c:v>#N/A</c:v>
                </c:pt>
                <c:pt idx="3">
                  <c:v>#N/A</c:v>
                </c:pt>
                <c:pt idx="4">
                  <c:v>-1894</c:v>
                </c:pt>
                <c:pt idx="5">
                  <c:v>#N/A</c:v>
                </c:pt>
                <c:pt idx="6">
                  <c:v>#N/A</c:v>
                </c:pt>
                <c:pt idx="7">
                  <c:v>-2211</c:v>
                </c:pt>
                <c:pt idx="8">
                  <c:v>#N/A</c:v>
                </c:pt>
                <c:pt idx="9">
                  <c:v>#N/A</c:v>
                </c:pt>
                <c:pt idx="10">
                  <c:v>-2253</c:v>
                </c:pt>
                <c:pt idx="11">
                  <c:v>#N/A</c:v>
                </c:pt>
                <c:pt idx="12">
                  <c:v>#N/A</c:v>
                </c:pt>
                <c:pt idx="13">
                  <c:v>-2287</c:v>
                </c:pt>
                <c:pt idx="14">
                  <c:v>#N/A</c:v>
                </c:pt>
              </c:numCache>
            </c:numRef>
          </c:val>
          <c:smooth val="0"/>
          <c:extLst>
            <c:ext xmlns:c16="http://schemas.microsoft.com/office/drawing/2014/chart" uri="{C3380CC4-5D6E-409C-BE32-E72D297353CC}">
              <c16:uniqueId val="{00000008-66DA-40E9-BACF-398DF49C0A4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47350</c:v>
                </c:pt>
                <c:pt idx="5">
                  <c:v>43260</c:v>
                </c:pt>
                <c:pt idx="8">
                  <c:v>39408</c:v>
                </c:pt>
                <c:pt idx="11">
                  <c:v>35526</c:v>
                </c:pt>
                <c:pt idx="14">
                  <c:v>31805</c:v>
                </c:pt>
              </c:numCache>
            </c:numRef>
          </c:val>
          <c:extLst>
            <c:ext xmlns:c16="http://schemas.microsoft.com/office/drawing/2014/chart" uri="{C3380CC4-5D6E-409C-BE32-E72D297353CC}">
              <c16:uniqueId val="{00000000-374C-4942-A320-FA9415FE0E0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74C-4942-A320-FA9415FE0E0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75045</c:v>
                </c:pt>
                <c:pt idx="5">
                  <c:v>82183</c:v>
                </c:pt>
                <c:pt idx="8">
                  <c:v>88248</c:v>
                </c:pt>
                <c:pt idx="11">
                  <c:v>96828</c:v>
                </c:pt>
                <c:pt idx="14">
                  <c:v>110602</c:v>
                </c:pt>
              </c:numCache>
            </c:numRef>
          </c:val>
          <c:extLst>
            <c:ext xmlns:c16="http://schemas.microsoft.com/office/drawing/2014/chart" uri="{C3380CC4-5D6E-409C-BE32-E72D297353CC}">
              <c16:uniqueId val="{00000002-374C-4942-A320-FA9415FE0E0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4C-4942-A320-FA9415FE0E0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4C-4942-A320-FA9415FE0E0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210</c:v>
                </c:pt>
                <c:pt idx="3">
                  <c:v>158</c:v>
                </c:pt>
                <c:pt idx="6">
                  <c:v>106</c:v>
                </c:pt>
                <c:pt idx="9">
                  <c:v>53</c:v>
                </c:pt>
                <c:pt idx="12">
                  <c:v>0</c:v>
                </c:pt>
              </c:numCache>
            </c:numRef>
          </c:val>
          <c:extLst>
            <c:ext xmlns:c16="http://schemas.microsoft.com/office/drawing/2014/chart" uri="{C3380CC4-5D6E-409C-BE32-E72D297353CC}">
              <c16:uniqueId val="{00000005-374C-4942-A320-FA9415FE0E0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15535</c:v>
                </c:pt>
                <c:pt idx="3">
                  <c:v>14691</c:v>
                </c:pt>
                <c:pt idx="6">
                  <c:v>14609</c:v>
                </c:pt>
                <c:pt idx="9">
                  <c:v>13143</c:v>
                </c:pt>
                <c:pt idx="12">
                  <c:v>12938</c:v>
                </c:pt>
              </c:numCache>
            </c:numRef>
          </c:val>
          <c:extLst>
            <c:ext xmlns:c16="http://schemas.microsoft.com/office/drawing/2014/chart" uri="{C3380CC4-5D6E-409C-BE32-E72D297353CC}">
              <c16:uniqueId val="{00000006-374C-4942-A320-FA9415FE0E0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901</c:v>
                </c:pt>
                <c:pt idx="3">
                  <c:v>944</c:v>
                </c:pt>
                <c:pt idx="6">
                  <c:v>1108</c:v>
                </c:pt>
                <c:pt idx="9">
                  <c:v>1123</c:v>
                </c:pt>
                <c:pt idx="12">
                  <c:v>1155</c:v>
                </c:pt>
              </c:numCache>
            </c:numRef>
          </c:val>
          <c:extLst>
            <c:ext xmlns:c16="http://schemas.microsoft.com/office/drawing/2014/chart" uri="{C3380CC4-5D6E-409C-BE32-E72D297353CC}">
              <c16:uniqueId val="{00000007-374C-4942-A320-FA9415FE0E0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374C-4942-A320-FA9415FE0E0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481</c:v>
                </c:pt>
                <c:pt idx="3">
                  <c:v>12</c:v>
                </c:pt>
                <c:pt idx="6">
                  <c:v>6</c:v>
                </c:pt>
                <c:pt idx="9">
                  <c:v>0</c:v>
                </c:pt>
                <c:pt idx="12">
                  <c:v>0</c:v>
                </c:pt>
              </c:numCache>
            </c:numRef>
          </c:val>
          <c:extLst>
            <c:ext xmlns:c16="http://schemas.microsoft.com/office/drawing/2014/chart" uri="{C3380CC4-5D6E-409C-BE32-E72D297353CC}">
              <c16:uniqueId val="{00000009-374C-4942-A320-FA9415FE0E0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16355</c:v>
                </c:pt>
                <c:pt idx="3">
                  <c:v>14133</c:v>
                </c:pt>
                <c:pt idx="6">
                  <c:v>12212</c:v>
                </c:pt>
                <c:pt idx="9">
                  <c:v>10463</c:v>
                </c:pt>
                <c:pt idx="12">
                  <c:v>8800</c:v>
                </c:pt>
              </c:numCache>
            </c:numRef>
          </c:val>
          <c:extLst>
            <c:ext xmlns:c16="http://schemas.microsoft.com/office/drawing/2014/chart" uri="{C3380CC4-5D6E-409C-BE32-E72D297353CC}">
              <c16:uniqueId val="{0000000A-374C-4942-A320-FA9415FE0E0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74C-4942-A320-FA9415FE0E0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35999</c:v>
                </c:pt>
                <c:pt idx="1">
                  <c:v>36033</c:v>
                </c:pt>
                <c:pt idx="2">
                  <c:v>36058</c:v>
                </c:pt>
              </c:numCache>
            </c:numRef>
          </c:val>
          <c:extLst>
            <c:ext xmlns:c16="http://schemas.microsoft.com/office/drawing/2014/chart" uri="{C3380CC4-5D6E-409C-BE32-E72D297353CC}">
              <c16:uniqueId val="{00000000-90FA-4D80-9F69-B0370A1303A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0FA-4D80-9F69-B0370A1303A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51438</c:v>
                </c:pt>
                <c:pt idx="1">
                  <c:v>59983</c:v>
                </c:pt>
                <c:pt idx="2">
                  <c:v>73035</c:v>
                </c:pt>
              </c:numCache>
            </c:numRef>
          </c:val>
          <c:extLst>
            <c:ext xmlns:c16="http://schemas.microsoft.com/office/drawing/2014/chart" uri="{C3380CC4-5D6E-409C-BE32-E72D297353CC}">
              <c16:uniqueId val="{00000002-90FA-4D80-9F69-B0370A1303A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a:t>
          </a:r>
          <a:r>
            <a:rPr kumimoji="1" lang="ja-JP" altLang="en-US" sz="1300">
              <a:latin typeface="ＭＳ Ｐゴシック" panose="020B0600070205080204" pitchFamily="50" charset="-128"/>
              <a:ea typeface="ＭＳ Ｐゴシック" panose="020B0600070205080204" pitchFamily="50" charset="-128"/>
            </a:rPr>
            <a:t>地方債の償還が進むとともに、新規発行を必要最低限に抑え、平成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年度より起債の新規発行を行っていないことにょり、元利償還金は年々減少している。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その結果、実質公債費比率の分子は引き続き負の値となっており、実質公債費比率も国が定める基準（早期健全化基準及び財政再生基準）を大きく下回っている状況が継続している。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これは区財政の健全性を示すものであり、引き続き健全な財政運営に取り組んでいく。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a:t>
          </a:r>
          <a:r>
            <a:rPr kumimoji="1" lang="ja-JP" altLang="en-US" sz="1300">
              <a:latin typeface="ＭＳ Ｐゴシック" panose="020B0600070205080204" pitchFamily="50" charset="-128"/>
              <a:ea typeface="ＭＳ Ｐゴシック" panose="020B0600070205080204" pitchFamily="50" charset="-128"/>
            </a:rPr>
            <a:t>減債基金は利用していない。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地方債の現在高は、従前より新規発行を必要最低限に抑え、平成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年度より新規発行を行っていないため、現在高は減少してきている。</a:t>
          </a:r>
          <a:br>
            <a:rPr kumimoji="1" lang="en-US" altLang="ja-JP" sz="1300">
              <a:latin typeface="ＭＳ ゴシック" pitchFamily="49" charset="-128"/>
              <a:ea typeface="ＭＳ ゴシック" pitchFamily="49" charset="-128"/>
            </a:rPr>
          </a:br>
          <a:r>
            <a:rPr kumimoji="1" lang="ja-JP" altLang="en-US" sz="1300">
              <a:latin typeface="ＭＳ ゴシック" pitchFamily="49" charset="-128"/>
              <a:ea typeface="ＭＳ ゴシック" pitchFamily="49" charset="-128"/>
            </a:rPr>
            <a:t>　また、退職手当負担見込額も人員の適正配置に努めてきた結果徐々に減少しており、これらにより将来負担額全体も減少している。</a:t>
          </a:r>
          <a:br>
            <a:rPr kumimoji="1" lang="en-US" altLang="ja-JP" sz="1300">
              <a:latin typeface="ＭＳ ゴシック" pitchFamily="49" charset="-128"/>
              <a:ea typeface="ＭＳ ゴシック" pitchFamily="49" charset="-128"/>
            </a:rPr>
          </a:br>
          <a:r>
            <a:rPr kumimoji="1" lang="ja-JP" altLang="en-US" sz="1300">
              <a:latin typeface="ＭＳ ゴシック" pitchFamily="49" charset="-128"/>
              <a:ea typeface="ＭＳ ゴシック" pitchFamily="49" charset="-128"/>
            </a:rPr>
            <a:t>　「将来負担比率」は将来負担額より基金など負担額に充当できる財源が上回っているため、算定されていない。</a:t>
          </a:r>
          <a:br>
            <a:rPr kumimoji="1" lang="en-US" altLang="ja-JP" sz="1300">
              <a:latin typeface="ＭＳ ゴシック" pitchFamily="49" charset="-128"/>
              <a:ea typeface="ＭＳ ゴシック" pitchFamily="49" charset="-128"/>
            </a:rPr>
          </a:br>
          <a:r>
            <a:rPr kumimoji="1" lang="ja-JP" altLang="en-US" sz="1300">
              <a:latin typeface="ＭＳ ゴシック" pitchFamily="49" charset="-128"/>
              <a:ea typeface="ＭＳ ゴシック" pitchFamily="49" charset="-128"/>
            </a:rPr>
            <a:t>　これらは、区財政の健全化を示すものであり、今後も継続していけるよう健全な財政運営に努める。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東京都渋谷区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特別区税や都税連動交付金の増収により平成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億円、令和元年度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億円と新たな積み立てを行ったため、基金全体の残高が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これまで堅調に推移してい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税収等を財源的な裏付けとして、将来負担を見据えた新規の積み立てを行ってきたが、今後は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、コロナ禍の影響により、厳しい財政状況が見込まれる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般の件を含め、今後の行政課題はより一層多様化・複雑化していき、その対策に係る経費も増大していくことは必至である。基金については、行財政運営の持続可能性を確保する観点から、過剰に依存することにならないよう留意しつつ、効果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渋谷区都市整備基金は条例により、渋谷区基本構想の実現を図るための用地取得及び都市施設建設の資金に充てることと規定しているため、主に区施設の建設用地の取得、区施設の建設や改修、及び道路橋梁等の基礎的インフラの整備を使途と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また、高村高齢者基金、安井青少年育成基金、渋谷区やさしいまちづくり基金、小森高齢者福祉基金については基金の運用益を目的事業に充当し元金の取崩しは行っていない。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都市整備基金は、特別区税や都税連動交付金の増収により平成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億円、令和元年度に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億円の新たな積み立てを行った。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それ以外のその他特定目的金は基金設立以降新たな積み立てを行っていない。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都市整備基金について、令和元年度まで堅調に推移している税収等を財源的な裏付けとして、将来負担を見据えた新規の積み立てを行ってきたが、今後は「公共施設等総合管理計画」に基づく個別計画による、公共施設の老朽化対策等に要する経費に充当することが見込まれるため、中長期的には減少していくことが想定され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億円を新規で積み立てて以降、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公共インフラ・公共施設の老朽化対策のため、都市整備基金への積立を優先してきた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。近年の財政調整基金残高の増は基金の運用益によるもので、市場金利は低下しているが運用方法</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見直し等により運用益の減少を最小限としている。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本区の特徴として、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他の地方自治体と比較して歳入の特別区税による割合が高</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、景気変動による影響を大きく受け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状況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にある。コロナ禍の影響による減収の長期化も視野に入れ、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行財政運営の持続可能性を確保する観点から、過剰に依存すことにならないよう留意しつつ、効果的に活用していく。</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利用していない。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利用していない。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229,671
218,405
15.11
109,179,472
100,786,380
7,777,481
65,681,735
6,606,106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分子となる基準財政収入額は、国税・都税連動交付金は減になったものの、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特別区税の増収により</a:t>
          </a:r>
          <a:r>
            <a:rPr kumimoji="1" lang="ja-JP" altLang="en-US" sz="1300">
              <a:latin typeface="ＭＳ Ｐゴシック" panose="020B0600070205080204" pitchFamily="50" charset="-128"/>
              <a:ea typeface="ＭＳ Ｐゴシック" panose="020B0600070205080204" pitchFamily="50" charset="-128"/>
            </a:rPr>
            <a:t>対前年比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億円の増となった。</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分母である基準財政需要額については、教育費に係る投資的経費の増により、対前年比、</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億円の増となった。</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結果、財政力指数は前年度より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ポイント減であった。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6" name="テキスト ボックス 65">
          <a:extLst>
            <a:ext uri="{FF2B5EF4-FFF2-40B4-BE49-F238E27FC236}">
              <a16:creationId xmlns:a16="http://schemas.microsoft.com/office/drawing/2014/main" id="{00000000-0008-0000-0300-000042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a:extLst>
            <a:ext uri="{FF2B5EF4-FFF2-40B4-BE49-F238E27FC236}">
              <a16:creationId xmlns:a16="http://schemas.microsoft.com/office/drawing/2014/main" id="{00000000-0008-0000-0300-000043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103981</xdr:rowOff>
    </xdr:from>
    <xdr:to>
      <xdr:col>23</xdr:col>
      <xdr:colOff>133350</xdr:colOff>
      <xdr:row>44</xdr:row>
      <xdr:rowOff>134938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953000" y="6276181"/>
          <a:ext cx="0" cy="14025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9" name="財政力最小値テキスト">
          <a:extLst>
            <a:ext uri="{FF2B5EF4-FFF2-40B4-BE49-F238E27FC236}">
              <a16:creationId xmlns:a16="http://schemas.microsoft.com/office/drawing/2014/main" id="{00000000-0008-0000-0300-000045000000}"/>
            </a:ext>
          </a:extLst>
        </xdr:cNvPr>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18908</xdr:rowOff>
    </xdr:from>
    <xdr:ext cx="762000" cy="259045"/>
    <xdr:sp macro="" textlink="">
      <xdr:nvSpPr>
        <xdr:cNvPr id="71" name="財政力最大値テキスト">
          <a:extLst>
            <a:ext uri="{FF2B5EF4-FFF2-40B4-BE49-F238E27FC236}">
              <a16:creationId xmlns:a16="http://schemas.microsoft.com/office/drawing/2014/main" id="{00000000-0008-0000-0300-000047000000}"/>
            </a:ext>
          </a:extLst>
        </xdr:cNvPr>
        <xdr:cNvSpPr txBox="1"/>
      </xdr:nvSpPr>
      <xdr:spPr>
        <a:xfrm>
          <a:off x="5041900" y="60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103981</xdr:rowOff>
    </xdr:from>
    <xdr:to>
      <xdr:col>24</xdr:col>
      <xdr:colOff>12700</xdr:colOff>
      <xdr:row>36</xdr:row>
      <xdr:rowOff>103981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864100" y="627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42069</xdr:rowOff>
    </xdr:from>
    <xdr:to>
      <xdr:col>23</xdr:col>
      <xdr:colOff>133350</xdr:colOff>
      <xdr:row>39</xdr:row>
      <xdr:rowOff>57150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4114800" y="6728619"/>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37165</xdr:rowOff>
    </xdr:from>
    <xdr:ext cx="762000" cy="259045"/>
    <xdr:sp macro="" textlink="">
      <xdr:nvSpPr>
        <xdr:cNvPr id="74" name="財政力平均値テキスト">
          <a:extLst>
            <a:ext uri="{FF2B5EF4-FFF2-40B4-BE49-F238E27FC236}">
              <a16:creationId xmlns:a16="http://schemas.microsoft.com/office/drawing/2014/main" id="{00000000-0008-0000-0300-00004A000000}"/>
            </a:ext>
          </a:extLst>
        </xdr:cNvPr>
        <xdr:cNvSpPr txBox="1"/>
      </xdr:nvSpPr>
      <xdr:spPr>
        <a:xfrm>
          <a:off x="5041900" y="7238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65088</xdr:rowOff>
    </xdr:from>
    <xdr:to>
      <xdr:col>23</xdr:col>
      <xdr:colOff>184150</xdr:colOff>
      <xdr:row>42</xdr:row>
      <xdr:rowOff>166688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9022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42069</xdr:rowOff>
    </xdr:from>
    <xdr:to>
      <xdr:col>19</xdr:col>
      <xdr:colOff>133350</xdr:colOff>
      <xdr:row>39</xdr:row>
      <xdr:rowOff>57150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3225800" y="6728619"/>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102394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2336800" y="6743700"/>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102394</xdr:rowOff>
    </xdr:from>
    <xdr:to>
      <xdr:col>11</xdr:col>
      <xdr:colOff>31750</xdr:colOff>
      <xdr:row>39</xdr:row>
      <xdr:rowOff>147638</xdr:rowOff>
    </xdr:to>
    <xdr:cxnSp macro="">
      <xdr:nvCxnSpPr>
        <xdr:cNvPr id="82" name="直線コネクタ 81">
          <a:extLst>
            <a:ext uri="{FF2B5EF4-FFF2-40B4-BE49-F238E27FC236}">
              <a16:creationId xmlns:a16="http://schemas.microsoft.com/office/drawing/2014/main" id="{00000000-0008-0000-0300-000052000000}"/>
            </a:ext>
          </a:extLst>
        </xdr:cNvPr>
        <xdr:cNvCxnSpPr/>
      </xdr:nvCxnSpPr>
      <xdr:spPr>
        <a:xfrm flipV="1">
          <a:off x="1447800" y="6788944"/>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65088</xdr:rowOff>
    </xdr:from>
    <xdr:to>
      <xdr:col>11</xdr:col>
      <xdr:colOff>82550</xdr:colOff>
      <xdr:row>42</xdr:row>
      <xdr:rowOff>166688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2286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151465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955800" y="735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80169</xdr:rowOff>
    </xdr:from>
    <xdr:to>
      <xdr:col>7</xdr:col>
      <xdr:colOff>31750</xdr:colOff>
      <xdr:row>43</xdr:row>
      <xdr:rowOff>10319</xdr:rowOff>
    </xdr:to>
    <xdr:sp macro="" textlink="">
      <xdr:nvSpPr>
        <xdr:cNvPr id="85" name="フローチャート: 判断 84">
          <a:extLst>
            <a:ext uri="{FF2B5EF4-FFF2-40B4-BE49-F238E27FC236}">
              <a16:creationId xmlns:a16="http://schemas.microsoft.com/office/drawing/2014/main" id="{00000000-0008-0000-0300-000055000000}"/>
            </a:ext>
          </a:extLst>
        </xdr:cNvPr>
        <xdr:cNvSpPr/>
      </xdr:nvSpPr>
      <xdr:spPr>
        <a:xfrm>
          <a:off x="1397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166546</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066800" y="73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93" name="財政力該当値テキスト">
          <a:extLst>
            <a:ext uri="{FF2B5EF4-FFF2-40B4-BE49-F238E27FC236}">
              <a16:creationId xmlns:a16="http://schemas.microsoft.com/office/drawing/2014/main" id="{00000000-0008-0000-0300-00005D000000}"/>
            </a:ext>
          </a:extLst>
        </xdr:cNvPr>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162719</xdr:rowOff>
    </xdr:from>
    <xdr:to>
      <xdr:col>19</xdr:col>
      <xdr:colOff>184150</xdr:colOff>
      <xdr:row>39</xdr:row>
      <xdr:rowOff>92869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4064000" y="667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103046</xdr:rowOff>
    </xdr:from>
    <xdr:ext cx="7366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733800" y="6446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51594</xdr:rowOff>
    </xdr:from>
    <xdr:to>
      <xdr:col>11</xdr:col>
      <xdr:colOff>82550</xdr:colOff>
      <xdr:row>39</xdr:row>
      <xdr:rowOff>153194</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2286000" y="673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163371</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955800" y="650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96838</xdr:rowOff>
    </xdr:from>
    <xdr:to>
      <xdr:col>7</xdr:col>
      <xdr:colOff>31750</xdr:colOff>
      <xdr:row>40</xdr:row>
      <xdr:rowOff>26988</xdr:rowOff>
    </xdr:to>
    <xdr:sp macro="" textlink="">
      <xdr:nvSpPr>
        <xdr:cNvPr id="100" name="楕円 99">
          <a:extLst>
            <a:ext uri="{FF2B5EF4-FFF2-40B4-BE49-F238E27FC236}">
              <a16:creationId xmlns:a16="http://schemas.microsoft.com/office/drawing/2014/main" id="{00000000-0008-0000-0300-000064000000}"/>
            </a:ext>
          </a:extLst>
        </xdr:cNvPr>
        <xdr:cNvSpPr/>
      </xdr:nvSpPr>
      <xdr:spPr>
        <a:xfrm>
          <a:off x="13970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37165</xdr:rowOff>
    </xdr:from>
    <xdr:ext cx="762000" cy="259045"/>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066800" y="655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4" name="テキスト ボックス 103">
          <a:extLst>
            <a:ext uri="{FF2B5EF4-FFF2-40B4-BE49-F238E27FC236}">
              <a16:creationId xmlns:a16="http://schemas.microsoft.com/office/drawing/2014/main" id="{00000000-0008-0000-0300-000068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3" name="正方形/長方形 112">
          <a:extLst>
            <a:ext uri="{FF2B5EF4-FFF2-40B4-BE49-F238E27FC236}">
              <a16:creationId xmlns:a16="http://schemas.microsoft.com/office/drawing/2014/main" id="{00000000-0008-0000-0300-000071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物件費、扶助費の増等により、分子である経常的経費充当一般財源等は</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千万円の増となった。</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一方、分母である経常的一般財源等総額も特別区税や財調交付金の増により</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千万円増となったこと等により、前年度比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ポイントの減となり、類似団体内平均値と比較すると</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ポイント下回る結果となった。</a:t>
          </a:r>
        </a:p>
      </xdr:txBody>
    </xdr:sp>
    <xdr:clientData/>
  </xdr:twoCellAnchor>
  <xdr:oneCellAnchor>
    <xdr:from>
      <xdr:col>3</xdr:col>
      <xdr:colOff>95250</xdr:colOff>
      <xdr:row>54</xdr:row>
      <xdr:rowOff>139700</xdr:rowOff>
    </xdr:from>
    <xdr:ext cx="298543" cy="225703"/>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136652</xdr:rowOff>
    </xdr:from>
    <xdr:to>
      <xdr:col>23</xdr:col>
      <xdr:colOff>133350</xdr:colOff>
      <xdr:row>67</xdr:row>
      <xdr:rowOff>118618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8075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51579</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2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136652</xdr:rowOff>
    </xdr:from>
    <xdr:to>
      <xdr:col>24</xdr:col>
      <xdr:colOff>12700</xdr:colOff>
      <xdr:row>58</xdr:row>
      <xdr:rowOff>136652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8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64008</xdr:rowOff>
    </xdr:from>
    <xdr:to>
      <xdr:col>23</xdr:col>
      <xdr:colOff>133350</xdr:colOff>
      <xdr:row>60</xdr:row>
      <xdr:rowOff>102616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35100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69359</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70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102616</xdr:rowOff>
    </xdr:from>
    <xdr:to>
      <xdr:col>19</xdr:col>
      <xdr:colOff>133350</xdr:colOff>
      <xdr:row>60</xdr:row>
      <xdr:rowOff>150876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3896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141224</xdr:rowOff>
    </xdr:from>
    <xdr:to>
      <xdr:col>15</xdr:col>
      <xdr:colOff>82550</xdr:colOff>
      <xdr:row>60</xdr:row>
      <xdr:rowOff>150876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4282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59436</xdr:rowOff>
    </xdr:from>
    <xdr:to>
      <xdr:col>11</xdr:col>
      <xdr:colOff>31750</xdr:colOff>
      <xdr:row>60</xdr:row>
      <xdr:rowOff>141224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003536"/>
          <a:ext cx="889000" cy="4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31513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58183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13208</xdr:rowOff>
    </xdr:from>
    <xdr:to>
      <xdr:col>23</xdr:col>
      <xdr:colOff>184150</xdr:colOff>
      <xdr:row>60</xdr:row>
      <xdr:rowOff>114808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29735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145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51816</xdr:rowOff>
    </xdr:from>
    <xdr:to>
      <xdr:col>19</xdr:col>
      <xdr:colOff>184150</xdr:colOff>
      <xdr:row>60</xdr:row>
      <xdr:rowOff>153416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163593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10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100076</xdr:rowOff>
    </xdr:from>
    <xdr:to>
      <xdr:col>15</xdr:col>
      <xdr:colOff>133350</xdr:colOff>
      <xdr:row>61</xdr:row>
      <xdr:rowOff>30226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40403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15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90424</xdr:rowOff>
    </xdr:from>
    <xdr:to>
      <xdr:col>11</xdr:col>
      <xdr:colOff>82550</xdr:colOff>
      <xdr:row>61</xdr:row>
      <xdr:rowOff>20574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30751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8636</xdr:rowOff>
    </xdr:from>
    <xdr:to>
      <xdr:col>7</xdr:col>
      <xdr:colOff>31750</xdr:colOff>
      <xdr:row>58</xdr:row>
      <xdr:rowOff>110236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99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120413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72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[171,164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年度以降、徐々に改善されてきていたが、平成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年度からは増に転じ、令和元年度は前年度比</a:t>
          </a:r>
          <a:r>
            <a:rPr kumimoji="1" lang="en-US" altLang="ja-JP" sz="1300">
              <a:latin typeface="ＭＳ Ｐゴシック" panose="020B0600070205080204" pitchFamily="50" charset="-128"/>
              <a:ea typeface="ＭＳ Ｐゴシック" panose="020B0600070205080204" pitchFamily="50" charset="-128"/>
            </a:rPr>
            <a:t>6,383</a:t>
          </a:r>
          <a:r>
            <a:rPr kumimoji="1" lang="ja-JP" altLang="en-US" sz="1300">
              <a:latin typeface="ＭＳ Ｐゴシック" panose="020B0600070205080204" pitchFamily="50" charset="-128"/>
              <a:ea typeface="ＭＳ Ｐゴシック" panose="020B0600070205080204" pitchFamily="50" charset="-128"/>
            </a:rPr>
            <a:t>円の増となった。</a:t>
          </a:r>
          <a:br>
            <a:rPr kumimoji="1" lang="en-US" altLang="ja-JP" sz="1300">
              <a:latin typeface="ＭＳ Ｐゴシック" panose="020B0600070205080204" pitchFamily="50" charset="-128"/>
              <a:ea typeface="ＭＳ Ｐゴシック" panose="020B0600070205080204" pitchFamily="50" charset="-128"/>
            </a:rPr>
          </a:br>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　人件費は、職員総数の増などにより、</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千万円、</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ポイントの増、物件費は庁舎</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基盤運用事業経費の増などにより、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千万円、</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53372</xdr:rowOff>
    </xdr:from>
    <xdr:to>
      <xdr:col>23</xdr:col>
      <xdr:colOff>133350</xdr:colOff>
      <xdr:row>88</xdr:row>
      <xdr:rowOff>103054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0822"/>
          <a:ext cx="0" cy="1249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75131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6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103054</xdr:rowOff>
    </xdr:from>
    <xdr:to>
      <xdr:col>24</xdr:col>
      <xdr:colOff>12700</xdr:colOff>
      <xdr:row>88</xdr:row>
      <xdr:rowOff>103054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139749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53372</xdr:rowOff>
    </xdr:from>
    <xdr:to>
      <xdr:col>24</xdr:col>
      <xdr:colOff>12700</xdr:colOff>
      <xdr:row>81</xdr:row>
      <xdr:rowOff>53372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0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134834</xdr:rowOff>
    </xdr:from>
    <xdr:to>
      <xdr:col>23</xdr:col>
      <xdr:colOff>133350</xdr:colOff>
      <xdr:row>82</xdr:row>
      <xdr:rowOff>165638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93734"/>
          <a:ext cx="838200" cy="3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122925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3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106398</xdr:rowOff>
    </xdr:from>
    <xdr:to>
      <xdr:col>23</xdr:col>
      <xdr:colOff>184150</xdr:colOff>
      <xdr:row>82</xdr:row>
      <xdr:rowOff>36548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109829</xdr:rowOff>
    </xdr:from>
    <xdr:to>
      <xdr:col>19</xdr:col>
      <xdr:colOff>133350</xdr:colOff>
      <xdr:row>82</xdr:row>
      <xdr:rowOff>134834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68729"/>
          <a:ext cx="889000" cy="2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69489</xdr:rowOff>
    </xdr:from>
    <xdr:to>
      <xdr:col>19</xdr:col>
      <xdr:colOff>184150</xdr:colOff>
      <xdr:row>81</xdr:row>
      <xdr:rowOff>171089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9816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25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86491</xdr:rowOff>
    </xdr:from>
    <xdr:to>
      <xdr:col>15</xdr:col>
      <xdr:colOff>82550</xdr:colOff>
      <xdr:row>82</xdr:row>
      <xdr:rowOff>109829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45391"/>
          <a:ext cx="889000" cy="2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65864</xdr:rowOff>
    </xdr:from>
    <xdr:to>
      <xdr:col>15</xdr:col>
      <xdr:colOff>133350</xdr:colOff>
      <xdr:row>81</xdr:row>
      <xdr:rowOff>167464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6191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2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70521</xdr:rowOff>
    </xdr:from>
    <xdr:to>
      <xdr:col>11</xdr:col>
      <xdr:colOff>31750</xdr:colOff>
      <xdr:row>82</xdr:row>
      <xdr:rowOff>86491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29421"/>
          <a:ext cx="889000" cy="1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73292</xdr:rowOff>
    </xdr:from>
    <xdr:to>
      <xdr:col>11</xdr:col>
      <xdr:colOff>82550</xdr:colOff>
      <xdr:row>82</xdr:row>
      <xdr:rowOff>3442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65015</xdr:rowOff>
    </xdr:from>
    <xdr:to>
      <xdr:col>7</xdr:col>
      <xdr:colOff>31750</xdr:colOff>
      <xdr:row>81</xdr:row>
      <xdr:rowOff>166615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5342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114838</xdr:rowOff>
    </xdr:from>
    <xdr:to>
      <xdr:col>23</xdr:col>
      <xdr:colOff>184150</xdr:colOff>
      <xdr:row>83</xdr:row>
      <xdr:rowOff>44988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7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86915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4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84034</xdr:rowOff>
    </xdr:from>
    <xdr:to>
      <xdr:col>19</xdr:col>
      <xdr:colOff>184150</xdr:colOff>
      <xdr:row>83</xdr:row>
      <xdr:rowOff>14184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170411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29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59029</xdr:rowOff>
    </xdr:from>
    <xdr:to>
      <xdr:col>15</xdr:col>
      <xdr:colOff>133350</xdr:colOff>
      <xdr:row>82</xdr:row>
      <xdr:rowOff>160629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1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145406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0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35691</xdr:rowOff>
    </xdr:from>
    <xdr:to>
      <xdr:col>11</xdr:col>
      <xdr:colOff>82550</xdr:colOff>
      <xdr:row>82</xdr:row>
      <xdr:rowOff>137291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9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122068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8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19721</xdr:rowOff>
    </xdr:from>
    <xdr:to>
      <xdr:col>7</xdr:col>
      <xdr:colOff>31750</xdr:colOff>
      <xdr:row>82</xdr:row>
      <xdr:rowOff>121321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7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106098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6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職員の給与水準は、特別区人事委員会勧告に基づき。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区内の民間従業員の給与水準と均衡させている。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国を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ポイント下回るとともに、類似団体内平均値を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ポイント下回っており、団体内順位は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位となっている。今後も職務・職責を的確に反映した給与制度の推進により引き続き、給与の適正化に努めていく。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41911</xdr:rowOff>
    </xdr:from>
    <xdr:to>
      <xdr:col>81</xdr:col>
      <xdr:colOff>44450</xdr:colOff>
      <xdr:row>83</xdr:row>
      <xdr:rowOff>36830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3929361"/>
          <a:ext cx="838200" cy="33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102888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3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130811</xdr:rowOff>
    </xdr:from>
    <xdr:to>
      <xdr:col>81</xdr:col>
      <xdr:colOff>95250</xdr:colOff>
      <xdr:row>84</xdr:row>
      <xdr:rowOff>60961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36830</xdr:rowOff>
    </xdr:from>
    <xdr:to>
      <xdr:col>77</xdr:col>
      <xdr:colOff>44450</xdr:colOff>
      <xdr:row>83</xdr:row>
      <xdr:rowOff>85089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2671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40657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85089</xdr:rowOff>
    </xdr:from>
    <xdr:to>
      <xdr:col>72</xdr:col>
      <xdr:colOff>203200</xdr:colOff>
      <xdr:row>83</xdr:row>
      <xdr:rowOff>85089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315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85089</xdr:rowOff>
    </xdr:from>
    <xdr:to>
      <xdr:col>68</xdr:col>
      <xdr:colOff>152400</xdr:colOff>
      <xdr:row>83</xdr:row>
      <xdr:rowOff>85089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315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162561</xdr:rowOff>
    </xdr:from>
    <xdr:to>
      <xdr:col>81</xdr:col>
      <xdr:colOff>95250</xdr:colOff>
      <xdr:row>81</xdr:row>
      <xdr:rowOff>92711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83838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157480</xdr:rowOff>
    </xdr:from>
    <xdr:to>
      <xdr:col>77</xdr:col>
      <xdr:colOff>95250</xdr:colOff>
      <xdr:row>83</xdr:row>
      <xdr:rowOff>87630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97807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98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34289</xdr:rowOff>
    </xdr:from>
    <xdr:to>
      <xdr:col>73</xdr:col>
      <xdr:colOff>44450</xdr:colOff>
      <xdr:row>83</xdr:row>
      <xdr:rowOff>135889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146066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34289</xdr:rowOff>
    </xdr:from>
    <xdr:to>
      <xdr:col>68</xdr:col>
      <xdr:colOff>203200</xdr:colOff>
      <xdr:row>83</xdr:row>
      <xdr:rowOff>135889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146066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34289</xdr:rowOff>
    </xdr:from>
    <xdr:to>
      <xdr:col>64</xdr:col>
      <xdr:colOff>152400</xdr:colOff>
      <xdr:row>83</xdr:row>
      <xdr:rowOff>135889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146066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簡素で効率的な組織と職員定数の適正化を目指し、積極的な行財政改革に取り組み、平成</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年から行財政改革を行ってきた結果、平成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年度までに職員定数を合計で</a:t>
          </a:r>
          <a:r>
            <a:rPr kumimoji="1" lang="en-US" altLang="ja-JP" sz="1300">
              <a:latin typeface="ＭＳ Ｐゴシック" panose="020B0600070205080204" pitchFamily="50" charset="-128"/>
              <a:ea typeface="ＭＳ Ｐゴシック" panose="020B0600070205080204" pitchFamily="50" charset="-128"/>
            </a:rPr>
            <a:t>1,100</a:t>
          </a:r>
          <a:r>
            <a:rPr kumimoji="1" lang="ja-JP" altLang="en-US" sz="1300">
              <a:latin typeface="ＭＳ Ｐゴシック" panose="020B0600070205080204" pitchFamily="50" charset="-128"/>
              <a:ea typeface="ＭＳ Ｐゴシック" panose="020B0600070205080204" pitchFamily="50" charset="-128"/>
            </a:rPr>
            <a:t>人削減した。</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その後も多様化・高度化する行政課題へ対応するため事務事業の見直し、組織改編、業務委託等をさらに進めているところではあるが、類似団体内平均値と比較すると、約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人上回っている状況であることから、今後も職員数の適正化に向けて、一層の取り組みを図っていく。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31387</xdr:rowOff>
    </xdr:from>
    <xdr:to>
      <xdr:col>81</xdr:col>
      <xdr:colOff>44450</xdr:colOff>
      <xdr:row>67</xdr:row>
      <xdr:rowOff>42091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6937"/>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14168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42091</xdr:rowOff>
    </xdr:from>
    <xdr:to>
      <xdr:col>81</xdr:col>
      <xdr:colOff>133350</xdr:colOff>
      <xdr:row>67</xdr:row>
      <xdr:rowOff>42091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117764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31387</xdr:rowOff>
    </xdr:from>
    <xdr:to>
      <xdr:col>81</xdr:col>
      <xdr:colOff>133350</xdr:colOff>
      <xdr:row>59</xdr:row>
      <xdr:rowOff>31387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82610</xdr:rowOff>
    </xdr:from>
    <xdr:to>
      <xdr:col>81</xdr:col>
      <xdr:colOff>44450</xdr:colOff>
      <xdr:row>61</xdr:row>
      <xdr:rowOff>83759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541060"/>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162577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79163</xdr:rowOff>
    </xdr:from>
    <xdr:to>
      <xdr:col>77</xdr:col>
      <xdr:colOff>44450</xdr:colOff>
      <xdr:row>61</xdr:row>
      <xdr:rowOff>83759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37613"/>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138006</xdr:rowOff>
    </xdr:from>
    <xdr:to>
      <xdr:col>77</xdr:col>
      <xdr:colOff>95250</xdr:colOff>
      <xdr:row>60</xdr:row>
      <xdr:rowOff>68156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78333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0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73418</xdr:rowOff>
    </xdr:from>
    <xdr:to>
      <xdr:col>72</xdr:col>
      <xdr:colOff>203200</xdr:colOff>
      <xdr:row>61</xdr:row>
      <xdr:rowOff>79163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31868"/>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136858</xdr:rowOff>
    </xdr:from>
    <xdr:to>
      <xdr:col>73</xdr:col>
      <xdr:colOff>44450</xdr:colOff>
      <xdr:row>60</xdr:row>
      <xdr:rowOff>67008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77185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51586</xdr:rowOff>
    </xdr:from>
    <xdr:to>
      <xdr:col>68</xdr:col>
      <xdr:colOff>152400</xdr:colOff>
      <xdr:row>61</xdr:row>
      <xdr:rowOff>73418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10036"/>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143752</xdr:rowOff>
    </xdr:from>
    <xdr:to>
      <xdr:col>68</xdr:col>
      <xdr:colOff>203200</xdr:colOff>
      <xdr:row>60</xdr:row>
      <xdr:rowOff>73902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84079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84079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31810</xdr:rowOff>
    </xdr:from>
    <xdr:to>
      <xdr:col>81</xdr:col>
      <xdr:colOff>95250</xdr:colOff>
      <xdr:row>61</xdr:row>
      <xdr:rowOff>133410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3887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6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32959</xdr:rowOff>
    </xdr:from>
    <xdr:to>
      <xdr:col>77</xdr:col>
      <xdr:colOff>95250</xdr:colOff>
      <xdr:row>61</xdr:row>
      <xdr:rowOff>134559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9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119336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577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28363</xdr:rowOff>
    </xdr:from>
    <xdr:to>
      <xdr:col>73</xdr:col>
      <xdr:colOff>44450</xdr:colOff>
      <xdr:row>61</xdr:row>
      <xdr:rowOff>129963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114740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22618</xdr:rowOff>
    </xdr:from>
    <xdr:to>
      <xdr:col>68</xdr:col>
      <xdr:colOff>203200</xdr:colOff>
      <xdr:row>61</xdr:row>
      <xdr:rowOff>124218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8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108995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786</xdr:rowOff>
    </xdr:from>
    <xdr:to>
      <xdr:col>64</xdr:col>
      <xdr:colOff>152400</xdr:colOff>
      <xdr:row>61</xdr:row>
      <xdr:rowOff>102386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87163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従前より地方債発行を必要最低限に抑えてきており、前年度より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ポイントの減となり、類似団体内平均値と比較しても下回っている状況が続いている。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39</xdr:row>
      <xdr:rowOff>129540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67919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129540</xdr:rowOff>
    </xdr:from>
    <xdr:to>
      <xdr:col>77</xdr:col>
      <xdr:colOff>44450</xdr:colOff>
      <xdr:row>39</xdr:row>
      <xdr:rowOff>129540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129540</xdr:rowOff>
    </xdr:from>
    <xdr:to>
      <xdr:col>72</xdr:col>
      <xdr:colOff>203200</xdr:colOff>
      <xdr:row>40</xdr:row>
      <xdr:rowOff>54610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681609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27940</xdr:rowOff>
    </xdr:from>
    <xdr:to>
      <xdr:col>73</xdr:col>
      <xdr:colOff>44450</xdr:colOff>
      <xdr:row>40</xdr:row>
      <xdr:rowOff>129540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114317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54610</xdr:rowOff>
    </xdr:from>
    <xdr:to>
      <xdr:col>68</xdr:col>
      <xdr:colOff>152400</xdr:colOff>
      <xdr:row>40</xdr:row>
      <xdr:rowOff>151130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91261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78740</xdr:rowOff>
    </xdr:from>
    <xdr:to>
      <xdr:col>77</xdr:col>
      <xdr:colOff>95250</xdr:colOff>
      <xdr:row>40</xdr:row>
      <xdr:rowOff>8890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19067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78740</xdr:rowOff>
    </xdr:from>
    <xdr:to>
      <xdr:col>73</xdr:col>
      <xdr:colOff>44450</xdr:colOff>
      <xdr:row>40</xdr:row>
      <xdr:rowOff>8890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19067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前年度までと同様、地方債の現在高や退職手当などの区が将来負担すべき負担額より、基金など負担額に充当できる財源が上回っているため、「将来負担比率」は算定されない状況が続いている。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7" name="将来負担の状況最小値テキスト">
          <a:extLst>
            <a:ext uri="{FF2B5EF4-FFF2-40B4-BE49-F238E27FC236}">
              <a16:creationId xmlns:a16="http://schemas.microsoft.com/office/drawing/2014/main" id="{00000000-0008-0000-0300-0000AB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29" name="将来負担の状況最大値テキスト">
          <a:extLst>
            <a:ext uri="{FF2B5EF4-FFF2-40B4-BE49-F238E27FC236}">
              <a16:creationId xmlns:a16="http://schemas.microsoft.com/office/drawing/2014/main" id="{00000000-0008-0000-0300-0000AD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1" name="将来負担の状況平均値テキスト">
          <a:extLst>
            <a:ext uri="{FF2B5EF4-FFF2-40B4-BE49-F238E27FC236}">
              <a16:creationId xmlns:a16="http://schemas.microsoft.com/office/drawing/2014/main" id="{00000000-0008-0000-0300-0000AF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2" name="フローチャート: 判断 431">
          <a:extLst>
            <a:ext uri="{FF2B5EF4-FFF2-40B4-BE49-F238E27FC236}">
              <a16:creationId xmlns:a16="http://schemas.microsoft.com/office/drawing/2014/main" id="{00000000-0008-0000-0300-0000B0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229,671
218,405
15.11
109,179,472
100,786,380
7,777,481
65,681,735
6,606,106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職員総数の増等により前年度に比べ、約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千万円の増となった。</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類似団体平均値と比べると上回っている状態であり、定員の適正化に取り組む。</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42</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9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31750</xdr:rowOff>
    </xdr:from>
    <xdr:to>
      <xdr:col>24</xdr:col>
      <xdr:colOff>25400</xdr:colOff>
      <xdr:row>39</xdr:row>
      <xdr:rowOff>120650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183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146050</xdr:rowOff>
    </xdr:from>
    <xdr:to>
      <xdr:col>24</xdr:col>
      <xdr:colOff>76200</xdr:colOff>
      <xdr:row>38</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120650</xdr:rowOff>
    </xdr:from>
    <xdr:to>
      <xdr:col>19</xdr:col>
      <xdr:colOff>187325</xdr:colOff>
      <xdr:row>40</xdr:row>
      <xdr:rowOff>101600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807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50800</xdr:rowOff>
    </xdr:from>
    <xdr:to>
      <xdr:col>20</xdr:col>
      <xdr:colOff>38100</xdr:colOff>
      <xdr:row>38</xdr:row>
      <xdr:rowOff>152400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101600</xdr:rowOff>
    </xdr:from>
    <xdr:to>
      <xdr:col>15</xdr:col>
      <xdr:colOff>98425</xdr:colOff>
      <xdr:row>41</xdr:row>
      <xdr:rowOff>19050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959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152400</xdr:rowOff>
    </xdr:from>
    <xdr:to>
      <xdr:col>15</xdr:col>
      <xdr:colOff>149225</xdr:colOff>
      <xdr:row>39</xdr:row>
      <xdr:rowOff>82550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92727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25400</xdr:rowOff>
    </xdr:from>
    <xdr:to>
      <xdr:col>11</xdr:col>
      <xdr:colOff>9525</xdr:colOff>
      <xdr:row>41</xdr:row>
      <xdr:rowOff>19050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883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165100</xdr:rowOff>
    </xdr:from>
    <xdr:to>
      <xdr:col>11</xdr:col>
      <xdr:colOff>60325</xdr:colOff>
      <xdr:row>39</xdr:row>
      <xdr:rowOff>95250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101600</xdr:rowOff>
    </xdr:from>
    <xdr:to>
      <xdr:col>6</xdr:col>
      <xdr:colOff>171450</xdr:colOff>
      <xdr:row>39</xdr:row>
      <xdr:rowOff>31750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152400</xdr:rowOff>
    </xdr:from>
    <xdr:to>
      <xdr:col>24</xdr:col>
      <xdr:colOff>76200</xdr:colOff>
      <xdr:row>39</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69850</xdr:rowOff>
    </xdr:from>
    <xdr:to>
      <xdr:col>20</xdr:col>
      <xdr:colOff>38100</xdr:colOff>
      <xdr:row>40</xdr:row>
      <xdr:rowOff>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156227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4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50800</xdr:rowOff>
    </xdr:from>
    <xdr:to>
      <xdr:col>15</xdr:col>
      <xdr:colOff>149225</xdr:colOff>
      <xdr:row>40</xdr:row>
      <xdr:rowOff>152400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137177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139700</xdr:rowOff>
    </xdr:from>
    <xdr:to>
      <xdr:col>11</xdr:col>
      <xdr:colOff>60325</xdr:colOff>
      <xdr:row>41</xdr:row>
      <xdr:rowOff>69850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146050</xdr:rowOff>
    </xdr:from>
    <xdr:to>
      <xdr:col>6</xdr:col>
      <xdr:colOff>171450</xdr:colOff>
      <xdr:row>40</xdr:row>
      <xdr:rowOff>76200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60977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基盤運用事業経費の増などにより、物件費が約</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千万円の増となったため、物件費に係る経常収支比率は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120650</xdr:rowOff>
    </xdr:from>
    <xdr:to>
      <xdr:col>82</xdr:col>
      <xdr:colOff>107950</xdr:colOff>
      <xdr:row>16</xdr:row>
      <xdr:rowOff>63500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924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22877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4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6350</xdr:rowOff>
    </xdr:from>
    <xdr:to>
      <xdr:col>82</xdr:col>
      <xdr:colOff>158750</xdr:colOff>
      <xdr:row>15</xdr:row>
      <xdr:rowOff>107950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101600</xdr:rowOff>
    </xdr:from>
    <xdr:to>
      <xdr:col>78</xdr:col>
      <xdr:colOff>69850</xdr:colOff>
      <xdr:row>15</xdr:row>
      <xdr:rowOff>120650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01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50800</xdr:rowOff>
    </xdr:from>
    <xdr:to>
      <xdr:col>78</xdr:col>
      <xdr:colOff>120650</xdr:colOff>
      <xdr:row>14</xdr:row>
      <xdr:rowOff>152400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162577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21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158750</xdr:rowOff>
    </xdr:from>
    <xdr:to>
      <xdr:col>73</xdr:col>
      <xdr:colOff>180975</xdr:colOff>
      <xdr:row>14</xdr:row>
      <xdr:rowOff>101600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87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0</xdr:rowOff>
    </xdr:from>
    <xdr:to>
      <xdr:col>74</xdr:col>
      <xdr:colOff>31750</xdr:colOff>
      <xdr:row>14</xdr:row>
      <xdr:rowOff>101600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6350</xdr:rowOff>
    </xdr:from>
    <xdr:to>
      <xdr:col>69</xdr:col>
      <xdr:colOff>92075</xdr:colOff>
      <xdr:row>13</xdr:row>
      <xdr:rowOff>158750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235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158750</xdr:rowOff>
    </xdr:from>
    <xdr:to>
      <xdr:col>69</xdr:col>
      <xdr:colOff>142875</xdr:colOff>
      <xdr:row>14</xdr:row>
      <xdr:rowOff>88900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82550</xdr:rowOff>
    </xdr:from>
    <xdr:to>
      <xdr:col>65</xdr:col>
      <xdr:colOff>53975</xdr:colOff>
      <xdr:row>14</xdr:row>
      <xdr:rowOff>12700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31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156227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69850</xdr:rowOff>
    </xdr:from>
    <xdr:to>
      <xdr:col>78</xdr:col>
      <xdr:colOff>120650</xdr:colOff>
      <xdr:row>16</xdr:row>
      <xdr:rowOff>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156227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2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50800</xdr:rowOff>
    </xdr:from>
    <xdr:to>
      <xdr:col>74</xdr:col>
      <xdr:colOff>31750</xdr:colOff>
      <xdr:row>14</xdr:row>
      <xdr:rowOff>152400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137177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107950</xdr:rowOff>
    </xdr:from>
    <xdr:to>
      <xdr:col>69</xdr:col>
      <xdr:colOff>142875</xdr:colOff>
      <xdr:row>14</xdr:row>
      <xdr:rowOff>38100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127000</xdr:rowOff>
    </xdr:from>
    <xdr:to>
      <xdr:col>65</xdr:col>
      <xdr:colOff>53975</xdr:colOff>
      <xdr:row>13</xdr:row>
      <xdr:rowOff>57150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1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前年度と比較して扶助費は約</a:t>
          </a:r>
          <a:r>
            <a:rPr kumimoji="1" lang="en-US" altLang="ja-JP" sz="1300" baseline="0">
              <a:latin typeface="ＭＳ Ｐゴシック" panose="020B0600070205080204" pitchFamily="50" charset="-128"/>
              <a:ea typeface="ＭＳ Ｐゴシック" panose="020B0600070205080204" pitchFamily="50" charset="-128"/>
            </a:rPr>
            <a:t>5</a:t>
          </a:r>
          <a:r>
            <a:rPr kumimoji="1" lang="ja-JP" altLang="en-US" sz="1300" baseline="0">
              <a:latin typeface="ＭＳ Ｐゴシック" panose="020B0600070205080204" pitchFamily="50" charset="-128"/>
              <a:ea typeface="ＭＳ Ｐゴシック" panose="020B0600070205080204" pitchFamily="50" charset="-128"/>
            </a:rPr>
            <a:t>億円の増となっている。</a:t>
          </a:r>
          <a:br>
            <a:rPr kumimoji="1" lang="en-US" altLang="ja-JP" sz="1300" baseline="0">
              <a:latin typeface="ＭＳ Ｐゴシック" panose="020B0600070205080204" pitchFamily="50" charset="-128"/>
              <a:ea typeface="ＭＳ Ｐゴシック" panose="020B0600070205080204" pitchFamily="50" charset="-128"/>
            </a:rPr>
          </a:br>
          <a:r>
            <a:rPr kumimoji="1" lang="ja-JP" altLang="en-US" sz="1300" baseline="0">
              <a:latin typeface="ＭＳ Ｐゴシック" panose="020B0600070205080204" pitchFamily="50" charset="-128"/>
              <a:ea typeface="ＭＳ Ｐゴシック" panose="020B0600070205080204" pitchFamily="50" charset="-128"/>
            </a:rPr>
            <a:t>　これは、待機児童対策としての認可保育所の増設に伴う保育所法外援護経費及び児童保育委託経費の増が主な要因となっている。</a:t>
          </a:r>
          <a:br>
            <a:rPr kumimoji="1" lang="en-US" altLang="ja-JP" sz="1300" baseline="0">
              <a:latin typeface="ＭＳ Ｐゴシック" panose="020B0600070205080204" pitchFamily="50" charset="-128"/>
              <a:ea typeface="ＭＳ Ｐゴシック" panose="020B0600070205080204" pitchFamily="50" charset="-128"/>
            </a:rPr>
          </a:br>
          <a:r>
            <a:rPr kumimoji="1" lang="ja-JP" altLang="en-US" sz="1300" baseline="0">
              <a:latin typeface="ＭＳ Ｐゴシック" panose="020B0600070205080204" pitchFamily="50" charset="-128"/>
              <a:ea typeface="ＭＳ Ｐゴシック" panose="020B0600070205080204" pitchFamily="50" charset="-128"/>
            </a:rPr>
            <a:t>　類似団体内平均値と比較すると</a:t>
          </a:r>
          <a:r>
            <a:rPr kumimoji="1" lang="en-US" altLang="ja-JP" sz="1300" baseline="0">
              <a:latin typeface="ＭＳ Ｐゴシック" panose="020B0600070205080204" pitchFamily="50" charset="-128"/>
              <a:ea typeface="ＭＳ Ｐゴシック" panose="020B0600070205080204" pitchFamily="50" charset="-128"/>
            </a:rPr>
            <a:t>6.1</a:t>
          </a:r>
          <a:r>
            <a:rPr kumimoji="1" lang="ja-JP" altLang="en-US" sz="1300" baseline="0">
              <a:latin typeface="ＭＳ Ｐゴシック" panose="020B0600070205080204" pitchFamily="50" charset="-128"/>
              <a:ea typeface="ＭＳ Ｐゴシック" panose="020B0600070205080204" pitchFamily="50" charset="-128"/>
            </a:rPr>
            <a:t>ポイント下回っている状況である。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111760</xdr:rowOff>
    </xdr:from>
    <xdr:to>
      <xdr:col>24</xdr:col>
      <xdr:colOff>25400</xdr:colOff>
      <xdr:row>56</xdr:row>
      <xdr:rowOff>111760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129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154957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1009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xdr:rowOff>
    </xdr:from>
    <xdr:to>
      <xdr:col>24</xdr:col>
      <xdr:colOff>76200</xdr:colOff>
      <xdr:row>59</xdr:row>
      <xdr:rowOff>113030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111760</xdr:rowOff>
    </xdr:from>
    <xdr:to>
      <xdr:col>19</xdr:col>
      <xdr:colOff>187325</xdr:colOff>
      <xdr:row>56</xdr:row>
      <xdr:rowOff>111760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12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26670</xdr:rowOff>
    </xdr:from>
    <xdr:to>
      <xdr:col>20</xdr:col>
      <xdr:colOff>38100</xdr:colOff>
      <xdr:row>59</xdr:row>
      <xdr:rowOff>128270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113047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22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66040</xdr:rowOff>
    </xdr:from>
    <xdr:to>
      <xdr:col>15</xdr:col>
      <xdr:colOff>98425</xdr:colOff>
      <xdr:row>56</xdr:row>
      <xdr:rowOff>111760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67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168910</xdr:rowOff>
    </xdr:from>
    <xdr:to>
      <xdr:col>11</xdr:col>
      <xdr:colOff>9525</xdr:colOff>
      <xdr:row>56</xdr:row>
      <xdr:rowOff>66040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98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60960</xdr:rowOff>
    </xdr:from>
    <xdr:to>
      <xdr:col>6</xdr:col>
      <xdr:colOff>171450</xdr:colOff>
      <xdr:row>58</xdr:row>
      <xdr:rowOff>162560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147337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60960</xdr:rowOff>
    </xdr:from>
    <xdr:to>
      <xdr:col>24</xdr:col>
      <xdr:colOff>76200</xdr:colOff>
      <xdr:row>56</xdr:row>
      <xdr:rowOff>162560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77487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60960</xdr:rowOff>
    </xdr:from>
    <xdr:to>
      <xdr:col>20</xdr:col>
      <xdr:colOff>38100</xdr:colOff>
      <xdr:row>56</xdr:row>
      <xdr:rowOff>162560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1287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3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60960</xdr:rowOff>
    </xdr:from>
    <xdr:to>
      <xdr:col>15</xdr:col>
      <xdr:colOff>149225</xdr:colOff>
      <xdr:row>56</xdr:row>
      <xdr:rowOff>162560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xdr:rowOff>
    </xdr:from>
    <xdr:to>
      <xdr:col>11</xdr:col>
      <xdr:colOff>60325</xdr:colOff>
      <xdr:row>56</xdr:row>
      <xdr:rowOff>116840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127017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58437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各特別会計への操出金は約</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億円で前年度から約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億円の増となったものの、特別区民税等の経常的一般財源も増となったことにより、その他に係る経常収支比率は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61</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852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31750</xdr:rowOff>
    </xdr:from>
    <xdr:to>
      <xdr:col>82</xdr:col>
      <xdr:colOff>107950</xdr:colOff>
      <xdr:row>54</xdr:row>
      <xdr:rowOff>50800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290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50800</xdr:rowOff>
    </xdr:from>
    <xdr:to>
      <xdr:col>78</xdr:col>
      <xdr:colOff>69850</xdr:colOff>
      <xdr:row>54</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309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88900</xdr:rowOff>
    </xdr:from>
    <xdr:to>
      <xdr:col>73</xdr:col>
      <xdr:colOff>180975</xdr:colOff>
      <xdr:row>54</xdr:row>
      <xdr:rowOff>127000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146050</xdr:rowOff>
    </xdr:from>
    <xdr:to>
      <xdr:col>69</xdr:col>
      <xdr:colOff>92075</xdr:colOff>
      <xdr:row>54</xdr:row>
      <xdr:rowOff>88900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232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152400</xdr:rowOff>
    </xdr:from>
    <xdr:to>
      <xdr:col>82</xdr:col>
      <xdr:colOff>158750</xdr:colOff>
      <xdr:row>54</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168927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0</xdr:rowOff>
    </xdr:from>
    <xdr:to>
      <xdr:col>78</xdr:col>
      <xdr:colOff>120650</xdr:colOff>
      <xdr:row>54</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111777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76200</xdr:rowOff>
    </xdr:from>
    <xdr:to>
      <xdr:col>74</xdr:col>
      <xdr:colOff>31750</xdr:colOff>
      <xdr:row>55</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38100</xdr:rowOff>
    </xdr:from>
    <xdr:to>
      <xdr:col>69</xdr:col>
      <xdr:colOff>142875</xdr:colOff>
      <xdr:row>54</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95250</xdr:rowOff>
    </xdr:from>
    <xdr:to>
      <xdr:col>65</xdr:col>
      <xdr:colOff>53975</xdr:colOff>
      <xdr:row>54</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保育所法外援護経費等の増により、前年度から約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千万円の増となったものの、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特別区民税等の経常的一般財源も増となったことにより、</a:t>
          </a:r>
          <a:r>
            <a:rPr kumimoji="1" lang="ja-JP" altLang="en-US" sz="1300">
              <a:latin typeface="ＭＳ Ｐゴシック" panose="020B0600070205080204" pitchFamily="50" charset="-128"/>
              <a:ea typeface="ＭＳ Ｐゴシック" panose="020B0600070205080204" pitchFamily="50" charset="-128"/>
            </a:rPr>
            <a:t>補助費等に係る経常経費収支比率は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146050</xdr:rowOff>
    </xdr:from>
    <xdr:to>
      <xdr:col>82</xdr:col>
      <xdr:colOff>107950</xdr:colOff>
      <xdr:row>40</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8039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60977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146050</xdr:rowOff>
    </xdr:from>
    <xdr:to>
      <xdr:col>82</xdr:col>
      <xdr:colOff>196850</xdr:colOff>
      <xdr:row>33</xdr:row>
      <xdr:rowOff>146050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165100</xdr:rowOff>
    </xdr:from>
    <xdr:to>
      <xdr:col>82</xdr:col>
      <xdr:colOff>107950</xdr:colOff>
      <xdr:row>36</xdr:row>
      <xdr:rowOff>31750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165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31750</xdr:rowOff>
    </xdr:from>
    <xdr:to>
      <xdr:col>78</xdr:col>
      <xdr:colOff>69850</xdr:colOff>
      <xdr:row>36</xdr:row>
      <xdr:rowOff>31750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203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31750</xdr:rowOff>
    </xdr:from>
    <xdr:to>
      <xdr:col>73</xdr:col>
      <xdr:colOff>180975</xdr:colOff>
      <xdr:row>36</xdr:row>
      <xdr:rowOff>88900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203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114300</xdr:rowOff>
    </xdr:from>
    <xdr:to>
      <xdr:col>74</xdr:col>
      <xdr:colOff>31750</xdr:colOff>
      <xdr:row>36</xdr:row>
      <xdr:rowOff>44450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54627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88900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18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67327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114300</xdr:rowOff>
    </xdr:from>
    <xdr:to>
      <xdr:col>82</xdr:col>
      <xdr:colOff>158750</xdr:colOff>
      <xdr:row>36</xdr:row>
      <xdr:rowOff>44450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86377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08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152400</xdr:rowOff>
    </xdr:from>
    <xdr:to>
      <xdr:col>78</xdr:col>
      <xdr:colOff>120650</xdr:colOff>
      <xdr:row>36</xdr:row>
      <xdr:rowOff>82550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67327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3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152400</xdr:rowOff>
    </xdr:from>
    <xdr:to>
      <xdr:col>74</xdr:col>
      <xdr:colOff>31750</xdr:colOff>
      <xdr:row>36</xdr:row>
      <xdr:rowOff>82550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67327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38100</xdr:rowOff>
    </xdr:from>
    <xdr:to>
      <xdr:col>69</xdr:col>
      <xdr:colOff>142875</xdr:colOff>
      <xdr:row>36</xdr:row>
      <xdr:rowOff>139700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124477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地方債の償還が進むとともに、従前より新規発行を必要最低限に抑えていることで、元利償還金は年々減少しており、公債費は前年度から</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％の減、公債費に係る経常収支比率は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47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107950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195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67327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78</xdr:row>
      <xdr:rowOff>88900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309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88900</xdr:rowOff>
    </xdr:from>
    <xdr:to>
      <xdr:col>15</xdr:col>
      <xdr:colOff>98425</xdr:colOff>
      <xdr:row>79</xdr:row>
      <xdr:rowOff>146050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4620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19050</xdr:rowOff>
    </xdr:from>
    <xdr:to>
      <xdr:col>15</xdr:col>
      <xdr:colOff>149225</xdr:colOff>
      <xdr:row>79</xdr:row>
      <xdr:rowOff>120650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105427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146050</xdr:rowOff>
    </xdr:from>
    <xdr:to>
      <xdr:col>11</xdr:col>
      <xdr:colOff>9525</xdr:colOff>
      <xdr:row>79</xdr:row>
      <xdr:rowOff>146050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690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95250</xdr:rowOff>
    </xdr:from>
    <xdr:to>
      <xdr:col>11</xdr:col>
      <xdr:colOff>60325</xdr:colOff>
      <xdr:row>80</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35577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114300</xdr:rowOff>
    </xdr:from>
    <xdr:to>
      <xdr:col>6</xdr:col>
      <xdr:colOff>171450</xdr:colOff>
      <xdr:row>81</xdr:row>
      <xdr:rowOff>44450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83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29227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130827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57150</xdr:rowOff>
    </xdr:from>
    <xdr:to>
      <xdr:col>20</xdr:col>
      <xdr:colOff>38100</xdr:colOff>
      <xdr:row>77</xdr:row>
      <xdr:rowOff>158750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168927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02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38100</xdr:rowOff>
    </xdr:from>
    <xdr:to>
      <xdr:col>15</xdr:col>
      <xdr:colOff>149225</xdr:colOff>
      <xdr:row>78</xdr:row>
      <xdr:rowOff>139700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149877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95250</xdr:rowOff>
    </xdr:from>
    <xdr:to>
      <xdr:col>11</xdr:col>
      <xdr:colOff>60325</xdr:colOff>
      <xdr:row>80</xdr:row>
      <xdr:rowOff>25400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35577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公債費以外に係る経常収支比率は物件費の増等により、経常的経費が約</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千万円増となったものの、経常的一般財源も増となったことにより、前年度より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24130</xdr:rowOff>
    </xdr:from>
    <xdr:to>
      <xdr:col>82</xdr:col>
      <xdr:colOff>107950</xdr:colOff>
      <xdr:row>81</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88288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110507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62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24130</xdr:rowOff>
    </xdr:from>
    <xdr:to>
      <xdr:col>82</xdr:col>
      <xdr:colOff>196850</xdr:colOff>
      <xdr:row>75</xdr:row>
      <xdr:rowOff>24130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88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75</xdr:row>
      <xdr:rowOff>123190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29743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135907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337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123190</xdr:rowOff>
    </xdr:from>
    <xdr:to>
      <xdr:col>78</xdr:col>
      <xdr:colOff>69850</xdr:colOff>
      <xdr:row>75</xdr:row>
      <xdr:rowOff>130810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2981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163830</xdr:rowOff>
    </xdr:from>
    <xdr:to>
      <xdr:col>78</xdr:col>
      <xdr:colOff>120650</xdr:colOff>
      <xdr:row>78</xdr:row>
      <xdr:rowOff>93980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78757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45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77470</xdr:rowOff>
    </xdr:from>
    <xdr:to>
      <xdr:col>73</xdr:col>
      <xdr:colOff>180975</xdr:colOff>
      <xdr:row>75</xdr:row>
      <xdr:rowOff>130810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36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30480</xdr:rowOff>
    </xdr:from>
    <xdr:to>
      <xdr:col>74</xdr:col>
      <xdr:colOff>31750</xdr:colOff>
      <xdr:row>78</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116857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85090</xdr:rowOff>
    </xdr:from>
    <xdr:to>
      <xdr:col>69</xdr:col>
      <xdr:colOff>92075</xdr:colOff>
      <xdr:row>75</xdr:row>
      <xdr:rowOff>77470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260094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44466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64770</xdr:rowOff>
    </xdr:from>
    <xdr:to>
      <xdr:col>82</xdr:col>
      <xdr:colOff>158750</xdr:colOff>
      <xdr:row>75</xdr:row>
      <xdr:rowOff>166370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144797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3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72390</xdr:rowOff>
    </xdr:from>
    <xdr:to>
      <xdr:col>78</xdr:col>
      <xdr:colOff>120650</xdr:colOff>
      <xdr:row>76</xdr:row>
      <xdr:rowOff>2539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12717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80010</xdr:rowOff>
    </xdr:from>
    <xdr:to>
      <xdr:col>74</xdr:col>
      <xdr:colOff>31750</xdr:colOff>
      <xdr:row>76</xdr:row>
      <xdr:rowOff>10161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20337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26670</xdr:rowOff>
    </xdr:from>
    <xdr:to>
      <xdr:col>69</xdr:col>
      <xdr:colOff>142875</xdr:colOff>
      <xdr:row>75</xdr:row>
      <xdr:rowOff>128270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138447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34290</xdr:rowOff>
    </xdr:from>
    <xdr:to>
      <xdr:col>65</xdr:col>
      <xdr:colOff>53975</xdr:colOff>
      <xdr:row>73</xdr:row>
      <xdr:rowOff>135890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146067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3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17599</xdr:rowOff>
    </xdr:from>
    <xdr:to>
      <xdr:col>29</xdr:col>
      <xdr:colOff>127000</xdr:colOff>
      <xdr:row>19</xdr:row>
      <xdr:rowOff>83305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22624"/>
          <a:ext cx="0" cy="1265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55382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83305</xdr:rowOff>
    </xdr:from>
    <xdr:to>
      <xdr:col>30</xdr:col>
      <xdr:colOff>25400</xdr:colOff>
      <xdr:row>19</xdr:row>
      <xdr:rowOff>83305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8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103976</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6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17599</xdr:rowOff>
    </xdr:from>
    <xdr:to>
      <xdr:col>30</xdr:col>
      <xdr:colOff>25400</xdr:colOff>
      <xdr:row>12</xdr:row>
      <xdr:rowOff>17599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226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109812</xdr:rowOff>
    </xdr:from>
    <xdr:to>
      <xdr:col>29</xdr:col>
      <xdr:colOff>127000</xdr:colOff>
      <xdr:row>17</xdr:row>
      <xdr:rowOff>113491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072087"/>
          <a:ext cx="647700" cy="3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36586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70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64509</xdr:rowOff>
    </xdr:from>
    <xdr:to>
      <xdr:col>29</xdr:col>
      <xdr:colOff>177800</xdr:colOff>
      <xdr:row>18</xdr:row>
      <xdr:rowOff>166108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101146</xdr:rowOff>
    </xdr:from>
    <xdr:to>
      <xdr:col>26</xdr:col>
      <xdr:colOff>50800</xdr:colOff>
      <xdr:row>17</xdr:row>
      <xdr:rowOff>109812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63421"/>
          <a:ext cx="698500" cy="8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69952</xdr:rowOff>
    </xdr:from>
    <xdr:to>
      <xdr:col>26</xdr:col>
      <xdr:colOff>101600</xdr:colOff>
      <xdr:row>19</xdr:row>
      <xdr:rowOff>102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156329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90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101146</xdr:rowOff>
    </xdr:from>
    <xdr:to>
      <xdr:col>22</xdr:col>
      <xdr:colOff>114300</xdr:colOff>
      <xdr:row>17</xdr:row>
      <xdr:rowOff>112566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63421"/>
          <a:ext cx="698500" cy="11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54810</xdr:rowOff>
    </xdr:from>
    <xdr:to>
      <xdr:col>22</xdr:col>
      <xdr:colOff>165100</xdr:colOff>
      <xdr:row>18</xdr:row>
      <xdr:rowOff>156410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141186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108821</xdr:rowOff>
    </xdr:from>
    <xdr:to>
      <xdr:col>18</xdr:col>
      <xdr:colOff>177800</xdr:colOff>
      <xdr:row>17</xdr:row>
      <xdr:rowOff>112566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71096"/>
          <a:ext cx="698500" cy="3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48812</xdr:rowOff>
    </xdr:from>
    <xdr:to>
      <xdr:col>19</xdr:col>
      <xdr:colOff>38100</xdr:colOff>
      <xdr:row>18</xdr:row>
      <xdr:rowOff>150412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135188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48594</xdr:rowOff>
    </xdr:from>
    <xdr:to>
      <xdr:col>15</xdr:col>
      <xdr:colOff>101600</xdr:colOff>
      <xdr:row>18</xdr:row>
      <xdr:rowOff>150194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134971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62691</xdr:rowOff>
    </xdr:from>
    <xdr:to>
      <xdr:col>29</xdr:col>
      <xdr:colOff>177800</xdr:colOff>
      <xdr:row>17</xdr:row>
      <xdr:rowOff>164291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24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79218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7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59012</xdr:rowOff>
    </xdr:from>
    <xdr:to>
      <xdr:col>26</xdr:col>
      <xdr:colOff>101600</xdr:colOff>
      <xdr:row>17</xdr:row>
      <xdr:rowOff>160612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21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170789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90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50346</xdr:rowOff>
    </xdr:from>
    <xdr:to>
      <xdr:col>22</xdr:col>
      <xdr:colOff>165100</xdr:colOff>
      <xdr:row>17</xdr:row>
      <xdr:rowOff>151946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12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162123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8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61766</xdr:rowOff>
    </xdr:from>
    <xdr:to>
      <xdr:col>19</xdr:col>
      <xdr:colOff>38100</xdr:colOff>
      <xdr:row>17</xdr:row>
      <xdr:rowOff>163366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24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2093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9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58021</xdr:rowOff>
    </xdr:from>
    <xdr:to>
      <xdr:col>15</xdr:col>
      <xdr:colOff>101600</xdr:colOff>
      <xdr:row>17</xdr:row>
      <xdr:rowOff>159621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20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169798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89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178816</xdr:rowOff>
    </xdr:from>
    <xdr:to>
      <xdr:col>29</xdr:col>
      <xdr:colOff>127000</xdr:colOff>
      <xdr:row>38</xdr:row>
      <xdr:rowOff>101600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03366"/>
          <a:ext cx="0" cy="14658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73677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4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101600</xdr:rowOff>
    </xdr:from>
    <xdr:to>
      <xdr:col>30</xdr:col>
      <xdr:colOff>25400</xdr:colOff>
      <xdr:row>38</xdr:row>
      <xdr:rowOff>101600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9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93743</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4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178816</xdr:rowOff>
    </xdr:from>
    <xdr:to>
      <xdr:col>30</xdr:col>
      <xdr:colOff>25400</xdr:colOff>
      <xdr:row>33</xdr:row>
      <xdr:rowOff>178816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033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170307</xdr:rowOff>
    </xdr:from>
    <xdr:to>
      <xdr:col>29</xdr:col>
      <xdr:colOff>127000</xdr:colOff>
      <xdr:row>37</xdr:row>
      <xdr:rowOff>172339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295007"/>
          <a:ext cx="647700" cy="2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266336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76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78359</xdr:rowOff>
    </xdr:from>
    <xdr:to>
      <xdr:col>29</xdr:col>
      <xdr:colOff>177800</xdr:colOff>
      <xdr:row>37</xdr:row>
      <xdr:rowOff>8509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7031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156972</xdr:rowOff>
    </xdr:from>
    <xdr:to>
      <xdr:col>26</xdr:col>
      <xdr:colOff>50800</xdr:colOff>
      <xdr:row>37</xdr:row>
      <xdr:rowOff>170307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281672"/>
          <a:ext cx="698500" cy="13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76327</xdr:rowOff>
    </xdr:from>
    <xdr:to>
      <xdr:col>26</xdr:col>
      <xdr:colOff>101600</xdr:colOff>
      <xdr:row>37</xdr:row>
      <xdr:rowOff>6477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70295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188104</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98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161036</xdr:rowOff>
    </xdr:from>
    <xdr:to>
      <xdr:col>22</xdr:col>
      <xdr:colOff>114300</xdr:colOff>
      <xdr:row>37</xdr:row>
      <xdr:rowOff>156972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114286"/>
          <a:ext cx="698500" cy="167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15240</xdr:rowOff>
    </xdr:from>
    <xdr:to>
      <xdr:col>22</xdr:col>
      <xdr:colOff>165100</xdr:colOff>
      <xdr:row>36</xdr:row>
      <xdr:rowOff>116840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68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127017</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3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161036</xdr:rowOff>
    </xdr:from>
    <xdr:to>
      <xdr:col>18</xdr:col>
      <xdr:colOff>177800</xdr:colOff>
      <xdr:row>37</xdr:row>
      <xdr:rowOff>59817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114286"/>
          <a:ext cx="698500" cy="70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280924</xdr:rowOff>
    </xdr:from>
    <xdr:to>
      <xdr:col>19</xdr:col>
      <xdr:colOff>38100</xdr:colOff>
      <xdr:row>36</xdr:row>
      <xdr:rowOff>39624</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91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49801</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66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230505</xdr:rowOff>
    </xdr:from>
    <xdr:to>
      <xdr:col>15</xdr:col>
      <xdr:colOff>101600</xdr:colOff>
      <xdr:row>35</xdr:row>
      <xdr:rowOff>332105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40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342282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121539</xdr:rowOff>
    </xdr:from>
    <xdr:to>
      <xdr:col>29</xdr:col>
      <xdr:colOff>177800</xdr:colOff>
      <xdr:row>37</xdr:row>
      <xdr:rowOff>223139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246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93616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21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119507</xdr:rowOff>
    </xdr:from>
    <xdr:to>
      <xdr:col>26</xdr:col>
      <xdr:colOff>101600</xdr:colOff>
      <xdr:row>37</xdr:row>
      <xdr:rowOff>221107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244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205884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330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106172</xdr:rowOff>
    </xdr:from>
    <xdr:to>
      <xdr:col>22</xdr:col>
      <xdr:colOff>165100</xdr:colOff>
      <xdr:row>37</xdr:row>
      <xdr:rowOff>207772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230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192549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317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110236</xdr:rowOff>
    </xdr:from>
    <xdr:to>
      <xdr:col>19</xdr:col>
      <xdr:colOff>38100</xdr:colOff>
      <xdr:row>37</xdr:row>
      <xdr:rowOff>40386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63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25163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9017</xdr:rowOff>
    </xdr:from>
    <xdr:to>
      <xdr:col>15</xdr:col>
      <xdr:colOff>101600</xdr:colOff>
      <xdr:row>37</xdr:row>
      <xdr:rowOff>110617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33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95394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20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229,671
218,405
15.11
109,179,472
100,786,380
7,777,481
65,681,735
6,606,106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12925</xdr:rowOff>
    </xdr:from>
    <xdr:to>
      <xdr:col>24</xdr:col>
      <xdr:colOff>62865</xdr:colOff>
      <xdr:row>38</xdr:row>
      <xdr:rowOff>74484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7875"/>
          <a:ext cx="1270" cy="126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78311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74484</xdr:rowOff>
    </xdr:from>
    <xdr:to>
      <xdr:col>24</xdr:col>
      <xdr:colOff>152400</xdr:colOff>
      <xdr:row>38</xdr:row>
      <xdr:rowOff>74484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131052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12925</xdr:rowOff>
    </xdr:from>
    <xdr:to>
      <xdr:col>24</xdr:col>
      <xdr:colOff>152400</xdr:colOff>
      <xdr:row>31</xdr:row>
      <xdr:rowOff>12925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72807</xdr:rowOff>
    </xdr:from>
    <xdr:to>
      <xdr:col>24</xdr:col>
      <xdr:colOff>63500</xdr:colOff>
      <xdr:row>36</xdr:row>
      <xdr:rowOff>93022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45007"/>
          <a:ext cx="838200" cy="2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14216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57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35789</xdr:rowOff>
    </xdr:from>
    <xdr:to>
      <xdr:col>24</xdr:col>
      <xdr:colOff>114300</xdr:colOff>
      <xdr:row>37</xdr:row>
      <xdr:rowOff>137389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77346</xdr:rowOff>
    </xdr:from>
    <xdr:to>
      <xdr:col>19</xdr:col>
      <xdr:colOff>177800</xdr:colOff>
      <xdr:row>36</xdr:row>
      <xdr:rowOff>93022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49546"/>
          <a:ext cx="889000" cy="1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42657</xdr:rowOff>
    </xdr:from>
    <xdr:to>
      <xdr:col>20</xdr:col>
      <xdr:colOff>38100</xdr:colOff>
      <xdr:row>37</xdr:row>
      <xdr:rowOff>144257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135385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74103</xdr:rowOff>
    </xdr:from>
    <xdr:to>
      <xdr:col>15</xdr:col>
      <xdr:colOff>50800</xdr:colOff>
      <xdr:row>36</xdr:row>
      <xdr:rowOff>77346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46303"/>
          <a:ext cx="889000" cy="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33143</xdr:rowOff>
    </xdr:from>
    <xdr:to>
      <xdr:col>15</xdr:col>
      <xdr:colOff>101600</xdr:colOff>
      <xdr:row>37</xdr:row>
      <xdr:rowOff>134743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125871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67419</xdr:rowOff>
    </xdr:from>
    <xdr:to>
      <xdr:col>10</xdr:col>
      <xdr:colOff>114300</xdr:colOff>
      <xdr:row>36</xdr:row>
      <xdr:rowOff>74103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39619"/>
          <a:ext cx="889000" cy="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17664</xdr:rowOff>
    </xdr:from>
    <xdr:to>
      <xdr:col>10</xdr:col>
      <xdr:colOff>165100</xdr:colOff>
      <xdr:row>37</xdr:row>
      <xdr:rowOff>119264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110391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20059</xdr:rowOff>
    </xdr:from>
    <xdr:to>
      <xdr:col>6</xdr:col>
      <xdr:colOff>38100</xdr:colOff>
      <xdr:row>37</xdr:row>
      <xdr:rowOff>121659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112786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22007</xdr:rowOff>
    </xdr:from>
    <xdr:to>
      <xdr:col>24</xdr:col>
      <xdr:colOff>114300</xdr:colOff>
      <xdr:row>36</xdr:row>
      <xdr:rowOff>123607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9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44884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4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42222</xdr:rowOff>
    </xdr:from>
    <xdr:to>
      <xdr:col>20</xdr:col>
      <xdr:colOff>38100</xdr:colOff>
      <xdr:row>36</xdr:row>
      <xdr:rowOff>143822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1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160349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8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26546</xdr:rowOff>
    </xdr:from>
    <xdr:to>
      <xdr:col>15</xdr:col>
      <xdr:colOff>101600</xdr:colOff>
      <xdr:row>36</xdr:row>
      <xdr:rowOff>128146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9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144673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7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23303</xdr:rowOff>
    </xdr:from>
    <xdr:to>
      <xdr:col>10</xdr:col>
      <xdr:colOff>165100</xdr:colOff>
      <xdr:row>36</xdr:row>
      <xdr:rowOff>124903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9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141430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16619</xdr:rowOff>
    </xdr:from>
    <xdr:to>
      <xdr:col>6</xdr:col>
      <xdr:colOff>38100</xdr:colOff>
      <xdr:row>36</xdr:row>
      <xdr:rowOff>118219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8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134746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6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154112</xdr:rowOff>
    </xdr:from>
    <xdr:to>
      <xdr:col>24</xdr:col>
      <xdr:colOff>62865</xdr:colOff>
      <xdr:row>59</xdr:row>
      <xdr:rowOff>120955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26612"/>
          <a:ext cx="1270" cy="1509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124782</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120955</xdr:rowOff>
    </xdr:from>
    <xdr:to>
      <xdr:col>24</xdr:col>
      <xdr:colOff>152400</xdr:colOff>
      <xdr:row>59</xdr:row>
      <xdr:rowOff>120955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3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100789</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0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154112</xdr:rowOff>
    </xdr:from>
    <xdr:to>
      <xdr:col>24</xdr:col>
      <xdr:colOff>152400</xdr:colOff>
      <xdr:row>50</xdr:row>
      <xdr:rowOff>154112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2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66222</xdr:rowOff>
    </xdr:from>
    <xdr:to>
      <xdr:col>24</xdr:col>
      <xdr:colOff>63500</xdr:colOff>
      <xdr:row>57</xdr:row>
      <xdr:rowOff>132396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38872"/>
          <a:ext cx="838200" cy="6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81849</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10025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103422</xdr:rowOff>
    </xdr:from>
    <xdr:to>
      <xdr:col>24</xdr:col>
      <xdr:colOff>114300</xdr:colOff>
      <xdr:row>59</xdr:row>
      <xdr:rowOff>33572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1004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132396</xdr:rowOff>
    </xdr:from>
    <xdr:to>
      <xdr:col>19</xdr:col>
      <xdr:colOff>177800</xdr:colOff>
      <xdr:row>58</xdr:row>
      <xdr:rowOff>18945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905046"/>
          <a:ext cx="889000" cy="5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59</xdr:row>
      <xdr:rowOff>6288</xdr:rowOff>
    </xdr:from>
    <xdr:to>
      <xdr:col>20</xdr:col>
      <xdr:colOff>38100</xdr:colOff>
      <xdr:row>59</xdr:row>
      <xdr:rowOff>107888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1012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99015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1021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18945</xdr:rowOff>
    </xdr:from>
    <xdr:to>
      <xdr:col>15</xdr:col>
      <xdr:colOff>50800</xdr:colOff>
      <xdr:row>58</xdr:row>
      <xdr:rowOff>61323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963045"/>
          <a:ext cx="889000" cy="4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24783</xdr:rowOff>
    </xdr:from>
    <xdr:to>
      <xdr:col>15</xdr:col>
      <xdr:colOff>101600</xdr:colOff>
      <xdr:row>59</xdr:row>
      <xdr:rowOff>126383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1014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117510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1023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61323</xdr:rowOff>
    </xdr:from>
    <xdr:to>
      <xdr:col>10</xdr:col>
      <xdr:colOff>114300</xdr:colOff>
      <xdr:row>58</xdr:row>
      <xdr:rowOff>99042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005423"/>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11524</xdr:rowOff>
    </xdr:from>
    <xdr:to>
      <xdr:col>10</xdr:col>
      <xdr:colOff>165100</xdr:colOff>
      <xdr:row>59</xdr:row>
      <xdr:rowOff>113124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1012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104251</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1021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30683</xdr:rowOff>
    </xdr:from>
    <xdr:to>
      <xdr:col>6</xdr:col>
      <xdr:colOff>38100</xdr:colOff>
      <xdr:row>59</xdr:row>
      <xdr:rowOff>132283</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10146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123410</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1023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15422</xdr:rowOff>
    </xdr:from>
    <xdr:to>
      <xdr:col>24</xdr:col>
      <xdr:colOff>114300</xdr:colOff>
      <xdr:row>57</xdr:row>
      <xdr:rowOff>117022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8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38299</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3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81596</xdr:rowOff>
    </xdr:from>
    <xdr:to>
      <xdr:col>20</xdr:col>
      <xdr:colOff>38100</xdr:colOff>
      <xdr:row>58</xdr:row>
      <xdr:rowOff>11746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5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28273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62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139595</xdr:rowOff>
    </xdr:from>
    <xdr:to>
      <xdr:col>15</xdr:col>
      <xdr:colOff>101600</xdr:colOff>
      <xdr:row>58</xdr:row>
      <xdr:rowOff>69745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91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86272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68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10523</xdr:rowOff>
    </xdr:from>
    <xdr:to>
      <xdr:col>10</xdr:col>
      <xdr:colOff>165100</xdr:colOff>
      <xdr:row>58</xdr:row>
      <xdr:rowOff>112123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5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128650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72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48242</xdr:rowOff>
    </xdr:from>
    <xdr:to>
      <xdr:col>6</xdr:col>
      <xdr:colOff>38100</xdr:colOff>
      <xdr:row>58</xdr:row>
      <xdr:rowOff>149842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9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166369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76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104191</xdr:rowOff>
    </xdr:from>
    <xdr:to>
      <xdr:col>24</xdr:col>
      <xdr:colOff>62865</xdr:colOff>
      <xdr:row>79</xdr:row>
      <xdr:rowOff>5131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77141"/>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8958</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5131</xdr:rowOff>
    </xdr:from>
    <xdr:to>
      <xdr:col>24</xdr:col>
      <xdr:colOff>152400</xdr:colOff>
      <xdr:row>79</xdr:row>
      <xdr:rowOff>5131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49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50868</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5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104191</xdr:rowOff>
    </xdr:from>
    <xdr:to>
      <xdr:col>24</xdr:col>
      <xdr:colOff>152400</xdr:colOff>
      <xdr:row>71</xdr:row>
      <xdr:rowOff>104191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7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152425</xdr:rowOff>
    </xdr:from>
    <xdr:to>
      <xdr:col>24</xdr:col>
      <xdr:colOff>63500</xdr:colOff>
      <xdr:row>78</xdr:row>
      <xdr:rowOff>35916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354075"/>
          <a:ext cx="838200" cy="5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42587</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72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19710</xdr:rowOff>
    </xdr:from>
    <xdr:to>
      <xdr:col>24</xdr:col>
      <xdr:colOff>114300</xdr:colOff>
      <xdr:row>77</xdr:row>
      <xdr:rowOff>121310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22200</xdr:rowOff>
    </xdr:from>
    <xdr:to>
      <xdr:col>19</xdr:col>
      <xdr:colOff>177800</xdr:colOff>
      <xdr:row>78</xdr:row>
      <xdr:rowOff>35916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3953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44628</xdr:rowOff>
    </xdr:from>
    <xdr:to>
      <xdr:col>20</xdr:col>
      <xdr:colOff>38100</xdr:colOff>
      <xdr:row>77</xdr:row>
      <xdr:rowOff>146228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162755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22200</xdr:rowOff>
    </xdr:from>
    <xdr:to>
      <xdr:col>15</xdr:col>
      <xdr:colOff>50800</xdr:colOff>
      <xdr:row>78</xdr:row>
      <xdr:rowOff>70434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95300"/>
          <a:ext cx="8890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64973</xdr:rowOff>
    </xdr:from>
    <xdr:to>
      <xdr:col>15</xdr:col>
      <xdr:colOff>101600</xdr:colOff>
      <xdr:row>77</xdr:row>
      <xdr:rowOff>166573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11650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70434</xdr:rowOff>
    </xdr:from>
    <xdr:to>
      <xdr:col>10</xdr:col>
      <xdr:colOff>114300</xdr:colOff>
      <xdr:row>78</xdr:row>
      <xdr:rowOff>108383</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43534"/>
          <a:ext cx="889000" cy="3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78918</xdr:rowOff>
    </xdr:from>
    <xdr:to>
      <xdr:col>10</xdr:col>
      <xdr:colOff>165100</xdr:colOff>
      <xdr:row>78</xdr:row>
      <xdr:rowOff>9068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25595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82804</xdr:rowOff>
    </xdr:from>
    <xdr:to>
      <xdr:col>6</xdr:col>
      <xdr:colOff>38100</xdr:colOff>
      <xdr:row>78</xdr:row>
      <xdr:rowOff>12954</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8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29481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5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101625</xdr:rowOff>
    </xdr:from>
    <xdr:to>
      <xdr:col>24</xdr:col>
      <xdr:colOff>114300</xdr:colOff>
      <xdr:row>78</xdr:row>
      <xdr:rowOff>31775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80052</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81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156566</xdr:rowOff>
    </xdr:from>
    <xdr:to>
      <xdr:col>20</xdr:col>
      <xdr:colOff>38100</xdr:colOff>
      <xdr:row>78</xdr:row>
      <xdr:rowOff>86716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5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77843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5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142850</xdr:rowOff>
    </xdr:from>
    <xdr:to>
      <xdr:col>15</xdr:col>
      <xdr:colOff>101600</xdr:colOff>
      <xdr:row>78</xdr:row>
      <xdr:rowOff>73000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64127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19634</xdr:rowOff>
    </xdr:from>
    <xdr:to>
      <xdr:col>10</xdr:col>
      <xdr:colOff>165100</xdr:colOff>
      <xdr:row>78</xdr:row>
      <xdr:rowOff>121234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112361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57583</xdr:rowOff>
    </xdr:from>
    <xdr:to>
      <xdr:col>6</xdr:col>
      <xdr:colOff>38100</xdr:colOff>
      <xdr:row>78</xdr:row>
      <xdr:rowOff>159183</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3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150310</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2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13464</xdr:rowOff>
    </xdr:from>
    <xdr:to>
      <xdr:col>24</xdr:col>
      <xdr:colOff>62865</xdr:colOff>
      <xdr:row>98</xdr:row>
      <xdr:rowOff>3439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443964"/>
          <a:ext cx="1270" cy="136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7266</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80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3439</xdr:rowOff>
    </xdr:from>
    <xdr:to>
      <xdr:col>24</xdr:col>
      <xdr:colOff>152400</xdr:colOff>
      <xdr:row>98</xdr:row>
      <xdr:rowOff>3439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80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131591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19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13464</xdr:rowOff>
    </xdr:from>
    <xdr:to>
      <xdr:col>24</xdr:col>
      <xdr:colOff>152400</xdr:colOff>
      <xdr:row>90</xdr:row>
      <xdr:rowOff>13464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44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3439</xdr:rowOff>
    </xdr:from>
    <xdr:to>
      <xdr:col>24</xdr:col>
      <xdr:colOff>63500</xdr:colOff>
      <xdr:row>98</xdr:row>
      <xdr:rowOff>61633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805539"/>
          <a:ext cx="838200" cy="5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143356</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0882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120479</xdr:rowOff>
    </xdr:from>
    <xdr:to>
      <xdr:col>24</xdr:col>
      <xdr:colOff>114300</xdr:colOff>
      <xdr:row>95</xdr:row>
      <xdr:rowOff>50629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23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60034</xdr:rowOff>
    </xdr:from>
    <xdr:to>
      <xdr:col>19</xdr:col>
      <xdr:colOff>177800</xdr:colOff>
      <xdr:row>98</xdr:row>
      <xdr:rowOff>61633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908300" y="16862134"/>
          <a:ext cx="8890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18867</xdr:rowOff>
    </xdr:from>
    <xdr:to>
      <xdr:col>20</xdr:col>
      <xdr:colOff>38100</xdr:colOff>
      <xdr:row>95</xdr:row>
      <xdr:rowOff>120467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30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136994</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08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60034</xdr:rowOff>
    </xdr:from>
    <xdr:to>
      <xdr:col>15</xdr:col>
      <xdr:colOff>50800</xdr:colOff>
      <xdr:row>98</xdr:row>
      <xdr:rowOff>149644</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862134"/>
          <a:ext cx="889000" cy="8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31080</xdr:rowOff>
    </xdr:from>
    <xdr:to>
      <xdr:col>15</xdr:col>
      <xdr:colOff>101600</xdr:colOff>
      <xdr:row>95</xdr:row>
      <xdr:rowOff>132680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31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149207</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09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149644</xdr:rowOff>
    </xdr:from>
    <xdr:to>
      <xdr:col>10</xdr:col>
      <xdr:colOff>114300</xdr:colOff>
      <xdr:row>99</xdr:row>
      <xdr:rowOff>15456</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951744"/>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101195</xdr:rowOff>
    </xdr:from>
    <xdr:to>
      <xdr:col>10</xdr:col>
      <xdr:colOff>165100</xdr:colOff>
      <xdr:row>96</xdr:row>
      <xdr:rowOff>31345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38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47872</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16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5869</xdr:rowOff>
    </xdr:from>
    <xdr:to>
      <xdr:col>6</xdr:col>
      <xdr:colOff>38100</xdr:colOff>
      <xdr:row>96</xdr:row>
      <xdr:rowOff>107469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46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123996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240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124089</xdr:rowOff>
    </xdr:from>
    <xdr:to>
      <xdr:col>24</xdr:col>
      <xdr:colOff>114300</xdr:colOff>
      <xdr:row>98</xdr:row>
      <xdr:rowOff>54239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75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39016</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66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10833</xdr:rowOff>
    </xdr:from>
    <xdr:to>
      <xdr:col>20</xdr:col>
      <xdr:colOff>38100</xdr:colOff>
      <xdr:row>98</xdr:row>
      <xdr:rowOff>112433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81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103560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90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9234</xdr:rowOff>
    </xdr:from>
    <xdr:to>
      <xdr:col>15</xdr:col>
      <xdr:colOff>101600</xdr:colOff>
      <xdr:row>98</xdr:row>
      <xdr:rowOff>110834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81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101961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90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98844</xdr:rowOff>
    </xdr:from>
    <xdr:to>
      <xdr:col>10</xdr:col>
      <xdr:colOff>165100</xdr:colOff>
      <xdr:row>99</xdr:row>
      <xdr:rowOff>28994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9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20121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99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136106</xdr:rowOff>
    </xdr:from>
    <xdr:to>
      <xdr:col>6</xdr:col>
      <xdr:colOff>38100</xdr:colOff>
      <xdr:row>99</xdr:row>
      <xdr:rowOff>66256</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93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57383</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703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122307</xdr:rowOff>
    </xdr:from>
    <xdr:to>
      <xdr:col>54</xdr:col>
      <xdr:colOff>189865</xdr:colOff>
      <xdr:row>39</xdr:row>
      <xdr:rowOff>118897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437257"/>
          <a:ext cx="1270" cy="1368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122724</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0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118897</xdr:rowOff>
    </xdr:from>
    <xdr:to>
      <xdr:col>55</xdr:col>
      <xdr:colOff>88900</xdr:colOff>
      <xdr:row>39</xdr:row>
      <xdr:rowOff>118897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0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68984</xdr:rowOff>
    </xdr:from>
    <xdr:ext cx="534377"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21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122307</xdr:rowOff>
    </xdr:from>
    <xdr:to>
      <xdr:col>55</xdr:col>
      <xdr:colOff>88900</xdr:colOff>
      <xdr:row>31</xdr:row>
      <xdr:rowOff>122307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43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78283</xdr:rowOff>
    </xdr:from>
    <xdr:to>
      <xdr:col>55</xdr:col>
      <xdr:colOff>0</xdr:colOff>
      <xdr:row>38</xdr:row>
      <xdr:rowOff>78378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593383"/>
          <a:ext cx="8382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90797</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605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112370</xdr:rowOff>
    </xdr:from>
    <xdr:to>
      <xdr:col>55</xdr:col>
      <xdr:colOff>50800</xdr:colOff>
      <xdr:row>39</xdr:row>
      <xdr:rowOff>42520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78378</xdr:rowOff>
    </xdr:from>
    <xdr:to>
      <xdr:col>50</xdr:col>
      <xdr:colOff>114300</xdr:colOff>
      <xdr:row>38</xdr:row>
      <xdr:rowOff>133032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593478"/>
          <a:ext cx="889000" cy="5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150470</xdr:rowOff>
    </xdr:from>
    <xdr:to>
      <xdr:col>50</xdr:col>
      <xdr:colOff>165100</xdr:colOff>
      <xdr:row>39</xdr:row>
      <xdr:rowOff>80620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6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71747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75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133032</xdr:rowOff>
    </xdr:from>
    <xdr:to>
      <xdr:col>45</xdr:col>
      <xdr:colOff>177800</xdr:colOff>
      <xdr:row>39</xdr:row>
      <xdr:rowOff>21266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648132"/>
          <a:ext cx="889000" cy="5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2642</xdr:rowOff>
    </xdr:from>
    <xdr:to>
      <xdr:col>46</xdr:col>
      <xdr:colOff>38100</xdr:colOff>
      <xdr:row>39</xdr:row>
      <xdr:rowOff>104242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68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95369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78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21266</xdr:rowOff>
    </xdr:from>
    <xdr:to>
      <xdr:col>41</xdr:col>
      <xdr:colOff>50800</xdr:colOff>
      <xdr:row>39</xdr:row>
      <xdr:rowOff>21933</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6707816"/>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16034</xdr:rowOff>
    </xdr:from>
    <xdr:to>
      <xdr:col>41</xdr:col>
      <xdr:colOff>101600</xdr:colOff>
      <xdr:row>39</xdr:row>
      <xdr:rowOff>117634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70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108761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1384</xdr:rowOff>
    </xdr:from>
    <xdr:to>
      <xdr:col>36</xdr:col>
      <xdr:colOff>165100</xdr:colOff>
      <xdr:row>39</xdr:row>
      <xdr:rowOff>102984</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68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94111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78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27483</xdr:rowOff>
    </xdr:from>
    <xdr:to>
      <xdr:col>55</xdr:col>
      <xdr:colOff>50800</xdr:colOff>
      <xdr:row>38</xdr:row>
      <xdr:rowOff>129083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54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50360</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39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27578</xdr:rowOff>
    </xdr:from>
    <xdr:to>
      <xdr:col>50</xdr:col>
      <xdr:colOff>165100</xdr:colOff>
      <xdr:row>38</xdr:row>
      <xdr:rowOff>129178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4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145705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31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82232</xdr:rowOff>
    </xdr:from>
    <xdr:to>
      <xdr:col>46</xdr:col>
      <xdr:colOff>38100</xdr:colOff>
      <xdr:row>39</xdr:row>
      <xdr:rowOff>12382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59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28910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37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141916</xdr:rowOff>
    </xdr:from>
    <xdr:to>
      <xdr:col>41</xdr:col>
      <xdr:colOff>101600</xdr:colOff>
      <xdr:row>39</xdr:row>
      <xdr:rowOff>72066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65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88593</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43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142583</xdr:rowOff>
    </xdr:from>
    <xdr:to>
      <xdr:col>36</xdr:col>
      <xdr:colOff>165100</xdr:colOff>
      <xdr:row>39</xdr:row>
      <xdr:rowOff>72733</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65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89260</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43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51689</xdr:rowOff>
    </xdr:from>
    <xdr:to>
      <xdr:col>54</xdr:col>
      <xdr:colOff>189865</xdr:colOff>
      <xdr:row>59</xdr:row>
      <xdr:rowOff>135596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795639"/>
          <a:ext cx="1270" cy="145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139423</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5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135596</xdr:rowOff>
    </xdr:from>
    <xdr:to>
      <xdr:col>55</xdr:col>
      <xdr:colOff>88900</xdr:colOff>
      <xdr:row>59</xdr:row>
      <xdr:rowOff>135596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5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169816</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57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51689</xdr:rowOff>
    </xdr:from>
    <xdr:to>
      <xdr:col>55</xdr:col>
      <xdr:colOff>88900</xdr:colOff>
      <xdr:row>51</xdr:row>
      <xdr:rowOff>51689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79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73733</xdr:rowOff>
    </xdr:from>
    <xdr:to>
      <xdr:col>55</xdr:col>
      <xdr:colOff>0</xdr:colOff>
      <xdr:row>58</xdr:row>
      <xdr:rowOff>160383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9639300" y="10017833"/>
          <a:ext cx="838200" cy="8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6393</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77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154966</xdr:rowOff>
    </xdr:from>
    <xdr:to>
      <xdr:col>55</xdr:col>
      <xdr:colOff>50800</xdr:colOff>
      <xdr:row>58</xdr:row>
      <xdr:rowOff>85116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9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73733</xdr:rowOff>
    </xdr:from>
    <xdr:to>
      <xdr:col>50</xdr:col>
      <xdr:colOff>114300</xdr:colOff>
      <xdr:row>58</xdr:row>
      <xdr:rowOff>136739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10017833"/>
          <a:ext cx="889000" cy="6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4035</xdr:rowOff>
    </xdr:from>
    <xdr:to>
      <xdr:col>50</xdr:col>
      <xdr:colOff>165100</xdr:colOff>
      <xdr:row>58</xdr:row>
      <xdr:rowOff>105635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94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122162</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72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136739</xdr:rowOff>
    </xdr:from>
    <xdr:to>
      <xdr:col>45</xdr:col>
      <xdr:colOff>177800</xdr:colOff>
      <xdr:row>59</xdr:row>
      <xdr:rowOff>124743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7861300" y="10080839"/>
          <a:ext cx="889000" cy="15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37889</xdr:rowOff>
    </xdr:from>
    <xdr:to>
      <xdr:col>46</xdr:col>
      <xdr:colOff>38100</xdr:colOff>
      <xdr:row>58</xdr:row>
      <xdr:rowOff>139489</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98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156016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75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91639</xdr:rowOff>
    </xdr:from>
    <xdr:to>
      <xdr:col>41</xdr:col>
      <xdr:colOff>50800</xdr:colOff>
      <xdr:row>59</xdr:row>
      <xdr:rowOff>124743</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6972300" y="10035739"/>
          <a:ext cx="889000" cy="20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156228</xdr:rowOff>
    </xdr:from>
    <xdr:to>
      <xdr:col>41</xdr:col>
      <xdr:colOff>101600</xdr:colOff>
      <xdr:row>58</xdr:row>
      <xdr:rowOff>86378</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92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102905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70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69600</xdr:rowOff>
    </xdr:from>
    <xdr:to>
      <xdr:col>36</xdr:col>
      <xdr:colOff>165100</xdr:colOff>
      <xdr:row>58</xdr:row>
      <xdr:rowOff>171200</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100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162327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10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109583</xdr:rowOff>
    </xdr:from>
    <xdr:to>
      <xdr:col>55</xdr:col>
      <xdr:colOff>50800</xdr:colOff>
      <xdr:row>59</xdr:row>
      <xdr:rowOff>39733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1005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88010</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1003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22933</xdr:rowOff>
    </xdr:from>
    <xdr:to>
      <xdr:col>50</xdr:col>
      <xdr:colOff>165100</xdr:colOff>
      <xdr:row>58</xdr:row>
      <xdr:rowOff>124533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96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115660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1005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85939</xdr:rowOff>
    </xdr:from>
    <xdr:to>
      <xdr:col>46</xdr:col>
      <xdr:colOff>38100</xdr:colOff>
      <xdr:row>59</xdr:row>
      <xdr:rowOff>16089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1003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7216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1012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73943</xdr:rowOff>
    </xdr:from>
    <xdr:to>
      <xdr:col>41</xdr:col>
      <xdr:colOff>101600</xdr:colOff>
      <xdr:row>60</xdr:row>
      <xdr:rowOff>4093</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1018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166670</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1028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40839</xdr:rowOff>
    </xdr:from>
    <xdr:to>
      <xdr:col>36</xdr:col>
      <xdr:colOff>165100</xdr:colOff>
      <xdr:row>58</xdr:row>
      <xdr:rowOff>142439</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98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158966</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76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80173</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81673"/>
          <a:ext cx="1270" cy="14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26850</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80173</xdr:rowOff>
    </xdr:from>
    <xdr:to>
      <xdr:col>55</xdr:col>
      <xdr:colOff>88900</xdr:colOff>
      <xdr:row>70</xdr:row>
      <xdr:rowOff>80173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8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43002</xdr:rowOff>
    </xdr:from>
    <xdr:to>
      <xdr:col>55</xdr:col>
      <xdr:colOff>0</xdr:colOff>
      <xdr:row>77</xdr:row>
      <xdr:rowOff>93180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073202"/>
          <a:ext cx="838200" cy="22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71899</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7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93472</xdr:rowOff>
    </xdr:from>
    <xdr:to>
      <xdr:col>55</xdr:col>
      <xdr:colOff>50800</xdr:colOff>
      <xdr:row>78</xdr:row>
      <xdr:rowOff>23622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9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43002</xdr:rowOff>
    </xdr:from>
    <xdr:to>
      <xdr:col>50</xdr:col>
      <xdr:colOff>114300</xdr:colOff>
      <xdr:row>77</xdr:row>
      <xdr:rowOff>52786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073202"/>
          <a:ext cx="889000" cy="18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125476</xdr:rowOff>
    </xdr:from>
    <xdr:to>
      <xdr:col>50</xdr:col>
      <xdr:colOff>165100</xdr:colOff>
      <xdr:row>78</xdr:row>
      <xdr:rowOff>55626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3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46753</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41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52786</xdr:rowOff>
    </xdr:from>
    <xdr:to>
      <xdr:col>45</xdr:col>
      <xdr:colOff>177800</xdr:colOff>
      <xdr:row>78</xdr:row>
      <xdr:rowOff>78138</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254436"/>
          <a:ext cx="889000" cy="19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106021</xdr:rowOff>
    </xdr:from>
    <xdr:to>
      <xdr:col>46</xdr:col>
      <xdr:colOff>38100</xdr:colOff>
      <xdr:row>78</xdr:row>
      <xdr:rowOff>36171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30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27298</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4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2746</xdr:rowOff>
    </xdr:from>
    <xdr:to>
      <xdr:col>41</xdr:col>
      <xdr:colOff>50800</xdr:colOff>
      <xdr:row>78</xdr:row>
      <xdr:rowOff>78138</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375846"/>
          <a:ext cx="889000" cy="7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102960</xdr:rowOff>
    </xdr:from>
    <xdr:to>
      <xdr:col>41</xdr:col>
      <xdr:colOff>101600</xdr:colOff>
      <xdr:row>78</xdr:row>
      <xdr:rowOff>33110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49637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159821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37428" y="130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42380</xdr:rowOff>
    </xdr:from>
    <xdr:to>
      <xdr:col>55</xdr:col>
      <xdr:colOff>50800</xdr:colOff>
      <xdr:row>77</xdr:row>
      <xdr:rowOff>143980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2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65257</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09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163652</xdr:rowOff>
    </xdr:from>
    <xdr:to>
      <xdr:col>50</xdr:col>
      <xdr:colOff>165100</xdr:colOff>
      <xdr:row>76</xdr:row>
      <xdr:rowOff>93802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02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110329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79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1986</xdr:rowOff>
    </xdr:from>
    <xdr:to>
      <xdr:col>46</xdr:col>
      <xdr:colOff>38100</xdr:colOff>
      <xdr:row>77</xdr:row>
      <xdr:rowOff>103586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20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120113</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297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27338</xdr:rowOff>
    </xdr:from>
    <xdr:to>
      <xdr:col>41</xdr:col>
      <xdr:colOff>101600</xdr:colOff>
      <xdr:row>78</xdr:row>
      <xdr:rowOff>128938</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40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120065</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4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123396</xdr:rowOff>
    </xdr:from>
    <xdr:to>
      <xdr:col>36</xdr:col>
      <xdr:colOff>165100</xdr:colOff>
      <xdr:row>78</xdr:row>
      <xdr:rowOff>53546</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32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44673</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41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a:extLst>
            <a:ext uri="{FF2B5EF4-FFF2-40B4-BE49-F238E27FC236}">
              <a16:creationId xmlns:a16="http://schemas.microsoft.com/office/drawing/2014/main" id="{00000000-0008-0000-06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167089</xdr:rowOff>
    </xdr:from>
    <xdr:to>
      <xdr:col>54</xdr:col>
      <xdr:colOff>189865</xdr:colOff>
      <xdr:row>98</xdr:row>
      <xdr:rowOff>107082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10475595" y="15597589"/>
          <a:ext cx="1270" cy="131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110909</xdr:rowOff>
    </xdr:from>
    <xdr:ext cx="534377" cy="259045"/>
    <xdr:sp macro="" textlink="">
      <xdr:nvSpPr>
        <xdr:cNvPr id="470" name="普通建設事業費 （ うち更新整備　）最小値テキスト">
          <a:extLst>
            <a:ext uri="{FF2B5EF4-FFF2-40B4-BE49-F238E27FC236}">
              <a16:creationId xmlns:a16="http://schemas.microsoft.com/office/drawing/2014/main" id="{00000000-0008-0000-0600-0000D6010000}"/>
            </a:ext>
          </a:extLst>
        </xdr:cNvPr>
        <xdr:cNvSpPr txBox="1"/>
      </xdr:nvSpPr>
      <xdr:spPr>
        <a:xfrm>
          <a:off x="10528300" y="1691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107082</xdr:rowOff>
    </xdr:from>
    <xdr:to>
      <xdr:col>55</xdr:col>
      <xdr:colOff>88900</xdr:colOff>
      <xdr:row>98</xdr:row>
      <xdr:rowOff>107082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690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113766</xdr:rowOff>
    </xdr:from>
    <xdr:ext cx="599010" cy="259045"/>
    <xdr:sp macro="" textlink="">
      <xdr:nvSpPr>
        <xdr:cNvPr id="472" name="普通建設事業費 （ うち更新整備　）最大値テキスト">
          <a:extLst>
            <a:ext uri="{FF2B5EF4-FFF2-40B4-BE49-F238E27FC236}">
              <a16:creationId xmlns:a16="http://schemas.microsoft.com/office/drawing/2014/main" id="{00000000-0008-0000-0600-0000D8010000}"/>
            </a:ext>
          </a:extLst>
        </xdr:cNvPr>
        <xdr:cNvSpPr txBox="1"/>
      </xdr:nvSpPr>
      <xdr:spPr>
        <a:xfrm>
          <a:off x="10528300" y="1537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167089</xdr:rowOff>
    </xdr:from>
    <xdr:to>
      <xdr:col>55</xdr:col>
      <xdr:colOff>88900</xdr:colOff>
      <xdr:row>90</xdr:row>
      <xdr:rowOff>167089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0388600" y="1559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34173</xdr:rowOff>
    </xdr:from>
    <xdr:to>
      <xdr:col>55</xdr:col>
      <xdr:colOff>0</xdr:colOff>
      <xdr:row>98</xdr:row>
      <xdr:rowOff>47946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9639300" y="16836273"/>
          <a:ext cx="838200" cy="1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54512</xdr:rowOff>
    </xdr:from>
    <xdr:ext cx="534377" cy="259045"/>
    <xdr:sp macro="" textlink="">
      <xdr:nvSpPr>
        <xdr:cNvPr id="475" name="普通建設事業費 （ うち更新整備　）平均値テキスト">
          <a:extLst>
            <a:ext uri="{FF2B5EF4-FFF2-40B4-BE49-F238E27FC236}">
              <a16:creationId xmlns:a16="http://schemas.microsoft.com/office/drawing/2014/main" id="{00000000-0008-0000-0600-0000DB010000}"/>
            </a:ext>
          </a:extLst>
        </xdr:cNvPr>
        <xdr:cNvSpPr txBox="1"/>
      </xdr:nvSpPr>
      <xdr:spPr>
        <a:xfrm>
          <a:off x="10528300" y="16513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31635</xdr:rowOff>
    </xdr:from>
    <xdr:to>
      <xdr:col>55</xdr:col>
      <xdr:colOff>50800</xdr:colOff>
      <xdr:row>97</xdr:row>
      <xdr:rowOff>133235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10426700" y="1666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47946</xdr:rowOff>
    </xdr:from>
    <xdr:to>
      <xdr:col>50</xdr:col>
      <xdr:colOff>114300</xdr:colOff>
      <xdr:row>98</xdr:row>
      <xdr:rowOff>157874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8750300" y="16850046"/>
          <a:ext cx="889000" cy="10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41794</xdr:rowOff>
    </xdr:from>
    <xdr:to>
      <xdr:col>50</xdr:col>
      <xdr:colOff>165100</xdr:colOff>
      <xdr:row>97</xdr:row>
      <xdr:rowOff>143394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9588500" y="166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159921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44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117726</xdr:rowOff>
    </xdr:from>
    <xdr:to>
      <xdr:col>45</xdr:col>
      <xdr:colOff>177800</xdr:colOff>
      <xdr:row>98</xdr:row>
      <xdr:rowOff>157874</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7861300" y="16919826"/>
          <a:ext cx="889000" cy="4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102930</xdr:rowOff>
    </xdr:from>
    <xdr:to>
      <xdr:col>46</xdr:col>
      <xdr:colOff>38100</xdr:colOff>
      <xdr:row>98</xdr:row>
      <xdr:rowOff>33080</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8699500" y="1673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49607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50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102481</xdr:rowOff>
    </xdr:from>
    <xdr:to>
      <xdr:col>41</xdr:col>
      <xdr:colOff>50800</xdr:colOff>
      <xdr:row>98</xdr:row>
      <xdr:rowOff>117726</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6972300" y="16733131"/>
          <a:ext cx="889000" cy="18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82699</xdr:rowOff>
    </xdr:from>
    <xdr:to>
      <xdr:col>41</xdr:col>
      <xdr:colOff>101600</xdr:colOff>
      <xdr:row>98</xdr:row>
      <xdr:rowOff>12849</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7810500" y="167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29376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8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2318</xdr:rowOff>
    </xdr:from>
    <xdr:to>
      <xdr:col>36</xdr:col>
      <xdr:colOff>165100</xdr:colOff>
      <xdr:row>98</xdr:row>
      <xdr:rowOff>103918</xdr:rowOff>
    </xdr:to>
    <xdr:sp macro="" textlink="">
      <xdr:nvSpPr>
        <xdr:cNvPr id="486" name="フローチャート: 判断 485">
          <a:extLst>
            <a:ext uri="{FF2B5EF4-FFF2-40B4-BE49-F238E27FC236}">
              <a16:creationId xmlns:a16="http://schemas.microsoft.com/office/drawing/2014/main" id="{00000000-0008-0000-0600-0000E6010000}"/>
            </a:ext>
          </a:extLst>
        </xdr:cNvPr>
        <xdr:cNvSpPr/>
      </xdr:nvSpPr>
      <xdr:spPr>
        <a:xfrm>
          <a:off x="6921500" y="1680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95045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9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154823</xdr:rowOff>
    </xdr:from>
    <xdr:to>
      <xdr:col>55</xdr:col>
      <xdr:colOff>50800</xdr:colOff>
      <xdr:row>98</xdr:row>
      <xdr:rowOff>84973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10426700" y="1678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69750</xdr:rowOff>
    </xdr:from>
    <xdr:ext cx="534377" cy="259045"/>
    <xdr:sp macro="" textlink="">
      <xdr:nvSpPr>
        <xdr:cNvPr id="494" name="普通建設事業費 （ うち更新整備　）該当値テキスト">
          <a:extLst>
            <a:ext uri="{FF2B5EF4-FFF2-40B4-BE49-F238E27FC236}">
              <a16:creationId xmlns:a16="http://schemas.microsoft.com/office/drawing/2014/main" id="{00000000-0008-0000-0600-0000EE010000}"/>
            </a:ext>
          </a:extLst>
        </xdr:cNvPr>
        <xdr:cNvSpPr txBox="1"/>
      </xdr:nvSpPr>
      <xdr:spPr>
        <a:xfrm>
          <a:off x="10528300" y="1670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168596</xdr:rowOff>
    </xdr:from>
    <xdr:to>
      <xdr:col>50</xdr:col>
      <xdr:colOff>165100</xdr:colOff>
      <xdr:row>98</xdr:row>
      <xdr:rowOff>98746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9588500" y="1679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89873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9372111" y="168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107074</xdr:rowOff>
    </xdr:from>
    <xdr:to>
      <xdr:col>46</xdr:col>
      <xdr:colOff>38100</xdr:colOff>
      <xdr:row>99</xdr:row>
      <xdr:rowOff>37224</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8699500" y="1690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28351</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8483111" y="1700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66926</xdr:rowOff>
    </xdr:from>
    <xdr:to>
      <xdr:col>41</xdr:col>
      <xdr:colOff>101600</xdr:colOff>
      <xdr:row>98</xdr:row>
      <xdr:rowOff>168526</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7810500" y="1686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159653</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7594111" y="1696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51681</xdr:rowOff>
    </xdr:from>
    <xdr:to>
      <xdr:col>36</xdr:col>
      <xdr:colOff>165100</xdr:colOff>
      <xdr:row>97</xdr:row>
      <xdr:rowOff>153281</xdr:rowOff>
    </xdr:to>
    <xdr:sp macro="" textlink="">
      <xdr:nvSpPr>
        <xdr:cNvPr id="501" name="楕円 500">
          <a:extLst>
            <a:ext uri="{FF2B5EF4-FFF2-40B4-BE49-F238E27FC236}">
              <a16:creationId xmlns:a16="http://schemas.microsoft.com/office/drawing/2014/main" id="{00000000-0008-0000-0600-0000F5010000}"/>
            </a:ext>
          </a:extLst>
        </xdr:cNvPr>
        <xdr:cNvSpPr/>
      </xdr:nvSpPr>
      <xdr:spPr>
        <a:xfrm>
          <a:off x="6921500" y="1668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169808</xdr:rowOff>
    </xdr:from>
    <xdr:ext cx="534377"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6705111" y="164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a:extLst>
            <a:ext uri="{FF2B5EF4-FFF2-40B4-BE49-F238E27FC236}">
              <a16:creationId xmlns:a16="http://schemas.microsoft.com/office/drawing/2014/main" id="{00000000-0008-0000-06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103777</xdr:rowOff>
    </xdr:from>
    <xdr:to>
      <xdr:col>85</xdr:col>
      <xdr:colOff>126364</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6317595" y="5247277"/>
          <a:ext cx="1269"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9" name="災害復旧事業費最小値テキスト">
          <a:extLst>
            <a:ext uri="{FF2B5EF4-FFF2-40B4-BE49-F238E27FC236}">
              <a16:creationId xmlns:a16="http://schemas.microsoft.com/office/drawing/2014/main" id="{00000000-0008-0000-0600-00001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50454</xdr:rowOff>
    </xdr:from>
    <xdr:ext cx="378565" cy="259045"/>
    <xdr:sp macro="" textlink="">
      <xdr:nvSpPr>
        <xdr:cNvPr id="531" name="災害復旧事業費最大値テキスト">
          <a:extLst>
            <a:ext uri="{FF2B5EF4-FFF2-40B4-BE49-F238E27FC236}">
              <a16:creationId xmlns:a16="http://schemas.microsoft.com/office/drawing/2014/main" id="{00000000-0008-0000-0600-000013020000}"/>
            </a:ext>
          </a:extLst>
        </xdr:cNvPr>
        <xdr:cNvSpPr txBox="1"/>
      </xdr:nvSpPr>
      <xdr:spPr>
        <a:xfrm>
          <a:off x="16370300" y="5022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103777</xdr:rowOff>
    </xdr:from>
    <xdr:to>
      <xdr:col>86</xdr:col>
      <xdr:colOff>25400</xdr:colOff>
      <xdr:row>30</xdr:row>
      <xdr:rowOff>103777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6230600" y="52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56260</xdr:rowOff>
    </xdr:from>
    <xdr:ext cx="313932" cy="259045"/>
    <xdr:sp macro="" textlink="">
      <xdr:nvSpPr>
        <xdr:cNvPr id="534" name="災害復旧事業費平均値テキスト">
          <a:extLst>
            <a:ext uri="{FF2B5EF4-FFF2-40B4-BE49-F238E27FC236}">
              <a16:creationId xmlns:a16="http://schemas.microsoft.com/office/drawing/2014/main" id="{00000000-0008-0000-0600-000016020000}"/>
            </a:ext>
          </a:extLst>
        </xdr:cNvPr>
        <xdr:cNvSpPr txBox="1"/>
      </xdr:nvSpPr>
      <xdr:spPr>
        <a:xfrm>
          <a:off x="16370300" y="63999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33383</xdr:rowOff>
    </xdr:from>
    <xdr:to>
      <xdr:col>85</xdr:col>
      <xdr:colOff>177800</xdr:colOff>
      <xdr:row>38</xdr:row>
      <xdr:rowOff>134983</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6268700" y="654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35016</xdr:rowOff>
    </xdr:from>
    <xdr:to>
      <xdr:col>81</xdr:col>
      <xdr:colOff>101600</xdr:colOff>
      <xdr:row>39</xdr:row>
      <xdr:rowOff>136616</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5430500" y="672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153143</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496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48078</xdr:rowOff>
    </xdr:from>
    <xdr:to>
      <xdr:col>76</xdr:col>
      <xdr:colOff>165100</xdr:colOff>
      <xdr:row>39</xdr:row>
      <xdr:rowOff>149678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150949</xdr:rowOff>
    </xdr:from>
    <xdr:to>
      <xdr:col>72</xdr:col>
      <xdr:colOff>38100</xdr:colOff>
      <xdr:row>39</xdr:row>
      <xdr:rowOff>81099</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3652500" y="666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37</xdr:row>
      <xdr:rowOff>97626</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46333" y="644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167277</xdr:rowOff>
    </xdr:from>
    <xdr:to>
      <xdr:col>67</xdr:col>
      <xdr:colOff>101600</xdr:colOff>
      <xdr:row>39</xdr:row>
      <xdr:rowOff>97427</xdr:rowOff>
    </xdr:to>
    <xdr:sp macro="" textlink="">
      <xdr:nvSpPr>
        <xdr:cNvPr id="545" name="フローチャート: 判断 544">
          <a:extLst>
            <a:ext uri="{FF2B5EF4-FFF2-40B4-BE49-F238E27FC236}">
              <a16:creationId xmlns:a16="http://schemas.microsoft.com/office/drawing/2014/main" id="{00000000-0008-0000-0600-000021020000}"/>
            </a:ext>
          </a:extLst>
        </xdr:cNvPr>
        <xdr:cNvSpPr/>
      </xdr:nvSpPr>
      <xdr:spPr>
        <a:xfrm>
          <a:off x="12763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113954</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57333" y="6457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3" name="災害復旧事業費該当値テキスト">
          <a:extLst>
            <a:ext uri="{FF2B5EF4-FFF2-40B4-BE49-F238E27FC236}">
              <a16:creationId xmlns:a16="http://schemas.microsoft.com/office/drawing/2014/main" id="{00000000-0008-0000-0600-000029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166205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467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60" name="楕円 559">
          <a:extLst>
            <a:ext uri="{FF2B5EF4-FFF2-40B4-BE49-F238E27FC236}">
              <a16:creationId xmlns:a16="http://schemas.microsoft.com/office/drawing/2014/main" id="{00000000-0008-0000-0600-000030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a:extLst>
            <a:ext uri="{FF2B5EF4-FFF2-40B4-BE49-F238E27FC236}">
              <a16:creationId xmlns:a16="http://schemas.microsoft.com/office/drawing/2014/main" id="{00000000-0008-0000-06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a:extLst>
            <a:ext uri="{FF2B5EF4-FFF2-40B4-BE49-F238E27FC236}">
              <a16:creationId xmlns:a16="http://schemas.microsoft.com/office/drawing/2014/main" id="{00000000-0008-0000-0600-00004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a:extLst>
            <a:ext uri="{FF2B5EF4-FFF2-40B4-BE49-F238E27FC236}">
              <a16:creationId xmlns:a16="http://schemas.microsoft.com/office/drawing/2014/main" id="{00000000-0008-0000-0600-00004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a:extLst>
            <a:ext uri="{FF2B5EF4-FFF2-40B4-BE49-F238E27FC236}">
              <a16:creationId xmlns:a16="http://schemas.microsoft.com/office/drawing/2014/main" id="{00000000-0008-0000-0600-00004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a:extLst>
            <a:ext uri="{FF2B5EF4-FFF2-40B4-BE49-F238E27FC236}">
              <a16:creationId xmlns:a16="http://schemas.microsoft.com/office/drawing/2014/main" id="{00000000-0008-0000-0600-00005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公債費グラフ枠">
          <a:extLst>
            <a:ext uri="{FF2B5EF4-FFF2-40B4-BE49-F238E27FC236}">
              <a16:creationId xmlns:a16="http://schemas.microsoft.com/office/drawing/2014/main" id="{00000000-0008-0000-06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1397</xdr:rowOff>
    </xdr:from>
    <xdr:to>
      <xdr:col>85</xdr:col>
      <xdr:colOff>126364</xdr:colOff>
      <xdr:row>78</xdr:row>
      <xdr:rowOff>147625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6317595" y="12174347"/>
          <a:ext cx="1269" cy="134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151452</xdr:rowOff>
    </xdr:from>
    <xdr:ext cx="378565" cy="259045"/>
    <xdr:sp macro="" textlink="">
      <xdr:nvSpPr>
        <xdr:cNvPr id="635" name="公債費最小値テキスト">
          <a:extLst>
            <a:ext uri="{FF2B5EF4-FFF2-40B4-BE49-F238E27FC236}">
              <a16:creationId xmlns:a16="http://schemas.microsoft.com/office/drawing/2014/main" id="{00000000-0008-0000-0600-00007B020000}"/>
            </a:ext>
          </a:extLst>
        </xdr:cNvPr>
        <xdr:cNvSpPr txBox="1"/>
      </xdr:nvSpPr>
      <xdr:spPr>
        <a:xfrm>
          <a:off x="16370300" y="13524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147625</xdr:rowOff>
    </xdr:from>
    <xdr:to>
      <xdr:col>86</xdr:col>
      <xdr:colOff>25400</xdr:colOff>
      <xdr:row>78</xdr:row>
      <xdr:rowOff>147625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35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119524</xdr:rowOff>
    </xdr:from>
    <xdr:ext cx="534377" cy="259045"/>
    <xdr:sp macro="" textlink="">
      <xdr:nvSpPr>
        <xdr:cNvPr id="637" name="公債費最大値テキスト">
          <a:extLst>
            <a:ext uri="{FF2B5EF4-FFF2-40B4-BE49-F238E27FC236}">
              <a16:creationId xmlns:a16="http://schemas.microsoft.com/office/drawing/2014/main" id="{00000000-0008-0000-0600-00007D020000}"/>
            </a:ext>
          </a:extLst>
        </xdr:cNvPr>
        <xdr:cNvSpPr txBox="1"/>
      </xdr:nvSpPr>
      <xdr:spPr>
        <a:xfrm>
          <a:off x="16370300" y="1194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1397</xdr:rowOff>
    </xdr:from>
    <xdr:to>
      <xdr:col>86</xdr:col>
      <xdr:colOff>25400</xdr:colOff>
      <xdr:row>71</xdr:row>
      <xdr:rowOff>1397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6230600" y="1217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85446</xdr:rowOff>
    </xdr:from>
    <xdr:to>
      <xdr:col>85</xdr:col>
      <xdr:colOff>127000</xdr:colOff>
      <xdr:row>76</xdr:row>
      <xdr:rowOff>122555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5481300" y="13115646"/>
          <a:ext cx="838200" cy="3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153001</xdr:rowOff>
    </xdr:from>
    <xdr:ext cx="469744" cy="259045"/>
    <xdr:sp macro="" textlink="">
      <xdr:nvSpPr>
        <xdr:cNvPr id="640" name="公債費平均値テキスト">
          <a:extLst>
            <a:ext uri="{FF2B5EF4-FFF2-40B4-BE49-F238E27FC236}">
              <a16:creationId xmlns:a16="http://schemas.microsoft.com/office/drawing/2014/main" id="{00000000-0008-0000-0600-000080020000}"/>
            </a:ext>
          </a:extLst>
        </xdr:cNvPr>
        <xdr:cNvSpPr txBox="1"/>
      </xdr:nvSpPr>
      <xdr:spPr>
        <a:xfrm>
          <a:off x="16370300" y="12840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130124</xdr:rowOff>
    </xdr:from>
    <xdr:to>
      <xdr:col>85</xdr:col>
      <xdr:colOff>177800</xdr:colOff>
      <xdr:row>76</xdr:row>
      <xdr:rowOff>60274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6268700" y="1298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17551</xdr:rowOff>
    </xdr:from>
    <xdr:to>
      <xdr:col>81</xdr:col>
      <xdr:colOff>50800</xdr:colOff>
      <xdr:row>76</xdr:row>
      <xdr:rowOff>85446</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4592300" y="13047751"/>
          <a:ext cx="889000" cy="6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41732</xdr:rowOff>
    </xdr:from>
    <xdr:to>
      <xdr:col>81</xdr:col>
      <xdr:colOff>101600</xdr:colOff>
      <xdr:row>76</xdr:row>
      <xdr:rowOff>143332</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5430500" y="130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134459</xdr:rowOff>
    </xdr:from>
    <xdr:ext cx="469744"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46428" y="1316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61823</xdr:rowOff>
    </xdr:from>
    <xdr:to>
      <xdr:col>76</xdr:col>
      <xdr:colOff>114300</xdr:colOff>
      <xdr:row>76</xdr:row>
      <xdr:rowOff>17551</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3703300" y="12920573"/>
          <a:ext cx="889000" cy="1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112064</xdr:rowOff>
    </xdr:from>
    <xdr:to>
      <xdr:col>76</xdr:col>
      <xdr:colOff>165100</xdr:colOff>
      <xdr:row>76</xdr:row>
      <xdr:rowOff>42214</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4541500" y="12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58741</xdr:rowOff>
    </xdr:from>
    <xdr:ext cx="469744"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57428" y="1274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35611</xdr:rowOff>
    </xdr:from>
    <xdr:to>
      <xdr:col>71</xdr:col>
      <xdr:colOff>177800</xdr:colOff>
      <xdr:row>75</xdr:row>
      <xdr:rowOff>61823</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814300" y="12894361"/>
          <a:ext cx="889000" cy="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101702</xdr:rowOff>
    </xdr:from>
    <xdr:to>
      <xdr:col>72</xdr:col>
      <xdr:colOff>38100</xdr:colOff>
      <xdr:row>76</xdr:row>
      <xdr:rowOff>31852</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3652500" y="1296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22979</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68428" y="1305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120828</xdr:rowOff>
    </xdr:from>
    <xdr:to>
      <xdr:col>67</xdr:col>
      <xdr:colOff>101600</xdr:colOff>
      <xdr:row>75</xdr:row>
      <xdr:rowOff>50978</xdr:rowOff>
    </xdr:to>
    <xdr:sp macro="" textlink="">
      <xdr:nvSpPr>
        <xdr:cNvPr id="651" name="フローチャート: 判断 650">
          <a:extLst>
            <a:ext uri="{FF2B5EF4-FFF2-40B4-BE49-F238E27FC236}">
              <a16:creationId xmlns:a16="http://schemas.microsoft.com/office/drawing/2014/main" id="{00000000-0008-0000-0600-00008B020000}"/>
            </a:ext>
          </a:extLst>
        </xdr:cNvPr>
        <xdr:cNvSpPr/>
      </xdr:nvSpPr>
      <xdr:spPr>
        <a:xfrm>
          <a:off x="12763500" y="1280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67505</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79428" y="1258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71755</xdr:rowOff>
    </xdr:from>
    <xdr:to>
      <xdr:col>85</xdr:col>
      <xdr:colOff>177800</xdr:colOff>
      <xdr:row>77</xdr:row>
      <xdr:rowOff>1905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6268700" y="13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50182</xdr:rowOff>
    </xdr:from>
    <xdr:ext cx="469744" cy="259045"/>
    <xdr:sp macro="" textlink="">
      <xdr:nvSpPr>
        <xdr:cNvPr id="659" name="公債費該当値テキスト">
          <a:extLst>
            <a:ext uri="{FF2B5EF4-FFF2-40B4-BE49-F238E27FC236}">
              <a16:creationId xmlns:a16="http://schemas.microsoft.com/office/drawing/2014/main" id="{00000000-0008-0000-0600-000093020000}"/>
            </a:ext>
          </a:extLst>
        </xdr:cNvPr>
        <xdr:cNvSpPr txBox="1"/>
      </xdr:nvSpPr>
      <xdr:spPr>
        <a:xfrm>
          <a:off x="16370300" y="1308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34646</xdr:rowOff>
    </xdr:from>
    <xdr:to>
      <xdr:col>81</xdr:col>
      <xdr:colOff>101600</xdr:colOff>
      <xdr:row>76</xdr:row>
      <xdr:rowOff>136246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5430500" y="1306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152773</xdr:rowOff>
    </xdr:from>
    <xdr:ext cx="469744"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5246428" y="1284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138202</xdr:rowOff>
    </xdr:from>
    <xdr:to>
      <xdr:col>76</xdr:col>
      <xdr:colOff>165100</xdr:colOff>
      <xdr:row>76</xdr:row>
      <xdr:rowOff>68352</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4541500" y="1299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59478</xdr:rowOff>
    </xdr:from>
    <xdr:ext cx="469744"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4357428" y="1308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11023</xdr:rowOff>
    </xdr:from>
    <xdr:to>
      <xdr:col>72</xdr:col>
      <xdr:colOff>38100</xdr:colOff>
      <xdr:row>75</xdr:row>
      <xdr:rowOff>112623</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3652500" y="1286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129150</xdr:rowOff>
    </xdr:from>
    <xdr:ext cx="469744"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3468428" y="1264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156261</xdr:rowOff>
    </xdr:from>
    <xdr:to>
      <xdr:col>67</xdr:col>
      <xdr:colOff>101600</xdr:colOff>
      <xdr:row>75</xdr:row>
      <xdr:rowOff>86411</xdr:rowOff>
    </xdr:to>
    <xdr:sp macro="" textlink="">
      <xdr:nvSpPr>
        <xdr:cNvPr id="666" name="楕円 665">
          <a:extLst>
            <a:ext uri="{FF2B5EF4-FFF2-40B4-BE49-F238E27FC236}">
              <a16:creationId xmlns:a16="http://schemas.microsoft.com/office/drawing/2014/main" id="{00000000-0008-0000-0600-00009A020000}"/>
            </a:ext>
          </a:extLst>
        </xdr:cNvPr>
        <xdr:cNvSpPr/>
      </xdr:nvSpPr>
      <xdr:spPr>
        <a:xfrm>
          <a:off x="12763500" y="128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77538</xdr:rowOff>
    </xdr:from>
    <xdr:ext cx="469744"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579428" y="12936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a:extLst>
            <a:ext uri="{FF2B5EF4-FFF2-40B4-BE49-F238E27FC236}">
              <a16:creationId xmlns:a16="http://schemas.microsoft.com/office/drawing/2014/main" id="{00000000-0008-0000-06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8692</xdr:rowOff>
    </xdr:from>
    <xdr:to>
      <xdr:col>85</xdr:col>
      <xdr:colOff>126364</xdr:colOff>
      <xdr:row>98</xdr:row>
      <xdr:rowOff>88398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6317595" y="15439192"/>
          <a:ext cx="1269" cy="1451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92225</xdr:rowOff>
    </xdr:from>
    <xdr:ext cx="469744" cy="259045"/>
    <xdr:sp macro="" textlink="">
      <xdr:nvSpPr>
        <xdr:cNvPr id="692" name="積立金最小値テキスト">
          <a:extLst>
            <a:ext uri="{FF2B5EF4-FFF2-40B4-BE49-F238E27FC236}">
              <a16:creationId xmlns:a16="http://schemas.microsoft.com/office/drawing/2014/main" id="{00000000-0008-0000-0600-0000B4020000}"/>
            </a:ext>
          </a:extLst>
        </xdr:cNvPr>
        <xdr:cNvSpPr txBox="1"/>
      </xdr:nvSpPr>
      <xdr:spPr>
        <a:xfrm>
          <a:off x="16370300" y="1689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88398</xdr:rowOff>
    </xdr:from>
    <xdr:to>
      <xdr:col>86</xdr:col>
      <xdr:colOff>25400</xdr:colOff>
      <xdr:row>98</xdr:row>
      <xdr:rowOff>88398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689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126819</xdr:rowOff>
    </xdr:from>
    <xdr:ext cx="534377" cy="259045"/>
    <xdr:sp macro="" textlink="">
      <xdr:nvSpPr>
        <xdr:cNvPr id="694" name="積立金最大値テキスト">
          <a:extLst>
            <a:ext uri="{FF2B5EF4-FFF2-40B4-BE49-F238E27FC236}">
              <a16:creationId xmlns:a16="http://schemas.microsoft.com/office/drawing/2014/main" id="{00000000-0008-0000-0600-0000B6020000}"/>
            </a:ext>
          </a:extLst>
        </xdr:cNvPr>
        <xdr:cNvSpPr txBox="1"/>
      </xdr:nvSpPr>
      <xdr:spPr>
        <a:xfrm>
          <a:off x="16370300" y="152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8692</xdr:rowOff>
    </xdr:from>
    <xdr:to>
      <xdr:col>86</xdr:col>
      <xdr:colOff>25400</xdr:colOff>
      <xdr:row>90</xdr:row>
      <xdr:rowOff>8692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6230600" y="1543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159855</xdr:rowOff>
    </xdr:from>
    <xdr:to>
      <xdr:col>85</xdr:col>
      <xdr:colOff>127000</xdr:colOff>
      <xdr:row>95</xdr:row>
      <xdr:rowOff>8979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5481300" y="15933255"/>
          <a:ext cx="838200" cy="36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34351</xdr:rowOff>
    </xdr:from>
    <xdr:ext cx="534377" cy="259045"/>
    <xdr:sp macro="" textlink="">
      <xdr:nvSpPr>
        <xdr:cNvPr id="697" name="積立金平均値テキスト">
          <a:extLst>
            <a:ext uri="{FF2B5EF4-FFF2-40B4-BE49-F238E27FC236}">
              <a16:creationId xmlns:a16="http://schemas.microsoft.com/office/drawing/2014/main" id="{00000000-0008-0000-0600-0000B9020000}"/>
            </a:ext>
          </a:extLst>
        </xdr:cNvPr>
        <xdr:cNvSpPr txBox="1"/>
      </xdr:nvSpPr>
      <xdr:spPr>
        <a:xfrm>
          <a:off x="16370300" y="16493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55924</xdr:rowOff>
    </xdr:from>
    <xdr:to>
      <xdr:col>85</xdr:col>
      <xdr:colOff>177800</xdr:colOff>
      <xdr:row>96</xdr:row>
      <xdr:rowOff>157524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62687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8979</xdr:rowOff>
    </xdr:from>
    <xdr:to>
      <xdr:col>81</xdr:col>
      <xdr:colOff>50800</xdr:colOff>
      <xdr:row>96</xdr:row>
      <xdr:rowOff>44583</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4592300" y="16296729"/>
          <a:ext cx="889000" cy="20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64458</xdr:rowOff>
    </xdr:from>
    <xdr:to>
      <xdr:col>81</xdr:col>
      <xdr:colOff>101600</xdr:colOff>
      <xdr:row>96</xdr:row>
      <xdr:rowOff>166058</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5430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157185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6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165303</xdr:rowOff>
    </xdr:from>
    <xdr:to>
      <xdr:col>76</xdr:col>
      <xdr:colOff>114300</xdr:colOff>
      <xdr:row>96</xdr:row>
      <xdr:rowOff>44583</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3703300" y="16453053"/>
          <a:ext cx="889000" cy="5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116980</xdr:rowOff>
    </xdr:from>
    <xdr:to>
      <xdr:col>76</xdr:col>
      <xdr:colOff>165100</xdr:colOff>
      <xdr:row>97</xdr:row>
      <xdr:rowOff>47130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4541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38257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165303</xdr:rowOff>
    </xdr:from>
    <xdr:to>
      <xdr:col>71</xdr:col>
      <xdr:colOff>177800</xdr:colOff>
      <xdr:row>96</xdr:row>
      <xdr:rowOff>118308</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flipV="1">
          <a:off x="12814300" y="16453053"/>
          <a:ext cx="889000" cy="12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91872</xdr:rowOff>
    </xdr:from>
    <xdr:to>
      <xdr:col>72</xdr:col>
      <xdr:colOff>38100</xdr:colOff>
      <xdr:row>97</xdr:row>
      <xdr:rowOff>22022</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3652500" y="1655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13149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64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59258</xdr:rowOff>
    </xdr:from>
    <xdr:to>
      <xdr:col>67</xdr:col>
      <xdr:colOff>101600</xdr:colOff>
      <xdr:row>96</xdr:row>
      <xdr:rowOff>160858</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2763500" y="1651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5935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29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109055</xdr:rowOff>
    </xdr:from>
    <xdr:to>
      <xdr:col>85</xdr:col>
      <xdr:colOff>177800</xdr:colOff>
      <xdr:row>93</xdr:row>
      <xdr:rowOff>39205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6268700" y="1588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131932</xdr:rowOff>
    </xdr:from>
    <xdr:ext cx="534377" cy="259045"/>
    <xdr:sp macro="" textlink="">
      <xdr:nvSpPr>
        <xdr:cNvPr id="716" name="積立金該当値テキスト">
          <a:extLst>
            <a:ext uri="{FF2B5EF4-FFF2-40B4-BE49-F238E27FC236}">
              <a16:creationId xmlns:a16="http://schemas.microsoft.com/office/drawing/2014/main" id="{00000000-0008-0000-0600-0000CC020000}"/>
            </a:ext>
          </a:extLst>
        </xdr:cNvPr>
        <xdr:cNvSpPr txBox="1"/>
      </xdr:nvSpPr>
      <xdr:spPr>
        <a:xfrm>
          <a:off x="16370300" y="1573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129629</xdr:rowOff>
    </xdr:from>
    <xdr:to>
      <xdr:col>81</xdr:col>
      <xdr:colOff>101600</xdr:colOff>
      <xdr:row>95</xdr:row>
      <xdr:rowOff>59779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5430500" y="1624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76306</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5214111" y="1602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165233</xdr:rowOff>
    </xdr:from>
    <xdr:to>
      <xdr:col>76</xdr:col>
      <xdr:colOff>165100</xdr:colOff>
      <xdr:row>96</xdr:row>
      <xdr:rowOff>95383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4541500" y="1645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111910</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4325111" y="1622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114503</xdr:rowOff>
    </xdr:from>
    <xdr:to>
      <xdr:col>72</xdr:col>
      <xdr:colOff>38100</xdr:colOff>
      <xdr:row>96</xdr:row>
      <xdr:rowOff>44653</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3652500" y="1640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61180</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3436111" y="161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67508</xdr:rowOff>
    </xdr:from>
    <xdr:to>
      <xdr:col>67</xdr:col>
      <xdr:colOff>101600</xdr:colOff>
      <xdr:row>96</xdr:row>
      <xdr:rowOff>169108</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2763500" y="165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160235</xdr:rowOff>
    </xdr:from>
    <xdr:ext cx="534377"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2547111" y="166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139700</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832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12819</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699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86377</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139700</xdr:rowOff>
    </xdr:from>
    <xdr:to>
      <xdr:col>116</xdr:col>
      <xdr:colOff>152400</xdr:colOff>
      <xdr:row>30</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28601</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372251"/>
          <a:ext cx="838200" cy="28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101719</xdr:rowOff>
    </xdr:from>
    <xdr:ext cx="313932"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445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78842</xdr:rowOff>
    </xdr:from>
    <xdr:to>
      <xdr:col>116</xdr:col>
      <xdr:colOff>114300</xdr:colOff>
      <xdr:row>39</xdr:row>
      <xdr:rowOff>8992</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28601</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6372251"/>
          <a:ext cx="889000" cy="28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70612</xdr:rowOff>
    </xdr:from>
    <xdr:to>
      <xdr:col>112</xdr:col>
      <xdr:colOff>38100</xdr:colOff>
      <xdr:row>39</xdr:row>
      <xdr:rowOff>762</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163339</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66333" y="6678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87985</xdr:rowOff>
    </xdr:from>
    <xdr:to>
      <xdr:col>102</xdr:col>
      <xdr:colOff>165100</xdr:colOff>
      <xdr:row>39</xdr:row>
      <xdr:rowOff>18135</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34663</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86157</xdr:rowOff>
    </xdr:from>
    <xdr:to>
      <xdr:col>98</xdr:col>
      <xdr:colOff>38100</xdr:colOff>
      <xdr:row>39</xdr:row>
      <xdr:rowOff>16307</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32834</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376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57269</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72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149251</xdr:rowOff>
    </xdr:from>
    <xdr:to>
      <xdr:col>112</xdr:col>
      <xdr:colOff>38100</xdr:colOff>
      <xdr:row>37</xdr:row>
      <xdr:rowOff>79401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32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95928</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34017" y="6096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122052</xdr:rowOff>
    </xdr:from>
    <xdr:to>
      <xdr:col>116</xdr:col>
      <xdr:colOff>62864</xdr:colOff>
      <xdr:row>58</xdr:row>
      <xdr:rowOff>139060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94552"/>
          <a:ext cx="1269" cy="138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142887</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086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139060</xdr:rowOff>
    </xdr:from>
    <xdr:to>
      <xdr:col>116</xdr:col>
      <xdr:colOff>152400</xdr:colOff>
      <xdr:row>58</xdr:row>
      <xdr:rowOff>139060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08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68729</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122052</xdr:rowOff>
    </xdr:from>
    <xdr:to>
      <xdr:col>116</xdr:col>
      <xdr:colOff>152400</xdr:colOff>
      <xdr:row>50</xdr:row>
      <xdr:rowOff>122052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131745</xdr:rowOff>
    </xdr:from>
    <xdr:to>
      <xdr:col>116</xdr:col>
      <xdr:colOff>63500</xdr:colOff>
      <xdr:row>58</xdr:row>
      <xdr:rowOff>134671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075845"/>
          <a:ext cx="8382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38625</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639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15748</xdr:rowOff>
    </xdr:from>
    <xdr:to>
      <xdr:col>116</xdr:col>
      <xdr:colOff>114300</xdr:colOff>
      <xdr:row>57</xdr:row>
      <xdr:rowOff>117348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130465</xdr:rowOff>
    </xdr:from>
    <xdr:to>
      <xdr:col>111</xdr:col>
      <xdr:colOff>177800</xdr:colOff>
      <xdr:row>58</xdr:row>
      <xdr:rowOff>131745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074565"/>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9530</xdr:rowOff>
    </xdr:from>
    <xdr:to>
      <xdr:col>112</xdr:col>
      <xdr:colOff>38100</xdr:colOff>
      <xdr:row>57</xdr:row>
      <xdr:rowOff>111130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127657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5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129001</xdr:rowOff>
    </xdr:from>
    <xdr:to>
      <xdr:col>107</xdr:col>
      <xdr:colOff>50800</xdr:colOff>
      <xdr:row>58</xdr:row>
      <xdr:rowOff>130465</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073101"/>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72349</xdr:rowOff>
    </xdr:from>
    <xdr:to>
      <xdr:col>107</xdr:col>
      <xdr:colOff>101600</xdr:colOff>
      <xdr:row>58</xdr:row>
      <xdr:rowOff>2499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19026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62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129001</xdr:rowOff>
    </xdr:from>
    <xdr:to>
      <xdr:col>102</xdr:col>
      <xdr:colOff>114300</xdr:colOff>
      <xdr:row>58</xdr:row>
      <xdr:rowOff>129733</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flipV="1">
          <a:off x="18656300" y="10073101"/>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58725</xdr:rowOff>
    </xdr:from>
    <xdr:to>
      <xdr:col>102</xdr:col>
      <xdr:colOff>165100</xdr:colOff>
      <xdr:row>57</xdr:row>
      <xdr:rowOff>160325</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5402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6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28641</xdr:rowOff>
    </xdr:from>
    <xdr:to>
      <xdr:col>98</xdr:col>
      <xdr:colOff>38100</xdr:colOff>
      <xdr:row>57</xdr:row>
      <xdr:rowOff>130241</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80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146768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57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83871</xdr:rowOff>
    </xdr:from>
    <xdr:to>
      <xdr:col>116</xdr:col>
      <xdr:colOff>114300</xdr:colOff>
      <xdr:row>59</xdr:row>
      <xdr:rowOff>14021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0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170248</xdr:rowOff>
    </xdr:from>
    <xdr:ext cx="313932"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9942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80945</xdr:rowOff>
    </xdr:from>
    <xdr:to>
      <xdr:col>112</xdr:col>
      <xdr:colOff>38100</xdr:colOff>
      <xdr:row>59</xdr:row>
      <xdr:rowOff>11095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02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2222</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66333" y="101177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79665</xdr:rowOff>
    </xdr:from>
    <xdr:to>
      <xdr:col>107</xdr:col>
      <xdr:colOff>101600</xdr:colOff>
      <xdr:row>59</xdr:row>
      <xdr:rowOff>9815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02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942</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245017" y="10116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78201</xdr:rowOff>
    </xdr:from>
    <xdr:to>
      <xdr:col>102</xdr:col>
      <xdr:colOff>165100</xdr:colOff>
      <xdr:row>59</xdr:row>
      <xdr:rowOff>8351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02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170928</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56017" y="10115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78933</xdr:rowOff>
    </xdr:from>
    <xdr:to>
      <xdr:col>98</xdr:col>
      <xdr:colOff>38100</xdr:colOff>
      <xdr:row>59</xdr:row>
      <xdr:rowOff>9083</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02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210</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67017" y="10115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28372</xdr:rowOff>
    </xdr:from>
    <xdr:to>
      <xdr:col>116</xdr:col>
      <xdr:colOff>62864</xdr:colOff>
      <xdr:row>77</xdr:row>
      <xdr:rowOff>105868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201322"/>
          <a:ext cx="1269" cy="1106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109695</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31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105868</xdr:rowOff>
    </xdr:from>
    <xdr:to>
      <xdr:col>116</xdr:col>
      <xdr:colOff>152400</xdr:colOff>
      <xdr:row>77</xdr:row>
      <xdr:rowOff>105868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307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146499</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97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28372</xdr:rowOff>
    </xdr:from>
    <xdr:to>
      <xdr:col>116</xdr:col>
      <xdr:colOff>152400</xdr:colOff>
      <xdr:row>71</xdr:row>
      <xdr:rowOff>28372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20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141453</xdr:rowOff>
    </xdr:from>
    <xdr:to>
      <xdr:col>116</xdr:col>
      <xdr:colOff>63500</xdr:colOff>
      <xdr:row>74</xdr:row>
      <xdr:rowOff>123622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1323300" y="12657303"/>
          <a:ext cx="838200" cy="15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48430</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9071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70003</xdr:rowOff>
    </xdr:from>
    <xdr:to>
      <xdr:col>116</xdr:col>
      <xdr:colOff>114300</xdr:colOff>
      <xdr:row>76</xdr:row>
      <xdr:rowOff>152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69</xdr:row>
      <xdr:rowOff>142672</xdr:rowOff>
    </xdr:from>
    <xdr:to>
      <xdr:col>111</xdr:col>
      <xdr:colOff>177800</xdr:colOff>
      <xdr:row>73</xdr:row>
      <xdr:rowOff>141453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0434300" y="11972722"/>
          <a:ext cx="889000" cy="6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92710</xdr:rowOff>
    </xdr:from>
    <xdr:to>
      <xdr:col>112</xdr:col>
      <xdr:colOff>38100</xdr:colOff>
      <xdr:row>76</xdr:row>
      <xdr:rowOff>22861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13988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0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69</xdr:row>
      <xdr:rowOff>142672</xdr:rowOff>
    </xdr:from>
    <xdr:to>
      <xdr:col>107</xdr:col>
      <xdr:colOff>50800</xdr:colOff>
      <xdr:row>72</xdr:row>
      <xdr:rowOff>130480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9545300" y="11972722"/>
          <a:ext cx="889000" cy="50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61087</xdr:rowOff>
    </xdr:from>
    <xdr:to>
      <xdr:col>107</xdr:col>
      <xdr:colOff>101600</xdr:colOff>
      <xdr:row>75</xdr:row>
      <xdr:rowOff>162688</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153815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0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130480</xdr:rowOff>
    </xdr:from>
    <xdr:to>
      <xdr:col>102</xdr:col>
      <xdr:colOff>114300</xdr:colOff>
      <xdr:row>72</xdr:row>
      <xdr:rowOff>131394</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8656300" y="1247488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56438</xdr:rowOff>
    </xdr:from>
    <xdr:to>
      <xdr:col>102</xdr:col>
      <xdr:colOff>165100</xdr:colOff>
      <xdr:row>74</xdr:row>
      <xdr:rowOff>158038</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149165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83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66345</xdr:rowOff>
    </xdr:from>
    <xdr:to>
      <xdr:col>98</xdr:col>
      <xdr:colOff>38100</xdr:colOff>
      <xdr:row>74</xdr:row>
      <xdr:rowOff>167945</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75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159072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8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72822</xdr:rowOff>
    </xdr:from>
    <xdr:to>
      <xdr:col>116</xdr:col>
      <xdr:colOff>114300</xdr:colOff>
      <xdr:row>75</xdr:row>
      <xdr:rowOff>2972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276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95699</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261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90653</xdr:rowOff>
    </xdr:from>
    <xdr:to>
      <xdr:col>112</xdr:col>
      <xdr:colOff>38100</xdr:colOff>
      <xdr:row>74</xdr:row>
      <xdr:rowOff>20803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260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37330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238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69</xdr:row>
      <xdr:rowOff>91872</xdr:rowOff>
    </xdr:from>
    <xdr:to>
      <xdr:col>107</xdr:col>
      <xdr:colOff>101600</xdr:colOff>
      <xdr:row>70</xdr:row>
      <xdr:rowOff>22022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192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68</xdr:row>
      <xdr:rowOff>38549</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169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79680</xdr:rowOff>
    </xdr:from>
    <xdr:to>
      <xdr:col>102</xdr:col>
      <xdr:colOff>165100</xdr:colOff>
      <xdr:row>73</xdr:row>
      <xdr:rowOff>9830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42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26357</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219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80594</xdr:rowOff>
    </xdr:from>
    <xdr:to>
      <xdr:col>98</xdr:col>
      <xdr:colOff>38100</xdr:colOff>
      <xdr:row>73</xdr:row>
      <xdr:rowOff>10744</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42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27271</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220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438,829</a:t>
          </a:r>
          <a:r>
            <a:rPr kumimoji="1" lang="ja-JP" altLang="en-US" sz="1300">
              <a:latin typeface="ＭＳ Ｐゴシック" panose="020B0600070205080204" pitchFamily="50" charset="-128"/>
              <a:ea typeface="ＭＳ Ｐゴシック" panose="020B0600070205080204" pitchFamily="50" charset="-128"/>
            </a:rPr>
            <a:t>円となっている。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79,645</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495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％減少している。しかし、いまだ類似団体内平均値を上回っており、引き続き定員の適正化を推進していく。</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増加している主な項目のうち、物件費は住民一人当たり</a:t>
          </a:r>
          <a:r>
            <a:rPr kumimoji="1" lang="en-US" altLang="ja-JP" sz="1300">
              <a:latin typeface="ＭＳ Ｐゴシック" panose="020B0600070205080204" pitchFamily="50" charset="-128"/>
              <a:ea typeface="ＭＳ Ｐゴシック" panose="020B0600070205080204" pitchFamily="50" charset="-128"/>
            </a:rPr>
            <a:t>94,500</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6,079</a:t>
          </a:r>
          <a:r>
            <a:rPr kumimoji="1" lang="ja-JP" altLang="en-US" sz="1300">
              <a:latin typeface="ＭＳ Ｐゴシック" panose="020B0600070205080204" pitchFamily="50" charset="-128"/>
              <a:ea typeface="ＭＳ Ｐゴシック" panose="020B0600070205080204" pitchFamily="50" charset="-128"/>
            </a:rPr>
            <a:t>円、約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％の増と類似団体内平均値と比べても多くなっている。主な増加要因は、臨時的に発生した庁舎</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基盤運用事業経費である。今後も新規事業等により増加要因もあるが、引き続き既存事業の仕様見直し等により、最適化に努める。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積立金は、区民生活に直結する公共インフラ・公共施設の老朽化対応等の将来負担に備えるために都市整備基金を</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億円積み立てたことにより増となっている。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229,671
218,405
15.11
109,179,472
100,786,380
7,777,481
65,681,735
6,606,106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25972</xdr:rowOff>
    </xdr:from>
    <xdr:to>
      <xdr:col>24</xdr:col>
      <xdr:colOff>62865</xdr:colOff>
      <xdr:row>38</xdr:row>
      <xdr:rowOff>15304</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69472"/>
          <a:ext cx="1270" cy="136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19131</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15304</xdr:rowOff>
    </xdr:from>
    <xdr:to>
      <xdr:col>24</xdr:col>
      <xdr:colOff>152400</xdr:colOff>
      <xdr:row>38</xdr:row>
      <xdr:rowOff>15304</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144099</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25972</xdr:rowOff>
    </xdr:from>
    <xdr:to>
      <xdr:col>24</xdr:col>
      <xdr:colOff>152400</xdr:colOff>
      <xdr:row>30</xdr:row>
      <xdr:rowOff>25972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6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28258</xdr:rowOff>
    </xdr:from>
    <xdr:to>
      <xdr:col>24</xdr:col>
      <xdr:colOff>63500</xdr:colOff>
      <xdr:row>35</xdr:row>
      <xdr:rowOff>104648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5857558"/>
          <a:ext cx="838200" cy="24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129430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1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151003</xdr:rowOff>
    </xdr:from>
    <xdr:to>
      <xdr:col>24</xdr:col>
      <xdr:colOff>114300</xdr:colOff>
      <xdr:row>37</xdr:row>
      <xdr:rowOff>81153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28258</xdr:rowOff>
    </xdr:from>
    <xdr:to>
      <xdr:col>19</xdr:col>
      <xdr:colOff>177800</xdr:colOff>
      <xdr:row>35</xdr:row>
      <xdr:rowOff>104839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5857558"/>
          <a:ext cx="889000" cy="24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148527</xdr:rowOff>
    </xdr:from>
    <xdr:to>
      <xdr:col>20</xdr:col>
      <xdr:colOff>38100</xdr:colOff>
      <xdr:row>37</xdr:row>
      <xdr:rowOff>78677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69804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89598</xdr:rowOff>
    </xdr:from>
    <xdr:to>
      <xdr:col>15</xdr:col>
      <xdr:colOff>50800</xdr:colOff>
      <xdr:row>35</xdr:row>
      <xdr:rowOff>104839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090348"/>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146812</xdr:rowOff>
    </xdr:from>
    <xdr:to>
      <xdr:col>15</xdr:col>
      <xdr:colOff>101600</xdr:colOff>
      <xdr:row>37</xdr:row>
      <xdr:rowOff>76962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68089</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57214</xdr:rowOff>
    </xdr:from>
    <xdr:to>
      <xdr:col>10</xdr:col>
      <xdr:colOff>114300</xdr:colOff>
      <xdr:row>35</xdr:row>
      <xdr:rowOff>89598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057964"/>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133858</xdr:rowOff>
    </xdr:from>
    <xdr:to>
      <xdr:col>10</xdr:col>
      <xdr:colOff>165100</xdr:colOff>
      <xdr:row>37</xdr:row>
      <xdr:rowOff>64008</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55135</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108331</xdr:rowOff>
    </xdr:from>
    <xdr:to>
      <xdr:col>6</xdr:col>
      <xdr:colOff>38100</xdr:colOff>
      <xdr:row>37</xdr:row>
      <xdr:rowOff>38481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28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29608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37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5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76725</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148908</xdr:rowOff>
    </xdr:from>
    <xdr:to>
      <xdr:col>20</xdr:col>
      <xdr:colOff>38100</xdr:colOff>
      <xdr:row>34</xdr:row>
      <xdr:rowOff>79058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80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95585</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58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54039</xdr:rowOff>
    </xdr:from>
    <xdr:to>
      <xdr:col>15</xdr:col>
      <xdr:colOff>101600</xdr:colOff>
      <xdr:row>35</xdr:row>
      <xdr:rowOff>155639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5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716</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83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38798</xdr:rowOff>
    </xdr:from>
    <xdr:to>
      <xdr:col>10</xdr:col>
      <xdr:colOff>165100</xdr:colOff>
      <xdr:row>35</xdr:row>
      <xdr:rowOff>140398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3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156925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81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6414</xdr:rowOff>
    </xdr:from>
    <xdr:to>
      <xdr:col>6</xdr:col>
      <xdr:colOff>38100</xdr:colOff>
      <xdr:row>35</xdr:row>
      <xdr:rowOff>108014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00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124541</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78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147244</xdr:rowOff>
    </xdr:from>
    <xdr:to>
      <xdr:col>24</xdr:col>
      <xdr:colOff>62865</xdr:colOff>
      <xdr:row>59</xdr:row>
      <xdr:rowOff>63664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19744"/>
          <a:ext cx="1270" cy="1459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67491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63664</xdr:rowOff>
    </xdr:from>
    <xdr:to>
      <xdr:col>24</xdr:col>
      <xdr:colOff>152400</xdr:colOff>
      <xdr:row>59</xdr:row>
      <xdr:rowOff>63664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7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93921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147244</xdr:rowOff>
    </xdr:from>
    <xdr:to>
      <xdr:col>24</xdr:col>
      <xdr:colOff>152400</xdr:colOff>
      <xdr:row>50</xdr:row>
      <xdr:rowOff>147244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19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96396</xdr:rowOff>
    </xdr:from>
    <xdr:to>
      <xdr:col>24</xdr:col>
      <xdr:colOff>63500</xdr:colOff>
      <xdr:row>55</xdr:row>
      <xdr:rowOff>1941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354696"/>
          <a:ext cx="838200" cy="7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160421</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33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10544</xdr:rowOff>
    </xdr:from>
    <xdr:to>
      <xdr:col>24</xdr:col>
      <xdr:colOff>114300</xdr:colOff>
      <xdr:row>58</xdr:row>
      <xdr:rowOff>112144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1941</xdr:rowOff>
    </xdr:from>
    <xdr:to>
      <xdr:col>19</xdr:col>
      <xdr:colOff>177800</xdr:colOff>
      <xdr:row>56</xdr:row>
      <xdr:rowOff>126278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431691"/>
          <a:ext cx="889000" cy="29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20124</xdr:rowOff>
    </xdr:from>
    <xdr:to>
      <xdr:col>20</xdr:col>
      <xdr:colOff>38100</xdr:colOff>
      <xdr:row>58</xdr:row>
      <xdr:rowOff>121724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112851</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0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122871</xdr:rowOff>
    </xdr:from>
    <xdr:to>
      <xdr:col>15</xdr:col>
      <xdr:colOff>50800</xdr:colOff>
      <xdr:row>56</xdr:row>
      <xdr:rowOff>126278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24071"/>
          <a:ext cx="889000" cy="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50027</xdr:rowOff>
    </xdr:from>
    <xdr:to>
      <xdr:col>15</xdr:col>
      <xdr:colOff>101600</xdr:colOff>
      <xdr:row>58</xdr:row>
      <xdr:rowOff>151627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142754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8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110026</xdr:rowOff>
    </xdr:from>
    <xdr:to>
      <xdr:col>10</xdr:col>
      <xdr:colOff>114300</xdr:colOff>
      <xdr:row>56</xdr:row>
      <xdr:rowOff>122871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711226"/>
          <a:ext cx="889000" cy="1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24467</xdr:rowOff>
    </xdr:from>
    <xdr:to>
      <xdr:col>10</xdr:col>
      <xdr:colOff>165100</xdr:colOff>
      <xdr:row>58</xdr:row>
      <xdr:rowOff>126067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117194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06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171152</xdr:rowOff>
    </xdr:from>
    <xdr:to>
      <xdr:col>6</xdr:col>
      <xdr:colOff>38100</xdr:colOff>
      <xdr:row>58</xdr:row>
      <xdr:rowOff>101302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92429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3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45596</xdr:rowOff>
    </xdr:from>
    <xdr:to>
      <xdr:col>24</xdr:col>
      <xdr:colOff>114300</xdr:colOff>
      <xdr:row>54</xdr:row>
      <xdr:rowOff>147196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30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68473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155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122591</xdr:rowOff>
    </xdr:from>
    <xdr:to>
      <xdr:col>20</xdr:col>
      <xdr:colOff>38100</xdr:colOff>
      <xdr:row>55</xdr:row>
      <xdr:rowOff>52741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38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69268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156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75478</xdr:rowOff>
    </xdr:from>
    <xdr:to>
      <xdr:col>15</xdr:col>
      <xdr:colOff>101600</xdr:colOff>
      <xdr:row>57</xdr:row>
      <xdr:rowOff>5628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7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22155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45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72071</xdr:rowOff>
    </xdr:from>
    <xdr:to>
      <xdr:col>10</xdr:col>
      <xdr:colOff>165100</xdr:colOff>
      <xdr:row>57</xdr:row>
      <xdr:rowOff>2221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7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18748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44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59226</xdr:rowOff>
    </xdr:from>
    <xdr:to>
      <xdr:col>6</xdr:col>
      <xdr:colOff>38100</xdr:colOff>
      <xdr:row>56</xdr:row>
      <xdr:rowOff>160826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6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5903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4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167627</xdr:rowOff>
    </xdr:from>
    <xdr:to>
      <xdr:col>24</xdr:col>
      <xdr:colOff>62865</xdr:colOff>
      <xdr:row>79</xdr:row>
      <xdr:rowOff>88760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69127"/>
          <a:ext cx="1270" cy="146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92587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3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88760</xdr:rowOff>
    </xdr:from>
    <xdr:to>
      <xdr:col>24</xdr:col>
      <xdr:colOff>152400</xdr:colOff>
      <xdr:row>79</xdr:row>
      <xdr:rowOff>88760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3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114304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4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167627</xdr:rowOff>
    </xdr:from>
    <xdr:to>
      <xdr:col>24</xdr:col>
      <xdr:colOff>152400</xdr:colOff>
      <xdr:row>70</xdr:row>
      <xdr:rowOff>167627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6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38112</xdr:rowOff>
    </xdr:from>
    <xdr:to>
      <xdr:col>24</xdr:col>
      <xdr:colOff>63500</xdr:colOff>
      <xdr:row>78</xdr:row>
      <xdr:rowOff>114440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411212"/>
          <a:ext cx="838200" cy="7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123982</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82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101105</xdr:rowOff>
    </xdr:from>
    <xdr:to>
      <xdr:col>24</xdr:col>
      <xdr:colOff>114300</xdr:colOff>
      <xdr:row>77</xdr:row>
      <xdr:rowOff>31255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25921</xdr:rowOff>
    </xdr:from>
    <xdr:to>
      <xdr:col>19</xdr:col>
      <xdr:colOff>177800</xdr:colOff>
      <xdr:row>78</xdr:row>
      <xdr:rowOff>114440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27571"/>
          <a:ext cx="889000" cy="25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35331</xdr:rowOff>
    </xdr:from>
    <xdr:to>
      <xdr:col>20</xdr:col>
      <xdr:colOff>38100</xdr:colOff>
      <xdr:row>77</xdr:row>
      <xdr:rowOff>136931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153458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1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25921</xdr:rowOff>
    </xdr:from>
    <xdr:to>
      <xdr:col>15</xdr:col>
      <xdr:colOff>50800</xdr:colOff>
      <xdr:row>78</xdr:row>
      <xdr:rowOff>157848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27571"/>
          <a:ext cx="889000" cy="30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52997</xdr:rowOff>
    </xdr:from>
    <xdr:to>
      <xdr:col>15</xdr:col>
      <xdr:colOff>101600</xdr:colOff>
      <xdr:row>77</xdr:row>
      <xdr:rowOff>154597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5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145724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47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122517</xdr:rowOff>
    </xdr:from>
    <xdr:to>
      <xdr:col>10</xdr:col>
      <xdr:colOff>114300</xdr:colOff>
      <xdr:row>78</xdr:row>
      <xdr:rowOff>157848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495617"/>
          <a:ext cx="889000" cy="3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89319</xdr:rowOff>
    </xdr:from>
    <xdr:to>
      <xdr:col>10</xdr:col>
      <xdr:colOff>165100</xdr:colOff>
      <xdr:row>78</xdr:row>
      <xdr:rowOff>19469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9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35996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6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7531</xdr:rowOff>
    </xdr:from>
    <xdr:to>
      <xdr:col>6</xdr:col>
      <xdr:colOff>38100</xdr:colOff>
      <xdr:row>78</xdr:row>
      <xdr:rowOff>109131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8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125658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5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158762</xdr:rowOff>
    </xdr:from>
    <xdr:to>
      <xdr:col>24</xdr:col>
      <xdr:colOff>114300</xdr:colOff>
      <xdr:row>78</xdr:row>
      <xdr:rowOff>88912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6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137189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33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63640</xdr:rowOff>
    </xdr:from>
    <xdr:to>
      <xdr:col>20</xdr:col>
      <xdr:colOff>38100</xdr:colOff>
      <xdr:row>78</xdr:row>
      <xdr:rowOff>165240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156367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52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146571</xdr:rowOff>
    </xdr:from>
    <xdr:to>
      <xdr:col>15</xdr:col>
      <xdr:colOff>101600</xdr:colOff>
      <xdr:row>77</xdr:row>
      <xdr:rowOff>76721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93248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5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107048</xdr:rowOff>
    </xdr:from>
    <xdr:to>
      <xdr:col>10</xdr:col>
      <xdr:colOff>165100</xdr:colOff>
      <xdr:row>79</xdr:row>
      <xdr:rowOff>37198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8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28325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72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71717</xdr:rowOff>
    </xdr:from>
    <xdr:to>
      <xdr:col>6</xdr:col>
      <xdr:colOff>38100</xdr:colOff>
      <xdr:row>79</xdr:row>
      <xdr:rowOff>1867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4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164444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37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101262</xdr:rowOff>
    </xdr:from>
    <xdr:to>
      <xdr:col>24</xdr:col>
      <xdr:colOff>62865</xdr:colOff>
      <xdr:row>98</xdr:row>
      <xdr:rowOff>143912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360312"/>
          <a:ext cx="127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147739</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143912</xdr:rowOff>
    </xdr:from>
    <xdr:to>
      <xdr:col>24</xdr:col>
      <xdr:colOff>152400</xdr:colOff>
      <xdr:row>98</xdr:row>
      <xdr:rowOff>143912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4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47939</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1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101262</xdr:rowOff>
    </xdr:from>
    <xdr:to>
      <xdr:col>24</xdr:col>
      <xdr:colOff>152400</xdr:colOff>
      <xdr:row>89</xdr:row>
      <xdr:rowOff>101262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3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68507</xdr:rowOff>
    </xdr:from>
    <xdr:to>
      <xdr:col>24</xdr:col>
      <xdr:colOff>63500</xdr:colOff>
      <xdr:row>96</xdr:row>
      <xdr:rowOff>138100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527707"/>
          <a:ext cx="838200" cy="6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94335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2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115908</xdr:rowOff>
    </xdr:from>
    <xdr:to>
      <xdr:col>24</xdr:col>
      <xdr:colOff>114300</xdr:colOff>
      <xdr:row>98</xdr:row>
      <xdr:rowOff>46058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7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138100</xdr:rowOff>
    </xdr:from>
    <xdr:to>
      <xdr:col>19</xdr:col>
      <xdr:colOff>177800</xdr:colOff>
      <xdr:row>96</xdr:row>
      <xdr:rowOff>161123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597300"/>
          <a:ext cx="889000" cy="2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143143</xdr:rowOff>
    </xdr:from>
    <xdr:to>
      <xdr:col>20</xdr:col>
      <xdr:colOff>38100</xdr:colOff>
      <xdr:row>98</xdr:row>
      <xdr:rowOff>73293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7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64420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86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161123</xdr:rowOff>
    </xdr:from>
    <xdr:to>
      <xdr:col>15</xdr:col>
      <xdr:colOff>50800</xdr:colOff>
      <xdr:row>97</xdr:row>
      <xdr:rowOff>42969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620323"/>
          <a:ext cx="889000" cy="5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154704</xdr:rowOff>
    </xdr:from>
    <xdr:to>
      <xdr:col>15</xdr:col>
      <xdr:colOff>101600</xdr:colOff>
      <xdr:row>98</xdr:row>
      <xdr:rowOff>84854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78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75981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87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40227</xdr:rowOff>
    </xdr:from>
    <xdr:to>
      <xdr:col>10</xdr:col>
      <xdr:colOff>114300</xdr:colOff>
      <xdr:row>97</xdr:row>
      <xdr:rowOff>42969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670877"/>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122732</xdr:rowOff>
    </xdr:from>
    <xdr:to>
      <xdr:col>10</xdr:col>
      <xdr:colOff>165100</xdr:colOff>
      <xdr:row>98</xdr:row>
      <xdr:rowOff>52882</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44009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4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133967</xdr:rowOff>
    </xdr:from>
    <xdr:to>
      <xdr:col>6</xdr:col>
      <xdr:colOff>38100</xdr:colOff>
      <xdr:row>98</xdr:row>
      <xdr:rowOff>64117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55244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8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17707</xdr:rowOff>
    </xdr:from>
    <xdr:to>
      <xdr:col>24</xdr:col>
      <xdr:colOff>114300</xdr:colOff>
      <xdr:row>96</xdr:row>
      <xdr:rowOff>119307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47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40584</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32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87300</xdr:rowOff>
    </xdr:from>
    <xdr:to>
      <xdr:col>20</xdr:col>
      <xdr:colOff>38100</xdr:colOff>
      <xdr:row>97</xdr:row>
      <xdr:rowOff>17450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54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33977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32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110323</xdr:rowOff>
    </xdr:from>
    <xdr:to>
      <xdr:col>15</xdr:col>
      <xdr:colOff>101600</xdr:colOff>
      <xdr:row>97</xdr:row>
      <xdr:rowOff>40473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56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57000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34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163619</xdr:rowOff>
    </xdr:from>
    <xdr:to>
      <xdr:col>10</xdr:col>
      <xdr:colOff>165100</xdr:colOff>
      <xdr:row>97</xdr:row>
      <xdr:rowOff>93769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62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110296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39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160877</xdr:rowOff>
    </xdr:from>
    <xdr:to>
      <xdr:col>6</xdr:col>
      <xdr:colOff>38100</xdr:colOff>
      <xdr:row>97</xdr:row>
      <xdr:rowOff>91027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2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107554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39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154178</xdr:rowOff>
    </xdr:from>
    <xdr:to>
      <xdr:col>54</xdr:col>
      <xdr:colOff>189865</xdr:colOff>
      <xdr:row>39</xdr:row>
      <xdr:rowOff>1016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69128"/>
          <a:ext cx="127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4843</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1016</xdr:rowOff>
    </xdr:from>
    <xdr:to>
      <xdr:col>55</xdr:col>
      <xdr:colOff>88900</xdr:colOff>
      <xdr:row>39</xdr:row>
      <xdr:rowOff>1016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8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100855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4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154178</xdr:rowOff>
    </xdr:from>
    <xdr:to>
      <xdr:col>55</xdr:col>
      <xdr:colOff>88900</xdr:colOff>
      <xdr:row>31</xdr:row>
      <xdr:rowOff>154178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6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111887</xdr:rowOff>
    </xdr:from>
    <xdr:to>
      <xdr:col>55</xdr:col>
      <xdr:colOff>0</xdr:colOff>
      <xdr:row>37</xdr:row>
      <xdr:rowOff>112268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45553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45610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892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67183</xdr:rowOff>
    </xdr:from>
    <xdr:to>
      <xdr:col>55</xdr:col>
      <xdr:colOff>50800</xdr:colOff>
      <xdr:row>37</xdr:row>
      <xdr:rowOff>168783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111887</xdr:rowOff>
    </xdr:from>
    <xdr:to>
      <xdr:col>50</xdr:col>
      <xdr:colOff>114300</xdr:colOff>
      <xdr:row>37</xdr:row>
      <xdr:rowOff>122555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455537"/>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62992</xdr:rowOff>
    </xdr:from>
    <xdr:to>
      <xdr:col>50</xdr:col>
      <xdr:colOff>165100</xdr:colOff>
      <xdr:row>37</xdr:row>
      <xdr:rowOff>164592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155719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499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121031</xdr:rowOff>
    </xdr:from>
    <xdr:to>
      <xdr:col>45</xdr:col>
      <xdr:colOff>177800</xdr:colOff>
      <xdr:row>37</xdr:row>
      <xdr:rowOff>122555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46468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50419</xdr:rowOff>
    </xdr:from>
    <xdr:to>
      <xdr:col>46</xdr:col>
      <xdr:colOff>38100</xdr:colOff>
      <xdr:row>37</xdr:row>
      <xdr:rowOff>152019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9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168546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6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121031</xdr:rowOff>
    </xdr:from>
    <xdr:to>
      <xdr:col>41</xdr:col>
      <xdr:colOff>50800</xdr:colOff>
      <xdr:row>37</xdr:row>
      <xdr:rowOff>132080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464681"/>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53848</xdr:rowOff>
    </xdr:from>
    <xdr:to>
      <xdr:col>36</xdr:col>
      <xdr:colOff>165100</xdr:colOff>
      <xdr:row>37</xdr:row>
      <xdr:rowOff>155448</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525</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72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61468</xdr:rowOff>
    </xdr:from>
    <xdr:to>
      <xdr:col>55</xdr:col>
      <xdr:colOff>50800</xdr:colOff>
      <xdr:row>37</xdr:row>
      <xdr:rowOff>163068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84345</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25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61087</xdr:rowOff>
    </xdr:from>
    <xdr:to>
      <xdr:col>50</xdr:col>
      <xdr:colOff>165100</xdr:colOff>
      <xdr:row>37</xdr:row>
      <xdr:rowOff>162687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7764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179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71755</xdr:rowOff>
    </xdr:from>
    <xdr:to>
      <xdr:col>46</xdr:col>
      <xdr:colOff>38100</xdr:colOff>
      <xdr:row>38</xdr:row>
      <xdr:rowOff>1905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164482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508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70231</xdr:rowOff>
    </xdr:from>
    <xdr:to>
      <xdr:col>41</xdr:col>
      <xdr:colOff>101600</xdr:colOff>
      <xdr:row>38</xdr:row>
      <xdr:rowOff>381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162958</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506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81280</xdr:rowOff>
    </xdr:from>
    <xdr:to>
      <xdr:col>36</xdr:col>
      <xdr:colOff>165100</xdr:colOff>
      <xdr:row>38</xdr:row>
      <xdr:rowOff>11430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2557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517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55</xdr:row>
      <xdr:rowOff>54627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121412</xdr:rowOff>
    </xdr:from>
    <xdr:to>
      <xdr:col>54</xdr:col>
      <xdr:colOff>189865</xdr:colOff>
      <xdr:row>58</xdr:row>
      <xdr:rowOff>139700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93912"/>
          <a:ext cx="127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68089</xdr:rowOff>
    </xdr:from>
    <xdr:ext cx="469744"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6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121412</xdr:rowOff>
    </xdr:from>
    <xdr:to>
      <xdr:col>55</xdr:col>
      <xdr:colOff>88900</xdr:colOff>
      <xdr:row>50</xdr:row>
      <xdr:rowOff>121412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88460</xdr:rowOff>
    </xdr:from>
    <xdr:ext cx="378565"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89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65583</xdr:rowOff>
    </xdr:from>
    <xdr:to>
      <xdr:col>55</xdr:col>
      <xdr:colOff>50800</xdr:colOff>
      <xdr:row>57</xdr:row>
      <xdr:rowOff>167183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3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153822</xdr:rowOff>
    </xdr:from>
    <xdr:to>
      <xdr:col>50</xdr:col>
      <xdr:colOff>165100</xdr:colOff>
      <xdr:row>57</xdr:row>
      <xdr:rowOff>83972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55</xdr:row>
      <xdr:rowOff>100499</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50017" y="9530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124104</xdr:rowOff>
    </xdr:from>
    <xdr:to>
      <xdr:col>46</xdr:col>
      <xdr:colOff>38100</xdr:colOff>
      <xdr:row>58</xdr:row>
      <xdr:rowOff>54254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70781</xdr:rowOff>
    </xdr:from>
    <xdr:ext cx="378565"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61017" y="9671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149708</xdr:rowOff>
    </xdr:from>
    <xdr:to>
      <xdr:col>41</xdr:col>
      <xdr:colOff>101600</xdr:colOff>
      <xdr:row>58</xdr:row>
      <xdr:rowOff>79858</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2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96385</xdr:rowOff>
    </xdr:from>
    <xdr:ext cx="378565"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2017" y="9697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152451</xdr:rowOff>
    </xdr:from>
    <xdr:to>
      <xdr:col>36</xdr:col>
      <xdr:colOff>165100</xdr:colOff>
      <xdr:row>58</xdr:row>
      <xdr:rowOff>82601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99128</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3017" y="9700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162011</xdr:rowOff>
    </xdr:from>
    <xdr:to>
      <xdr:col>54</xdr:col>
      <xdr:colOff>189865</xdr:colOff>
      <xdr:row>78</xdr:row>
      <xdr:rowOff>18907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34961"/>
          <a:ext cx="1270" cy="10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22734</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3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18907</xdr:rowOff>
    </xdr:from>
    <xdr:to>
      <xdr:col>55</xdr:col>
      <xdr:colOff>88900</xdr:colOff>
      <xdr:row>78</xdr:row>
      <xdr:rowOff>18907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39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108688</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11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162011</xdr:rowOff>
    </xdr:from>
    <xdr:to>
      <xdr:col>55</xdr:col>
      <xdr:colOff>88900</xdr:colOff>
      <xdr:row>71</xdr:row>
      <xdr:rowOff>162011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3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108108</xdr:rowOff>
    </xdr:from>
    <xdr:to>
      <xdr:col>55</xdr:col>
      <xdr:colOff>0</xdr:colOff>
      <xdr:row>78</xdr:row>
      <xdr:rowOff>7386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09758"/>
          <a:ext cx="838200" cy="7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21251</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5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169824</xdr:rowOff>
    </xdr:from>
    <xdr:to>
      <xdr:col>55</xdr:col>
      <xdr:colOff>50800</xdr:colOff>
      <xdr:row>77</xdr:row>
      <xdr:rowOff>99974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7386</xdr:rowOff>
    </xdr:from>
    <xdr:to>
      <xdr:col>50</xdr:col>
      <xdr:colOff>114300</xdr:colOff>
      <xdr:row>78</xdr:row>
      <xdr:rowOff>25309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80486"/>
          <a:ext cx="889000" cy="1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144678</xdr:rowOff>
    </xdr:from>
    <xdr:to>
      <xdr:col>50</xdr:col>
      <xdr:colOff>165100</xdr:colOff>
      <xdr:row>77</xdr:row>
      <xdr:rowOff>74828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91356</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20690</xdr:rowOff>
    </xdr:from>
    <xdr:to>
      <xdr:col>45</xdr:col>
      <xdr:colOff>177800</xdr:colOff>
      <xdr:row>78</xdr:row>
      <xdr:rowOff>25309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93790"/>
          <a:ext cx="889000" cy="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59548</xdr:rowOff>
    </xdr:from>
    <xdr:to>
      <xdr:col>46</xdr:col>
      <xdr:colOff>38100</xdr:colOff>
      <xdr:row>77</xdr:row>
      <xdr:rowOff>161148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6225</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147701</xdr:rowOff>
    </xdr:from>
    <xdr:to>
      <xdr:col>41</xdr:col>
      <xdr:colOff>50800</xdr:colOff>
      <xdr:row>78</xdr:row>
      <xdr:rowOff>20690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49351"/>
          <a:ext cx="889000" cy="4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55479</xdr:rowOff>
    </xdr:from>
    <xdr:to>
      <xdr:col>41</xdr:col>
      <xdr:colOff>101600</xdr:colOff>
      <xdr:row>77</xdr:row>
      <xdr:rowOff>157079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2156</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0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36230</xdr:rowOff>
    </xdr:from>
    <xdr:to>
      <xdr:col>36</xdr:col>
      <xdr:colOff>165100</xdr:colOff>
      <xdr:row>77</xdr:row>
      <xdr:rowOff>137830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154357</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1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57308</xdr:rowOff>
    </xdr:from>
    <xdr:to>
      <xdr:col>55</xdr:col>
      <xdr:colOff>50800</xdr:colOff>
      <xdr:row>77</xdr:row>
      <xdr:rowOff>158908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5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148252</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7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128036</xdr:rowOff>
    </xdr:from>
    <xdr:to>
      <xdr:col>50</xdr:col>
      <xdr:colOff>165100</xdr:colOff>
      <xdr:row>78</xdr:row>
      <xdr:rowOff>58186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2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49313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2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145959</xdr:rowOff>
    </xdr:from>
    <xdr:to>
      <xdr:col>46</xdr:col>
      <xdr:colOff>38100</xdr:colOff>
      <xdr:row>78</xdr:row>
      <xdr:rowOff>76109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4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67236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4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141340</xdr:rowOff>
    </xdr:from>
    <xdr:to>
      <xdr:col>41</xdr:col>
      <xdr:colOff>101600</xdr:colOff>
      <xdr:row>78</xdr:row>
      <xdr:rowOff>71490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62617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96901</xdr:rowOff>
    </xdr:from>
    <xdr:to>
      <xdr:col>36</xdr:col>
      <xdr:colOff>165100</xdr:colOff>
      <xdr:row>78</xdr:row>
      <xdr:rowOff>27051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9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18178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39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60474</xdr:rowOff>
    </xdr:from>
    <xdr:to>
      <xdr:col>54</xdr:col>
      <xdr:colOff>189865</xdr:colOff>
      <xdr:row>98</xdr:row>
      <xdr:rowOff>71163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90974"/>
          <a:ext cx="1270" cy="138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74990</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7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71163</xdr:rowOff>
    </xdr:from>
    <xdr:to>
      <xdr:col>55</xdr:col>
      <xdr:colOff>88900</xdr:colOff>
      <xdr:row>98</xdr:row>
      <xdr:rowOff>71163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7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7151</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6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145,278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60474</xdr:rowOff>
    </xdr:from>
    <xdr:to>
      <xdr:col>55</xdr:col>
      <xdr:colOff>88900</xdr:colOff>
      <xdr:row>90</xdr:row>
      <xdr:rowOff>60474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9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88853</xdr:rowOff>
    </xdr:from>
    <xdr:to>
      <xdr:col>55</xdr:col>
      <xdr:colOff>0</xdr:colOff>
      <xdr:row>97</xdr:row>
      <xdr:rowOff>115272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719503"/>
          <a:ext cx="838200" cy="2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3029</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6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151602</xdr:rowOff>
    </xdr:from>
    <xdr:to>
      <xdr:col>55</xdr:col>
      <xdr:colOff>50800</xdr:colOff>
      <xdr:row>97</xdr:row>
      <xdr:rowOff>81752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115272</xdr:rowOff>
    </xdr:from>
    <xdr:to>
      <xdr:col>50</xdr:col>
      <xdr:colOff>114300</xdr:colOff>
      <xdr:row>97</xdr:row>
      <xdr:rowOff>118331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745922"/>
          <a:ext cx="88900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19994</xdr:rowOff>
    </xdr:from>
    <xdr:to>
      <xdr:col>50</xdr:col>
      <xdr:colOff>165100</xdr:colOff>
      <xdr:row>97</xdr:row>
      <xdr:rowOff>121594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138121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2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118331</xdr:rowOff>
    </xdr:from>
    <xdr:to>
      <xdr:col>45</xdr:col>
      <xdr:colOff>177800</xdr:colOff>
      <xdr:row>98</xdr:row>
      <xdr:rowOff>9181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748981"/>
          <a:ext cx="889000" cy="6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14267</xdr:rowOff>
    </xdr:from>
    <xdr:to>
      <xdr:col>46</xdr:col>
      <xdr:colOff>38100</xdr:colOff>
      <xdr:row>97</xdr:row>
      <xdr:rowOff>115867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132394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9181</xdr:rowOff>
    </xdr:from>
    <xdr:to>
      <xdr:col>41</xdr:col>
      <xdr:colOff>50800</xdr:colOff>
      <xdr:row>98</xdr:row>
      <xdr:rowOff>10072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811281"/>
          <a:ext cx="8890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131431</xdr:rowOff>
    </xdr:from>
    <xdr:to>
      <xdr:col>41</xdr:col>
      <xdr:colOff>101600</xdr:colOff>
      <xdr:row>97</xdr:row>
      <xdr:rowOff>61581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9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78108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6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170259</xdr:rowOff>
    </xdr:from>
    <xdr:to>
      <xdr:col>36</xdr:col>
      <xdr:colOff>165100</xdr:colOff>
      <xdr:row>97</xdr:row>
      <xdr:rowOff>100409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2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116936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0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38053</xdr:rowOff>
    </xdr:from>
    <xdr:to>
      <xdr:col>55</xdr:col>
      <xdr:colOff>50800</xdr:colOff>
      <xdr:row>97</xdr:row>
      <xdr:rowOff>139653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6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16480</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4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64472</xdr:rowOff>
    </xdr:from>
    <xdr:to>
      <xdr:col>50</xdr:col>
      <xdr:colOff>165100</xdr:colOff>
      <xdr:row>97</xdr:row>
      <xdr:rowOff>166072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9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157199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8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67531</xdr:rowOff>
    </xdr:from>
    <xdr:to>
      <xdr:col>46</xdr:col>
      <xdr:colOff>38100</xdr:colOff>
      <xdr:row>97</xdr:row>
      <xdr:rowOff>169131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9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160258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9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129831</xdr:rowOff>
    </xdr:from>
    <xdr:to>
      <xdr:col>41</xdr:col>
      <xdr:colOff>101600</xdr:colOff>
      <xdr:row>98</xdr:row>
      <xdr:rowOff>59981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6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51108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5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130722</xdr:rowOff>
    </xdr:from>
    <xdr:to>
      <xdr:col>36</xdr:col>
      <xdr:colOff>165100</xdr:colOff>
      <xdr:row>98</xdr:row>
      <xdr:rowOff>60872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6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51999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5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50089</xdr:rowOff>
    </xdr:from>
    <xdr:to>
      <xdr:col>85</xdr:col>
      <xdr:colOff>126364</xdr:colOff>
      <xdr:row>39</xdr:row>
      <xdr:rowOff>72655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65039"/>
          <a:ext cx="1269" cy="1394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76482</xdr:rowOff>
    </xdr:from>
    <xdr:ext cx="378565"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6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72655</xdr:rowOff>
    </xdr:from>
    <xdr:to>
      <xdr:col>86</xdr:col>
      <xdr:colOff>25400</xdr:colOff>
      <xdr:row>39</xdr:row>
      <xdr:rowOff>72655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9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168216</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50089</xdr:rowOff>
    </xdr:from>
    <xdr:to>
      <xdr:col>86</xdr:col>
      <xdr:colOff>25400</xdr:colOff>
      <xdr:row>31</xdr:row>
      <xdr:rowOff>50089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6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110896</xdr:rowOff>
    </xdr:from>
    <xdr:to>
      <xdr:col>85</xdr:col>
      <xdr:colOff>127000</xdr:colOff>
      <xdr:row>38</xdr:row>
      <xdr:rowOff>169581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625996"/>
          <a:ext cx="838200" cy="5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74091</xdr:rowOff>
    </xdr:from>
    <xdr:ext cx="469744"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41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51214</xdr:rowOff>
    </xdr:from>
    <xdr:to>
      <xdr:col>85</xdr:col>
      <xdr:colOff>177800</xdr:colOff>
      <xdr:row>38</xdr:row>
      <xdr:rowOff>152814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5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110896</xdr:rowOff>
    </xdr:from>
    <xdr:to>
      <xdr:col>81</xdr:col>
      <xdr:colOff>50800</xdr:colOff>
      <xdr:row>38</xdr:row>
      <xdr:rowOff>161940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625996"/>
          <a:ext cx="889000" cy="5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127598</xdr:rowOff>
    </xdr:from>
    <xdr:to>
      <xdr:col>81</xdr:col>
      <xdr:colOff>101600</xdr:colOff>
      <xdr:row>39</xdr:row>
      <xdr:rowOff>57748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64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48875</xdr:rowOff>
    </xdr:from>
    <xdr:ext cx="469744"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46428" y="673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159751</xdr:rowOff>
    </xdr:from>
    <xdr:to>
      <xdr:col>76</xdr:col>
      <xdr:colOff>114300</xdr:colOff>
      <xdr:row>38</xdr:row>
      <xdr:rowOff>161940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674851"/>
          <a:ext cx="889000" cy="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128154</xdr:rowOff>
    </xdr:from>
    <xdr:to>
      <xdr:col>76</xdr:col>
      <xdr:colOff>165100</xdr:colOff>
      <xdr:row>39</xdr:row>
      <xdr:rowOff>58304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64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49431</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73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106325</xdr:rowOff>
    </xdr:from>
    <xdr:to>
      <xdr:col>71</xdr:col>
      <xdr:colOff>177800</xdr:colOff>
      <xdr:row>38</xdr:row>
      <xdr:rowOff>159751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621425"/>
          <a:ext cx="889000" cy="5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91480</xdr:rowOff>
    </xdr:from>
    <xdr:to>
      <xdr:col>72</xdr:col>
      <xdr:colOff>38100</xdr:colOff>
      <xdr:row>39</xdr:row>
      <xdr:rowOff>21630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6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38157</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68428" y="638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127207</xdr:rowOff>
    </xdr:from>
    <xdr:to>
      <xdr:col>67</xdr:col>
      <xdr:colOff>101600</xdr:colOff>
      <xdr:row>39</xdr:row>
      <xdr:rowOff>57357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64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48484</xdr:rowOff>
    </xdr:from>
    <xdr:ext cx="469744"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79428" y="673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118781</xdr:rowOff>
    </xdr:from>
    <xdr:to>
      <xdr:col>85</xdr:col>
      <xdr:colOff>177800</xdr:colOff>
      <xdr:row>39</xdr:row>
      <xdr:rowOff>48931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63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33708</xdr:rowOff>
    </xdr:from>
    <xdr:ext cx="469744"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54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60096</xdr:rowOff>
    </xdr:from>
    <xdr:to>
      <xdr:col>81</xdr:col>
      <xdr:colOff>101600</xdr:colOff>
      <xdr:row>38</xdr:row>
      <xdr:rowOff>161696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7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6773</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46428" y="635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111140</xdr:rowOff>
    </xdr:from>
    <xdr:to>
      <xdr:col>76</xdr:col>
      <xdr:colOff>165100</xdr:colOff>
      <xdr:row>39</xdr:row>
      <xdr:rowOff>41290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62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57816</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57428" y="640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108951</xdr:rowOff>
    </xdr:from>
    <xdr:to>
      <xdr:col>72</xdr:col>
      <xdr:colOff>38100</xdr:colOff>
      <xdr:row>39</xdr:row>
      <xdr:rowOff>39101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62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30228</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68428" y="671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55525</xdr:rowOff>
    </xdr:from>
    <xdr:to>
      <xdr:col>67</xdr:col>
      <xdr:colOff>101600</xdr:colOff>
      <xdr:row>38</xdr:row>
      <xdr:rowOff>157125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5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2202</xdr:rowOff>
    </xdr:from>
    <xdr:ext cx="469744"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79428" y="63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162837</xdr:rowOff>
    </xdr:from>
    <xdr:to>
      <xdr:col>85</xdr:col>
      <xdr:colOff>126364</xdr:colOff>
      <xdr:row>59</xdr:row>
      <xdr:rowOff>133299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35337"/>
          <a:ext cx="1269" cy="1513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137126</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25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133299</xdr:rowOff>
    </xdr:from>
    <xdr:to>
      <xdr:col>86</xdr:col>
      <xdr:colOff>25400</xdr:colOff>
      <xdr:row>59</xdr:row>
      <xdr:rowOff>133299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24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109514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1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162837</xdr:rowOff>
    </xdr:from>
    <xdr:to>
      <xdr:col>86</xdr:col>
      <xdr:colOff>25400</xdr:colOff>
      <xdr:row>50</xdr:row>
      <xdr:rowOff>162837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3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115305</xdr:rowOff>
    </xdr:from>
    <xdr:to>
      <xdr:col>85</xdr:col>
      <xdr:colOff>127000</xdr:colOff>
      <xdr:row>59</xdr:row>
      <xdr:rowOff>23881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10059405"/>
          <a:ext cx="838200" cy="8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116300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717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93423</xdr:rowOff>
    </xdr:from>
    <xdr:to>
      <xdr:col>85</xdr:col>
      <xdr:colOff>177800</xdr:colOff>
      <xdr:row>58</xdr:row>
      <xdr:rowOff>23573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6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23881</xdr:rowOff>
    </xdr:from>
    <xdr:to>
      <xdr:col>81</xdr:col>
      <xdr:colOff>50800</xdr:colOff>
      <xdr:row>59</xdr:row>
      <xdr:rowOff>80574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10139431"/>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113622</xdr:rowOff>
    </xdr:from>
    <xdr:to>
      <xdr:col>81</xdr:col>
      <xdr:colOff>101600</xdr:colOff>
      <xdr:row>58</xdr:row>
      <xdr:rowOff>43772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8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60299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80574</xdr:rowOff>
    </xdr:from>
    <xdr:to>
      <xdr:col>76</xdr:col>
      <xdr:colOff>114300</xdr:colOff>
      <xdr:row>59</xdr:row>
      <xdr:rowOff>92462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10196124"/>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170183</xdr:rowOff>
    </xdr:from>
    <xdr:to>
      <xdr:col>76</xdr:col>
      <xdr:colOff>165100</xdr:colOff>
      <xdr:row>58</xdr:row>
      <xdr:rowOff>100333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116860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92462</xdr:rowOff>
    </xdr:from>
    <xdr:to>
      <xdr:col>71</xdr:col>
      <xdr:colOff>177800</xdr:colOff>
      <xdr:row>59</xdr:row>
      <xdr:rowOff>94797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10208012"/>
          <a:ext cx="889000" cy="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6000</xdr:rowOff>
    </xdr:from>
    <xdr:to>
      <xdr:col>72</xdr:col>
      <xdr:colOff>38100</xdr:colOff>
      <xdr:row>58</xdr:row>
      <xdr:rowOff>107600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9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124127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46217</xdr:rowOff>
    </xdr:from>
    <xdr:to>
      <xdr:col>67</xdr:col>
      <xdr:colOff>101600</xdr:colOff>
      <xdr:row>58</xdr:row>
      <xdr:rowOff>147817</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99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164344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6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64505</xdr:rowOff>
    </xdr:from>
    <xdr:to>
      <xdr:col>85</xdr:col>
      <xdr:colOff>177800</xdr:colOff>
      <xdr:row>58</xdr:row>
      <xdr:rowOff>166105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1000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42932</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98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144531</xdr:rowOff>
    </xdr:from>
    <xdr:to>
      <xdr:col>81</xdr:col>
      <xdr:colOff>101600</xdr:colOff>
      <xdr:row>59</xdr:row>
      <xdr:rowOff>74681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1008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65808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1018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29774</xdr:rowOff>
    </xdr:from>
    <xdr:to>
      <xdr:col>76</xdr:col>
      <xdr:colOff>165100</xdr:colOff>
      <xdr:row>59</xdr:row>
      <xdr:rowOff>131374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1014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122501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23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41662</xdr:rowOff>
    </xdr:from>
    <xdr:to>
      <xdr:col>72</xdr:col>
      <xdr:colOff>38100</xdr:colOff>
      <xdr:row>59</xdr:row>
      <xdr:rowOff>143262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1015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134389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24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43997</xdr:rowOff>
    </xdr:from>
    <xdr:to>
      <xdr:col>67</xdr:col>
      <xdr:colOff>101600</xdr:colOff>
      <xdr:row>59</xdr:row>
      <xdr:rowOff>145597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1015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136724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25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103777</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05277"/>
          <a:ext cx="1269"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50454</xdr:rowOff>
    </xdr:from>
    <xdr:ext cx="378565"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8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103777</xdr:rowOff>
    </xdr:from>
    <xdr:to>
      <xdr:col>86</xdr:col>
      <xdr:colOff>25400</xdr:colOff>
      <xdr:row>70</xdr:row>
      <xdr:rowOff>103777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56259</xdr:rowOff>
    </xdr:from>
    <xdr:ext cx="313932"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57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33382</xdr:rowOff>
    </xdr:from>
    <xdr:to>
      <xdr:col>85</xdr:col>
      <xdr:colOff>177800</xdr:colOff>
      <xdr:row>78</xdr:row>
      <xdr:rowOff>134982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35016</xdr:rowOff>
    </xdr:from>
    <xdr:to>
      <xdr:col>81</xdr:col>
      <xdr:colOff>101600</xdr:colOff>
      <xdr:row>79</xdr:row>
      <xdr:rowOff>136616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7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153143</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50" y="13354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48079</xdr:rowOff>
    </xdr:from>
    <xdr:to>
      <xdr:col>76</xdr:col>
      <xdr:colOff>165100</xdr:colOff>
      <xdr:row>79</xdr:row>
      <xdr:rowOff>149679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150949</xdr:rowOff>
    </xdr:from>
    <xdr:to>
      <xdr:col>72</xdr:col>
      <xdr:colOff>38100</xdr:colOff>
      <xdr:row>79</xdr:row>
      <xdr:rowOff>81099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2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77</xdr:row>
      <xdr:rowOff>97626</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46333" y="13299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167277</xdr:rowOff>
    </xdr:from>
    <xdr:to>
      <xdr:col>67</xdr:col>
      <xdr:colOff>101600</xdr:colOff>
      <xdr:row>79</xdr:row>
      <xdr:rowOff>97427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4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113954</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57333" y="13315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166206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116536</xdr:rowOff>
    </xdr:from>
    <xdr:to>
      <xdr:col>85</xdr:col>
      <xdr:colOff>126364</xdr:colOff>
      <xdr:row>98</xdr:row>
      <xdr:rowOff>147625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47036"/>
          <a:ext cx="1269" cy="140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151452</xdr:rowOff>
    </xdr:from>
    <xdr:ext cx="378565"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53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147625</xdr:rowOff>
    </xdr:from>
    <xdr:to>
      <xdr:col>86</xdr:col>
      <xdr:colOff>25400</xdr:colOff>
      <xdr:row>98</xdr:row>
      <xdr:rowOff>147625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63213</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2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116536</xdr:rowOff>
    </xdr:from>
    <xdr:to>
      <xdr:col>86</xdr:col>
      <xdr:colOff>25400</xdr:colOff>
      <xdr:row>90</xdr:row>
      <xdr:rowOff>116536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4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85446</xdr:rowOff>
    </xdr:from>
    <xdr:to>
      <xdr:col>85</xdr:col>
      <xdr:colOff>127000</xdr:colOff>
      <xdr:row>96</xdr:row>
      <xdr:rowOff>122555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544646"/>
          <a:ext cx="838200" cy="3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148277</xdr:rowOff>
    </xdr:from>
    <xdr:ext cx="469744"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264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125400</xdr:rowOff>
    </xdr:from>
    <xdr:to>
      <xdr:col>85</xdr:col>
      <xdr:colOff>177800</xdr:colOff>
      <xdr:row>96</xdr:row>
      <xdr:rowOff>55550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17551</xdr:rowOff>
    </xdr:from>
    <xdr:to>
      <xdr:col>81</xdr:col>
      <xdr:colOff>50800</xdr:colOff>
      <xdr:row>96</xdr:row>
      <xdr:rowOff>85446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476751"/>
          <a:ext cx="889000" cy="6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41199</xdr:rowOff>
    </xdr:from>
    <xdr:to>
      <xdr:col>81</xdr:col>
      <xdr:colOff>101600</xdr:colOff>
      <xdr:row>96</xdr:row>
      <xdr:rowOff>142799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133926</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46428" y="1659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61824</xdr:rowOff>
    </xdr:from>
    <xdr:to>
      <xdr:col>76</xdr:col>
      <xdr:colOff>114300</xdr:colOff>
      <xdr:row>96</xdr:row>
      <xdr:rowOff>17551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349574"/>
          <a:ext cx="889000" cy="12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111683</xdr:rowOff>
    </xdr:from>
    <xdr:to>
      <xdr:col>76</xdr:col>
      <xdr:colOff>165100</xdr:colOff>
      <xdr:row>96</xdr:row>
      <xdr:rowOff>41833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39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58360</xdr:rowOff>
    </xdr:from>
    <xdr:ext cx="469744"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57428" y="1617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35610</xdr:rowOff>
    </xdr:from>
    <xdr:to>
      <xdr:col>71</xdr:col>
      <xdr:colOff>177800</xdr:colOff>
      <xdr:row>95</xdr:row>
      <xdr:rowOff>61824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323360"/>
          <a:ext cx="889000" cy="2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101321</xdr:rowOff>
    </xdr:from>
    <xdr:to>
      <xdr:col>72</xdr:col>
      <xdr:colOff>38100</xdr:colOff>
      <xdr:row>96</xdr:row>
      <xdr:rowOff>31471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8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22598</xdr:rowOff>
    </xdr:from>
    <xdr:ext cx="469744"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68428" y="1648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120066</xdr:rowOff>
    </xdr:from>
    <xdr:to>
      <xdr:col>67</xdr:col>
      <xdr:colOff>101600</xdr:colOff>
      <xdr:row>95</xdr:row>
      <xdr:rowOff>50216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3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66743</xdr:rowOff>
    </xdr:from>
    <xdr:ext cx="469744"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79428" y="16011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71755</xdr:rowOff>
    </xdr:from>
    <xdr:to>
      <xdr:col>85</xdr:col>
      <xdr:colOff>177800</xdr:colOff>
      <xdr:row>97</xdr:row>
      <xdr:rowOff>1905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50182</xdr:rowOff>
    </xdr:from>
    <xdr:ext cx="469744"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0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34646</xdr:rowOff>
    </xdr:from>
    <xdr:to>
      <xdr:col>81</xdr:col>
      <xdr:colOff>101600</xdr:colOff>
      <xdr:row>96</xdr:row>
      <xdr:rowOff>136246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4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152773</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46428" y="1626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138201</xdr:rowOff>
    </xdr:from>
    <xdr:to>
      <xdr:col>76</xdr:col>
      <xdr:colOff>165100</xdr:colOff>
      <xdr:row>96</xdr:row>
      <xdr:rowOff>68351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42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59478</xdr:rowOff>
    </xdr:from>
    <xdr:ext cx="469744"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57428" y="1651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11024</xdr:rowOff>
    </xdr:from>
    <xdr:to>
      <xdr:col>72</xdr:col>
      <xdr:colOff>38100</xdr:colOff>
      <xdr:row>95</xdr:row>
      <xdr:rowOff>112624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29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129151</xdr:rowOff>
    </xdr:from>
    <xdr:ext cx="469744"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68428" y="1607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156260</xdr:rowOff>
    </xdr:from>
    <xdr:to>
      <xdr:col>67</xdr:col>
      <xdr:colOff>101600</xdr:colOff>
      <xdr:row>95</xdr:row>
      <xdr:rowOff>86410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27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77537</xdr:rowOff>
    </xdr:from>
    <xdr:ext cx="469744"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79428" y="1636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378565"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89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107967</xdr:rowOff>
    </xdr:from>
    <xdr:ext cx="313932"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516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85090</xdr:rowOff>
    </xdr:from>
    <xdr:to>
      <xdr:col>116</xdr:col>
      <xdr:colOff>114300</xdr:colOff>
      <xdr:row>39</xdr:row>
      <xdr:rowOff>15240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92710</xdr:rowOff>
    </xdr:from>
    <xdr:to>
      <xdr:col>112</xdr:col>
      <xdr:colOff>38100</xdr:colOff>
      <xdr:row>38</xdr:row>
      <xdr:rowOff>22860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39387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66333" y="6211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130810</xdr:rowOff>
    </xdr:from>
    <xdr:to>
      <xdr:col>107</xdr:col>
      <xdr:colOff>101600</xdr:colOff>
      <xdr:row>33</xdr:row>
      <xdr:rowOff>60960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56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77487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539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58420</xdr:rowOff>
    </xdr:from>
    <xdr:to>
      <xdr:col>102</xdr:col>
      <xdr:colOff>165100</xdr:colOff>
      <xdr:row>37</xdr:row>
      <xdr:rowOff>160020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5097</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177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24130</xdr:rowOff>
    </xdr:from>
    <xdr:to>
      <xdr:col>98</xdr:col>
      <xdr:colOff>38100</xdr:colOff>
      <xdr:row>38</xdr:row>
      <xdr:rowOff>125730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142257</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99333" y="6314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議会費は、住民一人当たり</a:t>
          </a:r>
          <a:r>
            <a:rPr kumimoji="1" lang="en-US" altLang="ja-JP" sz="1300">
              <a:latin typeface="ＭＳ Ｐゴシック" panose="020B0600070205080204" pitchFamily="50" charset="-128"/>
              <a:ea typeface="ＭＳ Ｐゴシック" panose="020B0600070205080204" pitchFamily="50" charset="-128"/>
            </a:rPr>
            <a:t>3,284</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1,301</a:t>
          </a:r>
          <a:r>
            <a:rPr kumimoji="1" lang="ja-JP" altLang="en-US" sz="1300">
              <a:latin typeface="ＭＳ Ｐゴシック" panose="020B0600070205080204" pitchFamily="50" charset="-128"/>
              <a:ea typeface="ＭＳ Ｐゴシック" panose="020B0600070205080204" pitchFamily="50" charset="-128"/>
            </a:rPr>
            <a:t>円減となっているが、その要因は新庁舎移転の完了に伴う経費の減である。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108,978</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7,073</a:t>
          </a:r>
          <a:r>
            <a:rPr kumimoji="1" lang="ja-JP" altLang="en-US" sz="1300">
              <a:latin typeface="ＭＳ Ｐゴシック" panose="020B0600070205080204" pitchFamily="50" charset="-128"/>
              <a:ea typeface="ＭＳ Ｐゴシック" panose="020B0600070205080204" pitchFamily="50" charset="-128"/>
            </a:rPr>
            <a:t>円増となっており、区民生活に直結する公共インフラ・公共施設の老朽化対応等の将来負担に備えるために都市整備基金の積立をしたことが主な要因である。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193,999</a:t>
          </a:r>
          <a:r>
            <a:rPr kumimoji="1" lang="ja-JP" altLang="en-US" sz="1300">
              <a:latin typeface="ＭＳ Ｐゴシック" panose="020B0600070205080204" pitchFamily="50" charset="-128"/>
              <a:ea typeface="ＭＳ Ｐゴシック" panose="020B0600070205080204" pitchFamily="50" charset="-128"/>
            </a:rPr>
            <a:t>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en-US" sz="1300">
              <a:latin typeface="ＭＳ Ｐゴシック" panose="020B0600070205080204" pitchFamily="50" charset="-128"/>
              <a:ea typeface="ＭＳ Ｐゴシック" panose="020B0600070205080204" pitchFamily="50" charset="-128"/>
            </a:rPr>
            <a:t>待機児童対策として認可保育所の増設を行ったことが主な要因である。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36,680</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2,131</a:t>
          </a:r>
          <a:r>
            <a:rPr kumimoji="1" lang="ja-JP" altLang="en-US" sz="1300">
              <a:latin typeface="ＭＳ Ｐゴシック" panose="020B0600070205080204" pitchFamily="50" charset="-128"/>
              <a:ea typeface="ＭＳ Ｐゴシック" panose="020B0600070205080204" pitchFamily="50" charset="-128"/>
            </a:rPr>
            <a:t>円増となっており、類似団体平均値を上回るが、これは区の子育て支援の拠点となる施設の整備費用に伴う経費の増が主な要因である。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Ｐゴシック" panose="020B0600070205080204" pitchFamily="50" charset="-128"/>
              <a:ea typeface="ＭＳ Ｐゴシック" panose="020B0600070205080204" pitchFamily="50" charset="-128"/>
            </a:rPr>
            <a:t>分母である標準財政規模は、特別区民税の増等の結果、</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億円の増となった。</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分子である実質収支は、効率的な業務執行や経費削減努力の結果等により不用額が発生したものの、補正予算で公共インフラ・公共施設の老朽化に備え、基金の積立てを行ったことなどにより、前年度比</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すべての会計で実質赤字額がないため、「連結実質赤字比率」は算定されていない。</a:t>
          </a:r>
          <a:br>
            <a:rPr kumimoji="1" lang="en-US" altLang="ja-JP" sz="1300">
              <a:latin typeface="ＭＳ ゴシック" panose="020B0609070205080204" pitchFamily="49" charset="-128"/>
              <a:ea typeface="ＭＳ ゴシック" panose="020B0609070205080204" pitchFamily="49" charset="-128"/>
            </a:rPr>
          </a:br>
          <a:r>
            <a:rPr kumimoji="1" lang="ja-JP" altLang="en-US" sz="1300">
              <a:latin typeface="ＭＳ ゴシック" panose="020B0609070205080204" pitchFamily="49" charset="-128"/>
              <a:ea typeface="ＭＳ ゴシック" panose="020B0609070205080204" pitchFamily="49" charset="-128"/>
            </a:rPr>
            <a:t>　区財政の健全性を示すものであり、引き続き継続していけるよう、健全な財政運営に努める。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 zeroHeight="1" x14ac:dyDescent="0.25"/>
  <cols>
    <col min="1" max="11" width="2.1328125" style="188" customWidth="1"/>
    <col min="12" max="12" width="2.19921875" style="188" customWidth="1"/>
    <col min="13" max="17" width="2.46484375" style="188" customWidth="1"/>
    <col min="18" max="119" width="2.1328125" style="188" customWidth="1"/>
    <col min="120" max="16384" width="0" style="188" hidden="1"/>
  </cols>
  <sheetData>
    <row r="1" spans="1:119" ht="33" customHeight="1" x14ac:dyDescent="0.25">
      <c r="A1" s="186"/>
      <c r="B1" s="610" t="s">
        <v>
78</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3.25" thickBot="1" x14ac:dyDescent="0.3">
      <c r="A2" s="186"/>
      <c r="B2" s="189" t="s">
        <v>
79</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3">
      <c r="A3" s="187"/>
      <c r="B3" s="611" t="s">
        <v>
80</v>
      </c>
      <c r="C3" s="612"/>
      <c r="D3" s="612"/>
      <c r="E3" s="613"/>
      <c r="F3" s="613"/>
      <c r="G3" s="613"/>
      <c r="H3" s="613"/>
      <c r="I3" s="613"/>
      <c r="J3" s="613"/>
      <c r="K3" s="613"/>
      <c r="L3" s="613" t="s">
        <v>
81</v>
      </c>
      <c r="M3" s="613"/>
      <c r="N3" s="613"/>
      <c r="O3" s="613"/>
      <c r="P3" s="613"/>
      <c r="Q3" s="613"/>
      <c r="R3" s="616"/>
      <c r="S3" s="616"/>
      <c r="T3" s="616"/>
      <c r="U3" s="616"/>
      <c r="V3" s="617"/>
      <c r="W3" s="507" t="s">
        <v>
82</v>
      </c>
      <c r="X3" s="508"/>
      <c r="Y3" s="508"/>
      <c r="Z3" s="508"/>
      <c r="AA3" s="508"/>
      <c r="AB3" s="612"/>
      <c r="AC3" s="616" t="s">
        <v>
83</v>
      </c>
      <c r="AD3" s="508"/>
      <c r="AE3" s="508"/>
      <c r="AF3" s="508"/>
      <c r="AG3" s="508"/>
      <c r="AH3" s="508"/>
      <c r="AI3" s="508"/>
      <c r="AJ3" s="508"/>
      <c r="AK3" s="508"/>
      <c r="AL3" s="578"/>
      <c r="AM3" s="507" t="s">
        <v>
84</v>
      </c>
      <c r="AN3" s="508"/>
      <c r="AO3" s="508"/>
      <c r="AP3" s="508"/>
      <c r="AQ3" s="508"/>
      <c r="AR3" s="508"/>
      <c r="AS3" s="508"/>
      <c r="AT3" s="508"/>
      <c r="AU3" s="508"/>
      <c r="AV3" s="508"/>
      <c r="AW3" s="508"/>
      <c r="AX3" s="578"/>
      <c r="AY3" s="570" t="s">
        <v>
1</v>
      </c>
      <c r="AZ3" s="571"/>
      <c r="BA3" s="571"/>
      <c r="BB3" s="571"/>
      <c r="BC3" s="571"/>
      <c r="BD3" s="571"/>
      <c r="BE3" s="571"/>
      <c r="BF3" s="571"/>
      <c r="BG3" s="571"/>
      <c r="BH3" s="571"/>
      <c r="BI3" s="571"/>
      <c r="BJ3" s="571"/>
      <c r="BK3" s="571"/>
      <c r="BL3" s="571"/>
      <c r="BM3" s="620"/>
      <c r="BN3" s="507" t="s">
        <v>
85</v>
      </c>
      <c r="BO3" s="508"/>
      <c r="BP3" s="508"/>
      <c r="BQ3" s="508"/>
      <c r="BR3" s="508"/>
      <c r="BS3" s="508"/>
      <c r="BT3" s="508"/>
      <c r="BU3" s="578"/>
      <c r="BV3" s="507" t="s">
        <v>
86</v>
      </c>
      <c r="BW3" s="508"/>
      <c r="BX3" s="508"/>
      <c r="BY3" s="508"/>
      <c r="BZ3" s="508"/>
      <c r="CA3" s="508"/>
      <c r="CB3" s="508"/>
      <c r="CC3" s="578"/>
      <c r="CD3" s="570" t="s">
        <v>
1</v>
      </c>
      <c r="CE3" s="571"/>
      <c r="CF3" s="571"/>
      <c r="CG3" s="571"/>
      <c r="CH3" s="571"/>
      <c r="CI3" s="571"/>
      <c r="CJ3" s="571"/>
      <c r="CK3" s="571"/>
      <c r="CL3" s="571"/>
      <c r="CM3" s="571"/>
      <c r="CN3" s="571"/>
      <c r="CO3" s="571"/>
      <c r="CP3" s="571"/>
      <c r="CQ3" s="571"/>
      <c r="CR3" s="571"/>
      <c r="CS3" s="620"/>
      <c r="CT3" s="507" t="s">
        <v>
87</v>
      </c>
      <c r="CU3" s="508"/>
      <c r="CV3" s="508"/>
      <c r="CW3" s="508"/>
      <c r="CX3" s="508"/>
      <c r="CY3" s="508"/>
      <c r="CZ3" s="508"/>
      <c r="DA3" s="578"/>
      <c r="DB3" s="507" t="s">
        <v>
88</v>
      </c>
      <c r="DC3" s="508"/>
      <c r="DD3" s="508"/>
      <c r="DE3" s="508"/>
      <c r="DF3" s="508"/>
      <c r="DG3" s="508"/>
      <c r="DH3" s="508"/>
      <c r="DI3" s="578"/>
      <c r="DJ3" s="186"/>
      <c r="DK3" s="186"/>
      <c r="DL3" s="186"/>
      <c r="DM3" s="186"/>
      <c r="DN3" s="186"/>
      <c r="DO3" s="186"/>
    </row>
    <row r="4" spans="1:119" ht="18.75" customHeight="1" x14ac:dyDescent="0.2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
89</v>
      </c>
      <c r="AZ4" s="421"/>
      <c r="BA4" s="421"/>
      <c r="BB4" s="421"/>
      <c r="BC4" s="421"/>
      <c r="BD4" s="421"/>
      <c r="BE4" s="421"/>
      <c r="BF4" s="421"/>
      <c r="BG4" s="421"/>
      <c r="BH4" s="421"/>
      <c r="BI4" s="421"/>
      <c r="BJ4" s="421"/>
      <c r="BK4" s="421"/>
      <c r="BL4" s="421"/>
      <c r="BM4" s="422"/>
      <c r="BN4" s="423">
        <v>
109179472</v>
      </c>
      <c r="BO4" s="424"/>
      <c r="BP4" s="424"/>
      <c r="BQ4" s="424"/>
      <c r="BR4" s="424"/>
      <c r="BS4" s="424"/>
      <c r="BT4" s="424"/>
      <c r="BU4" s="425"/>
      <c r="BV4" s="423">
        <v>
105332480</v>
      </c>
      <c r="BW4" s="424"/>
      <c r="BX4" s="424"/>
      <c r="BY4" s="424"/>
      <c r="BZ4" s="424"/>
      <c r="CA4" s="424"/>
      <c r="CB4" s="424"/>
      <c r="CC4" s="425"/>
      <c r="CD4" s="604" t="s">
        <v>
90</v>
      </c>
      <c r="CE4" s="605"/>
      <c r="CF4" s="605"/>
      <c r="CG4" s="605"/>
      <c r="CH4" s="605"/>
      <c r="CI4" s="605"/>
      <c r="CJ4" s="605"/>
      <c r="CK4" s="605"/>
      <c r="CL4" s="605"/>
      <c r="CM4" s="605"/>
      <c r="CN4" s="605"/>
      <c r="CO4" s="605"/>
      <c r="CP4" s="605"/>
      <c r="CQ4" s="605"/>
      <c r="CR4" s="605"/>
      <c r="CS4" s="606"/>
      <c r="CT4" s="607">
        <v>
11.8</v>
      </c>
      <c r="CU4" s="608"/>
      <c r="CV4" s="608"/>
      <c r="CW4" s="608"/>
      <c r="CX4" s="608"/>
      <c r="CY4" s="608"/>
      <c r="CZ4" s="608"/>
      <c r="DA4" s="609"/>
      <c r="DB4" s="607">
        <v>
15.1</v>
      </c>
      <c r="DC4" s="608"/>
      <c r="DD4" s="608"/>
      <c r="DE4" s="608"/>
      <c r="DF4" s="608"/>
      <c r="DG4" s="608"/>
      <c r="DH4" s="608"/>
      <c r="DI4" s="609"/>
      <c r="DJ4" s="186"/>
      <c r="DK4" s="186"/>
      <c r="DL4" s="186"/>
      <c r="DM4" s="186"/>
      <c r="DN4" s="186"/>
      <c r="DO4" s="186"/>
    </row>
    <row r="5" spans="1:119" ht="18.75" customHeight="1" x14ac:dyDescent="0.2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
91</v>
      </c>
      <c r="AN5" s="402"/>
      <c r="AO5" s="402"/>
      <c r="AP5" s="402"/>
      <c r="AQ5" s="402"/>
      <c r="AR5" s="402"/>
      <c r="AS5" s="402"/>
      <c r="AT5" s="403"/>
      <c r="AU5" s="485" t="s">
        <v>
92</v>
      </c>
      <c r="AV5" s="486"/>
      <c r="AW5" s="486"/>
      <c r="AX5" s="486"/>
      <c r="AY5" s="408" t="s">
        <v>
93</v>
      </c>
      <c r="AZ5" s="409"/>
      <c r="BA5" s="409"/>
      <c r="BB5" s="409"/>
      <c r="BC5" s="409"/>
      <c r="BD5" s="409"/>
      <c r="BE5" s="409"/>
      <c r="BF5" s="409"/>
      <c r="BG5" s="409"/>
      <c r="BH5" s="409"/>
      <c r="BI5" s="409"/>
      <c r="BJ5" s="409"/>
      <c r="BK5" s="409"/>
      <c r="BL5" s="409"/>
      <c r="BM5" s="410"/>
      <c r="BN5" s="428">
        <v>
100786380</v>
      </c>
      <c r="BO5" s="429"/>
      <c r="BP5" s="429"/>
      <c r="BQ5" s="429"/>
      <c r="BR5" s="429"/>
      <c r="BS5" s="429"/>
      <c r="BT5" s="429"/>
      <c r="BU5" s="430"/>
      <c r="BV5" s="428">
        <v>
94790420</v>
      </c>
      <c r="BW5" s="429"/>
      <c r="BX5" s="429"/>
      <c r="BY5" s="429"/>
      <c r="BZ5" s="429"/>
      <c r="CA5" s="429"/>
      <c r="CB5" s="429"/>
      <c r="CC5" s="430"/>
      <c r="CD5" s="437" t="s">
        <v>
94</v>
      </c>
      <c r="CE5" s="438"/>
      <c r="CF5" s="438"/>
      <c r="CG5" s="438"/>
      <c r="CH5" s="438"/>
      <c r="CI5" s="438"/>
      <c r="CJ5" s="438"/>
      <c r="CK5" s="438"/>
      <c r="CL5" s="438"/>
      <c r="CM5" s="438"/>
      <c r="CN5" s="438"/>
      <c r="CO5" s="438"/>
      <c r="CP5" s="438"/>
      <c r="CQ5" s="438"/>
      <c r="CR5" s="438"/>
      <c r="CS5" s="439"/>
      <c r="CT5" s="398">
        <v>
72.900000000000006</v>
      </c>
      <c r="CU5" s="399"/>
      <c r="CV5" s="399"/>
      <c r="CW5" s="399"/>
      <c r="CX5" s="399"/>
      <c r="CY5" s="399"/>
      <c r="CZ5" s="399"/>
      <c r="DA5" s="400"/>
      <c r="DB5" s="398">
        <v>
73.3</v>
      </c>
      <c r="DC5" s="399"/>
      <c r="DD5" s="399"/>
      <c r="DE5" s="399"/>
      <c r="DF5" s="399"/>
      <c r="DG5" s="399"/>
      <c r="DH5" s="399"/>
      <c r="DI5" s="400"/>
      <c r="DJ5" s="186"/>
      <c r="DK5" s="186"/>
      <c r="DL5" s="186"/>
      <c r="DM5" s="186"/>
      <c r="DN5" s="186"/>
      <c r="DO5" s="186"/>
    </row>
    <row r="6" spans="1:119" ht="18.75" customHeight="1" x14ac:dyDescent="0.25">
      <c r="A6" s="187"/>
      <c r="B6" s="584" t="s">
        <v>
95</v>
      </c>
      <c r="C6" s="442"/>
      <c r="D6" s="442"/>
      <c r="E6" s="585"/>
      <c r="F6" s="585"/>
      <c r="G6" s="585"/>
      <c r="H6" s="585"/>
      <c r="I6" s="585"/>
      <c r="J6" s="585"/>
      <c r="K6" s="585"/>
      <c r="L6" s="585" t="s">
        <v>
96</v>
      </c>
      <c r="M6" s="585"/>
      <c r="N6" s="585"/>
      <c r="O6" s="585"/>
      <c r="P6" s="585"/>
      <c r="Q6" s="585"/>
      <c r="R6" s="466"/>
      <c r="S6" s="466"/>
      <c r="T6" s="466"/>
      <c r="U6" s="466"/>
      <c r="V6" s="591"/>
      <c r="W6" s="519" t="s">
        <v>
97</v>
      </c>
      <c r="X6" s="441"/>
      <c r="Y6" s="441"/>
      <c r="Z6" s="441"/>
      <c r="AA6" s="441"/>
      <c r="AB6" s="442"/>
      <c r="AC6" s="596" t="s">
        <v>
98</v>
      </c>
      <c r="AD6" s="597"/>
      <c r="AE6" s="597"/>
      <c r="AF6" s="597"/>
      <c r="AG6" s="597"/>
      <c r="AH6" s="597"/>
      <c r="AI6" s="597"/>
      <c r="AJ6" s="597"/>
      <c r="AK6" s="597"/>
      <c r="AL6" s="598"/>
      <c r="AM6" s="497" t="s">
        <v>
99</v>
      </c>
      <c r="AN6" s="402"/>
      <c r="AO6" s="402"/>
      <c r="AP6" s="402"/>
      <c r="AQ6" s="402"/>
      <c r="AR6" s="402"/>
      <c r="AS6" s="402"/>
      <c r="AT6" s="403"/>
      <c r="AU6" s="485" t="s">
        <v>
100</v>
      </c>
      <c r="AV6" s="486"/>
      <c r="AW6" s="486"/>
      <c r="AX6" s="486"/>
      <c r="AY6" s="408" t="s">
        <v>
101</v>
      </c>
      <c r="AZ6" s="409"/>
      <c r="BA6" s="409"/>
      <c r="BB6" s="409"/>
      <c r="BC6" s="409"/>
      <c r="BD6" s="409"/>
      <c r="BE6" s="409"/>
      <c r="BF6" s="409"/>
      <c r="BG6" s="409"/>
      <c r="BH6" s="409"/>
      <c r="BI6" s="409"/>
      <c r="BJ6" s="409"/>
      <c r="BK6" s="409"/>
      <c r="BL6" s="409"/>
      <c r="BM6" s="410"/>
      <c r="BN6" s="428">
        <v>
8393092</v>
      </c>
      <c r="BO6" s="429"/>
      <c r="BP6" s="429"/>
      <c r="BQ6" s="429"/>
      <c r="BR6" s="429"/>
      <c r="BS6" s="429"/>
      <c r="BT6" s="429"/>
      <c r="BU6" s="430"/>
      <c r="BV6" s="428">
        <v>
10542060</v>
      </c>
      <c r="BW6" s="429"/>
      <c r="BX6" s="429"/>
      <c r="BY6" s="429"/>
      <c r="BZ6" s="429"/>
      <c r="CA6" s="429"/>
      <c r="CB6" s="429"/>
      <c r="CC6" s="430"/>
      <c r="CD6" s="437" t="s">
        <v>
102</v>
      </c>
      <c r="CE6" s="438"/>
      <c r="CF6" s="438"/>
      <c r="CG6" s="438"/>
      <c r="CH6" s="438"/>
      <c r="CI6" s="438"/>
      <c r="CJ6" s="438"/>
      <c r="CK6" s="438"/>
      <c r="CL6" s="438"/>
      <c r="CM6" s="438"/>
      <c r="CN6" s="438"/>
      <c r="CO6" s="438"/>
      <c r="CP6" s="438"/>
      <c r="CQ6" s="438"/>
      <c r="CR6" s="438"/>
      <c r="CS6" s="439"/>
      <c r="CT6" s="581">
        <v>
72.900000000000006</v>
      </c>
      <c r="CU6" s="582"/>
      <c r="CV6" s="582"/>
      <c r="CW6" s="582"/>
      <c r="CX6" s="582"/>
      <c r="CY6" s="582"/>
      <c r="CZ6" s="582"/>
      <c r="DA6" s="583"/>
      <c r="DB6" s="581">
        <v>
73.3</v>
      </c>
      <c r="DC6" s="582"/>
      <c r="DD6" s="582"/>
      <c r="DE6" s="582"/>
      <c r="DF6" s="582"/>
      <c r="DG6" s="582"/>
      <c r="DH6" s="582"/>
      <c r="DI6" s="583"/>
      <c r="DJ6" s="186"/>
      <c r="DK6" s="186"/>
      <c r="DL6" s="186"/>
      <c r="DM6" s="186"/>
      <c r="DN6" s="186"/>
      <c r="DO6" s="186"/>
    </row>
    <row r="7" spans="1:119" ht="18.75" customHeight="1" x14ac:dyDescent="0.2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
103</v>
      </c>
      <c r="AN7" s="402"/>
      <c r="AO7" s="402"/>
      <c r="AP7" s="402"/>
      <c r="AQ7" s="402"/>
      <c r="AR7" s="402"/>
      <c r="AS7" s="402"/>
      <c r="AT7" s="403"/>
      <c r="AU7" s="485" t="s">
        <v>
104</v>
      </c>
      <c r="AV7" s="486"/>
      <c r="AW7" s="486"/>
      <c r="AX7" s="486"/>
      <c r="AY7" s="408" t="s">
        <v>
105</v>
      </c>
      <c r="AZ7" s="409"/>
      <c r="BA7" s="409"/>
      <c r="BB7" s="409"/>
      <c r="BC7" s="409"/>
      <c r="BD7" s="409"/>
      <c r="BE7" s="409"/>
      <c r="BF7" s="409"/>
      <c r="BG7" s="409"/>
      <c r="BH7" s="409"/>
      <c r="BI7" s="409"/>
      <c r="BJ7" s="409"/>
      <c r="BK7" s="409"/>
      <c r="BL7" s="409"/>
      <c r="BM7" s="410"/>
      <c r="BN7" s="428">
        <v>
615611</v>
      </c>
      <c r="BO7" s="429"/>
      <c r="BP7" s="429"/>
      <c r="BQ7" s="429"/>
      <c r="BR7" s="429"/>
      <c r="BS7" s="429"/>
      <c r="BT7" s="429"/>
      <c r="BU7" s="430"/>
      <c r="BV7" s="428">
        <v>
1178806</v>
      </c>
      <c r="BW7" s="429"/>
      <c r="BX7" s="429"/>
      <c r="BY7" s="429"/>
      <c r="BZ7" s="429"/>
      <c r="CA7" s="429"/>
      <c r="CB7" s="429"/>
      <c r="CC7" s="430"/>
      <c r="CD7" s="437" t="s">
        <v>
106</v>
      </c>
      <c r="CE7" s="438"/>
      <c r="CF7" s="438"/>
      <c r="CG7" s="438"/>
      <c r="CH7" s="438"/>
      <c r="CI7" s="438"/>
      <c r="CJ7" s="438"/>
      <c r="CK7" s="438"/>
      <c r="CL7" s="438"/>
      <c r="CM7" s="438"/>
      <c r="CN7" s="438"/>
      <c r="CO7" s="438"/>
      <c r="CP7" s="438"/>
      <c r="CQ7" s="438"/>
      <c r="CR7" s="438"/>
      <c r="CS7" s="439"/>
      <c r="CT7" s="428">
        <v>
65681735</v>
      </c>
      <c r="CU7" s="429"/>
      <c r="CV7" s="429"/>
      <c r="CW7" s="429"/>
      <c r="CX7" s="429"/>
      <c r="CY7" s="429"/>
      <c r="CZ7" s="429"/>
      <c r="DA7" s="430"/>
      <c r="DB7" s="428">
        <v>
62086170</v>
      </c>
      <c r="DC7" s="429"/>
      <c r="DD7" s="429"/>
      <c r="DE7" s="429"/>
      <c r="DF7" s="429"/>
      <c r="DG7" s="429"/>
      <c r="DH7" s="429"/>
      <c r="DI7" s="430"/>
      <c r="DJ7" s="186"/>
      <c r="DK7" s="186"/>
      <c r="DL7" s="186"/>
      <c r="DM7" s="186"/>
      <c r="DN7" s="186"/>
      <c r="DO7" s="186"/>
    </row>
    <row r="8" spans="1:119" ht="18.75" customHeight="1" thickBot="1" x14ac:dyDescent="0.3">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
107</v>
      </c>
      <c r="AN8" s="402"/>
      <c r="AO8" s="402"/>
      <c r="AP8" s="402"/>
      <c r="AQ8" s="402"/>
      <c r="AR8" s="402"/>
      <c r="AS8" s="402"/>
      <c r="AT8" s="403"/>
      <c r="AU8" s="485" t="s">
        <v>
108</v>
      </c>
      <c r="AV8" s="486"/>
      <c r="AW8" s="486"/>
      <c r="AX8" s="486"/>
      <c r="AY8" s="408" t="s">
        <v>
109</v>
      </c>
      <c r="AZ8" s="409"/>
      <c r="BA8" s="409"/>
      <c r="BB8" s="409"/>
      <c r="BC8" s="409"/>
      <c r="BD8" s="409"/>
      <c r="BE8" s="409"/>
      <c r="BF8" s="409"/>
      <c r="BG8" s="409"/>
      <c r="BH8" s="409"/>
      <c r="BI8" s="409"/>
      <c r="BJ8" s="409"/>
      <c r="BK8" s="409"/>
      <c r="BL8" s="409"/>
      <c r="BM8" s="410"/>
      <c r="BN8" s="428">
        <v>
7777481</v>
      </c>
      <c r="BO8" s="429"/>
      <c r="BP8" s="429"/>
      <c r="BQ8" s="429"/>
      <c r="BR8" s="429"/>
      <c r="BS8" s="429"/>
      <c r="BT8" s="429"/>
      <c r="BU8" s="430"/>
      <c r="BV8" s="428">
        <v>
9363254</v>
      </c>
      <c r="BW8" s="429"/>
      <c r="BX8" s="429"/>
      <c r="BY8" s="429"/>
      <c r="BZ8" s="429"/>
      <c r="CA8" s="429"/>
      <c r="CB8" s="429"/>
      <c r="CC8" s="430"/>
      <c r="CD8" s="437" t="s">
        <v>
110</v>
      </c>
      <c r="CE8" s="438"/>
      <c r="CF8" s="438"/>
      <c r="CG8" s="438"/>
      <c r="CH8" s="438"/>
      <c r="CI8" s="438"/>
      <c r="CJ8" s="438"/>
      <c r="CK8" s="438"/>
      <c r="CL8" s="438"/>
      <c r="CM8" s="438"/>
      <c r="CN8" s="438"/>
      <c r="CO8" s="438"/>
      <c r="CP8" s="438"/>
      <c r="CQ8" s="438"/>
      <c r="CR8" s="438"/>
      <c r="CS8" s="439"/>
      <c r="CT8" s="541">
        <v>
0.96</v>
      </c>
      <c r="CU8" s="542"/>
      <c r="CV8" s="542"/>
      <c r="CW8" s="542"/>
      <c r="CX8" s="542"/>
      <c r="CY8" s="542"/>
      <c r="CZ8" s="542"/>
      <c r="DA8" s="543"/>
      <c r="DB8" s="541">
        <v>
0.97</v>
      </c>
      <c r="DC8" s="542"/>
      <c r="DD8" s="542"/>
      <c r="DE8" s="542"/>
      <c r="DF8" s="542"/>
      <c r="DG8" s="542"/>
      <c r="DH8" s="542"/>
      <c r="DI8" s="543"/>
      <c r="DJ8" s="186"/>
      <c r="DK8" s="186"/>
      <c r="DL8" s="186"/>
      <c r="DM8" s="186"/>
      <c r="DN8" s="186"/>
      <c r="DO8" s="186"/>
    </row>
    <row r="9" spans="1:119" ht="18.75" customHeight="1" thickBot="1" x14ac:dyDescent="0.3">
      <c r="A9" s="187"/>
      <c r="B9" s="570" t="s">
        <v>
111</v>
      </c>
      <c r="C9" s="571"/>
      <c r="D9" s="571"/>
      <c r="E9" s="571"/>
      <c r="F9" s="571"/>
      <c r="G9" s="571"/>
      <c r="H9" s="571"/>
      <c r="I9" s="571"/>
      <c r="J9" s="571"/>
      <c r="K9" s="491"/>
      <c r="L9" s="572" t="s">
        <v>
112</v>
      </c>
      <c r="M9" s="573"/>
      <c r="N9" s="573"/>
      <c r="O9" s="573"/>
      <c r="P9" s="573"/>
      <c r="Q9" s="574"/>
      <c r="R9" s="575">
        <v>
224533</v>
      </c>
      <c r="S9" s="576"/>
      <c r="T9" s="576"/>
      <c r="U9" s="576"/>
      <c r="V9" s="577"/>
      <c r="W9" s="507" t="s">
        <v>
113</v>
      </c>
      <c r="X9" s="508"/>
      <c r="Y9" s="508"/>
      <c r="Z9" s="508"/>
      <c r="AA9" s="508"/>
      <c r="AB9" s="508"/>
      <c r="AC9" s="508"/>
      <c r="AD9" s="508"/>
      <c r="AE9" s="508"/>
      <c r="AF9" s="508"/>
      <c r="AG9" s="508"/>
      <c r="AH9" s="508"/>
      <c r="AI9" s="508"/>
      <c r="AJ9" s="508"/>
      <c r="AK9" s="508"/>
      <c r="AL9" s="578"/>
      <c r="AM9" s="497" t="s">
        <v>
114</v>
      </c>
      <c r="AN9" s="402"/>
      <c r="AO9" s="402"/>
      <c r="AP9" s="402"/>
      <c r="AQ9" s="402"/>
      <c r="AR9" s="402"/>
      <c r="AS9" s="402"/>
      <c r="AT9" s="403"/>
      <c r="AU9" s="485" t="s">
        <v>
108</v>
      </c>
      <c r="AV9" s="486"/>
      <c r="AW9" s="486"/>
      <c r="AX9" s="486"/>
      <c r="AY9" s="408" t="s">
        <v>
115</v>
      </c>
      <c r="AZ9" s="409"/>
      <c r="BA9" s="409"/>
      <c r="BB9" s="409"/>
      <c r="BC9" s="409"/>
      <c r="BD9" s="409"/>
      <c r="BE9" s="409"/>
      <c r="BF9" s="409"/>
      <c r="BG9" s="409"/>
      <c r="BH9" s="409"/>
      <c r="BI9" s="409"/>
      <c r="BJ9" s="409"/>
      <c r="BK9" s="409"/>
      <c r="BL9" s="409"/>
      <c r="BM9" s="410"/>
      <c r="BN9" s="428">
        <v>
-1585773</v>
      </c>
      <c r="BO9" s="429"/>
      <c r="BP9" s="429"/>
      <c r="BQ9" s="429"/>
      <c r="BR9" s="429"/>
      <c r="BS9" s="429"/>
      <c r="BT9" s="429"/>
      <c r="BU9" s="430"/>
      <c r="BV9" s="428">
        <v>
-1210990</v>
      </c>
      <c r="BW9" s="429"/>
      <c r="BX9" s="429"/>
      <c r="BY9" s="429"/>
      <c r="BZ9" s="429"/>
      <c r="CA9" s="429"/>
      <c r="CB9" s="429"/>
      <c r="CC9" s="430"/>
      <c r="CD9" s="437" t="s">
        <v>
116</v>
      </c>
      <c r="CE9" s="438"/>
      <c r="CF9" s="438"/>
      <c r="CG9" s="438"/>
      <c r="CH9" s="438"/>
      <c r="CI9" s="438"/>
      <c r="CJ9" s="438"/>
      <c r="CK9" s="438"/>
      <c r="CL9" s="438"/>
      <c r="CM9" s="438"/>
      <c r="CN9" s="438"/>
      <c r="CO9" s="438"/>
      <c r="CP9" s="438"/>
      <c r="CQ9" s="438"/>
      <c r="CR9" s="438"/>
      <c r="CS9" s="439"/>
      <c r="CT9" s="398">
        <v>
1.5</v>
      </c>
      <c r="CU9" s="399"/>
      <c r="CV9" s="399"/>
      <c r="CW9" s="399"/>
      <c r="CX9" s="399"/>
      <c r="CY9" s="399"/>
      <c r="CZ9" s="399"/>
      <c r="DA9" s="400"/>
      <c r="DB9" s="398">
        <v>
1.7</v>
      </c>
      <c r="DC9" s="399"/>
      <c r="DD9" s="399"/>
      <c r="DE9" s="399"/>
      <c r="DF9" s="399"/>
      <c r="DG9" s="399"/>
      <c r="DH9" s="399"/>
      <c r="DI9" s="400"/>
      <c r="DJ9" s="186"/>
      <c r="DK9" s="186"/>
      <c r="DL9" s="186"/>
      <c r="DM9" s="186"/>
      <c r="DN9" s="186"/>
      <c r="DO9" s="186"/>
    </row>
    <row r="10" spans="1:119" ht="18.75" customHeight="1" thickBot="1" x14ac:dyDescent="0.3">
      <c r="A10" s="187"/>
      <c r="B10" s="570"/>
      <c r="C10" s="571"/>
      <c r="D10" s="571"/>
      <c r="E10" s="571"/>
      <c r="F10" s="571"/>
      <c r="G10" s="571"/>
      <c r="H10" s="571"/>
      <c r="I10" s="571"/>
      <c r="J10" s="571"/>
      <c r="K10" s="491"/>
      <c r="L10" s="401" t="s">
        <v>
117</v>
      </c>
      <c r="M10" s="402"/>
      <c r="N10" s="402"/>
      <c r="O10" s="402"/>
      <c r="P10" s="402"/>
      <c r="Q10" s="403"/>
      <c r="R10" s="404">
        <v>
204492</v>
      </c>
      <c r="S10" s="405"/>
      <c r="T10" s="405"/>
      <c r="U10" s="405"/>
      <c r="V10" s="407"/>
      <c r="W10" s="579"/>
      <c r="X10" s="390"/>
      <c r="Y10" s="390"/>
      <c r="Z10" s="390"/>
      <c r="AA10" s="390"/>
      <c r="AB10" s="390"/>
      <c r="AC10" s="390"/>
      <c r="AD10" s="390"/>
      <c r="AE10" s="390"/>
      <c r="AF10" s="390"/>
      <c r="AG10" s="390"/>
      <c r="AH10" s="390"/>
      <c r="AI10" s="390"/>
      <c r="AJ10" s="390"/>
      <c r="AK10" s="390"/>
      <c r="AL10" s="580"/>
      <c r="AM10" s="497" t="s">
        <v>
118</v>
      </c>
      <c r="AN10" s="402"/>
      <c r="AO10" s="402"/>
      <c r="AP10" s="402"/>
      <c r="AQ10" s="402"/>
      <c r="AR10" s="402"/>
      <c r="AS10" s="402"/>
      <c r="AT10" s="403"/>
      <c r="AU10" s="485" t="s">
        <v>
119</v>
      </c>
      <c r="AV10" s="486"/>
      <c r="AW10" s="486"/>
      <c r="AX10" s="486"/>
      <c r="AY10" s="408" t="s">
        <v>
120</v>
      </c>
      <c r="AZ10" s="409"/>
      <c r="BA10" s="409"/>
      <c r="BB10" s="409"/>
      <c r="BC10" s="409"/>
      <c r="BD10" s="409"/>
      <c r="BE10" s="409"/>
      <c r="BF10" s="409"/>
      <c r="BG10" s="409"/>
      <c r="BH10" s="409"/>
      <c r="BI10" s="409"/>
      <c r="BJ10" s="409"/>
      <c r="BK10" s="409"/>
      <c r="BL10" s="409"/>
      <c r="BM10" s="410"/>
      <c r="BN10" s="428">
        <v>
25468</v>
      </c>
      <c r="BO10" s="429"/>
      <c r="BP10" s="429"/>
      <c r="BQ10" s="429"/>
      <c r="BR10" s="429"/>
      <c r="BS10" s="429"/>
      <c r="BT10" s="429"/>
      <c r="BU10" s="430"/>
      <c r="BV10" s="428">
        <v>
34268</v>
      </c>
      <c r="BW10" s="429"/>
      <c r="BX10" s="429"/>
      <c r="BY10" s="429"/>
      <c r="BZ10" s="429"/>
      <c r="CA10" s="429"/>
      <c r="CB10" s="429"/>
      <c r="CC10" s="430"/>
      <c r="CD10" s="191" t="s">
        <v>
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3">
      <c r="A11" s="187"/>
      <c r="B11" s="570"/>
      <c r="C11" s="571"/>
      <c r="D11" s="571"/>
      <c r="E11" s="571"/>
      <c r="F11" s="571"/>
      <c r="G11" s="571"/>
      <c r="H11" s="571"/>
      <c r="I11" s="571"/>
      <c r="J11" s="571"/>
      <c r="K11" s="491"/>
      <c r="L11" s="474" t="s">
        <v>
122</v>
      </c>
      <c r="M11" s="475"/>
      <c r="N11" s="475"/>
      <c r="O11" s="475"/>
      <c r="P11" s="475"/>
      <c r="Q11" s="476"/>
      <c r="R11" s="567" t="s">
        <v>
123</v>
      </c>
      <c r="S11" s="568"/>
      <c r="T11" s="568"/>
      <c r="U11" s="568"/>
      <c r="V11" s="569"/>
      <c r="W11" s="579"/>
      <c r="X11" s="390"/>
      <c r="Y11" s="390"/>
      <c r="Z11" s="390"/>
      <c r="AA11" s="390"/>
      <c r="AB11" s="390"/>
      <c r="AC11" s="390"/>
      <c r="AD11" s="390"/>
      <c r="AE11" s="390"/>
      <c r="AF11" s="390"/>
      <c r="AG11" s="390"/>
      <c r="AH11" s="390"/>
      <c r="AI11" s="390"/>
      <c r="AJ11" s="390"/>
      <c r="AK11" s="390"/>
      <c r="AL11" s="580"/>
      <c r="AM11" s="497" t="s">
        <v>
124</v>
      </c>
      <c r="AN11" s="402"/>
      <c r="AO11" s="402"/>
      <c r="AP11" s="402"/>
      <c r="AQ11" s="402"/>
      <c r="AR11" s="402"/>
      <c r="AS11" s="402"/>
      <c r="AT11" s="403"/>
      <c r="AU11" s="485" t="s">
        <v>
92</v>
      </c>
      <c r="AV11" s="486"/>
      <c r="AW11" s="486"/>
      <c r="AX11" s="486"/>
      <c r="AY11" s="408" t="s">
        <v>
125</v>
      </c>
      <c r="AZ11" s="409"/>
      <c r="BA11" s="409"/>
      <c r="BB11" s="409"/>
      <c r="BC11" s="409"/>
      <c r="BD11" s="409"/>
      <c r="BE11" s="409"/>
      <c r="BF11" s="409"/>
      <c r="BG11" s="409"/>
      <c r="BH11" s="409"/>
      <c r="BI11" s="409"/>
      <c r="BJ11" s="409"/>
      <c r="BK11" s="409"/>
      <c r="BL11" s="409"/>
      <c r="BM11" s="410"/>
      <c r="BN11" s="428">
        <v>
0</v>
      </c>
      <c r="BO11" s="429"/>
      <c r="BP11" s="429"/>
      <c r="BQ11" s="429"/>
      <c r="BR11" s="429"/>
      <c r="BS11" s="429"/>
      <c r="BT11" s="429"/>
      <c r="BU11" s="430"/>
      <c r="BV11" s="428">
        <v>
0</v>
      </c>
      <c r="BW11" s="429"/>
      <c r="BX11" s="429"/>
      <c r="BY11" s="429"/>
      <c r="BZ11" s="429"/>
      <c r="CA11" s="429"/>
      <c r="CB11" s="429"/>
      <c r="CC11" s="430"/>
      <c r="CD11" s="437" t="s">
        <v>
126</v>
      </c>
      <c r="CE11" s="438"/>
      <c r="CF11" s="438"/>
      <c r="CG11" s="438"/>
      <c r="CH11" s="438"/>
      <c r="CI11" s="438"/>
      <c r="CJ11" s="438"/>
      <c r="CK11" s="438"/>
      <c r="CL11" s="438"/>
      <c r="CM11" s="438"/>
      <c r="CN11" s="438"/>
      <c r="CO11" s="438"/>
      <c r="CP11" s="438"/>
      <c r="CQ11" s="438"/>
      <c r="CR11" s="438"/>
      <c r="CS11" s="439"/>
      <c r="CT11" s="541" t="s">
        <v>
127</v>
      </c>
      <c r="CU11" s="542"/>
      <c r="CV11" s="542"/>
      <c r="CW11" s="542"/>
      <c r="CX11" s="542"/>
      <c r="CY11" s="542"/>
      <c r="CZ11" s="542"/>
      <c r="DA11" s="543"/>
      <c r="DB11" s="541" t="s">
        <v>
128</v>
      </c>
      <c r="DC11" s="542"/>
      <c r="DD11" s="542"/>
      <c r="DE11" s="542"/>
      <c r="DF11" s="542"/>
      <c r="DG11" s="542"/>
      <c r="DH11" s="542"/>
      <c r="DI11" s="543"/>
      <c r="DJ11" s="186"/>
      <c r="DK11" s="186"/>
      <c r="DL11" s="186"/>
      <c r="DM11" s="186"/>
      <c r="DN11" s="186"/>
      <c r="DO11" s="186"/>
    </row>
    <row r="12" spans="1:119" ht="18.75" customHeight="1" x14ac:dyDescent="0.25">
      <c r="A12" s="187"/>
      <c r="B12" s="544" t="s">
        <v>
129</v>
      </c>
      <c r="C12" s="545"/>
      <c r="D12" s="545"/>
      <c r="E12" s="545"/>
      <c r="F12" s="545"/>
      <c r="G12" s="545"/>
      <c r="H12" s="545"/>
      <c r="I12" s="545"/>
      <c r="J12" s="545"/>
      <c r="K12" s="546"/>
      <c r="L12" s="553" t="s">
        <v>
130</v>
      </c>
      <c r="M12" s="554"/>
      <c r="N12" s="554"/>
      <c r="O12" s="554"/>
      <c r="P12" s="554"/>
      <c r="Q12" s="555"/>
      <c r="R12" s="556">
        <v>
229671</v>
      </c>
      <c r="S12" s="557"/>
      <c r="T12" s="557"/>
      <c r="U12" s="557"/>
      <c r="V12" s="558"/>
      <c r="W12" s="559" t="s">
        <v>
1</v>
      </c>
      <c r="X12" s="486"/>
      <c r="Y12" s="486"/>
      <c r="Z12" s="486"/>
      <c r="AA12" s="486"/>
      <c r="AB12" s="560"/>
      <c r="AC12" s="561" t="s">
        <v>
131</v>
      </c>
      <c r="AD12" s="562"/>
      <c r="AE12" s="562"/>
      <c r="AF12" s="562"/>
      <c r="AG12" s="563"/>
      <c r="AH12" s="561" t="s">
        <v>
132</v>
      </c>
      <c r="AI12" s="562"/>
      <c r="AJ12" s="562"/>
      <c r="AK12" s="562"/>
      <c r="AL12" s="564"/>
      <c r="AM12" s="497" t="s">
        <v>
133</v>
      </c>
      <c r="AN12" s="402"/>
      <c r="AO12" s="402"/>
      <c r="AP12" s="402"/>
      <c r="AQ12" s="402"/>
      <c r="AR12" s="402"/>
      <c r="AS12" s="402"/>
      <c r="AT12" s="403"/>
      <c r="AU12" s="485" t="s">
        <v>
119</v>
      </c>
      <c r="AV12" s="486"/>
      <c r="AW12" s="486"/>
      <c r="AX12" s="486"/>
      <c r="AY12" s="408" t="s">
        <v>
134</v>
      </c>
      <c r="AZ12" s="409"/>
      <c r="BA12" s="409"/>
      <c r="BB12" s="409"/>
      <c r="BC12" s="409"/>
      <c r="BD12" s="409"/>
      <c r="BE12" s="409"/>
      <c r="BF12" s="409"/>
      <c r="BG12" s="409"/>
      <c r="BH12" s="409"/>
      <c r="BI12" s="409"/>
      <c r="BJ12" s="409"/>
      <c r="BK12" s="409"/>
      <c r="BL12" s="409"/>
      <c r="BM12" s="410"/>
      <c r="BN12" s="428">
        <v>
0</v>
      </c>
      <c r="BO12" s="429"/>
      <c r="BP12" s="429"/>
      <c r="BQ12" s="429"/>
      <c r="BR12" s="429"/>
      <c r="BS12" s="429"/>
      <c r="BT12" s="429"/>
      <c r="BU12" s="430"/>
      <c r="BV12" s="428">
        <v>
0</v>
      </c>
      <c r="BW12" s="429"/>
      <c r="BX12" s="429"/>
      <c r="BY12" s="429"/>
      <c r="BZ12" s="429"/>
      <c r="CA12" s="429"/>
      <c r="CB12" s="429"/>
      <c r="CC12" s="430"/>
      <c r="CD12" s="437" t="s">
        <v>
135</v>
      </c>
      <c r="CE12" s="438"/>
      <c r="CF12" s="438"/>
      <c r="CG12" s="438"/>
      <c r="CH12" s="438"/>
      <c r="CI12" s="438"/>
      <c r="CJ12" s="438"/>
      <c r="CK12" s="438"/>
      <c r="CL12" s="438"/>
      <c r="CM12" s="438"/>
      <c r="CN12" s="438"/>
      <c r="CO12" s="438"/>
      <c r="CP12" s="438"/>
      <c r="CQ12" s="438"/>
      <c r="CR12" s="438"/>
      <c r="CS12" s="439"/>
      <c r="CT12" s="541" t="s">
        <v>
127</v>
      </c>
      <c r="CU12" s="542"/>
      <c r="CV12" s="542"/>
      <c r="CW12" s="542"/>
      <c r="CX12" s="542"/>
      <c r="CY12" s="542"/>
      <c r="CZ12" s="542"/>
      <c r="DA12" s="543"/>
      <c r="DB12" s="541" t="s">
        <v>
128</v>
      </c>
      <c r="DC12" s="542"/>
      <c r="DD12" s="542"/>
      <c r="DE12" s="542"/>
      <c r="DF12" s="542"/>
      <c r="DG12" s="542"/>
      <c r="DH12" s="542"/>
      <c r="DI12" s="543"/>
      <c r="DJ12" s="186"/>
      <c r="DK12" s="186"/>
      <c r="DL12" s="186"/>
      <c r="DM12" s="186"/>
      <c r="DN12" s="186"/>
      <c r="DO12" s="186"/>
    </row>
    <row r="13" spans="1:119" ht="18.75" customHeight="1" x14ac:dyDescent="0.25">
      <c r="A13" s="187"/>
      <c r="B13" s="547"/>
      <c r="C13" s="548"/>
      <c r="D13" s="548"/>
      <c r="E13" s="548"/>
      <c r="F13" s="548"/>
      <c r="G13" s="548"/>
      <c r="H13" s="548"/>
      <c r="I13" s="548"/>
      <c r="J13" s="548"/>
      <c r="K13" s="549"/>
      <c r="L13" s="197"/>
      <c r="M13" s="528" t="s">
        <v>
136</v>
      </c>
      <c r="N13" s="529"/>
      <c r="O13" s="529"/>
      <c r="P13" s="529"/>
      <c r="Q13" s="530"/>
      <c r="R13" s="531">
        <v>
218405</v>
      </c>
      <c r="S13" s="532"/>
      <c r="T13" s="532"/>
      <c r="U13" s="532"/>
      <c r="V13" s="533"/>
      <c r="W13" s="519" t="s">
        <v>
137</v>
      </c>
      <c r="X13" s="441"/>
      <c r="Y13" s="441"/>
      <c r="Z13" s="441"/>
      <c r="AA13" s="441"/>
      <c r="AB13" s="442"/>
      <c r="AC13" s="404">
        <v>
71</v>
      </c>
      <c r="AD13" s="405"/>
      <c r="AE13" s="405"/>
      <c r="AF13" s="405"/>
      <c r="AG13" s="406"/>
      <c r="AH13" s="404">
        <v>
53</v>
      </c>
      <c r="AI13" s="405"/>
      <c r="AJ13" s="405"/>
      <c r="AK13" s="405"/>
      <c r="AL13" s="407"/>
      <c r="AM13" s="497" t="s">
        <v>
138</v>
      </c>
      <c r="AN13" s="402"/>
      <c r="AO13" s="402"/>
      <c r="AP13" s="402"/>
      <c r="AQ13" s="402"/>
      <c r="AR13" s="402"/>
      <c r="AS13" s="402"/>
      <c r="AT13" s="403"/>
      <c r="AU13" s="485" t="s">
        <v>
100</v>
      </c>
      <c r="AV13" s="486"/>
      <c r="AW13" s="486"/>
      <c r="AX13" s="486"/>
      <c r="AY13" s="408" t="s">
        <v>
139</v>
      </c>
      <c r="AZ13" s="409"/>
      <c r="BA13" s="409"/>
      <c r="BB13" s="409"/>
      <c r="BC13" s="409"/>
      <c r="BD13" s="409"/>
      <c r="BE13" s="409"/>
      <c r="BF13" s="409"/>
      <c r="BG13" s="409"/>
      <c r="BH13" s="409"/>
      <c r="BI13" s="409"/>
      <c r="BJ13" s="409"/>
      <c r="BK13" s="409"/>
      <c r="BL13" s="409"/>
      <c r="BM13" s="410"/>
      <c r="BN13" s="428">
        <v>
-1560305</v>
      </c>
      <c r="BO13" s="429"/>
      <c r="BP13" s="429"/>
      <c r="BQ13" s="429"/>
      <c r="BR13" s="429"/>
      <c r="BS13" s="429"/>
      <c r="BT13" s="429"/>
      <c r="BU13" s="430"/>
      <c r="BV13" s="428">
        <v>
-1176722</v>
      </c>
      <c r="BW13" s="429"/>
      <c r="BX13" s="429"/>
      <c r="BY13" s="429"/>
      <c r="BZ13" s="429"/>
      <c r="CA13" s="429"/>
      <c r="CB13" s="429"/>
      <c r="CC13" s="430"/>
      <c r="CD13" s="437" t="s">
        <v>
140</v>
      </c>
      <c r="CE13" s="438"/>
      <c r="CF13" s="438"/>
      <c r="CG13" s="438"/>
      <c r="CH13" s="438"/>
      <c r="CI13" s="438"/>
      <c r="CJ13" s="438"/>
      <c r="CK13" s="438"/>
      <c r="CL13" s="438"/>
      <c r="CM13" s="438"/>
      <c r="CN13" s="438"/>
      <c r="CO13" s="438"/>
      <c r="CP13" s="438"/>
      <c r="CQ13" s="438"/>
      <c r="CR13" s="438"/>
      <c r="CS13" s="439"/>
      <c r="CT13" s="398">
        <v>
-3.8</v>
      </c>
      <c r="CU13" s="399"/>
      <c r="CV13" s="399"/>
      <c r="CW13" s="399"/>
      <c r="CX13" s="399"/>
      <c r="CY13" s="399"/>
      <c r="CZ13" s="399"/>
      <c r="DA13" s="400"/>
      <c r="DB13" s="398">
        <v>
-3.7</v>
      </c>
      <c r="DC13" s="399"/>
      <c r="DD13" s="399"/>
      <c r="DE13" s="399"/>
      <c r="DF13" s="399"/>
      <c r="DG13" s="399"/>
      <c r="DH13" s="399"/>
      <c r="DI13" s="400"/>
      <c r="DJ13" s="186"/>
      <c r="DK13" s="186"/>
      <c r="DL13" s="186"/>
      <c r="DM13" s="186"/>
      <c r="DN13" s="186"/>
      <c r="DO13" s="186"/>
    </row>
    <row r="14" spans="1:119" ht="18.75" customHeight="1" thickBot="1" x14ac:dyDescent="0.3">
      <c r="A14" s="187"/>
      <c r="B14" s="547"/>
      <c r="C14" s="548"/>
      <c r="D14" s="548"/>
      <c r="E14" s="548"/>
      <c r="F14" s="548"/>
      <c r="G14" s="548"/>
      <c r="H14" s="548"/>
      <c r="I14" s="548"/>
      <c r="J14" s="548"/>
      <c r="K14" s="549"/>
      <c r="L14" s="521" t="s">
        <v>
141</v>
      </c>
      <c r="M14" s="565"/>
      <c r="N14" s="565"/>
      <c r="O14" s="565"/>
      <c r="P14" s="565"/>
      <c r="Q14" s="566"/>
      <c r="R14" s="531">
        <v>
226594</v>
      </c>
      <c r="S14" s="532"/>
      <c r="T14" s="532"/>
      <c r="U14" s="532"/>
      <c r="V14" s="533"/>
      <c r="W14" s="534"/>
      <c r="X14" s="444"/>
      <c r="Y14" s="444"/>
      <c r="Z14" s="444"/>
      <c r="AA14" s="444"/>
      <c r="AB14" s="445"/>
      <c r="AC14" s="524">
        <v>
0.1</v>
      </c>
      <c r="AD14" s="525"/>
      <c r="AE14" s="525"/>
      <c r="AF14" s="525"/>
      <c r="AG14" s="526"/>
      <c r="AH14" s="524">
        <v>
0.1</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
142</v>
      </c>
      <c r="CE14" s="435"/>
      <c r="CF14" s="435"/>
      <c r="CG14" s="435"/>
      <c r="CH14" s="435"/>
      <c r="CI14" s="435"/>
      <c r="CJ14" s="435"/>
      <c r="CK14" s="435"/>
      <c r="CL14" s="435"/>
      <c r="CM14" s="435"/>
      <c r="CN14" s="435"/>
      <c r="CO14" s="435"/>
      <c r="CP14" s="435"/>
      <c r="CQ14" s="435"/>
      <c r="CR14" s="435"/>
      <c r="CS14" s="436"/>
      <c r="CT14" s="535" t="s">
        <v>
127</v>
      </c>
      <c r="CU14" s="536"/>
      <c r="CV14" s="536"/>
      <c r="CW14" s="536"/>
      <c r="CX14" s="536"/>
      <c r="CY14" s="536"/>
      <c r="CZ14" s="536"/>
      <c r="DA14" s="537"/>
      <c r="DB14" s="535" t="s">
        <v>
127</v>
      </c>
      <c r="DC14" s="536"/>
      <c r="DD14" s="536"/>
      <c r="DE14" s="536"/>
      <c r="DF14" s="536"/>
      <c r="DG14" s="536"/>
      <c r="DH14" s="536"/>
      <c r="DI14" s="537"/>
      <c r="DJ14" s="186"/>
      <c r="DK14" s="186"/>
      <c r="DL14" s="186"/>
      <c r="DM14" s="186"/>
      <c r="DN14" s="186"/>
      <c r="DO14" s="186"/>
    </row>
    <row r="15" spans="1:119" ht="18.75" customHeight="1" x14ac:dyDescent="0.25">
      <c r="A15" s="187"/>
      <c r="B15" s="547"/>
      <c r="C15" s="548"/>
      <c r="D15" s="548"/>
      <c r="E15" s="548"/>
      <c r="F15" s="548"/>
      <c r="G15" s="548"/>
      <c r="H15" s="548"/>
      <c r="I15" s="548"/>
      <c r="J15" s="548"/>
      <c r="K15" s="549"/>
      <c r="L15" s="197"/>
      <c r="M15" s="528" t="s">
        <v>
143</v>
      </c>
      <c r="N15" s="529"/>
      <c r="O15" s="529"/>
      <c r="P15" s="529"/>
      <c r="Q15" s="530"/>
      <c r="R15" s="531">
        <v>
215955</v>
      </c>
      <c r="S15" s="532"/>
      <c r="T15" s="532"/>
      <c r="U15" s="532"/>
      <c r="V15" s="533"/>
      <c r="W15" s="519" t="s">
        <v>
144</v>
      </c>
      <c r="X15" s="441"/>
      <c r="Y15" s="441"/>
      <c r="Z15" s="441"/>
      <c r="AA15" s="441"/>
      <c r="AB15" s="442"/>
      <c r="AC15" s="404">
        <v>
8229</v>
      </c>
      <c r="AD15" s="405"/>
      <c r="AE15" s="405"/>
      <c r="AF15" s="405"/>
      <c r="AG15" s="406"/>
      <c r="AH15" s="404">
        <v>
7438</v>
      </c>
      <c r="AI15" s="405"/>
      <c r="AJ15" s="405"/>
      <c r="AK15" s="405"/>
      <c r="AL15" s="407"/>
      <c r="AM15" s="497"/>
      <c r="AN15" s="402"/>
      <c r="AO15" s="402"/>
      <c r="AP15" s="402"/>
      <c r="AQ15" s="402"/>
      <c r="AR15" s="402"/>
      <c r="AS15" s="402"/>
      <c r="AT15" s="403"/>
      <c r="AU15" s="485"/>
      <c r="AV15" s="486"/>
      <c r="AW15" s="486"/>
      <c r="AX15" s="486"/>
      <c r="AY15" s="420" t="s">
        <v>
145</v>
      </c>
      <c r="AZ15" s="421"/>
      <c r="BA15" s="421"/>
      <c r="BB15" s="421"/>
      <c r="BC15" s="421"/>
      <c r="BD15" s="421"/>
      <c r="BE15" s="421"/>
      <c r="BF15" s="421"/>
      <c r="BG15" s="421"/>
      <c r="BH15" s="421"/>
      <c r="BI15" s="421"/>
      <c r="BJ15" s="421"/>
      <c r="BK15" s="421"/>
      <c r="BL15" s="421"/>
      <c r="BM15" s="422"/>
      <c r="BN15" s="423">
        <v>
50759728</v>
      </c>
      <c r="BO15" s="424"/>
      <c r="BP15" s="424"/>
      <c r="BQ15" s="424"/>
      <c r="BR15" s="424"/>
      <c r="BS15" s="424"/>
      <c r="BT15" s="424"/>
      <c r="BU15" s="425"/>
      <c r="BV15" s="423">
        <v>
48659798</v>
      </c>
      <c r="BW15" s="424"/>
      <c r="BX15" s="424"/>
      <c r="BY15" s="424"/>
      <c r="BZ15" s="424"/>
      <c r="CA15" s="424"/>
      <c r="CB15" s="424"/>
      <c r="CC15" s="425"/>
      <c r="CD15" s="538" t="s">
        <v>
146</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5">
      <c r="A16" s="187"/>
      <c r="B16" s="547"/>
      <c r="C16" s="548"/>
      <c r="D16" s="548"/>
      <c r="E16" s="548"/>
      <c r="F16" s="548"/>
      <c r="G16" s="548"/>
      <c r="H16" s="548"/>
      <c r="I16" s="548"/>
      <c r="J16" s="548"/>
      <c r="K16" s="549"/>
      <c r="L16" s="521" t="s">
        <v>
147</v>
      </c>
      <c r="M16" s="522"/>
      <c r="N16" s="522"/>
      <c r="O16" s="522"/>
      <c r="P16" s="522"/>
      <c r="Q16" s="523"/>
      <c r="R16" s="516" t="s">
        <v>
148</v>
      </c>
      <c r="S16" s="517"/>
      <c r="T16" s="517"/>
      <c r="U16" s="517"/>
      <c r="V16" s="518"/>
      <c r="W16" s="534"/>
      <c r="X16" s="444"/>
      <c r="Y16" s="444"/>
      <c r="Z16" s="444"/>
      <c r="AA16" s="444"/>
      <c r="AB16" s="445"/>
      <c r="AC16" s="524">
        <v>
10.6</v>
      </c>
      <c r="AD16" s="525"/>
      <c r="AE16" s="525"/>
      <c r="AF16" s="525"/>
      <c r="AG16" s="526"/>
      <c r="AH16" s="524">
        <v>
10</v>
      </c>
      <c r="AI16" s="525"/>
      <c r="AJ16" s="525"/>
      <c r="AK16" s="525"/>
      <c r="AL16" s="527"/>
      <c r="AM16" s="497"/>
      <c r="AN16" s="402"/>
      <c r="AO16" s="402"/>
      <c r="AP16" s="402"/>
      <c r="AQ16" s="402"/>
      <c r="AR16" s="402"/>
      <c r="AS16" s="402"/>
      <c r="AT16" s="403"/>
      <c r="AU16" s="485"/>
      <c r="AV16" s="486"/>
      <c r="AW16" s="486"/>
      <c r="AX16" s="486"/>
      <c r="AY16" s="408" t="s">
        <v>
149</v>
      </c>
      <c r="AZ16" s="409"/>
      <c r="BA16" s="409"/>
      <c r="BB16" s="409"/>
      <c r="BC16" s="409"/>
      <c r="BD16" s="409"/>
      <c r="BE16" s="409"/>
      <c r="BF16" s="409"/>
      <c r="BG16" s="409"/>
      <c r="BH16" s="409"/>
      <c r="BI16" s="409"/>
      <c r="BJ16" s="409"/>
      <c r="BK16" s="409"/>
      <c r="BL16" s="409"/>
      <c r="BM16" s="410"/>
      <c r="BN16" s="428">
        <v>
54137137</v>
      </c>
      <c r="BO16" s="429"/>
      <c r="BP16" s="429"/>
      <c r="BQ16" s="429"/>
      <c r="BR16" s="429"/>
      <c r="BS16" s="429"/>
      <c r="BT16" s="429"/>
      <c r="BU16" s="430"/>
      <c r="BV16" s="428">
        <v>
51341040</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3">
      <c r="A17" s="187"/>
      <c r="B17" s="550"/>
      <c r="C17" s="551"/>
      <c r="D17" s="551"/>
      <c r="E17" s="551"/>
      <c r="F17" s="551"/>
      <c r="G17" s="551"/>
      <c r="H17" s="551"/>
      <c r="I17" s="551"/>
      <c r="J17" s="551"/>
      <c r="K17" s="552"/>
      <c r="L17" s="202"/>
      <c r="M17" s="513" t="s">
        <v>
150</v>
      </c>
      <c r="N17" s="514"/>
      <c r="O17" s="514"/>
      <c r="P17" s="514"/>
      <c r="Q17" s="515"/>
      <c r="R17" s="516" t="s">
        <v>
151</v>
      </c>
      <c r="S17" s="517"/>
      <c r="T17" s="517"/>
      <c r="U17" s="517"/>
      <c r="V17" s="518"/>
      <c r="W17" s="519" t="s">
        <v>
152</v>
      </c>
      <c r="X17" s="441"/>
      <c r="Y17" s="441"/>
      <c r="Z17" s="441"/>
      <c r="AA17" s="441"/>
      <c r="AB17" s="442"/>
      <c r="AC17" s="404">
        <v>
69211</v>
      </c>
      <c r="AD17" s="405"/>
      <c r="AE17" s="405"/>
      <c r="AF17" s="405"/>
      <c r="AG17" s="406"/>
      <c r="AH17" s="404">
        <v>
67037</v>
      </c>
      <c r="AI17" s="405"/>
      <c r="AJ17" s="405"/>
      <c r="AK17" s="405"/>
      <c r="AL17" s="407"/>
      <c r="AM17" s="497"/>
      <c r="AN17" s="402"/>
      <c r="AO17" s="402"/>
      <c r="AP17" s="402"/>
      <c r="AQ17" s="402"/>
      <c r="AR17" s="402"/>
      <c r="AS17" s="402"/>
      <c r="AT17" s="403"/>
      <c r="AU17" s="485"/>
      <c r="AV17" s="486"/>
      <c r="AW17" s="486"/>
      <c r="AX17" s="486"/>
      <c r="AY17" s="408" t="s">
        <v>
153</v>
      </c>
      <c r="AZ17" s="409"/>
      <c r="BA17" s="409"/>
      <c r="BB17" s="409"/>
      <c r="BC17" s="409"/>
      <c r="BD17" s="409"/>
      <c r="BE17" s="409"/>
      <c r="BF17" s="409"/>
      <c r="BG17" s="409"/>
      <c r="BH17" s="409"/>
      <c r="BI17" s="409"/>
      <c r="BJ17" s="409"/>
      <c r="BK17" s="409"/>
      <c r="BL17" s="409"/>
      <c r="BM17" s="410"/>
      <c r="BN17" s="428">
        <v>
65681735</v>
      </c>
      <c r="BO17" s="429"/>
      <c r="BP17" s="429"/>
      <c r="BQ17" s="429"/>
      <c r="BR17" s="429"/>
      <c r="BS17" s="429"/>
      <c r="BT17" s="429"/>
      <c r="BU17" s="430"/>
      <c r="BV17" s="428">
        <v>
62086170</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3">
      <c r="A18" s="187"/>
      <c r="B18" s="490" t="s">
        <v>
154</v>
      </c>
      <c r="C18" s="491"/>
      <c r="D18" s="491"/>
      <c r="E18" s="492"/>
      <c r="F18" s="492"/>
      <c r="G18" s="492"/>
      <c r="H18" s="492"/>
      <c r="I18" s="492"/>
      <c r="J18" s="492"/>
      <c r="K18" s="492"/>
      <c r="L18" s="493">
        <v>
15.11</v>
      </c>
      <c r="M18" s="493"/>
      <c r="N18" s="493"/>
      <c r="O18" s="493"/>
      <c r="P18" s="493"/>
      <c r="Q18" s="493"/>
      <c r="R18" s="494"/>
      <c r="S18" s="494"/>
      <c r="T18" s="494"/>
      <c r="U18" s="494"/>
      <c r="V18" s="495"/>
      <c r="W18" s="509"/>
      <c r="X18" s="510"/>
      <c r="Y18" s="510"/>
      <c r="Z18" s="510"/>
      <c r="AA18" s="510"/>
      <c r="AB18" s="520"/>
      <c r="AC18" s="392">
        <v>
89.3</v>
      </c>
      <c r="AD18" s="393"/>
      <c r="AE18" s="393"/>
      <c r="AF18" s="393"/>
      <c r="AG18" s="496"/>
      <c r="AH18" s="392">
        <v>
89.9</v>
      </c>
      <c r="AI18" s="393"/>
      <c r="AJ18" s="393"/>
      <c r="AK18" s="393"/>
      <c r="AL18" s="394"/>
      <c r="AM18" s="497"/>
      <c r="AN18" s="402"/>
      <c r="AO18" s="402"/>
      <c r="AP18" s="402"/>
      <c r="AQ18" s="402"/>
      <c r="AR18" s="402"/>
      <c r="AS18" s="402"/>
      <c r="AT18" s="403"/>
      <c r="AU18" s="485"/>
      <c r="AV18" s="486"/>
      <c r="AW18" s="486"/>
      <c r="AX18" s="486"/>
      <c r="AY18" s="408" t="s">
        <v>
155</v>
      </c>
      <c r="AZ18" s="409"/>
      <c r="BA18" s="409"/>
      <c r="BB18" s="409"/>
      <c r="BC18" s="409"/>
      <c r="BD18" s="409"/>
      <c r="BE18" s="409"/>
      <c r="BF18" s="409"/>
      <c r="BG18" s="409"/>
      <c r="BH18" s="409"/>
      <c r="BI18" s="409"/>
      <c r="BJ18" s="409"/>
      <c r="BK18" s="409"/>
      <c r="BL18" s="409"/>
      <c r="BM18" s="410"/>
      <c r="BN18" s="428">
        <v>
52259383</v>
      </c>
      <c r="BO18" s="429"/>
      <c r="BP18" s="429"/>
      <c r="BQ18" s="429"/>
      <c r="BR18" s="429"/>
      <c r="BS18" s="429"/>
      <c r="BT18" s="429"/>
      <c r="BU18" s="430"/>
      <c r="BV18" s="428">
        <v>
49818188</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3">
      <c r="A19" s="187"/>
      <c r="B19" s="490" t="s">
        <v>
156</v>
      </c>
      <c r="C19" s="491"/>
      <c r="D19" s="491"/>
      <c r="E19" s="492"/>
      <c r="F19" s="492"/>
      <c r="G19" s="492"/>
      <c r="H19" s="492"/>
      <c r="I19" s="492"/>
      <c r="J19" s="492"/>
      <c r="K19" s="492"/>
      <c r="L19" s="498">
        <v>
14860</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
157</v>
      </c>
      <c r="AZ19" s="409"/>
      <c r="BA19" s="409"/>
      <c r="BB19" s="409"/>
      <c r="BC19" s="409"/>
      <c r="BD19" s="409"/>
      <c r="BE19" s="409"/>
      <c r="BF19" s="409"/>
      <c r="BG19" s="409"/>
      <c r="BH19" s="409"/>
      <c r="BI19" s="409"/>
      <c r="BJ19" s="409"/>
      <c r="BK19" s="409"/>
      <c r="BL19" s="409"/>
      <c r="BM19" s="410"/>
      <c r="BN19" s="428">
        <v>
86434655</v>
      </c>
      <c r="BO19" s="429"/>
      <c r="BP19" s="429"/>
      <c r="BQ19" s="429"/>
      <c r="BR19" s="429"/>
      <c r="BS19" s="429"/>
      <c r="BT19" s="429"/>
      <c r="BU19" s="430"/>
      <c r="BV19" s="428">
        <v>
84519163</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3">
      <c r="A20" s="187"/>
      <c r="B20" s="490" t="s">
        <v>
158</v>
      </c>
      <c r="C20" s="491"/>
      <c r="D20" s="491"/>
      <c r="E20" s="492"/>
      <c r="F20" s="492"/>
      <c r="G20" s="492"/>
      <c r="H20" s="492"/>
      <c r="I20" s="492"/>
      <c r="J20" s="492"/>
      <c r="K20" s="492"/>
      <c r="L20" s="498">
        <v>
135749</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25">
      <c r="A21" s="187"/>
      <c r="B21" s="487" t="s">
        <v>
159</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3">
      <c r="A22" s="187"/>
      <c r="B22" s="457" t="s">
        <v>
160</v>
      </c>
      <c r="C22" s="458"/>
      <c r="D22" s="459"/>
      <c r="E22" s="466" t="s">
        <v>
1</v>
      </c>
      <c r="F22" s="441"/>
      <c r="G22" s="441"/>
      <c r="H22" s="441"/>
      <c r="I22" s="441"/>
      <c r="J22" s="441"/>
      <c r="K22" s="442"/>
      <c r="L22" s="466" t="s">
        <v>
161</v>
      </c>
      <c r="M22" s="441"/>
      <c r="N22" s="441"/>
      <c r="O22" s="441"/>
      <c r="P22" s="442"/>
      <c r="Q22" s="451" t="s">
        <v>
162</v>
      </c>
      <c r="R22" s="452"/>
      <c r="S22" s="452"/>
      <c r="T22" s="452"/>
      <c r="U22" s="452"/>
      <c r="V22" s="467"/>
      <c r="W22" s="469" t="s">
        <v>
163</v>
      </c>
      <c r="X22" s="458"/>
      <c r="Y22" s="459"/>
      <c r="Z22" s="466" t="s">
        <v>
1</v>
      </c>
      <c r="AA22" s="441"/>
      <c r="AB22" s="441"/>
      <c r="AC22" s="441"/>
      <c r="AD22" s="441"/>
      <c r="AE22" s="441"/>
      <c r="AF22" s="441"/>
      <c r="AG22" s="442"/>
      <c r="AH22" s="440" t="s">
        <v>
164</v>
      </c>
      <c r="AI22" s="441"/>
      <c r="AJ22" s="441"/>
      <c r="AK22" s="441"/>
      <c r="AL22" s="442"/>
      <c r="AM22" s="440" t="s">
        <v>
165</v>
      </c>
      <c r="AN22" s="446"/>
      <c r="AO22" s="446"/>
      <c r="AP22" s="446"/>
      <c r="AQ22" s="446"/>
      <c r="AR22" s="447"/>
      <c r="AS22" s="451" t="s">
        <v>
162</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2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
166</v>
      </c>
      <c r="AZ23" s="421"/>
      <c r="BA23" s="421"/>
      <c r="BB23" s="421"/>
      <c r="BC23" s="421"/>
      <c r="BD23" s="421"/>
      <c r="BE23" s="421"/>
      <c r="BF23" s="421"/>
      <c r="BG23" s="421"/>
      <c r="BH23" s="421"/>
      <c r="BI23" s="421"/>
      <c r="BJ23" s="421"/>
      <c r="BK23" s="421"/>
      <c r="BL23" s="421"/>
      <c r="BM23" s="422"/>
      <c r="BN23" s="428">
        <v>
6606106</v>
      </c>
      <c r="BO23" s="429"/>
      <c r="BP23" s="429"/>
      <c r="BQ23" s="429"/>
      <c r="BR23" s="429"/>
      <c r="BS23" s="429"/>
      <c r="BT23" s="429"/>
      <c r="BU23" s="430"/>
      <c r="BV23" s="428">
        <v>
7846428</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3">
      <c r="A24" s="187"/>
      <c r="B24" s="460"/>
      <c r="C24" s="461"/>
      <c r="D24" s="462"/>
      <c r="E24" s="401" t="s">
        <v>
167</v>
      </c>
      <c r="F24" s="402"/>
      <c r="G24" s="402"/>
      <c r="H24" s="402"/>
      <c r="I24" s="402"/>
      <c r="J24" s="402"/>
      <c r="K24" s="403"/>
      <c r="L24" s="404">
        <v>
1</v>
      </c>
      <c r="M24" s="405"/>
      <c r="N24" s="405"/>
      <c r="O24" s="405"/>
      <c r="P24" s="406"/>
      <c r="Q24" s="404">
        <v>
11111</v>
      </c>
      <c r="R24" s="405"/>
      <c r="S24" s="405"/>
      <c r="T24" s="405"/>
      <c r="U24" s="405"/>
      <c r="V24" s="406"/>
      <c r="W24" s="470"/>
      <c r="X24" s="461"/>
      <c r="Y24" s="462"/>
      <c r="Z24" s="401" t="s">
        <v>
168</v>
      </c>
      <c r="AA24" s="402"/>
      <c r="AB24" s="402"/>
      <c r="AC24" s="402"/>
      <c r="AD24" s="402"/>
      <c r="AE24" s="402"/>
      <c r="AF24" s="402"/>
      <c r="AG24" s="403"/>
      <c r="AH24" s="404">
        <v>
1879</v>
      </c>
      <c r="AI24" s="405"/>
      <c r="AJ24" s="405"/>
      <c r="AK24" s="405"/>
      <c r="AL24" s="406"/>
      <c r="AM24" s="404">
        <v>
5590025</v>
      </c>
      <c r="AN24" s="405"/>
      <c r="AO24" s="405"/>
      <c r="AP24" s="405"/>
      <c r="AQ24" s="405"/>
      <c r="AR24" s="406"/>
      <c r="AS24" s="404">
        <v>
2975</v>
      </c>
      <c r="AT24" s="405"/>
      <c r="AU24" s="405"/>
      <c r="AV24" s="405"/>
      <c r="AW24" s="405"/>
      <c r="AX24" s="407"/>
      <c r="AY24" s="395" t="s">
        <v>
169</v>
      </c>
      <c r="AZ24" s="396"/>
      <c r="BA24" s="396"/>
      <c r="BB24" s="396"/>
      <c r="BC24" s="396"/>
      <c r="BD24" s="396"/>
      <c r="BE24" s="396"/>
      <c r="BF24" s="396"/>
      <c r="BG24" s="396"/>
      <c r="BH24" s="396"/>
      <c r="BI24" s="396"/>
      <c r="BJ24" s="396"/>
      <c r="BK24" s="396"/>
      <c r="BL24" s="396"/>
      <c r="BM24" s="397"/>
      <c r="BN24" s="428">
        <v>
6517165</v>
      </c>
      <c r="BO24" s="429"/>
      <c r="BP24" s="429"/>
      <c r="BQ24" s="429"/>
      <c r="BR24" s="429"/>
      <c r="BS24" s="429"/>
      <c r="BT24" s="429"/>
      <c r="BU24" s="430"/>
      <c r="BV24" s="428">
        <v>
7746369</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25">
      <c r="A25" s="187"/>
      <c r="B25" s="460"/>
      <c r="C25" s="461"/>
      <c r="D25" s="462"/>
      <c r="E25" s="401" t="s">
        <v>
170</v>
      </c>
      <c r="F25" s="402"/>
      <c r="G25" s="402"/>
      <c r="H25" s="402"/>
      <c r="I25" s="402"/>
      <c r="J25" s="402"/>
      <c r="K25" s="403"/>
      <c r="L25" s="404">
        <v>
2</v>
      </c>
      <c r="M25" s="405"/>
      <c r="N25" s="405"/>
      <c r="O25" s="405"/>
      <c r="P25" s="406"/>
      <c r="Q25" s="404">
        <v>
9081</v>
      </c>
      <c r="R25" s="405"/>
      <c r="S25" s="405"/>
      <c r="T25" s="405"/>
      <c r="U25" s="405"/>
      <c r="V25" s="406"/>
      <c r="W25" s="470"/>
      <c r="X25" s="461"/>
      <c r="Y25" s="462"/>
      <c r="Z25" s="401" t="s">
        <v>
171</v>
      </c>
      <c r="AA25" s="402"/>
      <c r="AB25" s="402"/>
      <c r="AC25" s="402"/>
      <c r="AD25" s="402"/>
      <c r="AE25" s="402"/>
      <c r="AF25" s="402"/>
      <c r="AG25" s="403"/>
      <c r="AH25" s="404" t="s">
        <v>
172</v>
      </c>
      <c r="AI25" s="405"/>
      <c r="AJ25" s="405"/>
      <c r="AK25" s="405"/>
      <c r="AL25" s="406"/>
      <c r="AM25" s="404" t="s">
        <v>
127</v>
      </c>
      <c r="AN25" s="405"/>
      <c r="AO25" s="405"/>
      <c r="AP25" s="405"/>
      <c r="AQ25" s="405"/>
      <c r="AR25" s="406"/>
      <c r="AS25" s="404" t="s">
        <v>
128</v>
      </c>
      <c r="AT25" s="405"/>
      <c r="AU25" s="405"/>
      <c r="AV25" s="405"/>
      <c r="AW25" s="405"/>
      <c r="AX25" s="407"/>
      <c r="AY25" s="420" t="s">
        <v>
173</v>
      </c>
      <c r="AZ25" s="421"/>
      <c r="BA25" s="421"/>
      <c r="BB25" s="421"/>
      <c r="BC25" s="421"/>
      <c r="BD25" s="421"/>
      <c r="BE25" s="421"/>
      <c r="BF25" s="421"/>
      <c r="BG25" s="421"/>
      <c r="BH25" s="421"/>
      <c r="BI25" s="421"/>
      <c r="BJ25" s="421"/>
      <c r="BK25" s="421"/>
      <c r="BL25" s="421"/>
      <c r="BM25" s="422"/>
      <c r="BN25" s="423">
        <v>
8495767</v>
      </c>
      <c r="BO25" s="424"/>
      <c r="BP25" s="424"/>
      <c r="BQ25" s="424"/>
      <c r="BR25" s="424"/>
      <c r="BS25" s="424"/>
      <c r="BT25" s="424"/>
      <c r="BU25" s="425"/>
      <c r="BV25" s="423">
        <v>
10067995</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25">
      <c r="A26" s="187"/>
      <c r="B26" s="460"/>
      <c r="C26" s="461"/>
      <c r="D26" s="462"/>
      <c r="E26" s="401" t="s">
        <v>
174</v>
      </c>
      <c r="F26" s="402"/>
      <c r="G26" s="402"/>
      <c r="H26" s="402"/>
      <c r="I26" s="402"/>
      <c r="J26" s="402"/>
      <c r="K26" s="403"/>
      <c r="L26" s="404">
        <v>
1</v>
      </c>
      <c r="M26" s="405"/>
      <c r="N26" s="405"/>
      <c r="O26" s="405"/>
      <c r="P26" s="406"/>
      <c r="Q26" s="404">
        <v>
8153</v>
      </c>
      <c r="R26" s="405"/>
      <c r="S26" s="405"/>
      <c r="T26" s="405"/>
      <c r="U26" s="405"/>
      <c r="V26" s="406"/>
      <c r="W26" s="470"/>
      <c r="X26" s="461"/>
      <c r="Y26" s="462"/>
      <c r="Z26" s="401" t="s">
        <v>
175</v>
      </c>
      <c r="AA26" s="483"/>
      <c r="AB26" s="483"/>
      <c r="AC26" s="483"/>
      <c r="AD26" s="483"/>
      <c r="AE26" s="483"/>
      <c r="AF26" s="483"/>
      <c r="AG26" s="484"/>
      <c r="AH26" s="404">
        <v>
306</v>
      </c>
      <c r="AI26" s="405"/>
      <c r="AJ26" s="405"/>
      <c r="AK26" s="405"/>
      <c r="AL26" s="406"/>
      <c r="AM26" s="404">
        <v>
913716</v>
      </c>
      <c r="AN26" s="405"/>
      <c r="AO26" s="405"/>
      <c r="AP26" s="405"/>
      <c r="AQ26" s="405"/>
      <c r="AR26" s="406"/>
      <c r="AS26" s="404">
        <v>
2986</v>
      </c>
      <c r="AT26" s="405"/>
      <c r="AU26" s="405"/>
      <c r="AV26" s="405"/>
      <c r="AW26" s="405"/>
      <c r="AX26" s="407"/>
      <c r="AY26" s="437" t="s">
        <v>
176</v>
      </c>
      <c r="AZ26" s="438"/>
      <c r="BA26" s="438"/>
      <c r="BB26" s="438"/>
      <c r="BC26" s="438"/>
      <c r="BD26" s="438"/>
      <c r="BE26" s="438"/>
      <c r="BF26" s="438"/>
      <c r="BG26" s="438"/>
      <c r="BH26" s="438"/>
      <c r="BI26" s="438"/>
      <c r="BJ26" s="438"/>
      <c r="BK26" s="438"/>
      <c r="BL26" s="438"/>
      <c r="BM26" s="439"/>
      <c r="BN26" s="428">
        <v>
150000</v>
      </c>
      <c r="BO26" s="429"/>
      <c r="BP26" s="429"/>
      <c r="BQ26" s="429"/>
      <c r="BR26" s="429"/>
      <c r="BS26" s="429"/>
      <c r="BT26" s="429"/>
      <c r="BU26" s="430"/>
      <c r="BV26" s="428">
        <v>
100000</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3">
      <c r="A27" s="187"/>
      <c r="B27" s="460"/>
      <c r="C27" s="461"/>
      <c r="D27" s="462"/>
      <c r="E27" s="401" t="s">
        <v>
177</v>
      </c>
      <c r="F27" s="402"/>
      <c r="G27" s="402"/>
      <c r="H27" s="402"/>
      <c r="I27" s="402"/>
      <c r="J27" s="402"/>
      <c r="K27" s="403"/>
      <c r="L27" s="404">
        <v>
1</v>
      </c>
      <c r="M27" s="405"/>
      <c r="N27" s="405"/>
      <c r="O27" s="405"/>
      <c r="P27" s="406"/>
      <c r="Q27" s="404">
        <v>
9203</v>
      </c>
      <c r="R27" s="405"/>
      <c r="S27" s="405"/>
      <c r="T27" s="405"/>
      <c r="U27" s="405"/>
      <c r="V27" s="406"/>
      <c r="W27" s="470"/>
      <c r="X27" s="461"/>
      <c r="Y27" s="462"/>
      <c r="Z27" s="401" t="s">
        <v>
178</v>
      </c>
      <c r="AA27" s="402"/>
      <c r="AB27" s="402"/>
      <c r="AC27" s="402"/>
      <c r="AD27" s="402"/>
      <c r="AE27" s="402"/>
      <c r="AF27" s="402"/>
      <c r="AG27" s="403"/>
      <c r="AH27" s="404">
        <v>
26</v>
      </c>
      <c r="AI27" s="405"/>
      <c r="AJ27" s="405"/>
      <c r="AK27" s="405"/>
      <c r="AL27" s="406"/>
      <c r="AM27" s="404">
        <v>
91296</v>
      </c>
      <c r="AN27" s="405"/>
      <c r="AO27" s="405"/>
      <c r="AP27" s="405"/>
      <c r="AQ27" s="405"/>
      <c r="AR27" s="406"/>
      <c r="AS27" s="404">
        <v>
3511</v>
      </c>
      <c r="AT27" s="405"/>
      <c r="AU27" s="405"/>
      <c r="AV27" s="405"/>
      <c r="AW27" s="405"/>
      <c r="AX27" s="407"/>
      <c r="AY27" s="434" t="s">
        <v>
179</v>
      </c>
      <c r="AZ27" s="435"/>
      <c r="BA27" s="435"/>
      <c r="BB27" s="435"/>
      <c r="BC27" s="435"/>
      <c r="BD27" s="435"/>
      <c r="BE27" s="435"/>
      <c r="BF27" s="435"/>
      <c r="BG27" s="435"/>
      <c r="BH27" s="435"/>
      <c r="BI27" s="435"/>
      <c r="BJ27" s="435"/>
      <c r="BK27" s="435"/>
      <c r="BL27" s="435"/>
      <c r="BM27" s="436"/>
      <c r="BN27" s="431" t="s">
        <v>
128</v>
      </c>
      <c r="BO27" s="432"/>
      <c r="BP27" s="432"/>
      <c r="BQ27" s="432"/>
      <c r="BR27" s="432"/>
      <c r="BS27" s="432"/>
      <c r="BT27" s="432"/>
      <c r="BU27" s="433"/>
      <c r="BV27" s="431" t="s">
        <v>
172</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25">
      <c r="A28" s="187"/>
      <c r="B28" s="460"/>
      <c r="C28" s="461"/>
      <c r="D28" s="462"/>
      <c r="E28" s="401" t="s">
        <v>
180</v>
      </c>
      <c r="F28" s="402"/>
      <c r="G28" s="402"/>
      <c r="H28" s="402"/>
      <c r="I28" s="402"/>
      <c r="J28" s="402"/>
      <c r="K28" s="403"/>
      <c r="L28" s="404">
        <v>
1</v>
      </c>
      <c r="M28" s="405"/>
      <c r="N28" s="405"/>
      <c r="O28" s="405"/>
      <c r="P28" s="406"/>
      <c r="Q28" s="404">
        <v>
7678</v>
      </c>
      <c r="R28" s="405"/>
      <c r="S28" s="405"/>
      <c r="T28" s="405"/>
      <c r="U28" s="405"/>
      <c r="V28" s="406"/>
      <c r="W28" s="470"/>
      <c r="X28" s="461"/>
      <c r="Y28" s="462"/>
      <c r="Z28" s="401" t="s">
        <v>
181</v>
      </c>
      <c r="AA28" s="402"/>
      <c r="AB28" s="402"/>
      <c r="AC28" s="402"/>
      <c r="AD28" s="402"/>
      <c r="AE28" s="402"/>
      <c r="AF28" s="402"/>
      <c r="AG28" s="403"/>
      <c r="AH28" s="404" t="s">
        <v>
172</v>
      </c>
      <c r="AI28" s="405"/>
      <c r="AJ28" s="405"/>
      <c r="AK28" s="405"/>
      <c r="AL28" s="406"/>
      <c r="AM28" s="404" t="s">
        <v>
182</v>
      </c>
      <c r="AN28" s="405"/>
      <c r="AO28" s="405"/>
      <c r="AP28" s="405"/>
      <c r="AQ28" s="405"/>
      <c r="AR28" s="406"/>
      <c r="AS28" s="404" t="s">
        <v>
172</v>
      </c>
      <c r="AT28" s="405"/>
      <c r="AU28" s="405"/>
      <c r="AV28" s="405"/>
      <c r="AW28" s="405"/>
      <c r="AX28" s="407"/>
      <c r="AY28" s="411" t="s">
        <v>
183</v>
      </c>
      <c r="AZ28" s="412"/>
      <c r="BA28" s="412"/>
      <c r="BB28" s="413"/>
      <c r="BC28" s="420" t="s">
        <v>
46</v>
      </c>
      <c r="BD28" s="421"/>
      <c r="BE28" s="421"/>
      <c r="BF28" s="421"/>
      <c r="BG28" s="421"/>
      <c r="BH28" s="421"/>
      <c r="BI28" s="421"/>
      <c r="BJ28" s="421"/>
      <c r="BK28" s="421"/>
      <c r="BL28" s="421"/>
      <c r="BM28" s="422"/>
      <c r="BN28" s="423">
        <v>
36058399</v>
      </c>
      <c r="BO28" s="424"/>
      <c r="BP28" s="424"/>
      <c r="BQ28" s="424"/>
      <c r="BR28" s="424"/>
      <c r="BS28" s="424"/>
      <c r="BT28" s="424"/>
      <c r="BU28" s="425"/>
      <c r="BV28" s="423">
        <v>
36032931</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25">
      <c r="A29" s="187"/>
      <c r="B29" s="460"/>
      <c r="C29" s="461"/>
      <c r="D29" s="462"/>
      <c r="E29" s="401" t="s">
        <v>
184</v>
      </c>
      <c r="F29" s="402"/>
      <c r="G29" s="402"/>
      <c r="H29" s="402"/>
      <c r="I29" s="402"/>
      <c r="J29" s="402"/>
      <c r="K29" s="403"/>
      <c r="L29" s="404">
        <v>
32</v>
      </c>
      <c r="M29" s="405"/>
      <c r="N29" s="405"/>
      <c r="O29" s="405"/>
      <c r="P29" s="406"/>
      <c r="Q29" s="404">
        <v>
6111</v>
      </c>
      <c r="R29" s="405"/>
      <c r="S29" s="405"/>
      <c r="T29" s="405"/>
      <c r="U29" s="405"/>
      <c r="V29" s="406"/>
      <c r="W29" s="471"/>
      <c r="X29" s="472"/>
      <c r="Y29" s="473"/>
      <c r="Z29" s="401" t="s">
        <v>
185</v>
      </c>
      <c r="AA29" s="402"/>
      <c r="AB29" s="402"/>
      <c r="AC29" s="402"/>
      <c r="AD29" s="402"/>
      <c r="AE29" s="402"/>
      <c r="AF29" s="402"/>
      <c r="AG29" s="403"/>
      <c r="AH29" s="404">
        <v>
1905</v>
      </c>
      <c r="AI29" s="405"/>
      <c r="AJ29" s="405"/>
      <c r="AK29" s="405"/>
      <c r="AL29" s="406"/>
      <c r="AM29" s="404">
        <v>
5681321</v>
      </c>
      <c r="AN29" s="405"/>
      <c r="AO29" s="405"/>
      <c r="AP29" s="405"/>
      <c r="AQ29" s="405"/>
      <c r="AR29" s="406"/>
      <c r="AS29" s="404">
        <v>
2982</v>
      </c>
      <c r="AT29" s="405"/>
      <c r="AU29" s="405"/>
      <c r="AV29" s="405"/>
      <c r="AW29" s="405"/>
      <c r="AX29" s="407"/>
      <c r="AY29" s="414"/>
      <c r="AZ29" s="415"/>
      <c r="BA29" s="415"/>
      <c r="BB29" s="416"/>
      <c r="BC29" s="408" t="s">
        <v>
186</v>
      </c>
      <c r="BD29" s="409"/>
      <c r="BE29" s="409"/>
      <c r="BF29" s="409"/>
      <c r="BG29" s="409"/>
      <c r="BH29" s="409"/>
      <c r="BI29" s="409"/>
      <c r="BJ29" s="409"/>
      <c r="BK29" s="409"/>
      <c r="BL29" s="409"/>
      <c r="BM29" s="410"/>
      <c r="BN29" s="428" t="s">
        <v>
172</v>
      </c>
      <c r="BO29" s="429"/>
      <c r="BP29" s="429"/>
      <c r="BQ29" s="429"/>
      <c r="BR29" s="429"/>
      <c r="BS29" s="429"/>
      <c r="BT29" s="429"/>
      <c r="BU29" s="430"/>
      <c r="BV29" s="428" t="s">
        <v>
172</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3">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
187</v>
      </c>
      <c r="X30" s="481"/>
      <c r="Y30" s="481"/>
      <c r="Z30" s="481"/>
      <c r="AA30" s="481"/>
      <c r="AB30" s="481"/>
      <c r="AC30" s="481"/>
      <c r="AD30" s="481"/>
      <c r="AE30" s="481"/>
      <c r="AF30" s="481"/>
      <c r="AG30" s="482"/>
      <c r="AH30" s="392">
        <v>
98.1</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
48</v>
      </c>
      <c r="BD30" s="396"/>
      <c r="BE30" s="396"/>
      <c r="BF30" s="396"/>
      <c r="BG30" s="396"/>
      <c r="BH30" s="396"/>
      <c r="BI30" s="396"/>
      <c r="BJ30" s="396"/>
      <c r="BK30" s="396"/>
      <c r="BL30" s="396"/>
      <c r="BM30" s="397"/>
      <c r="BN30" s="431">
        <v>
73035283</v>
      </c>
      <c r="BO30" s="432"/>
      <c r="BP30" s="432"/>
      <c r="BQ30" s="432"/>
      <c r="BR30" s="432"/>
      <c r="BS30" s="432"/>
      <c r="BT30" s="432"/>
      <c r="BU30" s="433"/>
      <c r="BV30" s="431">
        <v>
59982887</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5">
      <c r="A32" s="187"/>
      <c r="B32" s="213"/>
      <c r="C32" s="214" t="s">
        <v>
188</v>
      </c>
      <c r="D32" s="214"/>
      <c r="E32" s="214"/>
      <c r="F32" s="211"/>
      <c r="G32" s="211"/>
      <c r="H32" s="211"/>
      <c r="I32" s="211"/>
      <c r="J32" s="211"/>
      <c r="K32" s="211"/>
      <c r="L32" s="211"/>
      <c r="M32" s="211"/>
      <c r="N32" s="211"/>
      <c r="O32" s="211"/>
      <c r="P32" s="211"/>
      <c r="Q32" s="211"/>
      <c r="R32" s="211"/>
      <c r="S32" s="211"/>
      <c r="T32" s="211"/>
      <c r="U32" s="211" t="s">
        <v>
189</v>
      </c>
      <c r="V32" s="211"/>
      <c r="W32" s="211"/>
      <c r="X32" s="211"/>
      <c r="Y32" s="211"/>
      <c r="Z32" s="211"/>
      <c r="AA32" s="211"/>
      <c r="AB32" s="211"/>
      <c r="AC32" s="211"/>
      <c r="AD32" s="211"/>
      <c r="AE32" s="211"/>
      <c r="AF32" s="211"/>
      <c r="AG32" s="211"/>
      <c r="AH32" s="211"/>
      <c r="AI32" s="211"/>
      <c r="AJ32" s="211"/>
      <c r="AK32" s="211"/>
      <c r="AL32" s="211"/>
      <c r="AM32" s="215" t="s">
        <v>
190</v>
      </c>
      <c r="AN32" s="211"/>
      <c r="AO32" s="211"/>
      <c r="AP32" s="211"/>
      <c r="AQ32" s="211"/>
      <c r="AR32" s="211"/>
      <c r="AS32" s="215"/>
      <c r="AT32" s="215"/>
      <c r="AU32" s="215"/>
      <c r="AV32" s="215"/>
      <c r="AW32" s="215"/>
      <c r="AX32" s="215"/>
      <c r="AY32" s="215"/>
      <c r="AZ32" s="215"/>
      <c r="BA32" s="215"/>
      <c r="BB32" s="211"/>
      <c r="BC32" s="215"/>
      <c r="BD32" s="211"/>
      <c r="BE32" s="215" t="s">
        <v>
191</v>
      </c>
      <c r="BF32" s="211"/>
      <c r="BG32" s="211"/>
      <c r="BH32" s="211"/>
      <c r="BI32" s="211"/>
      <c r="BJ32" s="215"/>
      <c r="BK32" s="215"/>
      <c r="BL32" s="215"/>
      <c r="BM32" s="215"/>
      <c r="BN32" s="215"/>
      <c r="BO32" s="215"/>
      <c r="BP32" s="215"/>
      <c r="BQ32" s="215"/>
      <c r="BR32" s="211"/>
      <c r="BS32" s="211"/>
      <c r="BT32" s="211"/>
      <c r="BU32" s="211"/>
      <c r="BV32" s="211"/>
      <c r="BW32" s="211" t="s">
        <v>
192</v>
      </c>
      <c r="BX32" s="211"/>
      <c r="BY32" s="211"/>
      <c r="BZ32" s="211"/>
      <c r="CA32" s="211"/>
      <c r="CB32" s="215"/>
      <c r="CC32" s="215"/>
      <c r="CD32" s="215"/>
      <c r="CE32" s="215"/>
      <c r="CF32" s="215"/>
      <c r="CG32" s="215"/>
      <c r="CH32" s="215"/>
      <c r="CI32" s="215"/>
      <c r="CJ32" s="215"/>
      <c r="CK32" s="215"/>
      <c r="CL32" s="215"/>
      <c r="CM32" s="215"/>
      <c r="CN32" s="215"/>
      <c r="CO32" s="215" t="s">
        <v>
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5">
      <c r="A33" s="187"/>
      <c r="B33" s="213"/>
      <c r="C33" s="391" t="s">
        <v>
194</v>
      </c>
      <c r="D33" s="391"/>
      <c r="E33" s="390" t="s">
        <v>
195</v>
      </c>
      <c r="F33" s="390"/>
      <c r="G33" s="390"/>
      <c r="H33" s="390"/>
      <c r="I33" s="390"/>
      <c r="J33" s="390"/>
      <c r="K33" s="390"/>
      <c r="L33" s="390"/>
      <c r="M33" s="390"/>
      <c r="N33" s="390"/>
      <c r="O33" s="390"/>
      <c r="P33" s="390"/>
      <c r="Q33" s="390"/>
      <c r="R33" s="390"/>
      <c r="S33" s="390"/>
      <c r="T33" s="216"/>
      <c r="U33" s="391" t="s">
        <v>
196</v>
      </c>
      <c r="V33" s="391"/>
      <c r="W33" s="390" t="s">
        <v>
195</v>
      </c>
      <c r="X33" s="390"/>
      <c r="Y33" s="390"/>
      <c r="Z33" s="390"/>
      <c r="AA33" s="390"/>
      <c r="AB33" s="390"/>
      <c r="AC33" s="390"/>
      <c r="AD33" s="390"/>
      <c r="AE33" s="390"/>
      <c r="AF33" s="390"/>
      <c r="AG33" s="390"/>
      <c r="AH33" s="390"/>
      <c r="AI33" s="390"/>
      <c r="AJ33" s="390"/>
      <c r="AK33" s="390"/>
      <c r="AL33" s="216"/>
      <c r="AM33" s="391" t="s">
        <v>
194</v>
      </c>
      <c r="AN33" s="391"/>
      <c r="AO33" s="390" t="s">
        <v>
195</v>
      </c>
      <c r="AP33" s="390"/>
      <c r="AQ33" s="390"/>
      <c r="AR33" s="390"/>
      <c r="AS33" s="390"/>
      <c r="AT33" s="390"/>
      <c r="AU33" s="390"/>
      <c r="AV33" s="390"/>
      <c r="AW33" s="390"/>
      <c r="AX33" s="390"/>
      <c r="AY33" s="390"/>
      <c r="AZ33" s="390"/>
      <c r="BA33" s="390"/>
      <c r="BB33" s="390"/>
      <c r="BC33" s="390"/>
      <c r="BD33" s="217"/>
      <c r="BE33" s="390" t="s">
        <v>
197</v>
      </c>
      <c r="BF33" s="390"/>
      <c r="BG33" s="390" t="s">
        <v>
198</v>
      </c>
      <c r="BH33" s="390"/>
      <c r="BI33" s="390"/>
      <c r="BJ33" s="390"/>
      <c r="BK33" s="390"/>
      <c r="BL33" s="390"/>
      <c r="BM33" s="390"/>
      <c r="BN33" s="390"/>
      <c r="BO33" s="390"/>
      <c r="BP33" s="390"/>
      <c r="BQ33" s="390"/>
      <c r="BR33" s="390"/>
      <c r="BS33" s="390"/>
      <c r="BT33" s="390"/>
      <c r="BU33" s="390"/>
      <c r="BV33" s="217"/>
      <c r="BW33" s="391" t="s">
        <v>
197</v>
      </c>
      <c r="BX33" s="391"/>
      <c r="BY33" s="390" t="s">
        <v>
199</v>
      </c>
      <c r="BZ33" s="390"/>
      <c r="CA33" s="390"/>
      <c r="CB33" s="390"/>
      <c r="CC33" s="390"/>
      <c r="CD33" s="390"/>
      <c r="CE33" s="390"/>
      <c r="CF33" s="390"/>
      <c r="CG33" s="390"/>
      <c r="CH33" s="390"/>
      <c r="CI33" s="390"/>
      <c r="CJ33" s="390"/>
      <c r="CK33" s="390"/>
      <c r="CL33" s="390"/>
      <c r="CM33" s="390"/>
      <c r="CN33" s="216"/>
      <c r="CO33" s="391" t="s">
        <v>
200</v>
      </c>
      <c r="CP33" s="391"/>
      <c r="CQ33" s="390" t="s">
        <v>
201</v>
      </c>
      <c r="CR33" s="390"/>
      <c r="CS33" s="390"/>
      <c r="CT33" s="390"/>
      <c r="CU33" s="390"/>
      <c r="CV33" s="390"/>
      <c r="CW33" s="390"/>
      <c r="CX33" s="390"/>
      <c r="CY33" s="390"/>
      <c r="CZ33" s="390"/>
      <c r="DA33" s="390"/>
      <c r="DB33" s="390"/>
      <c r="DC33" s="390"/>
      <c r="DD33" s="390"/>
      <c r="DE33" s="390"/>
      <c r="DF33" s="216"/>
      <c r="DG33" s="389" t="s">
        <v>
202</v>
      </c>
      <c r="DH33" s="389"/>
      <c r="DI33" s="218"/>
      <c r="DJ33" s="186"/>
      <c r="DK33" s="186"/>
      <c r="DL33" s="186"/>
      <c r="DM33" s="186"/>
      <c r="DN33" s="186"/>
      <c r="DO33" s="186"/>
    </row>
    <row r="34" spans="1:119" ht="32.25" customHeight="1" x14ac:dyDescent="0.25">
      <c r="A34" s="187"/>
      <c r="B34" s="213"/>
      <c r="C34" s="387">
        <f>
IF(E34="","",1)</f>
        <v>
1</v>
      </c>
      <c r="D34" s="387"/>
      <c r="E34" s="386" t="str">
        <f>
IF('各会計、関係団体の財政状況及び健全化判断比率'!B7="","",'各会計、関係団体の財政状況及び健全化判断比率'!B7)</f>
        <v>
一般会計</v>
      </c>
      <c r="F34" s="386"/>
      <c r="G34" s="386"/>
      <c r="H34" s="386"/>
      <c r="I34" s="386"/>
      <c r="J34" s="386"/>
      <c r="K34" s="386"/>
      <c r="L34" s="386"/>
      <c r="M34" s="386"/>
      <c r="N34" s="386"/>
      <c r="O34" s="386"/>
      <c r="P34" s="386"/>
      <c r="Q34" s="386"/>
      <c r="R34" s="386"/>
      <c r="S34" s="386"/>
      <c r="T34" s="214"/>
      <c r="U34" s="387">
        <f>
IF(W34="","",MAX(C34:D43)+1)</f>
        <v>
2</v>
      </c>
      <c r="V34" s="387"/>
      <c r="W34" s="386" t="str">
        <f>
IF('各会計、関係団体の財政状況及び健全化判断比率'!B28="","",'各会計、関係団体の財政状況及び健全化判断比率'!B28)</f>
        <v>
国民健康保険事業会計</v>
      </c>
      <c r="X34" s="386"/>
      <c r="Y34" s="386"/>
      <c r="Z34" s="386"/>
      <c r="AA34" s="386"/>
      <c r="AB34" s="386"/>
      <c r="AC34" s="386"/>
      <c r="AD34" s="386"/>
      <c r="AE34" s="386"/>
      <c r="AF34" s="386"/>
      <c r="AG34" s="386"/>
      <c r="AH34" s="386"/>
      <c r="AI34" s="386"/>
      <c r="AJ34" s="386"/>
      <c r="AK34" s="386"/>
      <c r="AL34" s="214"/>
      <c r="AM34" s="387" t="str">
        <f>
IF(AO34="","",MAX(C34:D43,U34:V43)+1)</f>
        <v/>
      </c>
      <c r="AN34" s="387"/>
      <c r="AO34" s="386"/>
      <c r="AP34" s="386"/>
      <c r="AQ34" s="386"/>
      <c r="AR34" s="386"/>
      <c r="AS34" s="386"/>
      <c r="AT34" s="386"/>
      <c r="AU34" s="386"/>
      <c r="AV34" s="386"/>
      <c r="AW34" s="386"/>
      <c r="AX34" s="386"/>
      <c r="AY34" s="386"/>
      <c r="AZ34" s="386"/>
      <c r="BA34" s="386"/>
      <c r="BB34" s="386"/>
      <c r="BC34" s="386"/>
      <c r="BD34" s="214"/>
      <c r="BE34" s="387" t="str">
        <f>
IF(BG34="","",MAX(C34:D43,U34:V43,AM34:AN43)+1)</f>
        <v/>
      </c>
      <c r="BF34" s="387"/>
      <c r="BG34" s="386"/>
      <c r="BH34" s="386"/>
      <c r="BI34" s="386"/>
      <c r="BJ34" s="386"/>
      <c r="BK34" s="386"/>
      <c r="BL34" s="386"/>
      <c r="BM34" s="386"/>
      <c r="BN34" s="386"/>
      <c r="BO34" s="386"/>
      <c r="BP34" s="386"/>
      <c r="BQ34" s="386"/>
      <c r="BR34" s="386"/>
      <c r="BS34" s="386"/>
      <c r="BT34" s="386"/>
      <c r="BU34" s="386"/>
      <c r="BV34" s="214"/>
      <c r="BW34" s="387">
        <f>
IF(BY34="","",MAX(C34:D43,U34:V43,AM34:AN43,BE34:BF43)+1)</f>
        <v>
5</v>
      </c>
      <c r="BX34" s="387"/>
      <c r="BY34" s="386" t="str">
        <f>
IF('各会計、関係団体の財政状況及び健全化判断比率'!B68="","",'各会計、関係団体の財政状況及び健全化判断比率'!B68)</f>
        <v>
特別区人事・厚生事務組合</v>
      </c>
      <c r="BZ34" s="386"/>
      <c r="CA34" s="386"/>
      <c r="CB34" s="386"/>
      <c r="CC34" s="386"/>
      <c r="CD34" s="386"/>
      <c r="CE34" s="386"/>
      <c r="CF34" s="386"/>
      <c r="CG34" s="386"/>
      <c r="CH34" s="386"/>
      <c r="CI34" s="386"/>
      <c r="CJ34" s="386"/>
      <c r="CK34" s="386"/>
      <c r="CL34" s="386"/>
      <c r="CM34" s="386"/>
      <c r="CN34" s="214"/>
      <c r="CO34" s="387">
        <f>
IF(CQ34="","",MAX(C34:D43,U34:V43,AM34:AN43,BE34:BF43,BW34:BX43)+1)</f>
        <v>
10</v>
      </c>
      <c r="CP34" s="387"/>
      <c r="CQ34" s="386" t="str">
        <f>
IF('各会計、関係団体の財政状況及び健全化判断比率'!BS7="","",'各会計、関係団体の財政状況及び健全化判断比率'!BS7)</f>
        <v>
渋谷都市整備公社</v>
      </c>
      <c r="CR34" s="386"/>
      <c r="CS34" s="386"/>
      <c r="CT34" s="386"/>
      <c r="CU34" s="386"/>
      <c r="CV34" s="386"/>
      <c r="CW34" s="386"/>
      <c r="CX34" s="386"/>
      <c r="CY34" s="386"/>
      <c r="CZ34" s="386"/>
      <c r="DA34" s="386"/>
      <c r="DB34" s="386"/>
      <c r="DC34" s="386"/>
      <c r="DD34" s="386"/>
      <c r="DE34" s="386"/>
      <c r="DF34" s="211"/>
      <c r="DG34" s="388" t="str">
        <f>
IF('各会計、関係団体の財政状況及び健全化判断比率'!BR7="","",'各会計、関係団体の財政状況及び健全化判断比率'!BR7)</f>
        <v>
○</v>
      </c>
      <c r="DH34" s="388"/>
      <c r="DI34" s="218"/>
      <c r="DJ34" s="186"/>
      <c r="DK34" s="186"/>
      <c r="DL34" s="186"/>
      <c r="DM34" s="186"/>
      <c r="DN34" s="186"/>
      <c r="DO34" s="186"/>
    </row>
    <row r="35" spans="1:119" ht="32.25" customHeight="1" x14ac:dyDescent="0.25">
      <c r="A35" s="187"/>
      <c r="B35" s="213"/>
      <c r="C35" s="387" t="str">
        <f>
IF(E35="","",C34+1)</f>
        <v/>
      </c>
      <c r="D35" s="387"/>
      <c r="E35" s="386" t="str">
        <f>
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
IF(W35="","",U34+1)</f>
        <v>
3</v>
      </c>
      <c r="V35" s="387"/>
      <c r="W35" s="386" t="str">
        <f>
IF('各会計、関係団体の財政状況及び健全化判断比率'!B29="","",'各会計、関係団体の財政状況及び健全化判断比率'!B29)</f>
        <v>
介護保険事業会計</v>
      </c>
      <c r="X35" s="386"/>
      <c r="Y35" s="386"/>
      <c r="Z35" s="386"/>
      <c r="AA35" s="386"/>
      <c r="AB35" s="386"/>
      <c r="AC35" s="386"/>
      <c r="AD35" s="386"/>
      <c r="AE35" s="386"/>
      <c r="AF35" s="386"/>
      <c r="AG35" s="386"/>
      <c r="AH35" s="386"/>
      <c r="AI35" s="386"/>
      <c r="AJ35" s="386"/>
      <c r="AK35" s="386"/>
      <c r="AL35" s="214"/>
      <c r="AM35" s="387" t="str">
        <f t="shared" ref="AM35:AM43" si="0">
IF(AO35="","",AM34+1)</f>
        <v/>
      </c>
      <c r="AN35" s="387"/>
      <c r="AO35" s="386"/>
      <c r="AP35" s="386"/>
      <c r="AQ35" s="386"/>
      <c r="AR35" s="386"/>
      <c r="AS35" s="386"/>
      <c r="AT35" s="386"/>
      <c r="AU35" s="386"/>
      <c r="AV35" s="386"/>
      <c r="AW35" s="386"/>
      <c r="AX35" s="386"/>
      <c r="AY35" s="386"/>
      <c r="AZ35" s="386"/>
      <c r="BA35" s="386"/>
      <c r="BB35" s="386"/>
      <c r="BC35" s="386"/>
      <c r="BD35" s="214"/>
      <c r="BE35" s="387" t="str">
        <f t="shared" ref="BE35:BE43" si="1">
IF(BG35="","",BE34+1)</f>
        <v/>
      </c>
      <c r="BF35" s="387"/>
      <c r="BG35" s="386"/>
      <c r="BH35" s="386"/>
      <c r="BI35" s="386"/>
      <c r="BJ35" s="386"/>
      <c r="BK35" s="386"/>
      <c r="BL35" s="386"/>
      <c r="BM35" s="386"/>
      <c r="BN35" s="386"/>
      <c r="BO35" s="386"/>
      <c r="BP35" s="386"/>
      <c r="BQ35" s="386"/>
      <c r="BR35" s="386"/>
      <c r="BS35" s="386"/>
      <c r="BT35" s="386"/>
      <c r="BU35" s="386"/>
      <c r="BV35" s="214"/>
      <c r="BW35" s="387">
        <f t="shared" ref="BW35:BW43" si="2">
IF(BY35="","",BW34+1)</f>
        <v>
6</v>
      </c>
      <c r="BX35" s="387"/>
      <c r="BY35" s="386" t="str">
        <f>
IF('各会計、関係団体の財政状況及び健全化判断比率'!B69="","",'各会計、関係団体の財政状況及び健全化判断比率'!B69)</f>
        <v>
特別区競馬組合</v>
      </c>
      <c r="BZ35" s="386"/>
      <c r="CA35" s="386"/>
      <c r="CB35" s="386"/>
      <c r="CC35" s="386"/>
      <c r="CD35" s="386"/>
      <c r="CE35" s="386"/>
      <c r="CF35" s="386"/>
      <c r="CG35" s="386"/>
      <c r="CH35" s="386"/>
      <c r="CI35" s="386"/>
      <c r="CJ35" s="386"/>
      <c r="CK35" s="386"/>
      <c r="CL35" s="386"/>
      <c r="CM35" s="386"/>
      <c r="CN35" s="214"/>
      <c r="CO35" s="387">
        <f t="shared" ref="CO35:CO43" si="3">
IF(CQ35="","",CO34+1)</f>
        <v>
11</v>
      </c>
      <c r="CP35" s="387"/>
      <c r="CQ35" s="386" t="str">
        <f>
IF('各会計、関係団体の財政状況及び健全化判断比率'!BS8="","",'各会計、関係団体の財政状況及び健全化判断比率'!BS8)</f>
        <v>
渋谷区観光協会</v>
      </c>
      <c r="CR35" s="386"/>
      <c r="CS35" s="386"/>
      <c r="CT35" s="386"/>
      <c r="CU35" s="386"/>
      <c r="CV35" s="386"/>
      <c r="CW35" s="386"/>
      <c r="CX35" s="386"/>
      <c r="CY35" s="386"/>
      <c r="CZ35" s="386"/>
      <c r="DA35" s="386"/>
      <c r="DB35" s="386"/>
      <c r="DC35" s="386"/>
      <c r="DD35" s="386"/>
      <c r="DE35" s="386"/>
      <c r="DF35" s="211"/>
      <c r="DG35" s="388" t="str">
        <f>
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25">
      <c r="A36" s="187"/>
      <c r="B36" s="213"/>
      <c r="C36" s="387" t="str">
        <f>
IF(E36="","",C35+1)</f>
        <v/>
      </c>
      <c r="D36" s="387"/>
      <c r="E36" s="386" t="str">
        <f>
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
IF(W36="","",U35+1)</f>
        <v>
4</v>
      </c>
      <c r="V36" s="387"/>
      <c r="W36" s="386" t="str">
        <f>
IF('各会計、関係団体の財政状況及び健全化判断比率'!B30="","",'各会計、関係団体の財政状況及び健全化判断比率'!B30)</f>
        <v>
後期高齢者医療事業会計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
7</v>
      </c>
      <c r="BX36" s="387"/>
      <c r="BY36" s="386" t="str">
        <f>
IF('各会計、関係団体の財政状況及び健全化判断比率'!B70="","",'各会計、関係団体の財政状況及び健全化判断比率'!B70)</f>
        <v>
東京二十三区清掃一部事務組合</v>
      </c>
      <c r="BZ36" s="386"/>
      <c r="CA36" s="386"/>
      <c r="CB36" s="386"/>
      <c r="CC36" s="386"/>
      <c r="CD36" s="386"/>
      <c r="CE36" s="386"/>
      <c r="CF36" s="386"/>
      <c r="CG36" s="386"/>
      <c r="CH36" s="386"/>
      <c r="CI36" s="386"/>
      <c r="CJ36" s="386"/>
      <c r="CK36" s="386"/>
      <c r="CL36" s="386"/>
      <c r="CM36" s="386"/>
      <c r="CN36" s="214"/>
      <c r="CO36" s="387">
        <f t="shared" si="3"/>
        <v>
12</v>
      </c>
      <c r="CP36" s="387"/>
      <c r="CQ36" s="386" t="str">
        <f>
IF('各会計、関係団体の財政状況及び健全化判断比率'!BS9="","",'各会計、関係団体の財政状況及び健全化判断比率'!BS9)</f>
        <v>
渋谷区美術振興財団</v>
      </c>
      <c r="CR36" s="386"/>
      <c r="CS36" s="386"/>
      <c r="CT36" s="386"/>
      <c r="CU36" s="386"/>
      <c r="CV36" s="386"/>
      <c r="CW36" s="386"/>
      <c r="CX36" s="386"/>
      <c r="CY36" s="386"/>
      <c r="CZ36" s="386"/>
      <c r="DA36" s="386"/>
      <c r="DB36" s="386"/>
      <c r="DC36" s="386"/>
      <c r="DD36" s="386"/>
      <c r="DE36" s="386"/>
      <c r="DF36" s="211"/>
      <c r="DG36" s="388" t="str">
        <f>
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25">
      <c r="A37" s="187"/>
      <c r="B37" s="213"/>
      <c r="C37" s="387" t="str">
        <f>
IF(E37="","",C36+1)</f>
        <v/>
      </c>
      <c r="D37" s="387"/>
      <c r="E37" s="386" t="str">
        <f>
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
8</v>
      </c>
      <c r="BX37" s="387"/>
      <c r="BY37" s="386" t="str">
        <f>
IF('各会計、関係団体の財政状況及び健全化判断比率'!B71="","",'各会計、関係団体の財政状況及び健全化判断比率'!B71)</f>
        <v>
東京都後期高齢者医療広域連合（一般会計）</v>
      </c>
      <c r="BZ37" s="386"/>
      <c r="CA37" s="386"/>
      <c r="CB37" s="386"/>
      <c r="CC37" s="386"/>
      <c r="CD37" s="386"/>
      <c r="CE37" s="386"/>
      <c r="CF37" s="386"/>
      <c r="CG37" s="386"/>
      <c r="CH37" s="386"/>
      <c r="CI37" s="386"/>
      <c r="CJ37" s="386"/>
      <c r="CK37" s="386"/>
      <c r="CL37" s="386"/>
      <c r="CM37" s="386"/>
      <c r="CN37" s="214"/>
      <c r="CO37" s="387">
        <f t="shared" si="3"/>
        <v>
13</v>
      </c>
      <c r="CP37" s="387"/>
      <c r="CQ37" s="386" t="str">
        <f>
IF('各会計、関係団体の財政状況及び健全化判断比率'!BS10="","",'各会計、関係団体の財政状況及び健全化判断比率'!BS10)</f>
        <v>
渋谷サービス公社</v>
      </c>
      <c r="CR37" s="386"/>
      <c r="CS37" s="386"/>
      <c r="CT37" s="386"/>
      <c r="CU37" s="386"/>
      <c r="CV37" s="386"/>
      <c r="CW37" s="386"/>
      <c r="CX37" s="386"/>
      <c r="CY37" s="386"/>
      <c r="CZ37" s="386"/>
      <c r="DA37" s="386"/>
      <c r="DB37" s="386"/>
      <c r="DC37" s="386"/>
      <c r="DD37" s="386"/>
      <c r="DE37" s="386"/>
      <c r="DF37" s="211"/>
      <c r="DG37" s="388" t="str">
        <f>
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25">
      <c r="A38" s="187"/>
      <c r="B38" s="213"/>
      <c r="C38" s="387" t="str">
        <f t="shared" ref="C38:C43" si="5">
IF(E38="","",C37+1)</f>
        <v/>
      </c>
      <c r="D38" s="387"/>
      <c r="E38" s="386" t="str">
        <f>
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
9</v>
      </c>
      <c r="BX38" s="387"/>
      <c r="BY38" s="386" t="str">
        <f>
IF('各会計、関係団体の財政状況及び健全化判断比率'!B72="","",'各会計、関係団体の財政状況及び健全化判断比率'!B72)</f>
        <v>
東京都後期高齢者医療広域連合
（後期高齢者医療特別会計）</v>
      </c>
      <c r="BZ38" s="386"/>
      <c r="CA38" s="386"/>
      <c r="CB38" s="386"/>
      <c r="CC38" s="386"/>
      <c r="CD38" s="386"/>
      <c r="CE38" s="386"/>
      <c r="CF38" s="386"/>
      <c r="CG38" s="386"/>
      <c r="CH38" s="386"/>
      <c r="CI38" s="386"/>
      <c r="CJ38" s="386"/>
      <c r="CK38" s="386"/>
      <c r="CL38" s="386"/>
      <c r="CM38" s="386"/>
      <c r="CN38" s="214"/>
      <c r="CO38" s="387">
        <f t="shared" si="3"/>
        <v>
14</v>
      </c>
      <c r="CP38" s="387"/>
      <c r="CQ38" s="386" t="str">
        <f>
IF('各会計、関係団体の財政状況及び健全化判断比率'!BS11="","",'各会計、関係団体の財政状況及び健全化判断比率'!BS11)</f>
        <v>
渋谷区土地開発公社</v>
      </c>
      <c r="CR38" s="386"/>
      <c r="CS38" s="386"/>
      <c r="CT38" s="386"/>
      <c r="CU38" s="386"/>
      <c r="CV38" s="386"/>
      <c r="CW38" s="386"/>
      <c r="CX38" s="386"/>
      <c r="CY38" s="386"/>
      <c r="CZ38" s="386"/>
      <c r="DA38" s="386"/>
      <c r="DB38" s="386"/>
      <c r="DC38" s="386"/>
      <c r="DD38" s="386"/>
      <c r="DE38" s="386"/>
      <c r="DF38" s="211"/>
      <c r="DG38" s="388" t="str">
        <f>
IF('各会計、関係団体の財政状況及び健全化判断比率'!BR11="","",'各会計、関係団体の財政状況及び健全化判断比率'!BR11)</f>
        <v>
〇</v>
      </c>
      <c r="DH38" s="388"/>
      <c r="DI38" s="218"/>
      <c r="DJ38" s="186"/>
      <c r="DK38" s="186"/>
      <c r="DL38" s="186"/>
      <c r="DM38" s="186"/>
      <c r="DN38" s="186"/>
      <c r="DO38" s="186"/>
    </row>
    <row r="39" spans="1:119" ht="32.25" customHeight="1" x14ac:dyDescent="0.25">
      <c r="A39" s="187"/>
      <c r="B39" s="213"/>
      <c r="C39" s="387" t="str">
        <f t="shared" si="5"/>
        <v/>
      </c>
      <c r="D39" s="387"/>
      <c r="E39" s="386" t="str">
        <f>
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t="str">
        <f t="shared" si="2"/>
        <v/>
      </c>
      <c r="BX39" s="387"/>
      <c r="BY39" s="386" t="str">
        <f>
IF('各会計、関係団体の財政状況及び健全化判断比率'!B73="","",'各会計、関係団体の財政状況及び健全化判断比率'!B73)</f>
        <v/>
      </c>
      <c r="BZ39" s="386"/>
      <c r="CA39" s="386"/>
      <c r="CB39" s="386"/>
      <c r="CC39" s="386"/>
      <c r="CD39" s="386"/>
      <c r="CE39" s="386"/>
      <c r="CF39" s="386"/>
      <c r="CG39" s="386"/>
      <c r="CH39" s="386"/>
      <c r="CI39" s="386"/>
      <c r="CJ39" s="386"/>
      <c r="CK39" s="386"/>
      <c r="CL39" s="386"/>
      <c r="CM39" s="386"/>
      <c r="CN39" s="214"/>
      <c r="CO39" s="387" t="str">
        <f t="shared" si="3"/>
        <v/>
      </c>
      <c r="CP39" s="387"/>
      <c r="CQ39" s="386" t="str">
        <f>
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
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25">
      <c r="A40" s="187"/>
      <c r="B40" s="213"/>
      <c r="C40" s="387" t="str">
        <f t="shared" si="5"/>
        <v/>
      </c>
      <c r="D40" s="387"/>
      <c r="E40" s="386" t="str">
        <f>
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
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t="str">
        <f t="shared" si="3"/>
        <v/>
      </c>
      <c r="CP40" s="387"/>
      <c r="CQ40" s="386" t="str">
        <f>
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
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25">
      <c r="A41" s="187"/>
      <c r="B41" s="213"/>
      <c r="C41" s="387" t="str">
        <f t="shared" si="5"/>
        <v/>
      </c>
      <c r="D41" s="387"/>
      <c r="E41" s="386" t="str">
        <f>
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
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
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
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25">
      <c r="A42" s="186"/>
      <c r="B42" s="213"/>
      <c r="C42" s="387" t="str">
        <f t="shared" si="5"/>
        <v/>
      </c>
      <c r="D42" s="387"/>
      <c r="E42" s="386" t="str">
        <f>
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
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
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
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25">
      <c r="A43" s="186"/>
      <c r="B43" s="213"/>
      <c r="C43" s="387" t="str">
        <f t="shared" si="5"/>
        <v/>
      </c>
      <c r="D43" s="387"/>
      <c r="E43" s="386" t="str">
        <f>
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
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
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
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3">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5">
      <c r="B46" s="186" t="s">
        <v>
203</v>
      </c>
      <c r="C46" s="186"/>
      <c r="D46" s="186"/>
      <c r="E46" s="186" t="s">
        <v>
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5">
      <c r="B47" s="186"/>
      <c r="C47" s="186"/>
      <c r="D47" s="186"/>
      <c r="E47" s="186" t="s">
        <v>
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5">
      <c r="B48" s="186"/>
      <c r="C48" s="186"/>
      <c r="D48" s="186"/>
      <c r="E48" s="186" t="s">
        <v>
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5">
      <c r="E49" s="222" t="s">
        <v>
207</v>
      </c>
    </row>
    <row r="50" spans="5:5" x14ac:dyDescent="0.25">
      <c r="E50" s="188" t="s">
        <v>
208</v>
      </c>
    </row>
    <row r="51" spans="5:5" x14ac:dyDescent="0.25">
      <c r="E51" s="188" t="s">
        <v>
209</v>
      </c>
    </row>
    <row r="52" spans="5:5" x14ac:dyDescent="0.25">
      <c r="E52" s="188" t="s">
        <v>
210</v>
      </c>
    </row>
    <row r="53" spans="5:5" x14ac:dyDescent="0.25"/>
    <row r="54" spans="5:5" x14ac:dyDescent="0.25"/>
    <row r="55" spans="5:5" x14ac:dyDescent="0.25"/>
    <row r="56" spans="5:5" x14ac:dyDescent="0.25"/>
  </sheetData>
  <sheetProtection algorithmName="SHA-512" hashValue="e/C56Er1MNXvZTxCXI5WX9GO8gR6F0AwLOGbkZ8DPhGohQLa7OWrAvANP1fzHCd38PD9rytTGlPPRLTixSK4mw==" saltValue="jg+zf9Rei65VV/Bz0He8g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25"/>
  <cols>
    <col min="1" max="1" width="6.53125" style="23" customWidth="1"/>
    <col min="2" max="2" width="11" style="23" customWidth="1"/>
    <col min="3" max="3" width="17" style="23" customWidth="1"/>
    <col min="4" max="5" width="16.531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
0</v>
      </c>
      <c r="K32" s="22"/>
      <c r="L32" s="22"/>
      <c r="M32" s="22"/>
      <c r="N32" s="22"/>
      <c r="O32" s="22"/>
      <c r="P32" s="22"/>
    </row>
    <row r="33" spans="1:16" ht="39" customHeight="1" thickBot="1" x14ac:dyDescent="0.35">
      <c r="A33" s="22"/>
      <c r="B33" s="25" t="s">
        <v>
6</v>
      </c>
      <c r="C33" s="26"/>
      <c r="D33" s="26"/>
      <c r="E33" s="27" t="s">
        <v>
2</v>
      </c>
      <c r="F33" s="28" t="s">
        <v>
550</v>
      </c>
      <c r="G33" s="29" t="s">
        <v>
551</v>
      </c>
      <c r="H33" s="29" t="s">
        <v>
552</v>
      </c>
      <c r="I33" s="29" t="s">
        <v>
553</v>
      </c>
      <c r="J33" s="30" t="s">
        <v>
554</v>
      </c>
      <c r="K33" s="22"/>
      <c r="L33" s="22"/>
      <c r="M33" s="22"/>
      <c r="N33" s="22"/>
      <c r="O33" s="22"/>
      <c r="P33" s="22"/>
    </row>
    <row r="34" spans="1:16" ht="39" customHeight="1" x14ac:dyDescent="0.25">
      <c r="A34" s="22"/>
      <c r="B34" s="31"/>
      <c r="C34" s="1234" t="s">
        <v>
557</v>
      </c>
      <c r="D34" s="1234"/>
      <c r="E34" s="1235"/>
      <c r="F34" s="32">
        <v>
11.36</v>
      </c>
      <c r="G34" s="33">
        <v>
14.29</v>
      </c>
      <c r="H34" s="33">
        <v>
17.86</v>
      </c>
      <c r="I34" s="33">
        <v>
15.08</v>
      </c>
      <c r="J34" s="34">
        <v>
11.82</v>
      </c>
      <c r="K34" s="22"/>
      <c r="L34" s="22"/>
      <c r="M34" s="22"/>
      <c r="N34" s="22"/>
      <c r="O34" s="22"/>
      <c r="P34" s="22"/>
    </row>
    <row r="35" spans="1:16" ht="39" customHeight="1" x14ac:dyDescent="0.25">
      <c r="A35" s="22"/>
      <c r="B35" s="35"/>
      <c r="C35" s="1228" t="s">
        <v>
558</v>
      </c>
      <c r="D35" s="1229"/>
      <c r="E35" s="1230"/>
      <c r="F35" s="36">
        <v>
1.31</v>
      </c>
      <c r="G35" s="37">
        <v>
0.96</v>
      </c>
      <c r="H35" s="37">
        <v>
1.1599999999999999</v>
      </c>
      <c r="I35" s="37">
        <v>
1.67</v>
      </c>
      <c r="J35" s="38">
        <v>
0.93</v>
      </c>
      <c r="K35" s="22"/>
      <c r="L35" s="22"/>
      <c r="M35" s="22"/>
      <c r="N35" s="22"/>
      <c r="O35" s="22"/>
      <c r="P35" s="22"/>
    </row>
    <row r="36" spans="1:16" ht="39" customHeight="1" x14ac:dyDescent="0.25">
      <c r="A36" s="22"/>
      <c r="B36" s="35"/>
      <c r="C36" s="1228" t="s">
        <v>
559</v>
      </c>
      <c r="D36" s="1229"/>
      <c r="E36" s="1230"/>
      <c r="F36" s="36">
        <v>
0.83</v>
      </c>
      <c r="G36" s="37">
        <v>
0.83</v>
      </c>
      <c r="H36" s="37">
        <v>
0.9</v>
      </c>
      <c r="I36" s="37">
        <v>
0.8</v>
      </c>
      <c r="J36" s="38">
        <v>
0.48</v>
      </c>
      <c r="K36" s="22"/>
      <c r="L36" s="22"/>
      <c r="M36" s="22"/>
      <c r="N36" s="22"/>
      <c r="O36" s="22"/>
      <c r="P36" s="22"/>
    </row>
    <row r="37" spans="1:16" ht="39" customHeight="1" x14ac:dyDescent="0.25">
      <c r="A37" s="22"/>
      <c r="B37" s="35"/>
      <c r="C37" s="1228" t="s">
        <v>
560</v>
      </c>
      <c r="D37" s="1229"/>
      <c r="E37" s="1230"/>
      <c r="F37" s="36">
        <v>
0.09</v>
      </c>
      <c r="G37" s="37">
        <v>
0.13</v>
      </c>
      <c r="H37" s="37">
        <v>
7.0000000000000007E-2</v>
      </c>
      <c r="I37" s="37">
        <v>
0.06</v>
      </c>
      <c r="J37" s="38">
        <v>
0.04</v>
      </c>
      <c r="K37" s="22"/>
      <c r="L37" s="22"/>
      <c r="M37" s="22"/>
      <c r="N37" s="22"/>
      <c r="O37" s="22"/>
      <c r="P37" s="22"/>
    </row>
    <row r="38" spans="1:16" ht="39" customHeight="1" x14ac:dyDescent="0.25">
      <c r="A38" s="22"/>
      <c r="B38" s="35"/>
      <c r="C38" s="1228"/>
      <c r="D38" s="1229"/>
      <c r="E38" s="1230"/>
      <c r="F38" s="36"/>
      <c r="G38" s="37"/>
      <c r="H38" s="37"/>
      <c r="I38" s="37"/>
      <c r="J38" s="38"/>
      <c r="K38" s="22"/>
      <c r="L38" s="22"/>
      <c r="M38" s="22"/>
      <c r="N38" s="22"/>
      <c r="O38" s="22"/>
      <c r="P38" s="22"/>
    </row>
    <row r="39" spans="1:16" ht="39" customHeight="1" x14ac:dyDescent="0.25">
      <c r="A39" s="22"/>
      <c r="B39" s="35"/>
      <c r="C39" s="1228"/>
      <c r="D39" s="1229"/>
      <c r="E39" s="1230"/>
      <c r="F39" s="36"/>
      <c r="G39" s="37"/>
      <c r="H39" s="37"/>
      <c r="I39" s="37"/>
      <c r="J39" s="38"/>
      <c r="K39" s="22"/>
      <c r="L39" s="22"/>
      <c r="M39" s="22"/>
      <c r="N39" s="22"/>
      <c r="O39" s="22"/>
      <c r="P39" s="22"/>
    </row>
    <row r="40" spans="1:16" ht="39" customHeight="1" x14ac:dyDescent="0.25">
      <c r="A40" s="22"/>
      <c r="B40" s="35"/>
      <c r="C40" s="1228"/>
      <c r="D40" s="1229"/>
      <c r="E40" s="1230"/>
      <c r="F40" s="36"/>
      <c r="G40" s="37"/>
      <c r="H40" s="37"/>
      <c r="I40" s="37"/>
      <c r="J40" s="38"/>
      <c r="K40" s="22"/>
      <c r="L40" s="22"/>
      <c r="M40" s="22"/>
      <c r="N40" s="22"/>
      <c r="O40" s="22"/>
      <c r="P40" s="22"/>
    </row>
    <row r="41" spans="1:16" ht="39" customHeight="1" x14ac:dyDescent="0.25">
      <c r="A41" s="22"/>
      <c r="B41" s="35"/>
      <c r="C41" s="1228"/>
      <c r="D41" s="1229"/>
      <c r="E41" s="1230"/>
      <c r="F41" s="36"/>
      <c r="G41" s="37"/>
      <c r="H41" s="37"/>
      <c r="I41" s="37"/>
      <c r="J41" s="38"/>
      <c r="K41" s="22"/>
      <c r="L41" s="22"/>
      <c r="M41" s="22"/>
      <c r="N41" s="22"/>
      <c r="O41" s="22"/>
      <c r="P41" s="22"/>
    </row>
    <row r="42" spans="1:16" ht="39" customHeight="1" x14ac:dyDescent="0.25">
      <c r="A42" s="22"/>
      <c r="B42" s="39"/>
      <c r="C42" s="1228" t="s">
        <v>
561</v>
      </c>
      <c r="D42" s="1229"/>
      <c r="E42" s="1230"/>
      <c r="F42" s="36" t="s">
        <v>
508</v>
      </c>
      <c r="G42" s="37" t="s">
        <v>
508</v>
      </c>
      <c r="H42" s="37" t="s">
        <v>
508</v>
      </c>
      <c r="I42" s="37" t="s">
        <v>
508</v>
      </c>
      <c r="J42" s="38" t="s">
        <v>
508</v>
      </c>
      <c r="K42" s="22"/>
      <c r="L42" s="22"/>
      <c r="M42" s="22"/>
      <c r="N42" s="22"/>
      <c r="O42" s="22"/>
      <c r="P42" s="22"/>
    </row>
    <row r="43" spans="1:16" ht="39" customHeight="1" thickBot="1" x14ac:dyDescent="0.3">
      <c r="A43" s="22"/>
      <c r="B43" s="40"/>
      <c r="C43" s="1231" t="s">
        <v>
562</v>
      </c>
      <c r="D43" s="1232"/>
      <c r="E43" s="1233"/>
      <c r="F43" s="41" t="s">
        <v>
508</v>
      </c>
      <c r="G43" s="42" t="s">
        <v>
508</v>
      </c>
      <c r="H43" s="42" t="s">
        <v>
508</v>
      </c>
      <c r="I43" s="42" t="s">
        <v>
508</v>
      </c>
      <c r="J43" s="43" t="s">
        <v>
508</v>
      </c>
      <c r="K43" s="22"/>
      <c r="L43" s="22"/>
      <c r="M43" s="22"/>
      <c r="N43" s="22"/>
      <c r="O43" s="22"/>
      <c r="P43" s="22"/>
    </row>
    <row r="44" spans="1:16" ht="39" customHeight="1" x14ac:dyDescent="0.25">
      <c r="A44" s="22"/>
      <c r="B44" s="44" t="s">
        <v>
7</v>
      </c>
      <c r="C44" s="45"/>
      <c r="D44" s="46"/>
      <c r="E44" s="46"/>
      <c r="F44" s="47"/>
      <c r="G44" s="47"/>
      <c r="H44" s="47"/>
      <c r="I44" s="47"/>
      <c r="J44" s="47"/>
      <c r="K44" s="22"/>
      <c r="L44" s="22"/>
      <c r="M44" s="22"/>
      <c r="N44" s="22"/>
      <c r="O44" s="22"/>
      <c r="P44" s="22"/>
    </row>
    <row r="45" spans="1:16" ht="18" customHeight="1" x14ac:dyDescent="0.25">
      <c r="A45" s="22"/>
      <c r="B45" s="22"/>
      <c r="C45" s="22"/>
      <c r="D45" s="22"/>
      <c r="E45" s="22"/>
      <c r="F45" s="22"/>
      <c r="G45" s="22"/>
      <c r="H45" s="22"/>
      <c r="I45" s="22"/>
      <c r="J45" s="22"/>
      <c r="K45" s="22"/>
      <c r="L45" s="22"/>
      <c r="M45" s="22"/>
      <c r="N45" s="22"/>
      <c r="O45" s="22"/>
      <c r="P45" s="22"/>
    </row>
  </sheetData>
  <sheetProtection algorithmName="SHA-512" hashValue="j5N84zi74IrbVAyahUPsQiD6cGSrHZ4Lthhkj0GzOtpstCdhK2QGojczbRTVvqdP2krfRRNww3ZW/IwvTiCiDQ==" saltValue="OnhDU6qJqXirkLMpo59c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25"/>
  <cols>
    <col min="1" max="1" width="6.53125" style="49" customWidth="1"/>
    <col min="2" max="3" width="10.86328125" style="49" customWidth="1"/>
    <col min="4" max="4" width="10" style="49" customWidth="1"/>
    <col min="5" max="10" width="11" style="49" customWidth="1"/>
    <col min="11" max="15" width="13.1328125" style="49" customWidth="1"/>
    <col min="16" max="21" width="11.46484375" style="49" customWidth="1"/>
    <col min="22" max="16384" width="0" style="49" hidden="1"/>
  </cols>
  <sheetData>
    <row r="1" spans="1:21" ht="13.5" customHeight="1" x14ac:dyDescent="0.25">
      <c r="A1" s="48"/>
      <c r="B1" s="48"/>
      <c r="C1" s="48"/>
      <c r="D1" s="48"/>
      <c r="E1" s="48"/>
      <c r="F1" s="48"/>
      <c r="G1" s="48"/>
      <c r="H1" s="48"/>
      <c r="I1" s="48"/>
      <c r="J1" s="48"/>
      <c r="K1" s="48"/>
      <c r="L1" s="48"/>
      <c r="M1" s="48"/>
      <c r="N1" s="48"/>
      <c r="O1" s="48"/>
      <c r="P1" s="48"/>
      <c r="Q1" s="48"/>
      <c r="R1" s="48"/>
      <c r="S1" s="48"/>
      <c r="T1" s="48"/>
      <c r="U1" s="48"/>
    </row>
    <row r="2" spans="1:21" ht="13.5" customHeight="1" x14ac:dyDescent="0.25">
      <c r="A2" s="48"/>
      <c r="B2" s="48"/>
      <c r="C2" s="48"/>
      <c r="D2" s="48"/>
      <c r="E2" s="48"/>
      <c r="F2" s="48"/>
      <c r="G2" s="48"/>
      <c r="H2" s="48"/>
      <c r="I2" s="48"/>
      <c r="J2" s="48"/>
      <c r="K2" s="48"/>
      <c r="L2" s="48"/>
      <c r="M2" s="48"/>
      <c r="N2" s="48"/>
      <c r="O2" s="48"/>
      <c r="P2" s="48"/>
      <c r="Q2" s="48"/>
      <c r="R2" s="48"/>
      <c r="S2" s="48"/>
      <c r="T2" s="48"/>
      <c r="U2" s="48"/>
    </row>
    <row r="3" spans="1:21" ht="13.5" customHeight="1" x14ac:dyDescent="0.25">
      <c r="A3" s="48"/>
      <c r="B3" s="48"/>
      <c r="C3" s="48"/>
      <c r="D3" s="48"/>
      <c r="E3" s="48"/>
      <c r="F3" s="48"/>
      <c r="G3" s="48"/>
      <c r="H3" s="48"/>
      <c r="I3" s="48"/>
      <c r="J3" s="48"/>
      <c r="K3" s="48"/>
      <c r="L3" s="48"/>
      <c r="M3" s="48"/>
      <c r="N3" s="48"/>
      <c r="O3" s="48"/>
      <c r="P3" s="48"/>
      <c r="Q3" s="48"/>
      <c r="R3" s="48"/>
      <c r="S3" s="48"/>
      <c r="T3" s="48"/>
      <c r="U3" s="48"/>
    </row>
    <row r="4" spans="1:21" ht="13.5" customHeight="1" x14ac:dyDescent="0.25">
      <c r="A4" s="48"/>
      <c r="B4" s="48"/>
      <c r="C4" s="48"/>
      <c r="D4" s="48"/>
      <c r="E4" s="48"/>
      <c r="F4" s="48"/>
      <c r="G4" s="48"/>
      <c r="H4" s="48"/>
      <c r="I4" s="48"/>
      <c r="J4" s="48"/>
      <c r="K4" s="48"/>
      <c r="L4" s="48"/>
      <c r="M4" s="48"/>
      <c r="N4" s="48"/>
      <c r="O4" s="48"/>
      <c r="P4" s="48"/>
      <c r="Q4" s="48"/>
      <c r="R4" s="48"/>
      <c r="S4" s="48"/>
      <c r="T4" s="48"/>
      <c r="U4" s="48"/>
    </row>
    <row r="5" spans="1:21" ht="13.5" customHeight="1" x14ac:dyDescent="0.25">
      <c r="A5" s="48"/>
      <c r="B5" s="48"/>
      <c r="C5" s="48"/>
      <c r="D5" s="48"/>
      <c r="E5" s="48"/>
      <c r="F5" s="48"/>
      <c r="G5" s="48"/>
      <c r="H5" s="48"/>
      <c r="I5" s="48"/>
      <c r="J5" s="48"/>
      <c r="K5" s="48"/>
      <c r="L5" s="48"/>
      <c r="M5" s="48"/>
      <c r="N5" s="48"/>
      <c r="O5" s="48"/>
      <c r="P5" s="48"/>
      <c r="Q5" s="48"/>
      <c r="R5" s="48"/>
      <c r="S5" s="48"/>
      <c r="T5" s="48"/>
      <c r="U5" s="48"/>
    </row>
    <row r="6" spans="1:21" ht="13.5" customHeight="1" x14ac:dyDescent="0.25">
      <c r="A6" s="48"/>
      <c r="B6" s="48"/>
      <c r="C6" s="48"/>
      <c r="D6" s="48"/>
      <c r="E6" s="48"/>
      <c r="F6" s="48"/>
      <c r="G6" s="48"/>
      <c r="H6" s="48"/>
      <c r="I6" s="48"/>
      <c r="J6" s="48"/>
      <c r="K6" s="48"/>
      <c r="L6" s="48"/>
      <c r="M6" s="48"/>
      <c r="N6" s="48"/>
      <c r="O6" s="48"/>
      <c r="P6" s="48"/>
      <c r="Q6" s="48"/>
      <c r="R6" s="48"/>
      <c r="S6" s="48"/>
      <c r="T6" s="48"/>
      <c r="U6" s="48"/>
    </row>
    <row r="7" spans="1:21" ht="13.5" customHeight="1" x14ac:dyDescent="0.25">
      <c r="A7" s="48"/>
      <c r="B7" s="48"/>
      <c r="C7" s="48"/>
      <c r="D7" s="48"/>
      <c r="E7" s="48"/>
      <c r="F7" s="48"/>
      <c r="G7" s="48"/>
      <c r="H7" s="48"/>
      <c r="I7" s="48"/>
      <c r="J7" s="48"/>
      <c r="K7" s="48"/>
      <c r="L7" s="48"/>
      <c r="M7" s="48"/>
      <c r="N7" s="48"/>
      <c r="O7" s="48"/>
      <c r="P7" s="48"/>
      <c r="Q7" s="48"/>
      <c r="R7" s="48"/>
      <c r="S7" s="48"/>
      <c r="T7" s="48"/>
      <c r="U7" s="48"/>
    </row>
    <row r="8" spans="1:21" ht="13.5" customHeight="1" x14ac:dyDescent="0.25">
      <c r="A8" s="48"/>
      <c r="B8" s="48"/>
      <c r="C8" s="48"/>
      <c r="D8" s="48"/>
      <c r="E8" s="48"/>
      <c r="F8" s="48"/>
      <c r="G8" s="48"/>
      <c r="H8" s="48"/>
      <c r="I8" s="48"/>
      <c r="J8" s="48"/>
      <c r="K8" s="48"/>
      <c r="L8" s="48"/>
      <c r="M8" s="48"/>
      <c r="N8" s="48"/>
      <c r="O8" s="48"/>
      <c r="P8" s="48"/>
      <c r="Q8" s="48"/>
      <c r="R8" s="48"/>
      <c r="S8" s="48"/>
      <c r="T8" s="48"/>
      <c r="U8" s="48"/>
    </row>
    <row r="9" spans="1:21" ht="13.5" customHeight="1" x14ac:dyDescent="0.25">
      <c r="A9" s="48"/>
      <c r="B9" s="48"/>
      <c r="C9" s="48"/>
      <c r="D9" s="48"/>
      <c r="E9" s="48"/>
      <c r="F9" s="48"/>
      <c r="G9" s="48"/>
      <c r="H9" s="48"/>
      <c r="I9" s="48"/>
      <c r="J9" s="48"/>
      <c r="K9" s="48"/>
      <c r="L9" s="48"/>
      <c r="M9" s="48"/>
      <c r="N9" s="48"/>
      <c r="O9" s="48"/>
      <c r="P9" s="48"/>
      <c r="Q9" s="48"/>
      <c r="R9" s="48"/>
      <c r="S9" s="48"/>
      <c r="T9" s="48"/>
      <c r="U9" s="48"/>
    </row>
    <row r="10" spans="1:21" ht="13.5" customHeight="1" x14ac:dyDescent="0.2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3">
      <c r="A43" s="48"/>
      <c r="B43" s="48"/>
      <c r="C43" s="48"/>
      <c r="D43" s="48"/>
      <c r="E43" s="48"/>
      <c r="F43" s="48"/>
      <c r="G43" s="48"/>
      <c r="H43" s="48"/>
      <c r="I43" s="48"/>
      <c r="J43" s="48"/>
      <c r="K43" s="48"/>
      <c r="L43" s="48"/>
      <c r="M43" s="48"/>
      <c r="N43" s="48"/>
      <c r="O43" s="50" t="s">
        <v>
8</v>
      </c>
      <c r="P43" s="48"/>
      <c r="Q43" s="48"/>
      <c r="R43" s="48"/>
      <c r="S43" s="48"/>
      <c r="T43" s="48"/>
      <c r="U43" s="48"/>
    </row>
    <row r="44" spans="1:21" ht="30.75" customHeight="1" thickBot="1" x14ac:dyDescent="0.35">
      <c r="A44" s="48"/>
      <c r="B44" s="51" t="s">
        <v>
9</v>
      </c>
      <c r="C44" s="52"/>
      <c r="D44" s="52"/>
      <c r="E44" s="53"/>
      <c r="F44" s="53"/>
      <c r="G44" s="53"/>
      <c r="H44" s="53"/>
      <c r="I44" s="53"/>
      <c r="J44" s="54" t="s">
        <v>
2</v>
      </c>
      <c r="K44" s="55" t="s">
        <v>
550</v>
      </c>
      <c r="L44" s="56" t="s">
        <v>
551</v>
      </c>
      <c r="M44" s="56" t="s">
        <v>
552</v>
      </c>
      <c r="N44" s="56" t="s">
        <v>
553</v>
      </c>
      <c r="O44" s="57" t="s">
        <v>
554</v>
      </c>
      <c r="P44" s="48"/>
      <c r="Q44" s="48"/>
      <c r="R44" s="48"/>
      <c r="S44" s="48"/>
      <c r="T44" s="48"/>
      <c r="U44" s="48"/>
    </row>
    <row r="45" spans="1:21" ht="30.75" customHeight="1" x14ac:dyDescent="0.25">
      <c r="A45" s="48"/>
      <c r="B45" s="1254" t="s">
        <v>
10</v>
      </c>
      <c r="C45" s="1255"/>
      <c r="D45" s="58"/>
      <c r="E45" s="1260" t="s">
        <v>
11</v>
      </c>
      <c r="F45" s="1260"/>
      <c r="G45" s="1260"/>
      <c r="H45" s="1260"/>
      <c r="I45" s="1260"/>
      <c r="J45" s="1261"/>
      <c r="K45" s="59">
        <v>
2433</v>
      </c>
      <c r="L45" s="60">
        <v>
2432</v>
      </c>
      <c r="M45" s="60">
        <v>
2078</v>
      </c>
      <c r="N45" s="60">
        <v>
1882</v>
      </c>
      <c r="O45" s="61">
        <v>
1775</v>
      </c>
      <c r="P45" s="48"/>
      <c r="Q45" s="48"/>
      <c r="R45" s="48"/>
      <c r="S45" s="48"/>
      <c r="T45" s="48"/>
      <c r="U45" s="48"/>
    </row>
    <row r="46" spans="1:21" ht="30.75" customHeight="1" x14ac:dyDescent="0.25">
      <c r="A46" s="48"/>
      <c r="B46" s="1256"/>
      <c r="C46" s="1257"/>
      <c r="D46" s="62"/>
      <c r="E46" s="1238" t="s">
        <v>
12</v>
      </c>
      <c r="F46" s="1238"/>
      <c r="G46" s="1238"/>
      <c r="H46" s="1238"/>
      <c r="I46" s="1238"/>
      <c r="J46" s="1239"/>
      <c r="K46" s="63" t="s">
        <v>
508</v>
      </c>
      <c r="L46" s="64" t="s">
        <v>
508</v>
      </c>
      <c r="M46" s="64" t="s">
        <v>
508</v>
      </c>
      <c r="N46" s="64" t="s">
        <v>
508</v>
      </c>
      <c r="O46" s="65" t="s">
        <v>
508</v>
      </c>
      <c r="P46" s="48"/>
      <c r="Q46" s="48"/>
      <c r="R46" s="48"/>
      <c r="S46" s="48"/>
      <c r="T46" s="48"/>
      <c r="U46" s="48"/>
    </row>
    <row r="47" spans="1:21" ht="30.75" customHeight="1" x14ac:dyDescent="0.25">
      <c r="A47" s="48"/>
      <c r="B47" s="1256"/>
      <c r="C47" s="1257"/>
      <c r="D47" s="62"/>
      <c r="E47" s="1238" t="s">
        <v>
13</v>
      </c>
      <c r="F47" s="1238"/>
      <c r="G47" s="1238"/>
      <c r="H47" s="1238"/>
      <c r="I47" s="1238"/>
      <c r="J47" s="1239"/>
      <c r="K47" s="63" t="s">
        <v>
508</v>
      </c>
      <c r="L47" s="64" t="s">
        <v>
508</v>
      </c>
      <c r="M47" s="64" t="s">
        <v>
508</v>
      </c>
      <c r="N47" s="64" t="s">
        <v>
508</v>
      </c>
      <c r="O47" s="65" t="s">
        <v>
508</v>
      </c>
      <c r="P47" s="48"/>
      <c r="Q47" s="48"/>
      <c r="R47" s="48"/>
      <c r="S47" s="48"/>
      <c r="T47" s="48"/>
      <c r="U47" s="48"/>
    </row>
    <row r="48" spans="1:21" ht="30.75" customHeight="1" x14ac:dyDescent="0.25">
      <c r="A48" s="48"/>
      <c r="B48" s="1256"/>
      <c r="C48" s="1257"/>
      <c r="D48" s="62"/>
      <c r="E48" s="1238" t="s">
        <v>
14</v>
      </c>
      <c r="F48" s="1238"/>
      <c r="G48" s="1238"/>
      <c r="H48" s="1238"/>
      <c r="I48" s="1238"/>
      <c r="J48" s="1239"/>
      <c r="K48" s="63" t="s">
        <v>
508</v>
      </c>
      <c r="L48" s="64" t="s">
        <v>
508</v>
      </c>
      <c r="M48" s="64" t="s">
        <v>
508</v>
      </c>
      <c r="N48" s="64" t="s">
        <v>
508</v>
      </c>
      <c r="O48" s="65" t="s">
        <v>
508</v>
      </c>
      <c r="P48" s="48"/>
      <c r="Q48" s="48"/>
      <c r="R48" s="48"/>
      <c r="S48" s="48"/>
      <c r="T48" s="48"/>
      <c r="U48" s="48"/>
    </row>
    <row r="49" spans="1:21" ht="30.75" customHeight="1" x14ac:dyDescent="0.25">
      <c r="A49" s="48"/>
      <c r="B49" s="1256"/>
      <c r="C49" s="1257"/>
      <c r="D49" s="62"/>
      <c r="E49" s="1238" t="s">
        <v>
15</v>
      </c>
      <c r="F49" s="1238"/>
      <c r="G49" s="1238"/>
      <c r="H49" s="1238"/>
      <c r="I49" s="1238"/>
      <c r="J49" s="1239"/>
      <c r="K49" s="63">
        <v>
145</v>
      </c>
      <c r="L49" s="64">
        <v>
92</v>
      </c>
      <c r="M49" s="64">
        <v>
82</v>
      </c>
      <c r="N49" s="64">
        <v>
89</v>
      </c>
      <c r="O49" s="65">
        <v>
93</v>
      </c>
      <c r="P49" s="48"/>
      <c r="Q49" s="48"/>
      <c r="R49" s="48"/>
      <c r="S49" s="48"/>
      <c r="T49" s="48"/>
      <c r="U49" s="48"/>
    </row>
    <row r="50" spans="1:21" ht="30.75" customHeight="1" x14ac:dyDescent="0.25">
      <c r="A50" s="48"/>
      <c r="B50" s="1256"/>
      <c r="C50" s="1257"/>
      <c r="D50" s="62"/>
      <c r="E50" s="1238" t="s">
        <v>
16</v>
      </c>
      <c r="F50" s="1238"/>
      <c r="G50" s="1238"/>
      <c r="H50" s="1238"/>
      <c r="I50" s="1238"/>
      <c r="J50" s="1239"/>
      <c r="K50" s="63">
        <v>
158</v>
      </c>
      <c r="L50" s="64">
        <v>
158</v>
      </c>
      <c r="M50" s="64">
        <v>
6</v>
      </c>
      <c r="N50" s="64">
        <v>
6</v>
      </c>
      <c r="O50" s="65" t="s">
        <v>
508</v>
      </c>
      <c r="P50" s="48"/>
      <c r="Q50" s="48"/>
      <c r="R50" s="48"/>
      <c r="S50" s="48"/>
      <c r="T50" s="48"/>
      <c r="U50" s="48"/>
    </row>
    <row r="51" spans="1:21" ht="30.75" customHeight="1" x14ac:dyDescent="0.25">
      <c r="A51" s="48"/>
      <c r="B51" s="1258"/>
      <c r="C51" s="1259"/>
      <c r="D51" s="66"/>
      <c r="E51" s="1238" t="s">
        <v>
17</v>
      </c>
      <c r="F51" s="1238"/>
      <c r="G51" s="1238"/>
      <c r="H51" s="1238"/>
      <c r="I51" s="1238"/>
      <c r="J51" s="1239"/>
      <c r="K51" s="63" t="s">
        <v>
508</v>
      </c>
      <c r="L51" s="64" t="s">
        <v>
508</v>
      </c>
      <c r="M51" s="64" t="s">
        <v>
508</v>
      </c>
      <c r="N51" s="64" t="s">
        <v>
508</v>
      </c>
      <c r="O51" s="65" t="s">
        <v>
508</v>
      </c>
      <c r="P51" s="48"/>
      <c r="Q51" s="48"/>
      <c r="R51" s="48"/>
      <c r="S51" s="48"/>
      <c r="T51" s="48"/>
      <c r="U51" s="48"/>
    </row>
    <row r="52" spans="1:21" ht="30.75" customHeight="1" x14ac:dyDescent="0.25">
      <c r="A52" s="48"/>
      <c r="B52" s="1236" t="s">
        <v>
18</v>
      </c>
      <c r="C52" s="1237"/>
      <c r="D52" s="66"/>
      <c r="E52" s="1238" t="s">
        <v>
19</v>
      </c>
      <c r="F52" s="1238"/>
      <c r="G52" s="1238"/>
      <c r="H52" s="1238"/>
      <c r="I52" s="1238"/>
      <c r="J52" s="1239"/>
      <c r="K52" s="63">
        <v>
4730</v>
      </c>
      <c r="L52" s="64">
        <v>
4576</v>
      </c>
      <c r="M52" s="64">
        <v>
4377</v>
      </c>
      <c r="N52" s="64">
        <v>
4230</v>
      </c>
      <c r="O52" s="65">
        <v>
4155</v>
      </c>
      <c r="P52" s="48"/>
      <c r="Q52" s="48"/>
      <c r="R52" s="48"/>
      <c r="S52" s="48"/>
      <c r="T52" s="48"/>
      <c r="U52" s="48"/>
    </row>
    <row r="53" spans="1:21" ht="30.75" customHeight="1" thickBot="1" x14ac:dyDescent="0.3">
      <c r="A53" s="48"/>
      <c r="B53" s="1240" t="s">
        <v>
20</v>
      </c>
      <c r="C53" s="1241"/>
      <c r="D53" s="67"/>
      <c r="E53" s="1242" t="s">
        <v>
21</v>
      </c>
      <c r="F53" s="1242"/>
      <c r="G53" s="1242"/>
      <c r="H53" s="1242"/>
      <c r="I53" s="1242"/>
      <c r="J53" s="1243"/>
      <c r="K53" s="68">
        <v>
-1994</v>
      </c>
      <c r="L53" s="69">
        <v>
-1894</v>
      </c>
      <c r="M53" s="69">
        <v>
-2211</v>
      </c>
      <c r="N53" s="69">
        <v>
-2253</v>
      </c>
      <c r="O53" s="70">
        <v>
-2287</v>
      </c>
      <c r="P53" s="48"/>
      <c r="Q53" s="48"/>
      <c r="R53" s="48"/>
      <c r="S53" s="48"/>
      <c r="T53" s="48"/>
      <c r="U53" s="48"/>
    </row>
    <row r="54" spans="1:21" ht="24" customHeight="1" x14ac:dyDescent="0.3">
      <c r="A54" s="48"/>
      <c r="B54" s="71" t="s">
        <v>
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35">
      <c r="A55" s="48"/>
      <c r="B55" s="72" t="s">
        <v>
23</v>
      </c>
      <c r="C55" s="73"/>
      <c r="D55" s="73"/>
      <c r="E55" s="73"/>
      <c r="F55" s="73"/>
      <c r="G55" s="73"/>
      <c r="H55" s="73"/>
      <c r="I55" s="73"/>
      <c r="J55" s="73"/>
      <c r="K55" s="74"/>
      <c r="L55" s="74"/>
      <c r="M55" s="74"/>
      <c r="N55" s="74"/>
      <c r="O55" s="75" t="s">
        <v>
563</v>
      </c>
      <c r="P55" s="48"/>
      <c r="Q55" s="48"/>
      <c r="R55" s="48"/>
      <c r="S55" s="48"/>
      <c r="T55" s="48"/>
      <c r="U55" s="48"/>
    </row>
    <row r="56" spans="1:21" ht="31.5" customHeight="1" thickBot="1" x14ac:dyDescent="0.35">
      <c r="A56" s="48"/>
      <c r="B56" s="76"/>
      <c r="C56" s="77"/>
      <c r="D56" s="77"/>
      <c r="E56" s="78"/>
      <c r="F56" s="78"/>
      <c r="G56" s="78"/>
      <c r="H56" s="78"/>
      <c r="I56" s="78"/>
      <c r="J56" s="79" t="s">
        <v>
2</v>
      </c>
      <c r="K56" s="80" t="s">
        <v>
564</v>
      </c>
      <c r="L56" s="81" t="s">
        <v>
565</v>
      </c>
      <c r="M56" s="81" t="s">
        <v>
566</v>
      </c>
      <c r="N56" s="81" t="s">
        <v>
567</v>
      </c>
      <c r="O56" s="82" t="s">
        <v>
568</v>
      </c>
      <c r="P56" s="48"/>
      <c r="Q56" s="48"/>
      <c r="R56" s="48"/>
      <c r="S56" s="48"/>
      <c r="T56" s="48"/>
      <c r="U56" s="48"/>
    </row>
    <row r="57" spans="1:21" ht="31.5" customHeight="1" x14ac:dyDescent="0.25">
      <c r="B57" s="1244" t="s">
        <v>
24</v>
      </c>
      <c r="C57" s="1245"/>
      <c r="D57" s="1248" t="s">
        <v>
25</v>
      </c>
      <c r="E57" s="1249"/>
      <c r="F57" s="1249"/>
      <c r="G57" s="1249"/>
      <c r="H57" s="1249"/>
      <c r="I57" s="1249"/>
      <c r="J57" s="1250"/>
      <c r="K57" s="83" t="s">
        <v>
589</v>
      </c>
      <c r="L57" s="84" t="s">
        <v>
589</v>
      </c>
      <c r="M57" s="84" t="s">
        <v>
589</v>
      </c>
      <c r="N57" s="84" t="s">
        <v>
589</v>
      </c>
      <c r="O57" s="85" t="s">
        <v>
589</v>
      </c>
    </row>
    <row r="58" spans="1:21" ht="31.5" customHeight="1" thickBot="1" x14ac:dyDescent="0.3">
      <c r="B58" s="1246"/>
      <c r="C58" s="1247"/>
      <c r="D58" s="1251" t="s">
        <v>
26</v>
      </c>
      <c r="E58" s="1252"/>
      <c r="F58" s="1252"/>
      <c r="G58" s="1252"/>
      <c r="H58" s="1252"/>
      <c r="I58" s="1252"/>
      <c r="J58" s="1253"/>
      <c r="K58" s="86" t="s">
        <v>
589</v>
      </c>
      <c r="L58" s="87" t="s">
        <v>
589</v>
      </c>
      <c r="M58" s="87" t="s">
        <v>
589</v>
      </c>
      <c r="N58" s="87" t="s">
        <v>
589</v>
      </c>
      <c r="O58" s="88" t="s">
        <v>
589</v>
      </c>
    </row>
    <row r="59" spans="1:21" ht="24" customHeight="1" x14ac:dyDescent="0.25">
      <c r="B59" s="89"/>
      <c r="C59" s="89"/>
      <c r="D59" s="90" t="s">
        <v>
27</v>
      </c>
      <c r="E59" s="91"/>
      <c r="F59" s="91"/>
      <c r="G59" s="91"/>
      <c r="H59" s="91"/>
      <c r="I59" s="91"/>
      <c r="J59" s="91"/>
      <c r="K59" s="91"/>
      <c r="L59" s="91"/>
      <c r="M59" s="91"/>
      <c r="N59" s="91"/>
      <c r="O59" s="91"/>
    </row>
    <row r="60" spans="1:21" ht="24" customHeight="1" x14ac:dyDescent="0.25">
      <c r="B60" s="92"/>
      <c r="C60" s="92"/>
      <c r="D60" s="90" t="s">
        <v>
28</v>
      </c>
      <c r="E60" s="91"/>
      <c r="F60" s="91"/>
      <c r="G60" s="91"/>
      <c r="H60" s="91"/>
      <c r="I60" s="91"/>
      <c r="J60" s="91"/>
      <c r="K60" s="91"/>
      <c r="L60" s="91"/>
      <c r="M60" s="91"/>
      <c r="N60" s="91"/>
      <c r="O60" s="91"/>
    </row>
    <row r="61" spans="1:21" ht="24" customHeight="1" x14ac:dyDescent="0.3">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3">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RUP2H3xy00ouSEm29TiEPJyARDBQqWLLtkjCAQG640AREKcflxOdcExqDT7GGhGLqMnea7zwuI1NygVwG8JhQ==" saltValue="jQr1/XlB1vedyt+dsja1e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SheetLayoutView="100" workbookViewId="0"/>
  </sheetViews>
  <sheetFormatPr defaultColWidth="0" defaultRowHeight="13.5" customHeight="1" zeroHeight="1" x14ac:dyDescent="0.25"/>
  <cols>
    <col min="1" max="1" width="6.53125" style="93" customWidth="1"/>
    <col min="2" max="3" width="12.53125" style="93" customWidth="1"/>
    <col min="4" max="4" width="11.53125" style="93" customWidth="1"/>
    <col min="5" max="8" width="10.46484375" style="93" customWidth="1"/>
    <col min="9" max="13" width="16.46484375" style="93" customWidth="1"/>
    <col min="14" max="19" width="12.53125" style="93" customWidth="1"/>
    <col min="20" max="16384" width="0" style="93"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4" t="s">
        <v>
8</v>
      </c>
    </row>
    <row r="40" spans="2:13" ht="27.75" customHeight="1" thickBot="1" x14ac:dyDescent="0.35">
      <c r="B40" s="95" t="s">
        <v>
9</v>
      </c>
      <c r="C40" s="96"/>
      <c r="D40" s="96"/>
      <c r="E40" s="97"/>
      <c r="F40" s="97"/>
      <c r="G40" s="97"/>
      <c r="H40" s="98" t="s">
        <v>
2</v>
      </c>
      <c r="I40" s="99" t="s">
        <v>
550</v>
      </c>
      <c r="J40" s="100" t="s">
        <v>
551</v>
      </c>
      <c r="K40" s="100" t="s">
        <v>
552</v>
      </c>
      <c r="L40" s="100" t="s">
        <v>
553</v>
      </c>
      <c r="M40" s="101" t="s">
        <v>
554</v>
      </c>
    </row>
    <row r="41" spans="2:13" ht="27.75" customHeight="1" x14ac:dyDescent="0.25">
      <c r="B41" s="1274" t="s">
        <v>
29</v>
      </c>
      <c r="C41" s="1275"/>
      <c r="D41" s="102"/>
      <c r="E41" s="1276" t="s">
        <v>
30</v>
      </c>
      <c r="F41" s="1276"/>
      <c r="G41" s="1276"/>
      <c r="H41" s="1277"/>
      <c r="I41" s="103">
        <v>
16355</v>
      </c>
      <c r="J41" s="104">
        <v>
14133</v>
      </c>
      <c r="K41" s="104">
        <v>
12212</v>
      </c>
      <c r="L41" s="104">
        <v>
10463</v>
      </c>
      <c r="M41" s="105">
        <v>
8800</v>
      </c>
    </row>
    <row r="42" spans="2:13" ht="27.75" customHeight="1" x14ac:dyDescent="0.25">
      <c r="B42" s="1264"/>
      <c r="C42" s="1265"/>
      <c r="D42" s="106"/>
      <c r="E42" s="1268" t="s">
        <v>
31</v>
      </c>
      <c r="F42" s="1268"/>
      <c r="G42" s="1268"/>
      <c r="H42" s="1269"/>
      <c r="I42" s="107">
        <v>
481</v>
      </c>
      <c r="J42" s="108">
        <v>
12</v>
      </c>
      <c r="K42" s="108">
        <v>
6</v>
      </c>
      <c r="L42" s="108" t="s">
        <v>
508</v>
      </c>
      <c r="M42" s="109" t="s">
        <v>
508</v>
      </c>
    </row>
    <row r="43" spans="2:13" ht="27.75" customHeight="1" x14ac:dyDescent="0.25">
      <c r="B43" s="1264"/>
      <c r="C43" s="1265"/>
      <c r="D43" s="106"/>
      <c r="E43" s="1268" t="s">
        <v>
32</v>
      </c>
      <c r="F43" s="1268"/>
      <c r="G43" s="1268"/>
      <c r="H43" s="1269"/>
      <c r="I43" s="107" t="s">
        <v>
508</v>
      </c>
      <c r="J43" s="108" t="s">
        <v>
508</v>
      </c>
      <c r="K43" s="108" t="s">
        <v>
508</v>
      </c>
      <c r="L43" s="108" t="s">
        <v>
508</v>
      </c>
      <c r="M43" s="109" t="s">
        <v>
508</v>
      </c>
    </row>
    <row r="44" spans="2:13" ht="27.75" customHeight="1" x14ac:dyDescent="0.25">
      <c r="B44" s="1264"/>
      <c r="C44" s="1265"/>
      <c r="D44" s="106"/>
      <c r="E44" s="1268" t="s">
        <v>
33</v>
      </c>
      <c r="F44" s="1268"/>
      <c r="G44" s="1268"/>
      <c r="H44" s="1269"/>
      <c r="I44" s="107">
        <v>
901</v>
      </c>
      <c r="J44" s="108">
        <v>
944</v>
      </c>
      <c r="K44" s="108">
        <v>
1108</v>
      </c>
      <c r="L44" s="108">
        <v>
1123</v>
      </c>
      <c r="M44" s="109">
        <v>
1155</v>
      </c>
    </row>
    <row r="45" spans="2:13" ht="27.75" customHeight="1" x14ac:dyDescent="0.25">
      <c r="B45" s="1264"/>
      <c r="C45" s="1265"/>
      <c r="D45" s="106"/>
      <c r="E45" s="1268" t="s">
        <v>
34</v>
      </c>
      <c r="F45" s="1268"/>
      <c r="G45" s="1268"/>
      <c r="H45" s="1269"/>
      <c r="I45" s="107">
        <v>
15535</v>
      </c>
      <c r="J45" s="108">
        <v>
14691</v>
      </c>
      <c r="K45" s="108">
        <v>
14609</v>
      </c>
      <c r="L45" s="108">
        <v>
13143</v>
      </c>
      <c r="M45" s="109">
        <v>
12938</v>
      </c>
    </row>
    <row r="46" spans="2:13" ht="27.75" customHeight="1" x14ac:dyDescent="0.25">
      <c r="B46" s="1264"/>
      <c r="C46" s="1265"/>
      <c r="D46" s="110"/>
      <c r="E46" s="1268" t="s">
        <v>
35</v>
      </c>
      <c r="F46" s="1268"/>
      <c r="G46" s="1268"/>
      <c r="H46" s="1269"/>
      <c r="I46" s="107">
        <v>
210</v>
      </c>
      <c r="J46" s="108">
        <v>
158</v>
      </c>
      <c r="K46" s="108">
        <v>
106</v>
      </c>
      <c r="L46" s="108">
        <v>
53</v>
      </c>
      <c r="M46" s="109" t="s">
        <v>
508</v>
      </c>
    </row>
    <row r="47" spans="2:13" ht="27.75" customHeight="1" x14ac:dyDescent="0.25">
      <c r="B47" s="1264"/>
      <c r="C47" s="1265"/>
      <c r="D47" s="111"/>
      <c r="E47" s="1278" t="s">
        <v>
36</v>
      </c>
      <c r="F47" s="1279"/>
      <c r="G47" s="1279"/>
      <c r="H47" s="1280"/>
      <c r="I47" s="107" t="s">
        <v>
508</v>
      </c>
      <c r="J47" s="108" t="s">
        <v>
508</v>
      </c>
      <c r="K47" s="108" t="s">
        <v>
508</v>
      </c>
      <c r="L47" s="108" t="s">
        <v>
508</v>
      </c>
      <c r="M47" s="109" t="s">
        <v>
508</v>
      </c>
    </row>
    <row r="48" spans="2:13" ht="27.75" customHeight="1" x14ac:dyDescent="0.25">
      <c r="B48" s="1264"/>
      <c r="C48" s="1265"/>
      <c r="D48" s="106"/>
      <c r="E48" s="1268" t="s">
        <v>
37</v>
      </c>
      <c r="F48" s="1268"/>
      <c r="G48" s="1268"/>
      <c r="H48" s="1269"/>
      <c r="I48" s="107" t="s">
        <v>
508</v>
      </c>
      <c r="J48" s="108" t="s">
        <v>
508</v>
      </c>
      <c r="K48" s="108" t="s">
        <v>
508</v>
      </c>
      <c r="L48" s="108" t="s">
        <v>
508</v>
      </c>
      <c r="M48" s="109" t="s">
        <v>
508</v>
      </c>
    </row>
    <row r="49" spans="2:13" ht="27.75" customHeight="1" x14ac:dyDescent="0.25">
      <c r="B49" s="1266"/>
      <c r="C49" s="1267"/>
      <c r="D49" s="106"/>
      <c r="E49" s="1268" t="s">
        <v>
38</v>
      </c>
      <c r="F49" s="1268"/>
      <c r="G49" s="1268"/>
      <c r="H49" s="1269"/>
      <c r="I49" s="107" t="s">
        <v>
508</v>
      </c>
      <c r="J49" s="108" t="s">
        <v>
508</v>
      </c>
      <c r="K49" s="108" t="s">
        <v>
508</v>
      </c>
      <c r="L49" s="108" t="s">
        <v>
508</v>
      </c>
      <c r="M49" s="109" t="s">
        <v>
508</v>
      </c>
    </row>
    <row r="50" spans="2:13" ht="27.75" customHeight="1" x14ac:dyDescent="0.25">
      <c r="B50" s="1262" t="s">
        <v>
39</v>
      </c>
      <c r="C50" s="1263"/>
      <c r="D50" s="112"/>
      <c r="E50" s="1268" t="s">
        <v>
40</v>
      </c>
      <c r="F50" s="1268"/>
      <c r="G50" s="1268"/>
      <c r="H50" s="1269"/>
      <c r="I50" s="107">
        <v>
75045</v>
      </c>
      <c r="J50" s="108">
        <v>
82183</v>
      </c>
      <c r="K50" s="108">
        <v>
88248</v>
      </c>
      <c r="L50" s="108">
        <v>
96828</v>
      </c>
      <c r="M50" s="109">
        <v>
110602</v>
      </c>
    </row>
    <row r="51" spans="2:13" ht="27.75" customHeight="1" x14ac:dyDescent="0.25">
      <c r="B51" s="1264"/>
      <c r="C51" s="1265"/>
      <c r="D51" s="106"/>
      <c r="E51" s="1268" t="s">
        <v>
41</v>
      </c>
      <c r="F51" s="1268"/>
      <c r="G51" s="1268"/>
      <c r="H51" s="1269"/>
      <c r="I51" s="107" t="s">
        <v>
508</v>
      </c>
      <c r="J51" s="108" t="s">
        <v>
508</v>
      </c>
      <c r="K51" s="108" t="s">
        <v>
508</v>
      </c>
      <c r="L51" s="108" t="s">
        <v>
508</v>
      </c>
      <c r="M51" s="109" t="s">
        <v>
508</v>
      </c>
    </row>
    <row r="52" spans="2:13" ht="27.75" customHeight="1" x14ac:dyDescent="0.25">
      <c r="B52" s="1266"/>
      <c r="C52" s="1267"/>
      <c r="D52" s="106"/>
      <c r="E52" s="1268" t="s">
        <v>
42</v>
      </c>
      <c r="F52" s="1268"/>
      <c r="G52" s="1268"/>
      <c r="H52" s="1269"/>
      <c r="I52" s="107">
        <v>
47350</v>
      </c>
      <c r="J52" s="108">
        <v>
43260</v>
      </c>
      <c r="K52" s="108">
        <v>
39408</v>
      </c>
      <c r="L52" s="108">
        <v>
35526</v>
      </c>
      <c r="M52" s="109">
        <v>
31805</v>
      </c>
    </row>
    <row r="53" spans="2:13" ht="27.75" customHeight="1" thickBot="1" x14ac:dyDescent="0.3">
      <c r="B53" s="1270" t="s">
        <v>
20</v>
      </c>
      <c r="C53" s="1271"/>
      <c r="D53" s="113"/>
      <c r="E53" s="1272" t="s">
        <v>
43</v>
      </c>
      <c r="F53" s="1272"/>
      <c r="G53" s="1272"/>
      <c r="H53" s="1273"/>
      <c r="I53" s="114">
        <v>
-88913</v>
      </c>
      <c r="J53" s="115">
        <v>
-95506</v>
      </c>
      <c r="K53" s="115">
        <v>
-99616</v>
      </c>
      <c r="L53" s="115">
        <v>
-107571</v>
      </c>
      <c r="M53" s="116">
        <v>
-119514</v>
      </c>
    </row>
    <row r="54" spans="2:13" ht="27.75" customHeight="1" x14ac:dyDescent="0.3">
      <c r="B54" s="117" t="s">
        <v>
44</v>
      </c>
      <c r="C54" s="118"/>
      <c r="D54" s="118"/>
      <c r="E54" s="119"/>
      <c r="F54" s="119"/>
      <c r="G54" s="119"/>
      <c r="H54" s="119"/>
      <c r="I54" s="120"/>
      <c r="J54" s="120"/>
      <c r="K54" s="120"/>
      <c r="L54" s="120"/>
      <c r="M54" s="120"/>
    </row>
    <row r="55" spans="2:13" ht="12.75" customHeight="1" x14ac:dyDescent="0.25"/>
    <row r="56" spans="2:13" ht="12.75" hidden="1" customHeight="1" x14ac:dyDescent="0.25"/>
    <row r="57" spans="2:13" ht="12.75" hidden="1" customHeight="1" x14ac:dyDescent="0.25"/>
    <row r="58" spans="2:13" ht="12.75" hidden="1" customHeight="1" x14ac:dyDescent="0.25"/>
  </sheetData>
  <sheetProtection algorithmName="SHA-512" hashValue="GIesUCEiijRM3/meUCIWeBRbw7YBiRmWlVfkKEs2ZUUnINwnZ2k58ExDRhZ9e3zQifLL6TQQylk9pu6lGVWCWQ==" saltValue="IQcSGGibL9ys1YcN44Ja7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25"/>
  <cols>
    <col min="1" max="1" width="8.19921875" style="1" customWidth="1"/>
    <col min="2" max="2" width="16.46484375" style="1" customWidth="1"/>
    <col min="3" max="5" width="26.19921875" style="1" customWidth="1"/>
    <col min="6" max="8" width="24.1992187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21" t="s">
        <v>
45</v>
      </c>
    </row>
    <row r="54" spans="2:8" ht="29.25" customHeight="1" thickBot="1" x14ac:dyDescent="0.4">
      <c r="B54" s="122" t="s">
        <v>
1</v>
      </c>
      <c r="C54" s="123"/>
      <c r="D54" s="123"/>
      <c r="E54" s="124" t="s">
        <v>
2</v>
      </c>
      <c r="F54" s="125" t="s">
        <v>
552</v>
      </c>
      <c r="G54" s="125" t="s">
        <v>
553</v>
      </c>
      <c r="H54" s="126" t="s">
        <v>
554</v>
      </c>
    </row>
    <row r="55" spans="2:8" ht="52.5" customHeight="1" x14ac:dyDescent="0.25">
      <c r="B55" s="127"/>
      <c r="C55" s="1289" t="s">
        <v>
46</v>
      </c>
      <c r="D55" s="1289"/>
      <c r="E55" s="1290"/>
      <c r="F55" s="128">
        <v>
35999</v>
      </c>
      <c r="G55" s="128">
        <v>
36033</v>
      </c>
      <c r="H55" s="129">
        <v>
36058</v>
      </c>
    </row>
    <row r="56" spans="2:8" ht="52.5" customHeight="1" x14ac:dyDescent="0.25">
      <c r="B56" s="130"/>
      <c r="C56" s="1291" t="s">
        <v>
47</v>
      </c>
      <c r="D56" s="1291"/>
      <c r="E56" s="1292"/>
      <c r="F56" s="131" t="s">
        <v>
508</v>
      </c>
      <c r="G56" s="131" t="s">
        <v>
508</v>
      </c>
      <c r="H56" s="132" t="s">
        <v>
508</v>
      </c>
    </row>
    <row r="57" spans="2:8" ht="53.25" customHeight="1" x14ac:dyDescent="0.25">
      <c r="B57" s="130"/>
      <c r="C57" s="1293" t="s">
        <v>
48</v>
      </c>
      <c r="D57" s="1293"/>
      <c r="E57" s="1294"/>
      <c r="F57" s="133">
        <v>
51438</v>
      </c>
      <c r="G57" s="133">
        <v>
59983</v>
      </c>
      <c r="H57" s="134">
        <v>
73035</v>
      </c>
    </row>
    <row r="58" spans="2:8" ht="45.75" customHeight="1" x14ac:dyDescent="0.25">
      <c r="B58" s="135"/>
      <c r="C58" s="1281" t="s">
        <v>
584</v>
      </c>
      <c r="D58" s="1282"/>
      <c r="E58" s="1283"/>
      <c r="F58" s="136">
        <v>
50276</v>
      </c>
      <c r="G58" s="136">
        <v>
58821</v>
      </c>
      <c r="H58" s="137">
        <v>
71874</v>
      </c>
    </row>
    <row r="59" spans="2:8" ht="45.75" customHeight="1" x14ac:dyDescent="0.25">
      <c r="B59" s="135"/>
      <c r="C59" s="1281" t="s">
        <v>
585</v>
      </c>
      <c r="D59" s="1282"/>
      <c r="E59" s="1283"/>
      <c r="F59" s="136" t="s">
        <v>
508</v>
      </c>
      <c r="G59" s="136">
        <v>
1000</v>
      </c>
      <c r="H59" s="137">
        <v>
1000</v>
      </c>
    </row>
    <row r="60" spans="2:8" ht="45.75" customHeight="1" x14ac:dyDescent="0.25">
      <c r="B60" s="135"/>
      <c r="C60" s="1281" t="s">
        <v>
587</v>
      </c>
      <c r="D60" s="1282"/>
      <c r="E60" s="1283"/>
      <c r="F60" s="136" t="s">
        <v>
508</v>
      </c>
      <c r="G60" s="136">
        <v>
70</v>
      </c>
      <c r="H60" s="137">
        <v>
70</v>
      </c>
    </row>
    <row r="61" spans="2:8" ht="45.75" customHeight="1" x14ac:dyDescent="0.25">
      <c r="B61" s="135"/>
      <c r="C61" s="1281" t="s">
        <v>
588</v>
      </c>
      <c r="D61" s="1282"/>
      <c r="E61" s="1283"/>
      <c r="F61" s="136" t="s">
        <v>
508</v>
      </c>
      <c r="G61" s="136">
        <v>
48</v>
      </c>
      <c r="H61" s="137">
        <v>
48</v>
      </c>
    </row>
    <row r="62" spans="2:8" ht="45.75" customHeight="1" thickBot="1" x14ac:dyDescent="0.3">
      <c r="B62" s="138"/>
      <c r="C62" s="1284" t="s">
        <v>
586</v>
      </c>
      <c r="D62" s="1285"/>
      <c r="E62" s="1286"/>
      <c r="F62" s="139" t="s">
        <v>
508</v>
      </c>
      <c r="G62" s="139">
        <v>
34</v>
      </c>
      <c r="H62" s="140">
        <v>
34</v>
      </c>
    </row>
    <row r="63" spans="2:8" ht="52.5" customHeight="1" thickBot="1" x14ac:dyDescent="0.3">
      <c r="B63" s="141"/>
      <c r="C63" s="1287" t="s">
        <v>
49</v>
      </c>
      <c r="D63" s="1287"/>
      <c r="E63" s="1288"/>
      <c r="F63" s="142">
        <v>
87436</v>
      </c>
      <c r="G63" s="142">
        <v>
96016</v>
      </c>
      <c r="H63" s="143">
        <v>
109094</v>
      </c>
    </row>
    <row r="64" spans="2:8" ht="15" customHeight="1" x14ac:dyDescent="0.25"/>
  </sheetData>
  <sheetProtection algorithmName="SHA-512" hashValue="kwWfdnenzU3LyQ8qUx90V+zjQrUjRAOGqlq/Fp0SGEOAlTUqiUpKm2hqtJj1ZV+WKNHkLFt/CFL/uIsp4DaCKg==" saltValue="TDoiPQMDo4VAU47OFyzZ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50" customWidth="1"/>
    <col min="2" max="8" width="13.46484375" style="150" customWidth="1"/>
    <col min="9" max="16384" width="11.1328125" style="150"/>
  </cols>
  <sheetData>
    <row r="1" spans="1:8" x14ac:dyDescent="0.25">
      <c r="A1" s="144"/>
      <c r="B1" s="145"/>
      <c r="C1" s="146"/>
      <c r="D1" s="147"/>
      <c r="E1" s="148"/>
      <c r="F1" s="148"/>
      <c r="G1" s="148"/>
      <c r="H1" s="149"/>
    </row>
    <row r="2" spans="1:8" x14ac:dyDescent="0.25">
      <c r="A2" s="151"/>
      <c r="B2" s="152"/>
      <c r="C2" s="153"/>
      <c r="D2" s="154" t="s">
        <v>
50</v>
      </c>
      <c r="E2" s="155"/>
      <c r="F2" s="156" t="s">
        <v>
547</v>
      </c>
      <c r="G2" s="157"/>
      <c r="H2" s="158"/>
    </row>
    <row r="3" spans="1:8" x14ac:dyDescent="0.25">
      <c r="A3" s="154" t="s">
        <v>
540</v>
      </c>
      <c r="B3" s="159"/>
      <c r="C3" s="160"/>
      <c r="D3" s="161">
        <v>
46415</v>
      </c>
      <c r="E3" s="162"/>
      <c r="F3" s="163">
        <v>
43773</v>
      </c>
      <c r="G3" s="164"/>
      <c r="H3" s="165"/>
    </row>
    <row r="4" spans="1:8" x14ac:dyDescent="0.25">
      <c r="A4" s="166"/>
      <c r="B4" s="167"/>
      <c r="C4" s="168"/>
      <c r="D4" s="169">
        <v>
36942</v>
      </c>
      <c r="E4" s="170"/>
      <c r="F4" s="171">
        <v>
30346</v>
      </c>
      <c r="G4" s="172"/>
      <c r="H4" s="173"/>
    </row>
    <row r="5" spans="1:8" x14ac:dyDescent="0.25">
      <c r="A5" s="154" t="s">
        <v>
542</v>
      </c>
      <c r="B5" s="159"/>
      <c r="C5" s="160"/>
      <c r="D5" s="161">
        <v>
27624</v>
      </c>
      <c r="E5" s="162"/>
      <c r="F5" s="163">
        <v>
51565</v>
      </c>
      <c r="G5" s="164"/>
      <c r="H5" s="165"/>
    </row>
    <row r="6" spans="1:8" x14ac:dyDescent="0.25">
      <c r="A6" s="166"/>
      <c r="B6" s="167"/>
      <c r="C6" s="168"/>
      <c r="D6" s="169">
        <v>
21334</v>
      </c>
      <c r="E6" s="170"/>
      <c r="F6" s="171">
        <v>
35359</v>
      </c>
      <c r="G6" s="172"/>
      <c r="H6" s="173"/>
    </row>
    <row r="7" spans="1:8" x14ac:dyDescent="0.25">
      <c r="A7" s="154" t="s">
        <v>
543</v>
      </c>
      <c r="B7" s="159"/>
      <c r="C7" s="160"/>
      <c r="D7" s="161">
        <v>
42272</v>
      </c>
      <c r="E7" s="162"/>
      <c r="F7" s="163">
        <v>
46686</v>
      </c>
      <c r="G7" s="164"/>
      <c r="H7" s="165"/>
    </row>
    <row r="8" spans="1:8" x14ac:dyDescent="0.25">
      <c r="A8" s="166"/>
      <c r="B8" s="167"/>
      <c r="C8" s="168"/>
      <c r="D8" s="169">
        <v>
29604</v>
      </c>
      <c r="E8" s="170"/>
      <c r="F8" s="171">
        <v>
32595</v>
      </c>
      <c r="G8" s="172"/>
      <c r="H8" s="173"/>
    </row>
    <row r="9" spans="1:8" x14ac:dyDescent="0.25">
      <c r="A9" s="154" t="s">
        <v>
544</v>
      </c>
      <c r="B9" s="159"/>
      <c r="C9" s="160"/>
      <c r="D9" s="161">
        <v>
48060</v>
      </c>
      <c r="E9" s="162"/>
      <c r="F9" s="163">
        <v>
49796</v>
      </c>
      <c r="G9" s="164"/>
      <c r="H9" s="165"/>
    </row>
    <row r="10" spans="1:8" x14ac:dyDescent="0.25">
      <c r="A10" s="166"/>
      <c r="B10" s="167"/>
      <c r="C10" s="168"/>
      <c r="D10" s="169">
        <v>
37162</v>
      </c>
      <c r="E10" s="170"/>
      <c r="F10" s="171">
        <v>
37281</v>
      </c>
      <c r="G10" s="172"/>
      <c r="H10" s="173"/>
    </row>
    <row r="11" spans="1:8" x14ac:dyDescent="0.25">
      <c r="A11" s="154" t="s">
        <v>
545</v>
      </c>
      <c r="B11" s="159"/>
      <c r="C11" s="160"/>
      <c r="D11" s="161">
        <v>
40100</v>
      </c>
      <c r="E11" s="162"/>
      <c r="F11" s="163">
        <v>
51681</v>
      </c>
      <c r="G11" s="164"/>
      <c r="H11" s="165"/>
    </row>
    <row r="12" spans="1:8" x14ac:dyDescent="0.25">
      <c r="A12" s="166"/>
      <c r="B12" s="167"/>
      <c r="C12" s="174"/>
      <c r="D12" s="169">
        <v>
30018</v>
      </c>
      <c r="E12" s="170"/>
      <c r="F12" s="171">
        <v>
37226</v>
      </c>
      <c r="G12" s="172"/>
      <c r="H12" s="173"/>
    </row>
    <row r="13" spans="1:8" x14ac:dyDescent="0.25">
      <c r="A13" s="154"/>
      <c r="B13" s="159"/>
      <c r="C13" s="175"/>
      <c r="D13" s="176">
        <v>
40894</v>
      </c>
      <c r="E13" s="177"/>
      <c r="F13" s="178">
        <v>
48700</v>
      </c>
      <c r="G13" s="179"/>
      <c r="H13" s="165"/>
    </row>
    <row r="14" spans="1:8" x14ac:dyDescent="0.25">
      <c r="A14" s="166"/>
      <c r="B14" s="167"/>
      <c r="C14" s="168"/>
      <c r="D14" s="169">
        <v>
31012</v>
      </c>
      <c r="E14" s="170"/>
      <c r="F14" s="171">
        <v>
34561</v>
      </c>
      <c r="G14" s="172"/>
      <c r="H14" s="173"/>
    </row>
    <row r="17" spans="1:11" x14ac:dyDescent="0.25">
      <c r="A17" s="150" t="s">
        <v>
51</v>
      </c>
    </row>
    <row r="18" spans="1:11" x14ac:dyDescent="0.25">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25">
      <c r="A19" s="180" t="s">
        <v>
52</v>
      </c>
      <c r="B19" s="180">
        <f>
ROUND(VALUE(SUBSTITUTE(実質収支比率等に係る経年分析!F$48,"▲","-")),2)</f>
        <v>
11.37</v>
      </c>
      <c r="C19" s="180">
        <f>
ROUND(VALUE(SUBSTITUTE(実質収支比率等に係る経年分析!G$48,"▲","-")),2)</f>
        <v>
14.29</v>
      </c>
      <c r="D19" s="180">
        <f>
ROUND(VALUE(SUBSTITUTE(実質収支比率等に係る経年分析!H$48,"▲","-")),2)</f>
        <v>
18</v>
      </c>
      <c r="E19" s="180">
        <f>
ROUND(VALUE(SUBSTITUTE(実質収支比率等に係る経年分析!I$48,"▲","-")),2)</f>
        <v>
15.08</v>
      </c>
      <c r="F19" s="180">
        <f>
ROUND(VALUE(SUBSTITUTE(実質収支比率等に係る経年分析!J$48,"▲","-")),2)</f>
        <v>
11.84</v>
      </c>
    </row>
    <row r="20" spans="1:11" x14ac:dyDescent="0.25">
      <c r="A20" s="180" t="s">
        <v>
53</v>
      </c>
      <c r="B20" s="180">
        <f>
ROUND(VALUE(SUBSTITUTE(実質収支比率等に係る経年分析!F$47,"▲","-")),2)</f>
        <v>
60.32</v>
      </c>
      <c r="C20" s="180">
        <f>
ROUND(VALUE(SUBSTITUTE(実質収支比率等に係る経年分析!G$47,"▲","-")),2)</f>
        <v>
60.3</v>
      </c>
      <c r="D20" s="180">
        <f>
ROUND(VALUE(SUBSTITUTE(実質収支比率等に係る経年分析!H$47,"▲","-")),2)</f>
        <v>
61.27</v>
      </c>
      <c r="E20" s="180">
        <f>
ROUND(VALUE(SUBSTITUTE(実質収支比率等に係る経年分析!I$47,"▲","-")),2)</f>
        <v>
58.04</v>
      </c>
      <c r="F20" s="180">
        <f>
ROUND(VALUE(SUBSTITUTE(実質収支比率等に係る経年分析!J$47,"▲","-")),2)</f>
        <v>
54.9</v>
      </c>
    </row>
    <row r="21" spans="1:11" x14ac:dyDescent="0.25">
      <c r="A21" s="180" t="s">
        <v>
54</v>
      </c>
      <c r="B21" s="180">
        <f>
IF(ISNUMBER(VALUE(SUBSTITUTE(実質収支比率等に係る経年分析!F$49,"▲","-"))),ROUND(VALUE(SUBSTITUTE(実質収支比率等に係る経年分析!F$49,"▲","-")),2),NA())</f>
        <v>
13.93</v>
      </c>
      <c r="C21" s="180">
        <f>
IF(ISNUMBER(VALUE(SUBSTITUTE(実質収支比率等に係る経年分析!G$49,"▲","-"))),ROUND(VALUE(SUBSTITUTE(実質収支比率等に係る経年分析!G$49,"▲","-")),2),NA())</f>
        <v>
3.02</v>
      </c>
      <c r="D21" s="180">
        <f>
IF(ISNUMBER(VALUE(SUBSTITUTE(実質収支比率等に係る経年分析!H$49,"▲","-"))),ROUND(VALUE(SUBSTITUTE(実質収支比率等に係る経年分析!H$49,"▲","-")),2),NA())</f>
        <v>
3.53</v>
      </c>
      <c r="E21" s="180">
        <f>
IF(ISNUMBER(VALUE(SUBSTITUTE(実質収支比率等に係る経年分析!I$49,"▲","-"))),ROUND(VALUE(SUBSTITUTE(実質収支比率等に係る経年分析!I$49,"▲","-")),2),NA())</f>
        <v>
-1.9</v>
      </c>
      <c r="F21" s="180">
        <f>
IF(ISNUMBER(VALUE(SUBSTITUTE(実質収支比率等に係る経年分析!J$49,"▲","-"))),ROUND(VALUE(SUBSTITUTE(実質収支比率等に係る経年分析!J$49,"▲","-")),2),NA())</f>
        <v>
-2.38</v>
      </c>
    </row>
    <row r="24" spans="1:11" x14ac:dyDescent="0.25">
      <c r="A24" s="150" t="s">
        <v>
55</v>
      </c>
    </row>
    <row r="25" spans="1:11" x14ac:dyDescent="0.25">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25">
      <c r="A26" s="181"/>
      <c r="B26" s="181" t="s">
        <v>
56</v>
      </c>
      <c r="C26" s="181" t="s">
        <v>
57</v>
      </c>
      <c r="D26" s="181" t="s">
        <v>
56</v>
      </c>
      <c r="E26" s="181" t="s">
        <v>
57</v>
      </c>
      <c r="F26" s="181" t="s">
        <v>
56</v>
      </c>
      <c r="G26" s="181" t="s">
        <v>
57</v>
      </c>
      <c r="H26" s="181" t="s">
        <v>
56</v>
      </c>
      <c r="I26" s="181" t="s">
        <v>
57</v>
      </c>
      <c r="J26" s="181" t="s">
        <v>
56</v>
      </c>
      <c r="K26" s="181" t="s">
        <v>
57</v>
      </c>
    </row>
    <row r="27" spans="1:11" x14ac:dyDescent="0.25">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#VALUE!</v>
      </c>
      <c r="C27" s="181" t="e">
        <f>
IF(ROUND(VALUE(SUBSTITUTE(連結実質赤字比率に係る赤字・黒字の構成分析!F$43,"▲", "-")), 2) &gt;= 0, ABS(ROUND(VALUE(SUBSTITUTE(連結実質赤字比率に係る赤字・黒字の構成分析!F$43,"▲", "-")), 2)), NA())</f>
        <v>
#VALUE!</v>
      </c>
      <c r="D27" s="181" t="e">
        <f>
IF(ROUND(VALUE(SUBSTITUTE(連結実質赤字比率に係る赤字・黒字の構成分析!G$43,"▲", "-")), 2) &lt; 0, ABS(ROUND(VALUE(SUBSTITUTE(連結実質赤字比率に係る赤字・黒字の構成分析!G$43,"▲", "-")), 2)), NA())</f>
        <v>
#VALUE!</v>
      </c>
      <c r="E27" s="181" t="e">
        <f>
IF(ROUND(VALUE(SUBSTITUTE(連結実質赤字比率に係る赤字・黒字の構成分析!G$43,"▲", "-")), 2) &gt;= 0, ABS(ROUND(VALUE(SUBSTITUTE(連結実質赤字比率に係る赤字・黒字の構成分析!G$43,"▲", "-")), 2)), NA())</f>
        <v>
#VALUE!</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25">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25">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25">
      <c r="A30" s="181" t="e">
        <f>
IF(連結実質赤字比率に係る赤字・黒字の構成分析!C$40="",NA(),連結実質赤字比率に係る赤字・黒字の構成分析!C$40)</f>
        <v>
#N/A</v>
      </c>
      <c r="B30" s="181" t="e">
        <f>
IF(ROUND(VALUE(SUBSTITUTE(連結実質赤字比率に係る赤字・黒字の構成分析!F$40,"▲", "-")), 2) &lt; 0, ABS(ROUND(VALUE(SUBSTITUTE(連結実質赤字比率に係る赤字・黒字の構成分析!F$40,"▲", "-")), 2)), NA())</f>
        <v>
#VALUE!</v>
      </c>
      <c r="C30" s="181" t="e">
        <f>
IF(ROUND(VALUE(SUBSTITUTE(連結実質赤字比率に係る赤字・黒字の構成分析!F$40,"▲", "-")), 2) &gt;= 0, ABS(ROUND(VALUE(SUBSTITUTE(連結実質赤字比率に係る赤字・黒字の構成分析!F$40,"▲", "-")), 2)), NA())</f>
        <v>
#VALUE!</v>
      </c>
      <c r="D30" s="181" t="e">
        <f>
IF(ROUND(VALUE(SUBSTITUTE(連結実質赤字比率に係る赤字・黒字の構成分析!G$40,"▲", "-")), 2) &lt; 0, ABS(ROUND(VALUE(SUBSTITUTE(連結実質赤字比率に係る赤字・黒字の構成分析!G$40,"▲", "-")), 2)), NA())</f>
        <v>
#VALUE!</v>
      </c>
      <c r="E30" s="181" t="e">
        <f>
IF(ROUND(VALUE(SUBSTITUTE(連結実質赤字比率に係る赤字・黒字の構成分析!G$40,"▲", "-")), 2) &gt;= 0, ABS(ROUND(VALUE(SUBSTITUTE(連結実質赤字比率に係る赤字・黒字の構成分析!G$40,"▲", "-")), 2)), NA())</f>
        <v>
#VALUE!</v>
      </c>
      <c r="F30" s="181" t="e">
        <f>
IF(ROUND(VALUE(SUBSTITUTE(連結実質赤字比率に係る赤字・黒字の構成分析!H$40,"▲", "-")), 2) &lt; 0, ABS(ROUND(VALUE(SUBSTITUTE(連結実質赤字比率に係る赤字・黒字の構成分析!H$40,"▲", "-")), 2)), NA())</f>
        <v>
#VALUE!</v>
      </c>
      <c r="G30" s="181" t="e">
        <f>
IF(ROUND(VALUE(SUBSTITUTE(連結実質赤字比率に係る赤字・黒字の構成分析!H$40,"▲", "-")), 2) &gt;= 0, ABS(ROUND(VALUE(SUBSTITUTE(連結実質赤字比率に係る赤字・黒字の構成分析!H$40,"▲", "-")), 2)), NA())</f>
        <v>
#VALUE!</v>
      </c>
      <c r="H30" s="181" t="e">
        <f>
IF(ROUND(VALUE(SUBSTITUTE(連結実質赤字比率に係る赤字・黒字の構成分析!I$40,"▲", "-")), 2) &lt; 0, ABS(ROUND(VALUE(SUBSTITUTE(連結実質赤字比率に係る赤字・黒字の構成分析!I$40,"▲", "-")), 2)), NA())</f>
        <v>
#VALUE!</v>
      </c>
      <c r="I30" s="181" t="e">
        <f>
IF(ROUND(VALUE(SUBSTITUTE(連結実質赤字比率に係る赤字・黒字の構成分析!I$40,"▲", "-")), 2) &gt;= 0, ABS(ROUND(VALUE(SUBSTITUTE(連結実質赤字比率に係る赤字・黒字の構成分析!I$40,"▲", "-")), 2)), NA())</f>
        <v>
#VALUE!</v>
      </c>
      <c r="J30" s="181" t="e">
        <f>
IF(ROUND(VALUE(SUBSTITUTE(連結実質赤字比率に係る赤字・黒字の構成分析!J$40,"▲", "-")), 2) &lt; 0, ABS(ROUND(VALUE(SUBSTITUTE(連結実質赤字比率に係る赤字・黒字の構成分析!J$40,"▲", "-")), 2)), NA())</f>
        <v>
#VALUE!</v>
      </c>
      <c r="K30" s="181" t="e">
        <f>
IF(ROUND(VALUE(SUBSTITUTE(連結実質赤字比率に係る赤字・黒字の構成分析!J$40,"▲", "-")), 2) &gt;= 0, ABS(ROUND(VALUE(SUBSTITUTE(連結実質赤字比率に係る赤字・黒字の構成分析!J$40,"▲", "-")), 2)), NA())</f>
        <v>
#VALUE!</v>
      </c>
    </row>
    <row r="31" spans="1:11" x14ac:dyDescent="0.25">
      <c r="A31" s="181" t="e">
        <f>
IF(連結実質赤字比率に係る赤字・黒字の構成分析!C$39="",NA(),連結実質赤字比率に係る赤字・黒字の構成分析!C$39)</f>
        <v>
#N/A</v>
      </c>
      <c r="B31" s="181" t="e">
        <f>
IF(ROUND(VALUE(SUBSTITUTE(連結実質赤字比率に係る赤字・黒字の構成分析!F$39,"▲", "-")), 2) &lt; 0, ABS(ROUND(VALUE(SUBSTITUTE(連結実質赤字比率に係る赤字・黒字の構成分析!F$39,"▲", "-")), 2)), NA())</f>
        <v>
#VALUE!</v>
      </c>
      <c r="C31" s="181" t="e">
        <f>
IF(ROUND(VALUE(SUBSTITUTE(連結実質赤字比率に係る赤字・黒字の構成分析!F$39,"▲", "-")), 2) &gt;= 0, ABS(ROUND(VALUE(SUBSTITUTE(連結実質赤字比率に係る赤字・黒字の構成分析!F$39,"▲", "-")), 2)), NA())</f>
        <v>
#VALUE!</v>
      </c>
      <c r="D31" s="181" t="e">
        <f>
IF(ROUND(VALUE(SUBSTITUTE(連結実質赤字比率に係る赤字・黒字の構成分析!G$39,"▲", "-")), 2) &lt; 0, ABS(ROUND(VALUE(SUBSTITUTE(連結実質赤字比率に係る赤字・黒字の構成分析!G$39,"▲", "-")), 2)), NA())</f>
        <v>
#VALUE!</v>
      </c>
      <c r="E31" s="181" t="e">
        <f>
IF(ROUND(VALUE(SUBSTITUTE(連結実質赤字比率に係る赤字・黒字の構成分析!G$39,"▲", "-")), 2) &gt;= 0, ABS(ROUND(VALUE(SUBSTITUTE(連結実質赤字比率に係る赤字・黒字の構成分析!G$39,"▲", "-")), 2)), NA())</f>
        <v>
#VALUE!</v>
      </c>
      <c r="F31" s="181" t="e">
        <f>
IF(ROUND(VALUE(SUBSTITUTE(連結実質赤字比率に係る赤字・黒字の構成分析!H$39,"▲", "-")), 2) &lt; 0, ABS(ROUND(VALUE(SUBSTITUTE(連結実質赤字比率に係る赤字・黒字の構成分析!H$39,"▲", "-")), 2)), NA())</f>
        <v>
#VALUE!</v>
      </c>
      <c r="G31" s="181" t="e">
        <f>
IF(ROUND(VALUE(SUBSTITUTE(連結実質赤字比率に係る赤字・黒字の構成分析!H$39,"▲", "-")), 2) &gt;= 0, ABS(ROUND(VALUE(SUBSTITUTE(連結実質赤字比率に係る赤字・黒字の構成分析!H$39,"▲", "-")), 2)), NA())</f>
        <v>
#VALUE!</v>
      </c>
      <c r="H31" s="181" t="e">
        <f>
IF(ROUND(VALUE(SUBSTITUTE(連結実質赤字比率に係る赤字・黒字の構成分析!I$39,"▲", "-")), 2) &lt; 0, ABS(ROUND(VALUE(SUBSTITUTE(連結実質赤字比率に係る赤字・黒字の構成分析!I$39,"▲", "-")), 2)), NA())</f>
        <v>
#VALUE!</v>
      </c>
      <c r="I31" s="181" t="e">
        <f>
IF(ROUND(VALUE(SUBSTITUTE(連結実質赤字比率に係る赤字・黒字の構成分析!I$39,"▲", "-")), 2) &gt;= 0, ABS(ROUND(VALUE(SUBSTITUTE(連結実質赤字比率に係る赤字・黒字の構成分析!I$39,"▲", "-")), 2)), NA())</f>
        <v>
#VALUE!</v>
      </c>
      <c r="J31" s="181" t="e">
        <f>
IF(ROUND(VALUE(SUBSTITUTE(連結実質赤字比率に係る赤字・黒字の構成分析!J$39,"▲", "-")), 2) &lt; 0, ABS(ROUND(VALUE(SUBSTITUTE(連結実質赤字比率に係る赤字・黒字の構成分析!J$39,"▲", "-")), 2)), NA())</f>
        <v>
#VALUE!</v>
      </c>
      <c r="K31" s="181" t="e">
        <f>
IF(ROUND(VALUE(SUBSTITUTE(連結実質赤字比率に係る赤字・黒字の構成分析!J$39,"▲", "-")), 2) &gt;= 0, ABS(ROUND(VALUE(SUBSTITUTE(連結実質赤字比率に係る赤字・黒字の構成分析!J$39,"▲", "-")), 2)), NA())</f>
        <v>
#VALUE!</v>
      </c>
    </row>
    <row r="32" spans="1:11" x14ac:dyDescent="0.25">
      <c r="A32" s="181" t="e">
        <f>
IF(連結実質赤字比率に係る赤字・黒字の構成分析!C$38="",NA(),連結実質赤字比率に係る赤字・黒字の構成分析!C$38)</f>
        <v>
#N/A</v>
      </c>
      <c r="B32" s="181" t="e">
        <f>
IF(ROUND(VALUE(SUBSTITUTE(連結実質赤字比率に係る赤字・黒字の構成分析!F$38,"▲", "-")), 2) &lt; 0, ABS(ROUND(VALUE(SUBSTITUTE(連結実質赤字比率に係る赤字・黒字の構成分析!F$38,"▲", "-")), 2)), NA())</f>
        <v>
#VALUE!</v>
      </c>
      <c r="C32" s="181" t="e">
        <f>
IF(ROUND(VALUE(SUBSTITUTE(連結実質赤字比率に係る赤字・黒字の構成分析!F$38,"▲", "-")), 2) &gt;= 0, ABS(ROUND(VALUE(SUBSTITUTE(連結実質赤字比率に係る赤字・黒字の構成分析!F$38,"▲", "-")), 2)), NA())</f>
        <v>
#VALUE!</v>
      </c>
      <c r="D32" s="181" t="e">
        <f>
IF(ROUND(VALUE(SUBSTITUTE(連結実質赤字比率に係る赤字・黒字の構成分析!G$38,"▲", "-")), 2) &lt; 0, ABS(ROUND(VALUE(SUBSTITUTE(連結実質赤字比率に係る赤字・黒字の構成分析!G$38,"▲", "-")), 2)), NA())</f>
        <v>
#VALUE!</v>
      </c>
      <c r="E32" s="181" t="e">
        <f>
IF(ROUND(VALUE(SUBSTITUTE(連結実質赤字比率に係る赤字・黒字の構成分析!G$38,"▲", "-")), 2) &gt;= 0, ABS(ROUND(VALUE(SUBSTITUTE(連結実質赤字比率に係る赤字・黒字の構成分析!G$38,"▲", "-")), 2)), NA())</f>
        <v>
#VALUE!</v>
      </c>
      <c r="F32" s="181" t="e">
        <f>
IF(ROUND(VALUE(SUBSTITUTE(連結実質赤字比率に係る赤字・黒字の構成分析!H$38,"▲", "-")), 2) &lt; 0, ABS(ROUND(VALUE(SUBSTITUTE(連結実質赤字比率に係る赤字・黒字の構成分析!H$38,"▲", "-")), 2)), NA())</f>
        <v>
#VALUE!</v>
      </c>
      <c r="G32" s="181" t="e">
        <f>
IF(ROUND(VALUE(SUBSTITUTE(連結実質赤字比率に係る赤字・黒字の構成分析!H$38,"▲", "-")), 2) &gt;= 0, ABS(ROUND(VALUE(SUBSTITUTE(連結実質赤字比率に係る赤字・黒字の構成分析!H$38,"▲", "-")), 2)), NA())</f>
        <v>
#VALUE!</v>
      </c>
      <c r="H32" s="181" t="e">
        <f>
IF(ROUND(VALUE(SUBSTITUTE(連結実質赤字比率に係る赤字・黒字の構成分析!I$38,"▲", "-")), 2) &lt; 0, ABS(ROUND(VALUE(SUBSTITUTE(連結実質赤字比率に係る赤字・黒字の構成分析!I$38,"▲", "-")), 2)), NA())</f>
        <v>
#VALUE!</v>
      </c>
      <c r="I32" s="181" t="e">
        <f>
IF(ROUND(VALUE(SUBSTITUTE(連結実質赤字比率に係る赤字・黒字の構成分析!I$38,"▲", "-")), 2) &gt;= 0, ABS(ROUND(VALUE(SUBSTITUTE(連結実質赤字比率に係る赤字・黒字の構成分析!I$38,"▲", "-")), 2)), NA())</f>
        <v>
#VALUE!</v>
      </c>
      <c r="J32" s="181" t="e">
        <f>
IF(ROUND(VALUE(SUBSTITUTE(連結実質赤字比率に係る赤字・黒字の構成分析!J$38,"▲", "-")), 2) &lt; 0, ABS(ROUND(VALUE(SUBSTITUTE(連結実質赤字比率に係る赤字・黒字の構成分析!J$38,"▲", "-")), 2)), NA())</f>
        <v>
#VALUE!</v>
      </c>
      <c r="K32" s="181" t="e">
        <f>
IF(ROUND(VALUE(SUBSTITUTE(連結実質赤字比率に係る赤字・黒字の構成分析!J$38,"▲", "-")), 2) &gt;= 0, ABS(ROUND(VALUE(SUBSTITUTE(連結実質赤字比率に係る赤字・黒字の構成分析!J$38,"▲", "-")), 2)), NA())</f>
        <v>
#VALUE!</v>
      </c>
    </row>
    <row r="33" spans="1:16" x14ac:dyDescent="0.25">
      <c r="A33" s="181" t="str">
        <f>
IF(連結実質赤字比率に係る赤字・黒字の構成分析!C$37="",NA(),連結実質赤字比率に係る赤字・黒字の構成分析!C$37)</f>
        <v>
後期高齢者医療事業会計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0.09</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0.13</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7.0000000000000007E-2</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0.06</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0.04</v>
      </c>
    </row>
    <row r="34" spans="1:16" x14ac:dyDescent="0.25">
      <c r="A34" s="181" t="str">
        <f>
IF(連結実質赤字比率に係る赤字・黒字の構成分析!C$36="",NA(),連結実質赤字比率に係る赤字・黒字の構成分析!C$36)</f>
        <v>
国民健康保険事業会計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0.83</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0.83</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0.9</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0.8</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0.48</v>
      </c>
    </row>
    <row r="35" spans="1:16" x14ac:dyDescent="0.25">
      <c r="A35" s="181" t="str">
        <f>
IF(連結実質赤字比率に係る赤字・黒字の構成分析!C$35="",NA(),連結実質赤字比率に係る赤字・黒字の構成分析!C$35)</f>
        <v>
介護保険事業会計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1.31</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0.96</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1.1599999999999999</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1.67</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0.93</v>
      </c>
    </row>
    <row r="36" spans="1:16" x14ac:dyDescent="0.25">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11.36</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14.29</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17.86</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15.08</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11.82</v>
      </c>
    </row>
    <row r="39" spans="1:16" x14ac:dyDescent="0.25">
      <c r="A39" s="150" t="s">
        <v>
58</v>
      </c>
    </row>
    <row r="40" spans="1:16" x14ac:dyDescent="0.25">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25">
      <c r="A41" s="182"/>
      <c r="B41" s="182" t="s">
        <v>
59</v>
      </c>
      <c r="C41" s="182"/>
      <c r="D41" s="182" t="s">
        <v>
60</v>
      </c>
      <c r="E41" s="182" t="s">
        <v>
59</v>
      </c>
      <c r="F41" s="182"/>
      <c r="G41" s="182" t="s">
        <v>
60</v>
      </c>
      <c r="H41" s="182" t="s">
        <v>
59</v>
      </c>
      <c r="I41" s="182"/>
      <c r="J41" s="182" t="s">
        <v>
60</v>
      </c>
      <c r="K41" s="182" t="s">
        <v>
59</v>
      </c>
      <c r="L41" s="182"/>
      <c r="M41" s="182" t="s">
        <v>
60</v>
      </c>
      <c r="N41" s="182" t="s">
        <v>
59</v>
      </c>
      <c r="O41" s="182"/>
      <c r="P41" s="182" t="s">
        <v>
60</v>
      </c>
    </row>
    <row r="42" spans="1:16" x14ac:dyDescent="0.25">
      <c r="A42" s="182" t="s">
        <v>
61</v>
      </c>
      <c r="B42" s="182"/>
      <c r="C42" s="182"/>
      <c r="D42" s="182">
        <f>
'実質公債費比率（分子）の構造'!K$52</f>
        <v>
4730</v>
      </c>
      <c r="E42" s="182"/>
      <c r="F42" s="182"/>
      <c r="G42" s="182">
        <f>
'実質公債費比率（分子）の構造'!L$52</f>
        <v>
4576</v>
      </c>
      <c r="H42" s="182"/>
      <c r="I42" s="182"/>
      <c r="J42" s="182">
        <f>
'実質公債費比率（分子）の構造'!M$52</f>
        <v>
4377</v>
      </c>
      <c r="K42" s="182"/>
      <c r="L42" s="182"/>
      <c r="M42" s="182">
        <f>
'実質公債費比率（分子）の構造'!N$52</f>
        <v>
4230</v>
      </c>
      <c r="N42" s="182"/>
      <c r="O42" s="182"/>
      <c r="P42" s="182">
        <f>
'実質公債費比率（分子）の構造'!O$52</f>
        <v>
4155</v>
      </c>
    </row>
    <row r="43" spans="1:16" x14ac:dyDescent="0.25">
      <c r="A43" s="182" t="s">
        <v>
62</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25">
      <c r="A44" s="182" t="s">
        <v>
63</v>
      </c>
      <c r="B44" s="182">
        <f>
'実質公債費比率（分子）の構造'!K$50</f>
        <v>
158</v>
      </c>
      <c r="C44" s="182"/>
      <c r="D44" s="182"/>
      <c r="E44" s="182">
        <f>
'実質公債費比率（分子）の構造'!L$50</f>
        <v>
158</v>
      </c>
      <c r="F44" s="182"/>
      <c r="G44" s="182"/>
      <c r="H44" s="182">
        <f>
'実質公債費比率（分子）の構造'!M$50</f>
        <v>
6</v>
      </c>
      <c r="I44" s="182"/>
      <c r="J44" s="182"/>
      <c r="K44" s="182">
        <f>
'実質公債費比率（分子）の構造'!N$50</f>
        <v>
6</v>
      </c>
      <c r="L44" s="182"/>
      <c r="M44" s="182"/>
      <c r="N44" s="182" t="str">
        <f>
'実質公債費比率（分子）の構造'!O$50</f>
        <v>
-</v>
      </c>
      <c r="O44" s="182"/>
      <c r="P44" s="182"/>
    </row>
    <row r="45" spans="1:16" x14ac:dyDescent="0.25">
      <c r="A45" s="182" t="s">
        <v>
64</v>
      </c>
      <c r="B45" s="182">
        <f>
'実質公債費比率（分子）の構造'!K$49</f>
        <v>
145</v>
      </c>
      <c r="C45" s="182"/>
      <c r="D45" s="182"/>
      <c r="E45" s="182">
        <f>
'実質公債費比率（分子）の構造'!L$49</f>
        <v>
92</v>
      </c>
      <c r="F45" s="182"/>
      <c r="G45" s="182"/>
      <c r="H45" s="182">
        <f>
'実質公債費比率（分子）の構造'!M$49</f>
        <v>
82</v>
      </c>
      <c r="I45" s="182"/>
      <c r="J45" s="182"/>
      <c r="K45" s="182">
        <f>
'実質公債費比率（分子）の構造'!N$49</f>
        <v>
89</v>
      </c>
      <c r="L45" s="182"/>
      <c r="M45" s="182"/>
      <c r="N45" s="182">
        <f>
'実質公債費比率（分子）の構造'!O$49</f>
        <v>
93</v>
      </c>
      <c r="O45" s="182"/>
      <c r="P45" s="182"/>
    </row>
    <row r="46" spans="1:16" x14ac:dyDescent="0.25">
      <c r="A46" s="182" t="s">
        <v>
65</v>
      </c>
      <c r="B46" s="182" t="str">
        <f>
'実質公債費比率（分子）の構造'!K$48</f>
        <v>
-</v>
      </c>
      <c r="C46" s="182"/>
      <c r="D46" s="182"/>
      <c r="E46" s="182" t="str">
        <f>
'実質公債費比率（分子）の構造'!L$48</f>
        <v>
-</v>
      </c>
      <c r="F46" s="182"/>
      <c r="G46" s="182"/>
      <c r="H46" s="182" t="str">
        <f>
'実質公債費比率（分子）の構造'!M$48</f>
        <v>
-</v>
      </c>
      <c r="I46" s="182"/>
      <c r="J46" s="182"/>
      <c r="K46" s="182" t="str">
        <f>
'実質公債費比率（分子）の構造'!N$48</f>
        <v>
-</v>
      </c>
      <c r="L46" s="182"/>
      <c r="M46" s="182"/>
      <c r="N46" s="182" t="str">
        <f>
'実質公債費比率（分子）の構造'!O$48</f>
        <v>
-</v>
      </c>
      <c r="O46" s="182"/>
      <c r="P46" s="182"/>
    </row>
    <row r="47" spans="1:16" x14ac:dyDescent="0.25">
      <c r="A47" s="182" t="s">
        <v>
66</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25">
      <c r="A48" s="182" t="s">
        <v>
67</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25">
      <c r="A49" s="182" t="s">
        <v>
68</v>
      </c>
      <c r="B49" s="182">
        <f>
'実質公債費比率（分子）の構造'!K$45</f>
        <v>
2433</v>
      </c>
      <c r="C49" s="182"/>
      <c r="D49" s="182"/>
      <c r="E49" s="182">
        <f>
'実質公債費比率（分子）の構造'!L$45</f>
        <v>
2432</v>
      </c>
      <c r="F49" s="182"/>
      <c r="G49" s="182"/>
      <c r="H49" s="182">
        <f>
'実質公債費比率（分子）の構造'!M$45</f>
        <v>
2078</v>
      </c>
      <c r="I49" s="182"/>
      <c r="J49" s="182"/>
      <c r="K49" s="182">
        <f>
'実質公債費比率（分子）の構造'!N$45</f>
        <v>
1882</v>
      </c>
      <c r="L49" s="182"/>
      <c r="M49" s="182"/>
      <c r="N49" s="182">
        <f>
'実質公債費比率（分子）の構造'!O$45</f>
        <v>
1775</v>
      </c>
      <c r="O49" s="182"/>
      <c r="P49" s="182"/>
    </row>
    <row r="50" spans="1:16" x14ac:dyDescent="0.25">
      <c r="A50" s="182" t="s">
        <v>
69</v>
      </c>
      <c r="B50" s="182" t="e">
        <f>
NA()</f>
        <v>
#N/A</v>
      </c>
      <c r="C50" s="182">
        <f>
IF(ISNUMBER('実質公債費比率（分子）の構造'!K$53),'実質公債費比率（分子）の構造'!K$53,NA())</f>
        <v>
-1994</v>
      </c>
      <c r="D50" s="182" t="e">
        <f>
NA()</f>
        <v>
#N/A</v>
      </c>
      <c r="E50" s="182" t="e">
        <f>
NA()</f>
        <v>
#N/A</v>
      </c>
      <c r="F50" s="182">
        <f>
IF(ISNUMBER('実質公債費比率（分子）の構造'!L$53),'実質公債費比率（分子）の構造'!L$53,NA())</f>
        <v>
-1894</v>
      </c>
      <c r="G50" s="182" t="e">
        <f>
NA()</f>
        <v>
#N/A</v>
      </c>
      <c r="H50" s="182" t="e">
        <f>
NA()</f>
        <v>
#N/A</v>
      </c>
      <c r="I50" s="182">
        <f>
IF(ISNUMBER('実質公債費比率（分子）の構造'!M$53),'実質公債費比率（分子）の構造'!M$53,NA())</f>
        <v>
-2211</v>
      </c>
      <c r="J50" s="182" t="e">
        <f>
NA()</f>
        <v>
#N/A</v>
      </c>
      <c r="K50" s="182" t="e">
        <f>
NA()</f>
        <v>
#N/A</v>
      </c>
      <c r="L50" s="182">
        <f>
IF(ISNUMBER('実質公債費比率（分子）の構造'!N$53),'実質公債費比率（分子）の構造'!N$53,NA())</f>
        <v>
-2253</v>
      </c>
      <c r="M50" s="182" t="e">
        <f>
NA()</f>
        <v>
#N/A</v>
      </c>
      <c r="N50" s="182" t="e">
        <f>
NA()</f>
        <v>
#N/A</v>
      </c>
      <c r="O50" s="182">
        <f>
IF(ISNUMBER('実質公債費比率（分子）の構造'!O$53),'実質公債費比率（分子）の構造'!O$53,NA())</f>
        <v>
-2287</v>
      </c>
      <c r="P50" s="182" t="e">
        <f>
NA()</f>
        <v>
#N/A</v>
      </c>
    </row>
    <row r="53" spans="1:16" x14ac:dyDescent="0.25">
      <c r="A53" s="150" t="s">
        <v>
70</v>
      </c>
    </row>
    <row r="54" spans="1:16" x14ac:dyDescent="0.25">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25">
      <c r="A55" s="181"/>
      <c r="B55" s="181" t="s">
        <v>
71</v>
      </c>
      <c r="C55" s="181"/>
      <c r="D55" s="181" t="s">
        <v>
72</v>
      </c>
      <c r="E55" s="181" t="s">
        <v>
71</v>
      </c>
      <c r="F55" s="181"/>
      <c r="G55" s="181" t="s">
        <v>
72</v>
      </c>
      <c r="H55" s="181" t="s">
        <v>
71</v>
      </c>
      <c r="I55" s="181"/>
      <c r="J55" s="181" t="s">
        <v>
72</v>
      </c>
      <c r="K55" s="181" t="s">
        <v>
71</v>
      </c>
      <c r="L55" s="181"/>
      <c r="M55" s="181" t="s">
        <v>
72</v>
      </c>
      <c r="N55" s="181" t="s">
        <v>
71</v>
      </c>
      <c r="O55" s="181"/>
      <c r="P55" s="181" t="s">
        <v>
72</v>
      </c>
    </row>
    <row r="56" spans="1:16" x14ac:dyDescent="0.25">
      <c r="A56" s="181" t="s">
        <v>
42</v>
      </c>
      <c r="B56" s="181"/>
      <c r="C56" s="181"/>
      <c r="D56" s="181">
        <f>
'将来負担比率（分子）の構造'!I$52</f>
        <v>
47350</v>
      </c>
      <c r="E56" s="181"/>
      <c r="F56" s="181"/>
      <c r="G56" s="181">
        <f>
'将来負担比率（分子）の構造'!J$52</f>
        <v>
43260</v>
      </c>
      <c r="H56" s="181"/>
      <c r="I56" s="181"/>
      <c r="J56" s="181">
        <f>
'将来負担比率（分子）の構造'!K$52</f>
        <v>
39408</v>
      </c>
      <c r="K56" s="181"/>
      <c r="L56" s="181"/>
      <c r="M56" s="181">
        <f>
'将来負担比率（分子）の構造'!L$52</f>
        <v>
35526</v>
      </c>
      <c r="N56" s="181"/>
      <c r="O56" s="181"/>
      <c r="P56" s="181">
        <f>
'将来負担比率（分子）の構造'!M$52</f>
        <v>
31805</v>
      </c>
    </row>
    <row r="57" spans="1:16" x14ac:dyDescent="0.25">
      <c r="A57" s="181" t="s">
        <v>
41</v>
      </c>
      <c r="B57" s="181"/>
      <c r="C57" s="181"/>
      <c r="D57" s="181" t="str">
        <f>
'将来負担比率（分子）の構造'!I$51</f>
        <v>
-</v>
      </c>
      <c r="E57" s="181"/>
      <c r="F57" s="181"/>
      <c r="G57" s="181" t="str">
        <f>
'将来負担比率（分子）の構造'!J$51</f>
        <v>
-</v>
      </c>
      <c r="H57" s="181"/>
      <c r="I57" s="181"/>
      <c r="J57" s="181" t="str">
        <f>
'将来負担比率（分子）の構造'!K$51</f>
        <v>
-</v>
      </c>
      <c r="K57" s="181"/>
      <c r="L57" s="181"/>
      <c r="M57" s="181" t="str">
        <f>
'将来負担比率（分子）の構造'!L$51</f>
        <v>
-</v>
      </c>
      <c r="N57" s="181"/>
      <c r="O57" s="181"/>
      <c r="P57" s="181" t="str">
        <f>
'将来負担比率（分子）の構造'!M$51</f>
        <v>
-</v>
      </c>
    </row>
    <row r="58" spans="1:16" x14ac:dyDescent="0.25">
      <c r="A58" s="181" t="s">
        <v>
40</v>
      </c>
      <c r="B58" s="181"/>
      <c r="C58" s="181"/>
      <c r="D58" s="181">
        <f>
'将来負担比率（分子）の構造'!I$50</f>
        <v>
75045</v>
      </c>
      <c r="E58" s="181"/>
      <c r="F58" s="181"/>
      <c r="G58" s="181">
        <f>
'将来負担比率（分子）の構造'!J$50</f>
        <v>
82183</v>
      </c>
      <c r="H58" s="181"/>
      <c r="I58" s="181"/>
      <c r="J58" s="181">
        <f>
'将来負担比率（分子）の構造'!K$50</f>
        <v>
88248</v>
      </c>
      <c r="K58" s="181"/>
      <c r="L58" s="181"/>
      <c r="M58" s="181">
        <f>
'将来負担比率（分子）の構造'!L$50</f>
        <v>
96828</v>
      </c>
      <c r="N58" s="181"/>
      <c r="O58" s="181"/>
      <c r="P58" s="181">
        <f>
'将来負担比率（分子）の構造'!M$50</f>
        <v>
110602</v>
      </c>
    </row>
    <row r="59" spans="1:16" x14ac:dyDescent="0.25">
      <c r="A59" s="181" t="s">
        <v>
38</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25">
      <c r="A60" s="181" t="s">
        <v>
37</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25">
      <c r="A61" s="181" t="s">
        <v>
35</v>
      </c>
      <c r="B61" s="181">
        <f>
'将来負担比率（分子）の構造'!I$46</f>
        <v>
210</v>
      </c>
      <c r="C61" s="181"/>
      <c r="D61" s="181"/>
      <c r="E61" s="181">
        <f>
'将来負担比率（分子）の構造'!J$46</f>
        <v>
158</v>
      </c>
      <c r="F61" s="181"/>
      <c r="G61" s="181"/>
      <c r="H61" s="181">
        <f>
'将来負担比率（分子）の構造'!K$46</f>
        <v>
106</v>
      </c>
      <c r="I61" s="181"/>
      <c r="J61" s="181"/>
      <c r="K61" s="181">
        <f>
'将来負担比率（分子）の構造'!L$46</f>
        <v>
53</v>
      </c>
      <c r="L61" s="181"/>
      <c r="M61" s="181"/>
      <c r="N61" s="181" t="str">
        <f>
'将来負担比率（分子）の構造'!M$46</f>
        <v>
-</v>
      </c>
      <c r="O61" s="181"/>
      <c r="P61" s="181"/>
    </row>
    <row r="62" spans="1:16" x14ac:dyDescent="0.25">
      <c r="A62" s="181" t="s">
        <v>
34</v>
      </c>
      <c r="B62" s="181">
        <f>
'将来負担比率（分子）の構造'!I$45</f>
        <v>
15535</v>
      </c>
      <c r="C62" s="181"/>
      <c r="D62" s="181"/>
      <c r="E62" s="181">
        <f>
'将来負担比率（分子）の構造'!J$45</f>
        <v>
14691</v>
      </c>
      <c r="F62" s="181"/>
      <c r="G62" s="181"/>
      <c r="H62" s="181">
        <f>
'将来負担比率（分子）の構造'!K$45</f>
        <v>
14609</v>
      </c>
      <c r="I62" s="181"/>
      <c r="J62" s="181"/>
      <c r="K62" s="181">
        <f>
'将来負担比率（分子）の構造'!L$45</f>
        <v>
13143</v>
      </c>
      <c r="L62" s="181"/>
      <c r="M62" s="181"/>
      <c r="N62" s="181">
        <f>
'将来負担比率（分子）の構造'!M$45</f>
        <v>
12938</v>
      </c>
      <c r="O62" s="181"/>
      <c r="P62" s="181"/>
    </row>
    <row r="63" spans="1:16" x14ac:dyDescent="0.25">
      <c r="A63" s="181" t="s">
        <v>
33</v>
      </c>
      <c r="B63" s="181">
        <f>
'将来負担比率（分子）の構造'!I$44</f>
        <v>
901</v>
      </c>
      <c r="C63" s="181"/>
      <c r="D63" s="181"/>
      <c r="E63" s="181">
        <f>
'将来負担比率（分子）の構造'!J$44</f>
        <v>
944</v>
      </c>
      <c r="F63" s="181"/>
      <c r="G63" s="181"/>
      <c r="H63" s="181">
        <f>
'将来負担比率（分子）の構造'!K$44</f>
        <v>
1108</v>
      </c>
      <c r="I63" s="181"/>
      <c r="J63" s="181"/>
      <c r="K63" s="181">
        <f>
'将来負担比率（分子）の構造'!L$44</f>
        <v>
1123</v>
      </c>
      <c r="L63" s="181"/>
      <c r="M63" s="181"/>
      <c r="N63" s="181">
        <f>
'将来負担比率（分子）の構造'!M$44</f>
        <v>
1155</v>
      </c>
      <c r="O63" s="181"/>
      <c r="P63" s="181"/>
    </row>
    <row r="64" spans="1:16" x14ac:dyDescent="0.25">
      <c r="A64" s="181" t="s">
        <v>
32</v>
      </c>
      <c r="B64" s="181" t="str">
        <f>
'将来負担比率（分子）の構造'!I$43</f>
        <v>
-</v>
      </c>
      <c r="C64" s="181"/>
      <c r="D64" s="181"/>
      <c r="E64" s="181" t="str">
        <f>
'将来負担比率（分子）の構造'!J$43</f>
        <v>
-</v>
      </c>
      <c r="F64" s="181"/>
      <c r="G64" s="181"/>
      <c r="H64" s="181" t="str">
        <f>
'将来負担比率（分子）の構造'!K$43</f>
        <v>
-</v>
      </c>
      <c r="I64" s="181"/>
      <c r="J64" s="181"/>
      <c r="K64" s="181" t="str">
        <f>
'将来負担比率（分子）の構造'!L$43</f>
        <v>
-</v>
      </c>
      <c r="L64" s="181"/>
      <c r="M64" s="181"/>
      <c r="N64" s="181" t="str">
        <f>
'将来負担比率（分子）の構造'!M$43</f>
        <v>
-</v>
      </c>
      <c r="O64" s="181"/>
      <c r="P64" s="181"/>
    </row>
    <row r="65" spans="1:16" x14ac:dyDescent="0.25">
      <c r="A65" s="181" t="s">
        <v>
31</v>
      </c>
      <c r="B65" s="181">
        <f>
'将来負担比率（分子）の構造'!I$42</f>
        <v>
481</v>
      </c>
      <c r="C65" s="181"/>
      <c r="D65" s="181"/>
      <c r="E65" s="181">
        <f>
'将来負担比率（分子）の構造'!J$42</f>
        <v>
12</v>
      </c>
      <c r="F65" s="181"/>
      <c r="G65" s="181"/>
      <c r="H65" s="181">
        <f>
'将来負担比率（分子）の構造'!K$42</f>
        <v>
6</v>
      </c>
      <c r="I65" s="181"/>
      <c r="J65" s="181"/>
      <c r="K65" s="181" t="str">
        <f>
'将来負担比率（分子）の構造'!L$42</f>
        <v>
-</v>
      </c>
      <c r="L65" s="181"/>
      <c r="M65" s="181"/>
      <c r="N65" s="181" t="str">
        <f>
'将来負担比率（分子）の構造'!M$42</f>
        <v>
-</v>
      </c>
      <c r="O65" s="181"/>
      <c r="P65" s="181"/>
    </row>
    <row r="66" spans="1:16" x14ac:dyDescent="0.25">
      <c r="A66" s="181" t="s">
        <v>
30</v>
      </c>
      <c r="B66" s="181">
        <f>
'将来負担比率（分子）の構造'!I$41</f>
        <v>
16355</v>
      </c>
      <c r="C66" s="181"/>
      <c r="D66" s="181"/>
      <c r="E66" s="181">
        <f>
'将来負担比率（分子）の構造'!J$41</f>
        <v>
14133</v>
      </c>
      <c r="F66" s="181"/>
      <c r="G66" s="181"/>
      <c r="H66" s="181">
        <f>
'将来負担比率（分子）の構造'!K$41</f>
        <v>
12212</v>
      </c>
      <c r="I66" s="181"/>
      <c r="J66" s="181"/>
      <c r="K66" s="181">
        <f>
'将来負担比率（分子）の構造'!L$41</f>
        <v>
10463</v>
      </c>
      <c r="L66" s="181"/>
      <c r="M66" s="181"/>
      <c r="N66" s="181">
        <f>
'将来負担比率（分子）の構造'!M$41</f>
        <v>
8800</v>
      </c>
      <c r="O66" s="181"/>
      <c r="P66" s="181"/>
    </row>
    <row r="67" spans="1:16" x14ac:dyDescent="0.25">
      <c r="A67" s="181" t="s">
        <v>
73</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0</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25">
      <c r="A70" s="183" t="s">
        <v>
74</v>
      </c>
      <c r="B70" s="183"/>
      <c r="C70" s="183"/>
      <c r="D70" s="183"/>
      <c r="E70" s="183"/>
      <c r="F70" s="183"/>
    </row>
    <row r="71" spans="1:16" x14ac:dyDescent="0.25">
      <c r="A71" s="184"/>
      <c r="B71" s="184" t="str">
        <f>
基金残高に係る経年分析!F54</f>
        <v>
H29</v>
      </c>
      <c r="C71" s="184" t="str">
        <f>
基金残高に係る経年分析!G54</f>
        <v>
H30</v>
      </c>
      <c r="D71" s="184" t="str">
        <f>
基金残高に係る経年分析!H54</f>
        <v>
R01</v>
      </c>
    </row>
    <row r="72" spans="1:16" x14ac:dyDescent="0.25">
      <c r="A72" s="184" t="s">
        <v>
75</v>
      </c>
      <c r="B72" s="185">
        <f>
基金残高に係る経年分析!F55</f>
        <v>
35999</v>
      </c>
      <c r="C72" s="185">
        <f>
基金残高に係る経年分析!G55</f>
        <v>
36033</v>
      </c>
      <c r="D72" s="185">
        <f>
基金残高に係る経年分析!H55</f>
        <v>
36058</v>
      </c>
    </row>
    <row r="73" spans="1:16" x14ac:dyDescent="0.25">
      <c r="A73" s="184" t="s">
        <v>
76</v>
      </c>
      <c r="B73" s="185" t="str">
        <f>
基金残高に係る経年分析!F56</f>
        <v>
-</v>
      </c>
      <c r="C73" s="185" t="str">
        <f>
基金残高に係る経年分析!G56</f>
        <v>
-</v>
      </c>
      <c r="D73" s="185" t="str">
        <f>
基金残高に係る経年分析!H56</f>
        <v>
-</v>
      </c>
    </row>
    <row r="74" spans="1:16" x14ac:dyDescent="0.25">
      <c r="A74" s="184" t="s">
        <v>
77</v>
      </c>
      <c r="B74" s="185">
        <f>
基金残高に係る経年分析!F57</f>
        <v>
51438</v>
      </c>
      <c r="C74" s="185">
        <f>
基金残高に係る経年分析!G57</f>
        <v>
59983</v>
      </c>
      <c r="D74" s="185">
        <f>
基金残高に係る経年分析!H57</f>
        <v>
73035</v>
      </c>
    </row>
  </sheetData>
  <sheetProtection algorithmName="SHA-512" hashValue="MT/cw5FQeRH+SPeYQ9Xim/EJIv/afKABmWS6/+O7M2w+o/bvdhwgeq8+RRBQgw6B4HZPjlFOUUtT8IYaBc7gcw==" saltValue="C6WrVo36O4R+U1f28xPn8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95" width="1.53125" style="226" customWidth="1"/>
    <col min="96" max="133" width="1.53125" style="242" customWidth="1"/>
    <col min="134" max="143" width="1.53125" style="226" customWidth="1"/>
    <col min="144" max="16384" width="0" style="226" hidden="1"/>
  </cols>
  <sheetData>
    <row r="1" spans="2:143" ht="22.5" customHeight="1" thickBot="1" x14ac:dyDescent="0.3">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
211</v>
      </c>
      <c r="DI1" s="760"/>
      <c r="DJ1" s="760"/>
      <c r="DK1" s="760"/>
      <c r="DL1" s="760"/>
      <c r="DM1" s="760"/>
      <c r="DN1" s="761"/>
      <c r="DO1" s="226"/>
      <c r="DP1" s="759" t="s">
        <v>
212</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25">
      <c r="B2" s="227" t="s">
        <v>
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5">
      <c r="B3" s="701" t="s">
        <v>
214</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
215</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
216</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25">
      <c r="B4" s="701" t="s">
        <v>
1</v>
      </c>
      <c r="C4" s="702"/>
      <c r="D4" s="702"/>
      <c r="E4" s="702"/>
      <c r="F4" s="702"/>
      <c r="G4" s="702"/>
      <c r="H4" s="702"/>
      <c r="I4" s="702"/>
      <c r="J4" s="702"/>
      <c r="K4" s="702"/>
      <c r="L4" s="702"/>
      <c r="M4" s="702"/>
      <c r="N4" s="702"/>
      <c r="O4" s="702"/>
      <c r="P4" s="702"/>
      <c r="Q4" s="703"/>
      <c r="R4" s="701" t="s">
        <v>
217</v>
      </c>
      <c r="S4" s="702"/>
      <c r="T4" s="702"/>
      <c r="U4" s="702"/>
      <c r="V4" s="702"/>
      <c r="W4" s="702"/>
      <c r="X4" s="702"/>
      <c r="Y4" s="703"/>
      <c r="Z4" s="701" t="s">
        <v>
218</v>
      </c>
      <c r="AA4" s="702"/>
      <c r="AB4" s="702"/>
      <c r="AC4" s="703"/>
      <c r="AD4" s="701" t="s">
        <v>
219</v>
      </c>
      <c r="AE4" s="702"/>
      <c r="AF4" s="702"/>
      <c r="AG4" s="702"/>
      <c r="AH4" s="702"/>
      <c r="AI4" s="702"/>
      <c r="AJ4" s="702"/>
      <c r="AK4" s="703"/>
      <c r="AL4" s="701" t="s">
        <v>
218</v>
      </c>
      <c r="AM4" s="702"/>
      <c r="AN4" s="702"/>
      <c r="AO4" s="703"/>
      <c r="AP4" s="762" t="s">
        <v>
220</v>
      </c>
      <c r="AQ4" s="762"/>
      <c r="AR4" s="762"/>
      <c r="AS4" s="762"/>
      <c r="AT4" s="762"/>
      <c r="AU4" s="762"/>
      <c r="AV4" s="762"/>
      <c r="AW4" s="762"/>
      <c r="AX4" s="762"/>
      <c r="AY4" s="762"/>
      <c r="AZ4" s="762"/>
      <c r="BA4" s="762"/>
      <c r="BB4" s="762"/>
      <c r="BC4" s="762"/>
      <c r="BD4" s="762"/>
      <c r="BE4" s="762"/>
      <c r="BF4" s="762"/>
      <c r="BG4" s="762" t="s">
        <v>
221</v>
      </c>
      <c r="BH4" s="762"/>
      <c r="BI4" s="762"/>
      <c r="BJ4" s="762"/>
      <c r="BK4" s="762"/>
      <c r="BL4" s="762"/>
      <c r="BM4" s="762"/>
      <c r="BN4" s="762"/>
      <c r="BO4" s="762" t="s">
        <v>
218</v>
      </c>
      <c r="BP4" s="762"/>
      <c r="BQ4" s="762"/>
      <c r="BR4" s="762"/>
      <c r="BS4" s="762" t="s">
        <v>
222</v>
      </c>
      <c r="BT4" s="762"/>
      <c r="BU4" s="762"/>
      <c r="BV4" s="762"/>
      <c r="BW4" s="762"/>
      <c r="BX4" s="762"/>
      <c r="BY4" s="762"/>
      <c r="BZ4" s="762"/>
      <c r="CA4" s="762"/>
      <c r="CB4" s="762"/>
      <c r="CD4" s="744" t="s">
        <v>
223</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25">
      <c r="B5" s="706" t="s">
        <v>
224</v>
      </c>
      <c r="C5" s="707"/>
      <c r="D5" s="707"/>
      <c r="E5" s="707"/>
      <c r="F5" s="707"/>
      <c r="G5" s="707"/>
      <c r="H5" s="707"/>
      <c r="I5" s="707"/>
      <c r="J5" s="707"/>
      <c r="K5" s="707"/>
      <c r="L5" s="707"/>
      <c r="M5" s="707"/>
      <c r="N5" s="707"/>
      <c r="O5" s="707"/>
      <c r="P5" s="707"/>
      <c r="Q5" s="708"/>
      <c r="R5" s="695">
        <v>
55062246</v>
      </c>
      <c r="S5" s="696"/>
      <c r="T5" s="696"/>
      <c r="U5" s="696"/>
      <c r="V5" s="696"/>
      <c r="W5" s="696"/>
      <c r="X5" s="696"/>
      <c r="Y5" s="739"/>
      <c r="Z5" s="757">
        <v>
50.4</v>
      </c>
      <c r="AA5" s="757"/>
      <c r="AB5" s="757"/>
      <c r="AC5" s="757"/>
      <c r="AD5" s="758">
        <v>
55062246</v>
      </c>
      <c r="AE5" s="758"/>
      <c r="AF5" s="758"/>
      <c r="AG5" s="758"/>
      <c r="AH5" s="758"/>
      <c r="AI5" s="758"/>
      <c r="AJ5" s="758"/>
      <c r="AK5" s="758"/>
      <c r="AL5" s="740">
        <v>
76.8</v>
      </c>
      <c r="AM5" s="711"/>
      <c r="AN5" s="711"/>
      <c r="AO5" s="741"/>
      <c r="AP5" s="706" t="s">
        <v>
225</v>
      </c>
      <c r="AQ5" s="707"/>
      <c r="AR5" s="707"/>
      <c r="AS5" s="707"/>
      <c r="AT5" s="707"/>
      <c r="AU5" s="707"/>
      <c r="AV5" s="707"/>
      <c r="AW5" s="707"/>
      <c r="AX5" s="707"/>
      <c r="AY5" s="707"/>
      <c r="AZ5" s="707"/>
      <c r="BA5" s="707"/>
      <c r="BB5" s="707"/>
      <c r="BC5" s="707"/>
      <c r="BD5" s="707"/>
      <c r="BE5" s="707"/>
      <c r="BF5" s="708"/>
      <c r="BG5" s="640">
        <v>
55062246</v>
      </c>
      <c r="BH5" s="641"/>
      <c r="BI5" s="641"/>
      <c r="BJ5" s="641"/>
      <c r="BK5" s="641"/>
      <c r="BL5" s="641"/>
      <c r="BM5" s="641"/>
      <c r="BN5" s="642"/>
      <c r="BO5" s="677">
        <v>
100</v>
      </c>
      <c r="BP5" s="677"/>
      <c r="BQ5" s="677"/>
      <c r="BR5" s="677"/>
      <c r="BS5" s="678" t="s">
        <v>
226</v>
      </c>
      <c r="BT5" s="678"/>
      <c r="BU5" s="678"/>
      <c r="BV5" s="678"/>
      <c r="BW5" s="678"/>
      <c r="BX5" s="678"/>
      <c r="BY5" s="678"/>
      <c r="BZ5" s="678"/>
      <c r="CA5" s="678"/>
      <c r="CB5" s="737"/>
      <c r="CD5" s="744" t="s">
        <v>
220</v>
      </c>
      <c r="CE5" s="745"/>
      <c r="CF5" s="745"/>
      <c r="CG5" s="745"/>
      <c r="CH5" s="745"/>
      <c r="CI5" s="745"/>
      <c r="CJ5" s="745"/>
      <c r="CK5" s="745"/>
      <c r="CL5" s="745"/>
      <c r="CM5" s="745"/>
      <c r="CN5" s="745"/>
      <c r="CO5" s="745"/>
      <c r="CP5" s="745"/>
      <c r="CQ5" s="746"/>
      <c r="CR5" s="744" t="s">
        <v>
227</v>
      </c>
      <c r="CS5" s="745"/>
      <c r="CT5" s="745"/>
      <c r="CU5" s="745"/>
      <c r="CV5" s="745"/>
      <c r="CW5" s="745"/>
      <c r="CX5" s="745"/>
      <c r="CY5" s="746"/>
      <c r="CZ5" s="744" t="s">
        <v>
218</v>
      </c>
      <c r="DA5" s="745"/>
      <c r="DB5" s="745"/>
      <c r="DC5" s="746"/>
      <c r="DD5" s="744" t="s">
        <v>
228</v>
      </c>
      <c r="DE5" s="745"/>
      <c r="DF5" s="745"/>
      <c r="DG5" s="745"/>
      <c r="DH5" s="745"/>
      <c r="DI5" s="745"/>
      <c r="DJ5" s="745"/>
      <c r="DK5" s="745"/>
      <c r="DL5" s="745"/>
      <c r="DM5" s="745"/>
      <c r="DN5" s="745"/>
      <c r="DO5" s="745"/>
      <c r="DP5" s="746"/>
      <c r="DQ5" s="744" t="s">
        <v>
229</v>
      </c>
      <c r="DR5" s="745"/>
      <c r="DS5" s="745"/>
      <c r="DT5" s="745"/>
      <c r="DU5" s="745"/>
      <c r="DV5" s="745"/>
      <c r="DW5" s="745"/>
      <c r="DX5" s="745"/>
      <c r="DY5" s="745"/>
      <c r="DZ5" s="745"/>
      <c r="EA5" s="745"/>
      <c r="EB5" s="745"/>
      <c r="EC5" s="746"/>
    </row>
    <row r="6" spans="2:143" ht="11.25" customHeight="1" x14ac:dyDescent="0.25">
      <c r="B6" s="637" t="s">
        <v>
230</v>
      </c>
      <c r="C6" s="638"/>
      <c r="D6" s="638"/>
      <c r="E6" s="638"/>
      <c r="F6" s="638"/>
      <c r="G6" s="638"/>
      <c r="H6" s="638"/>
      <c r="I6" s="638"/>
      <c r="J6" s="638"/>
      <c r="K6" s="638"/>
      <c r="L6" s="638"/>
      <c r="M6" s="638"/>
      <c r="N6" s="638"/>
      <c r="O6" s="638"/>
      <c r="P6" s="638"/>
      <c r="Q6" s="639"/>
      <c r="R6" s="640">
        <v>
407245</v>
      </c>
      <c r="S6" s="641"/>
      <c r="T6" s="641"/>
      <c r="U6" s="641"/>
      <c r="V6" s="641"/>
      <c r="W6" s="641"/>
      <c r="X6" s="641"/>
      <c r="Y6" s="642"/>
      <c r="Z6" s="677">
        <v>
0.4</v>
      </c>
      <c r="AA6" s="677"/>
      <c r="AB6" s="677"/>
      <c r="AC6" s="677"/>
      <c r="AD6" s="678">
        <v>
407245</v>
      </c>
      <c r="AE6" s="678"/>
      <c r="AF6" s="678"/>
      <c r="AG6" s="678"/>
      <c r="AH6" s="678"/>
      <c r="AI6" s="678"/>
      <c r="AJ6" s="678"/>
      <c r="AK6" s="678"/>
      <c r="AL6" s="643">
        <v>
0.6</v>
      </c>
      <c r="AM6" s="644"/>
      <c r="AN6" s="644"/>
      <c r="AO6" s="679"/>
      <c r="AP6" s="637" t="s">
        <v>
231</v>
      </c>
      <c r="AQ6" s="638"/>
      <c r="AR6" s="638"/>
      <c r="AS6" s="638"/>
      <c r="AT6" s="638"/>
      <c r="AU6" s="638"/>
      <c r="AV6" s="638"/>
      <c r="AW6" s="638"/>
      <c r="AX6" s="638"/>
      <c r="AY6" s="638"/>
      <c r="AZ6" s="638"/>
      <c r="BA6" s="638"/>
      <c r="BB6" s="638"/>
      <c r="BC6" s="638"/>
      <c r="BD6" s="638"/>
      <c r="BE6" s="638"/>
      <c r="BF6" s="639"/>
      <c r="BG6" s="640">
        <v>
55062246</v>
      </c>
      <c r="BH6" s="641"/>
      <c r="BI6" s="641"/>
      <c r="BJ6" s="641"/>
      <c r="BK6" s="641"/>
      <c r="BL6" s="641"/>
      <c r="BM6" s="641"/>
      <c r="BN6" s="642"/>
      <c r="BO6" s="677">
        <v>
100</v>
      </c>
      <c r="BP6" s="677"/>
      <c r="BQ6" s="677"/>
      <c r="BR6" s="677"/>
      <c r="BS6" s="678" t="s">
        <v>
232</v>
      </c>
      <c r="BT6" s="678"/>
      <c r="BU6" s="678"/>
      <c r="BV6" s="678"/>
      <c r="BW6" s="678"/>
      <c r="BX6" s="678"/>
      <c r="BY6" s="678"/>
      <c r="BZ6" s="678"/>
      <c r="CA6" s="678"/>
      <c r="CB6" s="737"/>
      <c r="CD6" s="698" t="s">
        <v>
233</v>
      </c>
      <c r="CE6" s="699"/>
      <c r="CF6" s="699"/>
      <c r="CG6" s="699"/>
      <c r="CH6" s="699"/>
      <c r="CI6" s="699"/>
      <c r="CJ6" s="699"/>
      <c r="CK6" s="699"/>
      <c r="CL6" s="699"/>
      <c r="CM6" s="699"/>
      <c r="CN6" s="699"/>
      <c r="CO6" s="699"/>
      <c r="CP6" s="699"/>
      <c r="CQ6" s="700"/>
      <c r="CR6" s="640">
        <v>
754289</v>
      </c>
      <c r="CS6" s="641"/>
      <c r="CT6" s="641"/>
      <c r="CU6" s="641"/>
      <c r="CV6" s="641"/>
      <c r="CW6" s="641"/>
      <c r="CX6" s="641"/>
      <c r="CY6" s="642"/>
      <c r="CZ6" s="740">
        <v>
0.7</v>
      </c>
      <c r="DA6" s="711"/>
      <c r="DB6" s="711"/>
      <c r="DC6" s="743"/>
      <c r="DD6" s="646" t="s">
        <v>
232</v>
      </c>
      <c r="DE6" s="641"/>
      <c r="DF6" s="641"/>
      <c r="DG6" s="641"/>
      <c r="DH6" s="641"/>
      <c r="DI6" s="641"/>
      <c r="DJ6" s="641"/>
      <c r="DK6" s="641"/>
      <c r="DL6" s="641"/>
      <c r="DM6" s="641"/>
      <c r="DN6" s="641"/>
      <c r="DO6" s="641"/>
      <c r="DP6" s="642"/>
      <c r="DQ6" s="646">
        <v>
753556</v>
      </c>
      <c r="DR6" s="641"/>
      <c r="DS6" s="641"/>
      <c r="DT6" s="641"/>
      <c r="DU6" s="641"/>
      <c r="DV6" s="641"/>
      <c r="DW6" s="641"/>
      <c r="DX6" s="641"/>
      <c r="DY6" s="641"/>
      <c r="DZ6" s="641"/>
      <c r="EA6" s="641"/>
      <c r="EB6" s="641"/>
      <c r="EC6" s="684"/>
    </row>
    <row r="7" spans="2:143" ht="11.25" customHeight="1" x14ac:dyDescent="0.25">
      <c r="B7" s="637" t="s">
        <v>
234</v>
      </c>
      <c r="C7" s="638"/>
      <c r="D7" s="638"/>
      <c r="E7" s="638"/>
      <c r="F7" s="638"/>
      <c r="G7" s="638"/>
      <c r="H7" s="638"/>
      <c r="I7" s="638"/>
      <c r="J7" s="638"/>
      <c r="K7" s="638"/>
      <c r="L7" s="638"/>
      <c r="M7" s="638"/>
      <c r="N7" s="638"/>
      <c r="O7" s="638"/>
      <c r="P7" s="638"/>
      <c r="Q7" s="639"/>
      <c r="R7" s="640">
        <v>
154937</v>
      </c>
      <c r="S7" s="641"/>
      <c r="T7" s="641"/>
      <c r="U7" s="641"/>
      <c r="V7" s="641"/>
      <c r="W7" s="641"/>
      <c r="X7" s="641"/>
      <c r="Y7" s="642"/>
      <c r="Z7" s="677">
        <v>
0.1</v>
      </c>
      <c r="AA7" s="677"/>
      <c r="AB7" s="677"/>
      <c r="AC7" s="677"/>
      <c r="AD7" s="678">
        <v>
154937</v>
      </c>
      <c r="AE7" s="678"/>
      <c r="AF7" s="678"/>
      <c r="AG7" s="678"/>
      <c r="AH7" s="678"/>
      <c r="AI7" s="678"/>
      <c r="AJ7" s="678"/>
      <c r="AK7" s="678"/>
      <c r="AL7" s="643">
        <v>
0.2</v>
      </c>
      <c r="AM7" s="644"/>
      <c r="AN7" s="644"/>
      <c r="AO7" s="679"/>
      <c r="AP7" s="637" t="s">
        <v>
235</v>
      </c>
      <c r="AQ7" s="638"/>
      <c r="AR7" s="638"/>
      <c r="AS7" s="638"/>
      <c r="AT7" s="638"/>
      <c r="AU7" s="638"/>
      <c r="AV7" s="638"/>
      <c r="AW7" s="638"/>
      <c r="AX7" s="638"/>
      <c r="AY7" s="638"/>
      <c r="AZ7" s="638"/>
      <c r="BA7" s="638"/>
      <c r="BB7" s="638"/>
      <c r="BC7" s="638"/>
      <c r="BD7" s="638"/>
      <c r="BE7" s="638"/>
      <c r="BF7" s="639"/>
      <c r="BG7" s="640">
        <v>
51762317</v>
      </c>
      <c r="BH7" s="641"/>
      <c r="BI7" s="641"/>
      <c r="BJ7" s="641"/>
      <c r="BK7" s="641"/>
      <c r="BL7" s="641"/>
      <c r="BM7" s="641"/>
      <c r="BN7" s="642"/>
      <c r="BO7" s="677">
        <v>
94</v>
      </c>
      <c r="BP7" s="677"/>
      <c r="BQ7" s="677"/>
      <c r="BR7" s="677"/>
      <c r="BS7" s="678" t="s">
        <v>
127</v>
      </c>
      <c r="BT7" s="678"/>
      <c r="BU7" s="678"/>
      <c r="BV7" s="678"/>
      <c r="BW7" s="678"/>
      <c r="BX7" s="678"/>
      <c r="BY7" s="678"/>
      <c r="BZ7" s="678"/>
      <c r="CA7" s="678"/>
      <c r="CB7" s="737"/>
      <c r="CD7" s="673" t="s">
        <v>
236</v>
      </c>
      <c r="CE7" s="674"/>
      <c r="CF7" s="674"/>
      <c r="CG7" s="674"/>
      <c r="CH7" s="674"/>
      <c r="CI7" s="674"/>
      <c r="CJ7" s="674"/>
      <c r="CK7" s="674"/>
      <c r="CL7" s="674"/>
      <c r="CM7" s="674"/>
      <c r="CN7" s="674"/>
      <c r="CO7" s="674"/>
      <c r="CP7" s="674"/>
      <c r="CQ7" s="675"/>
      <c r="CR7" s="640">
        <v>
25029154</v>
      </c>
      <c r="CS7" s="641"/>
      <c r="CT7" s="641"/>
      <c r="CU7" s="641"/>
      <c r="CV7" s="641"/>
      <c r="CW7" s="641"/>
      <c r="CX7" s="641"/>
      <c r="CY7" s="642"/>
      <c r="CZ7" s="677">
        <v>
24.8</v>
      </c>
      <c r="DA7" s="677"/>
      <c r="DB7" s="677"/>
      <c r="DC7" s="677"/>
      <c r="DD7" s="646">
        <v>
947950</v>
      </c>
      <c r="DE7" s="641"/>
      <c r="DF7" s="641"/>
      <c r="DG7" s="641"/>
      <c r="DH7" s="641"/>
      <c r="DI7" s="641"/>
      <c r="DJ7" s="641"/>
      <c r="DK7" s="641"/>
      <c r="DL7" s="641"/>
      <c r="DM7" s="641"/>
      <c r="DN7" s="641"/>
      <c r="DO7" s="641"/>
      <c r="DP7" s="642"/>
      <c r="DQ7" s="646">
        <v>
23946856</v>
      </c>
      <c r="DR7" s="641"/>
      <c r="DS7" s="641"/>
      <c r="DT7" s="641"/>
      <c r="DU7" s="641"/>
      <c r="DV7" s="641"/>
      <c r="DW7" s="641"/>
      <c r="DX7" s="641"/>
      <c r="DY7" s="641"/>
      <c r="DZ7" s="641"/>
      <c r="EA7" s="641"/>
      <c r="EB7" s="641"/>
      <c r="EC7" s="684"/>
    </row>
    <row r="8" spans="2:143" ht="11.25" customHeight="1" x14ac:dyDescent="0.25">
      <c r="B8" s="637" t="s">
        <v>
237</v>
      </c>
      <c r="C8" s="638"/>
      <c r="D8" s="638"/>
      <c r="E8" s="638"/>
      <c r="F8" s="638"/>
      <c r="G8" s="638"/>
      <c r="H8" s="638"/>
      <c r="I8" s="638"/>
      <c r="J8" s="638"/>
      <c r="K8" s="638"/>
      <c r="L8" s="638"/>
      <c r="M8" s="638"/>
      <c r="N8" s="638"/>
      <c r="O8" s="638"/>
      <c r="P8" s="638"/>
      <c r="Q8" s="639"/>
      <c r="R8" s="640">
        <v>
774092</v>
      </c>
      <c r="S8" s="641"/>
      <c r="T8" s="641"/>
      <c r="U8" s="641"/>
      <c r="V8" s="641"/>
      <c r="W8" s="641"/>
      <c r="X8" s="641"/>
      <c r="Y8" s="642"/>
      <c r="Z8" s="677">
        <v>
0.7</v>
      </c>
      <c r="AA8" s="677"/>
      <c r="AB8" s="677"/>
      <c r="AC8" s="677"/>
      <c r="AD8" s="678">
        <v>
774092</v>
      </c>
      <c r="AE8" s="678"/>
      <c r="AF8" s="678"/>
      <c r="AG8" s="678"/>
      <c r="AH8" s="678"/>
      <c r="AI8" s="678"/>
      <c r="AJ8" s="678"/>
      <c r="AK8" s="678"/>
      <c r="AL8" s="643">
        <v>
1.1000000000000001</v>
      </c>
      <c r="AM8" s="644"/>
      <c r="AN8" s="644"/>
      <c r="AO8" s="679"/>
      <c r="AP8" s="637" t="s">
        <v>
238</v>
      </c>
      <c r="AQ8" s="638"/>
      <c r="AR8" s="638"/>
      <c r="AS8" s="638"/>
      <c r="AT8" s="638"/>
      <c r="AU8" s="638"/>
      <c r="AV8" s="638"/>
      <c r="AW8" s="638"/>
      <c r="AX8" s="638"/>
      <c r="AY8" s="638"/>
      <c r="AZ8" s="638"/>
      <c r="BA8" s="638"/>
      <c r="BB8" s="638"/>
      <c r="BC8" s="638"/>
      <c r="BD8" s="638"/>
      <c r="BE8" s="638"/>
      <c r="BF8" s="639"/>
      <c r="BG8" s="640">
        <v>
500551</v>
      </c>
      <c r="BH8" s="641"/>
      <c r="BI8" s="641"/>
      <c r="BJ8" s="641"/>
      <c r="BK8" s="641"/>
      <c r="BL8" s="641"/>
      <c r="BM8" s="641"/>
      <c r="BN8" s="642"/>
      <c r="BO8" s="677">
        <v>
0.9</v>
      </c>
      <c r="BP8" s="677"/>
      <c r="BQ8" s="677"/>
      <c r="BR8" s="677"/>
      <c r="BS8" s="646" t="s">
        <v>
232</v>
      </c>
      <c r="BT8" s="641"/>
      <c r="BU8" s="641"/>
      <c r="BV8" s="641"/>
      <c r="BW8" s="641"/>
      <c r="BX8" s="641"/>
      <c r="BY8" s="641"/>
      <c r="BZ8" s="641"/>
      <c r="CA8" s="641"/>
      <c r="CB8" s="684"/>
      <c r="CD8" s="673" t="s">
        <v>
239</v>
      </c>
      <c r="CE8" s="674"/>
      <c r="CF8" s="674"/>
      <c r="CG8" s="674"/>
      <c r="CH8" s="674"/>
      <c r="CI8" s="674"/>
      <c r="CJ8" s="674"/>
      <c r="CK8" s="674"/>
      <c r="CL8" s="674"/>
      <c r="CM8" s="674"/>
      <c r="CN8" s="674"/>
      <c r="CO8" s="674"/>
      <c r="CP8" s="674"/>
      <c r="CQ8" s="675"/>
      <c r="CR8" s="640">
        <v>
44555838</v>
      </c>
      <c r="CS8" s="641"/>
      <c r="CT8" s="641"/>
      <c r="CU8" s="641"/>
      <c r="CV8" s="641"/>
      <c r="CW8" s="641"/>
      <c r="CX8" s="641"/>
      <c r="CY8" s="642"/>
      <c r="CZ8" s="677">
        <v>
44.2</v>
      </c>
      <c r="DA8" s="677"/>
      <c r="DB8" s="677"/>
      <c r="DC8" s="677"/>
      <c r="DD8" s="646">
        <v>
2068155</v>
      </c>
      <c r="DE8" s="641"/>
      <c r="DF8" s="641"/>
      <c r="DG8" s="641"/>
      <c r="DH8" s="641"/>
      <c r="DI8" s="641"/>
      <c r="DJ8" s="641"/>
      <c r="DK8" s="641"/>
      <c r="DL8" s="641"/>
      <c r="DM8" s="641"/>
      <c r="DN8" s="641"/>
      <c r="DO8" s="641"/>
      <c r="DP8" s="642"/>
      <c r="DQ8" s="646">
        <v>
28023627</v>
      </c>
      <c r="DR8" s="641"/>
      <c r="DS8" s="641"/>
      <c r="DT8" s="641"/>
      <c r="DU8" s="641"/>
      <c r="DV8" s="641"/>
      <c r="DW8" s="641"/>
      <c r="DX8" s="641"/>
      <c r="DY8" s="641"/>
      <c r="DZ8" s="641"/>
      <c r="EA8" s="641"/>
      <c r="EB8" s="641"/>
      <c r="EC8" s="684"/>
    </row>
    <row r="9" spans="2:143" ht="11.25" customHeight="1" x14ac:dyDescent="0.25">
      <c r="B9" s="637" t="s">
        <v>
240</v>
      </c>
      <c r="C9" s="638"/>
      <c r="D9" s="638"/>
      <c r="E9" s="638"/>
      <c r="F9" s="638"/>
      <c r="G9" s="638"/>
      <c r="H9" s="638"/>
      <c r="I9" s="638"/>
      <c r="J9" s="638"/>
      <c r="K9" s="638"/>
      <c r="L9" s="638"/>
      <c r="M9" s="638"/>
      <c r="N9" s="638"/>
      <c r="O9" s="638"/>
      <c r="P9" s="638"/>
      <c r="Q9" s="639"/>
      <c r="R9" s="640">
        <v>
481470</v>
      </c>
      <c r="S9" s="641"/>
      <c r="T9" s="641"/>
      <c r="U9" s="641"/>
      <c r="V9" s="641"/>
      <c r="W9" s="641"/>
      <c r="X9" s="641"/>
      <c r="Y9" s="642"/>
      <c r="Z9" s="677">
        <v>
0.4</v>
      </c>
      <c r="AA9" s="677"/>
      <c r="AB9" s="677"/>
      <c r="AC9" s="677"/>
      <c r="AD9" s="678">
        <v>
481470</v>
      </c>
      <c r="AE9" s="678"/>
      <c r="AF9" s="678"/>
      <c r="AG9" s="678"/>
      <c r="AH9" s="678"/>
      <c r="AI9" s="678"/>
      <c r="AJ9" s="678"/>
      <c r="AK9" s="678"/>
      <c r="AL9" s="643">
        <v>
0.7</v>
      </c>
      <c r="AM9" s="644"/>
      <c r="AN9" s="644"/>
      <c r="AO9" s="679"/>
      <c r="AP9" s="637" t="s">
        <v>
241</v>
      </c>
      <c r="AQ9" s="638"/>
      <c r="AR9" s="638"/>
      <c r="AS9" s="638"/>
      <c r="AT9" s="638"/>
      <c r="AU9" s="638"/>
      <c r="AV9" s="638"/>
      <c r="AW9" s="638"/>
      <c r="AX9" s="638"/>
      <c r="AY9" s="638"/>
      <c r="AZ9" s="638"/>
      <c r="BA9" s="638"/>
      <c r="BB9" s="638"/>
      <c r="BC9" s="638"/>
      <c r="BD9" s="638"/>
      <c r="BE9" s="638"/>
      <c r="BF9" s="639"/>
      <c r="BG9" s="640">
        <v>
51261766</v>
      </c>
      <c r="BH9" s="641"/>
      <c r="BI9" s="641"/>
      <c r="BJ9" s="641"/>
      <c r="BK9" s="641"/>
      <c r="BL9" s="641"/>
      <c r="BM9" s="641"/>
      <c r="BN9" s="642"/>
      <c r="BO9" s="677">
        <v>
93.1</v>
      </c>
      <c r="BP9" s="677"/>
      <c r="BQ9" s="677"/>
      <c r="BR9" s="677"/>
      <c r="BS9" s="646" t="s">
        <v>
232</v>
      </c>
      <c r="BT9" s="641"/>
      <c r="BU9" s="641"/>
      <c r="BV9" s="641"/>
      <c r="BW9" s="641"/>
      <c r="BX9" s="641"/>
      <c r="BY9" s="641"/>
      <c r="BZ9" s="641"/>
      <c r="CA9" s="641"/>
      <c r="CB9" s="684"/>
      <c r="CD9" s="673" t="s">
        <v>
242</v>
      </c>
      <c r="CE9" s="674"/>
      <c r="CF9" s="674"/>
      <c r="CG9" s="674"/>
      <c r="CH9" s="674"/>
      <c r="CI9" s="674"/>
      <c r="CJ9" s="674"/>
      <c r="CK9" s="674"/>
      <c r="CL9" s="674"/>
      <c r="CM9" s="674"/>
      <c r="CN9" s="674"/>
      <c r="CO9" s="674"/>
      <c r="CP9" s="674"/>
      <c r="CQ9" s="675"/>
      <c r="CR9" s="640">
        <v>
8424244</v>
      </c>
      <c r="CS9" s="641"/>
      <c r="CT9" s="641"/>
      <c r="CU9" s="641"/>
      <c r="CV9" s="641"/>
      <c r="CW9" s="641"/>
      <c r="CX9" s="641"/>
      <c r="CY9" s="642"/>
      <c r="CZ9" s="677">
        <v>
8.4</v>
      </c>
      <c r="DA9" s="677"/>
      <c r="DB9" s="677"/>
      <c r="DC9" s="677"/>
      <c r="DD9" s="646">
        <v>
575185</v>
      </c>
      <c r="DE9" s="641"/>
      <c r="DF9" s="641"/>
      <c r="DG9" s="641"/>
      <c r="DH9" s="641"/>
      <c r="DI9" s="641"/>
      <c r="DJ9" s="641"/>
      <c r="DK9" s="641"/>
      <c r="DL9" s="641"/>
      <c r="DM9" s="641"/>
      <c r="DN9" s="641"/>
      <c r="DO9" s="641"/>
      <c r="DP9" s="642"/>
      <c r="DQ9" s="646">
        <v>
7277925</v>
      </c>
      <c r="DR9" s="641"/>
      <c r="DS9" s="641"/>
      <c r="DT9" s="641"/>
      <c r="DU9" s="641"/>
      <c r="DV9" s="641"/>
      <c r="DW9" s="641"/>
      <c r="DX9" s="641"/>
      <c r="DY9" s="641"/>
      <c r="DZ9" s="641"/>
      <c r="EA9" s="641"/>
      <c r="EB9" s="641"/>
      <c r="EC9" s="684"/>
    </row>
    <row r="10" spans="2:143" ht="11.25" customHeight="1" x14ac:dyDescent="0.25">
      <c r="B10" s="637" t="s">
        <v>
243</v>
      </c>
      <c r="C10" s="638"/>
      <c r="D10" s="638"/>
      <c r="E10" s="638"/>
      <c r="F10" s="638"/>
      <c r="G10" s="638"/>
      <c r="H10" s="638"/>
      <c r="I10" s="638"/>
      <c r="J10" s="638"/>
      <c r="K10" s="638"/>
      <c r="L10" s="638"/>
      <c r="M10" s="638"/>
      <c r="N10" s="638"/>
      <c r="O10" s="638"/>
      <c r="P10" s="638"/>
      <c r="Q10" s="639"/>
      <c r="R10" s="640" t="s">
        <v>
232</v>
      </c>
      <c r="S10" s="641"/>
      <c r="T10" s="641"/>
      <c r="U10" s="641"/>
      <c r="V10" s="641"/>
      <c r="W10" s="641"/>
      <c r="X10" s="641"/>
      <c r="Y10" s="642"/>
      <c r="Z10" s="677" t="s">
        <v>
172</v>
      </c>
      <c r="AA10" s="677"/>
      <c r="AB10" s="677"/>
      <c r="AC10" s="677"/>
      <c r="AD10" s="678" t="s">
        <v>
172</v>
      </c>
      <c r="AE10" s="678"/>
      <c r="AF10" s="678"/>
      <c r="AG10" s="678"/>
      <c r="AH10" s="678"/>
      <c r="AI10" s="678"/>
      <c r="AJ10" s="678"/>
      <c r="AK10" s="678"/>
      <c r="AL10" s="643" t="s">
        <v>
127</v>
      </c>
      <c r="AM10" s="644"/>
      <c r="AN10" s="644"/>
      <c r="AO10" s="679"/>
      <c r="AP10" s="637" t="s">
        <v>
244</v>
      </c>
      <c r="AQ10" s="638"/>
      <c r="AR10" s="638"/>
      <c r="AS10" s="638"/>
      <c r="AT10" s="638"/>
      <c r="AU10" s="638"/>
      <c r="AV10" s="638"/>
      <c r="AW10" s="638"/>
      <c r="AX10" s="638"/>
      <c r="AY10" s="638"/>
      <c r="AZ10" s="638"/>
      <c r="BA10" s="638"/>
      <c r="BB10" s="638"/>
      <c r="BC10" s="638"/>
      <c r="BD10" s="638"/>
      <c r="BE10" s="638"/>
      <c r="BF10" s="639"/>
      <c r="BG10" s="640" t="s">
        <v>
232</v>
      </c>
      <c r="BH10" s="641"/>
      <c r="BI10" s="641"/>
      <c r="BJ10" s="641"/>
      <c r="BK10" s="641"/>
      <c r="BL10" s="641"/>
      <c r="BM10" s="641"/>
      <c r="BN10" s="642"/>
      <c r="BO10" s="677" t="s">
        <v>
232</v>
      </c>
      <c r="BP10" s="677"/>
      <c r="BQ10" s="677"/>
      <c r="BR10" s="677"/>
      <c r="BS10" s="646" t="s">
        <v>
226</v>
      </c>
      <c r="BT10" s="641"/>
      <c r="BU10" s="641"/>
      <c r="BV10" s="641"/>
      <c r="BW10" s="641"/>
      <c r="BX10" s="641"/>
      <c r="BY10" s="641"/>
      <c r="BZ10" s="641"/>
      <c r="CA10" s="641"/>
      <c r="CB10" s="684"/>
      <c r="CD10" s="673" t="s">
        <v>
245</v>
      </c>
      <c r="CE10" s="674"/>
      <c r="CF10" s="674"/>
      <c r="CG10" s="674"/>
      <c r="CH10" s="674"/>
      <c r="CI10" s="674"/>
      <c r="CJ10" s="674"/>
      <c r="CK10" s="674"/>
      <c r="CL10" s="674"/>
      <c r="CM10" s="674"/>
      <c r="CN10" s="674"/>
      <c r="CO10" s="674"/>
      <c r="CP10" s="674"/>
      <c r="CQ10" s="675"/>
      <c r="CR10" s="640">
        <v>
165898</v>
      </c>
      <c r="CS10" s="641"/>
      <c r="CT10" s="641"/>
      <c r="CU10" s="641"/>
      <c r="CV10" s="641"/>
      <c r="CW10" s="641"/>
      <c r="CX10" s="641"/>
      <c r="CY10" s="642"/>
      <c r="CZ10" s="677">
        <v>
0.2</v>
      </c>
      <c r="DA10" s="677"/>
      <c r="DB10" s="677"/>
      <c r="DC10" s="677"/>
      <c r="DD10" s="646" t="s">
        <v>
232</v>
      </c>
      <c r="DE10" s="641"/>
      <c r="DF10" s="641"/>
      <c r="DG10" s="641"/>
      <c r="DH10" s="641"/>
      <c r="DI10" s="641"/>
      <c r="DJ10" s="641"/>
      <c r="DK10" s="641"/>
      <c r="DL10" s="641"/>
      <c r="DM10" s="641"/>
      <c r="DN10" s="641"/>
      <c r="DO10" s="641"/>
      <c r="DP10" s="642"/>
      <c r="DQ10" s="646">
        <v>
138624</v>
      </c>
      <c r="DR10" s="641"/>
      <c r="DS10" s="641"/>
      <c r="DT10" s="641"/>
      <c r="DU10" s="641"/>
      <c r="DV10" s="641"/>
      <c r="DW10" s="641"/>
      <c r="DX10" s="641"/>
      <c r="DY10" s="641"/>
      <c r="DZ10" s="641"/>
      <c r="EA10" s="641"/>
      <c r="EB10" s="641"/>
      <c r="EC10" s="684"/>
    </row>
    <row r="11" spans="2:143" ht="11.25" customHeight="1" x14ac:dyDescent="0.25">
      <c r="B11" s="637" t="s">
        <v>
246</v>
      </c>
      <c r="C11" s="638"/>
      <c r="D11" s="638"/>
      <c r="E11" s="638"/>
      <c r="F11" s="638"/>
      <c r="G11" s="638"/>
      <c r="H11" s="638"/>
      <c r="I11" s="638"/>
      <c r="J11" s="638"/>
      <c r="K11" s="638"/>
      <c r="L11" s="638"/>
      <c r="M11" s="638"/>
      <c r="N11" s="638"/>
      <c r="O11" s="638"/>
      <c r="P11" s="638"/>
      <c r="Q11" s="639"/>
      <c r="R11" s="640">
        <v>
7147470</v>
      </c>
      <c r="S11" s="641"/>
      <c r="T11" s="641"/>
      <c r="U11" s="641"/>
      <c r="V11" s="641"/>
      <c r="W11" s="641"/>
      <c r="X11" s="641"/>
      <c r="Y11" s="642"/>
      <c r="Z11" s="643">
        <v>
6.5</v>
      </c>
      <c r="AA11" s="644"/>
      <c r="AB11" s="644"/>
      <c r="AC11" s="645"/>
      <c r="AD11" s="646">
        <v>
7147470</v>
      </c>
      <c r="AE11" s="641"/>
      <c r="AF11" s="641"/>
      <c r="AG11" s="641"/>
      <c r="AH11" s="641"/>
      <c r="AI11" s="641"/>
      <c r="AJ11" s="641"/>
      <c r="AK11" s="642"/>
      <c r="AL11" s="643">
        <v>
10</v>
      </c>
      <c r="AM11" s="644"/>
      <c r="AN11" s="644"/>
      <c r="AO11" s="679"/>
      <c r="AP11" s="637" t="s">
        <v>
247</v>
      </c>
      <c r="AQ11" s="638"/>
      <c r="AR11" s="638"/>
      <c r="AS11" s="638"/>
      <c r="AT11" s="638"/>
      <c r="AU11" s="638"/>
      <c r="AV11" s="638"/>
      <c r="AW11" s="638"/>
      <c r="AX11" s="638"/>
      <c r="AY11" s="638"/>
      <c r="AZ11" s="638"/>
      <c r="BA11" s="638"/>
      <c r="BB11" s="638"/>
      <c r="BC11" s="638"/>
      <c r="BD11" s="638"/>
      <c r="BE11" s="638"/>
      <c r="BF11" s="639"/>
      <c r="BG11" s="640" t="s">
        <v>
232</v>
      </c>
      <c r="BH11" s="641"/>
      <c r="BI11" s="641"/>
      <c r="BJ11" s="641"/>
      <c r="BK11" s="641"/>
      <c r="BL11" s="641"/>
      <c r="BM11" s="641"/>
      <c r="BN11" s="642"/>
      <c r="BO11" s="677" t="s">
        <v>
127</v>
      </c>
      <c r="BP11" s="677"/>
      <c r="BQ11" s="677"/>
      <c r="BR11" s="677"/>
      <c r="BS11" s="646" t="s">
        <v>
232</v>
      </c>
      <c r="BT11" s="641"/>
      <c r="BU11" s="641"/>
      <c r="BV11" s="641"/>
      <c r="BW11" s="641"/>
      <c r="BX11" s="641"/>
      <c r="BY11" s="641"/>
      <c r="BZ11" s="641"/>
      <c r="CA11" s="641"/>
      <c r="CB11" s="684"/>
      <c r="CD11" s="673" t="s">
        <v>
248</v>
      </c>
      <c r="CE11" s="674"/>
      <c r="CF11" s="674"/>
      <c r="CG11" s="674"/>
      <c r="CH11" s="674"/>
      <c r="CI11" s="674"/>
      <c r="CJ11" s="674"/>
      <c r="CK11" s="674"/>
      <c r="CL11" s="674"/>
      <c r="CM11" s="674"/>
      <c r="CN11" s="674"/>
      <c r="CO11" s="674"/>
      <c r="CP11" s="674"/>
      <c r="CQ11" s="675"/>
      <c r="CR11" s="640" t="s">
        <v>
232</v>
      </c>
      <c r="CS11" s="641"/>
      <c r="CT11" s="641"/>
      <c r="CU11" s="641"/>
      <c r="CV11" s="641"/>
      <c r="CW11" s="641"/>
      <c r="CX11" s="641"/>
      <c r="CY11" s="642"/>
      <c r="CZ11" s="677" t="s">
        <v>
232</v>
      </c>
      <c r="DA11" s="677"/>
      <c r="DB11" s="677"/>
      <c r="DC11" s="677"/>
      <c r="DD11" s="646" t="s">
        <v>
127</v>
      </c>
      <c r="DE11" s="641"/>
      <c r="DF11" s="641"/>
      <c r="DG11" s="641"/>
      <c r="DH11" s="641"/>
      <c r="DI11" s="641"/>
      <c r="DJ11" s="641"/>
      <c r="DK11" s="641"/>
      <c r="DL11" s="641"/>
      <c r="DM11" s="641"/>
      <c r="DN11" s="641"/>
      <c r="DO11" s="641"/>
      <c r="DP11" s="642"/>
      <c r="DQ11" s="646" t="s">
        <v>
127</v>
      </c>
      <c r="DR11" s="641"/>
      <c r="DS11" s="641"/>
      <c r="DT11" s="641"/>
      <c r="DU11" s="641"/>
      <c r="DV11" s="641"/>
      <c r="DW11" s="641"/>
      <c r="DX11" s="641"/>
      <c r="DY11" s="641"/>
      <c r="DZ11" s="641"/>
      <c r="EA11" s="641"/>
      <c r="EB11" s="641"/>
      <c r="EC11" s="684"/>
    </row>
    <row r="12" spans="2:143" ht="11.25" customHeight="1" x14ac:dyDescent="0.25">
      <c r="B12" s="637" t="s">
        <v>
249</v>
      </c>
      <c r="C12" s="638"/>
      <c r="D12" s="638"/>
      <c r="E12" s="638"/>
      <c r="F12" s="638"/>
      <c r="G12" s="638"/>
      <c r="H12" s="638"/>
      <c r="I12" s="638"/>
      <c r="J12" s="638"/>
      <c r="K12" s="638"/>
      <c r="L12" s="638"/>
      <c r="M12" s="638"/>
      <c r="N12" s="638"/>
      <c r="O12" s="638"/>
      <c r="P12" s="638"/>
      <c r="Q12" s="639"/>
      <c r="R12" s="640" t="s">
        <v>
127</v>
      </c>
      <c r="S12" s="641"/>
      <c r="T12" s="641"/>
      <c r="U12" s="641"/>
      <c r="V12" s="641"/>
      <c r="W12" s="641"/>
      <c r="X12" s="641"/>
      <c r="Y12" s="642"/>
      <c r="Z12" s="677" t="s">
        <v>
232</v>
      </c>
      <c r="AA12" s="677"/>
      <c r="AB12" s="677"/>
      <c r="AC12" s="677"/>
      <c r="AD12" s="678" t="s">
        <v>
250</v>
      </c>
      <c r="AE12" s="678"/>
      <c r="AF12" s="678"/>
      <c r="AG12" s="678"/>
      <c r="AH12" s="678"/>
      <c r="AI12" s="678"/>
      <c r="AJ12" s="678"/>
      <c r="AK12" s="678"/>
      <c r="AL12" s="643" t="s">
        <v>
232</v>
      </c>
      <c r="AM12" s="644"/>
      <c r="AN12" s="644"/>
      <c r="AO12" s="679"/>
      <c r="AP12" s="637" t="s">
        <v>
251</v>
      </c>
      <c r="AQ12" s="638"/>
      <c r="AR12" s="638"/>
      <c r="AS12" s="638"/>
      <c r="AT12" s="638"/>
      <c r="AU12" s="638"/>
      <c r="AV12" s="638"/>
      <c r="AW12" s="638"/>
      <c r="AX12" s="638"/>
      <c r="AY12" s="638"/>
      <c r="AZ12" s="638"/>
      <c r="BA12" s="638"/>
      <c r="BB12" s="638"/>
      <c r="BC12" s="638"/>
      <c r="BD12" s="638"/>
      <c r="BE12" s="638"/>
      <c r="BF12" s="639"/>
      <c r="BG12" s="640" t="s">
        <v>
127</v>
      </c>
      <c r="BH12" s="641"/>
      <c r="BI12" s="641"/>
      <c r="BJ12" s="641"/>
      <c r="BK12" s="641"/>
      <c r="BL12" s="641"/>
      <c r="BM12" s="641"/>
      <c r="BN12" s="642"/>
      <c r="BO12" s="677" t="s">
        <v>
127</v>
      </c>
      <c r="BP12" s="677"/>
      <c r="BQ12" s="677"/>
      <c r="BR12" s="677"/>
      <c r="BS12" s="646" t="s">
        <v>
127</v>
      </c>
      <c r="BT12" s="641"/>
      <c r="BU12" s="641"/>
      <c r="BV12" s="641"/>
      <c r="BW12" s="641"/>
      <c r="BX12" s="641"/>
      <c r="BY12" s="641"/>
      <c r="BZ12" s="641"/>
      <c r="CA12" s="641"/>
      <c r="CB12" s="684"/>
      <c r="CD12" s="673" t="s">
        <v>
252</v>
      </c>
      <c r="CE12" s="674"/>
      <c r="CF12" s="674"/>
      <c r="CG12" s="674"/>
      <c r="CH12" s="674"/>
      <c r="CI12" s="674"/>
      <c r="CJ12" s="674"/>
      <c r="CK12" s="674"/>
      <c r="CL12" s="674"/>
      <c r="CM12" s="674"/>
      <c r="CN12" s="674"/>
      <c r="CO12" s="674"/>
      <c r="CP12" s="674"/>
      <c r="CQ12" s="675"/>
      <c r="CR12" s="640">
        <v>
1019890</v>
      </c>
      <c r="CS12" s="641"/>
      <c r="CT12" s="641"/>
      <c r="CU12" s="641"/>
      <c r="CV12" s="641"/>
      <c r="CW12" s="641"/>
      <c r="CX12" s="641"/>
      <c r="CY12" s="642"/>
      <c r="CZ12" s="677">
        <v>
1</v>
      </c>
      <c r="DA12" s="677"/>
      <c r="DB12" s="677"/>
      <c r="DC12" s="677"/>
      <c r="DD12" s="646">
        <v>
84558</v>
      </c>
      <c r="DE12" s="641"/>
      <c r="DF12" s="641"/>
      <c r="DG12" s="641"/>
      <c r="DH12" s="641"/>
      <c r="DI12" s="641"/>
      <c r="DJ12" s="641"/>
      <c r="DK12" s="641"/>
      <c r="DL12" s="641"/>
      <c r="DM12" s="641"/>
      <c r="DN12" s="641"/>
      <c r="DO12" s="641"/>
      <c r="DP12" s="642"/>
      <c r="DQ12" s="646">
        <v>
635912</v>
      </c>
      <c r="DR12" s="641"/>
      <c r="DS12" s="641"/>
      <c r="DT12" s="641"/>
      <c r="DU12" s="641"/>
      <c r="DV12" s="641"/>
      <c r="DW12" s="641"/>
      <c r="DX12" s="641"/>
      <c r="DY12" s="641"/>
      <c r="DZ12" s="641"/>
      <c r="EA12" s="641"/>
      <c r="EB12" s="641"/>
      <c r="EC12" s="684"/>
    </row>
    <row r="13" spans="2:143" ht="11.25" customHeight="1" x14ac:dyDescent="0.25">
      <c r="B13" s="637" t="s">
        <v>
253</v>
      </c>
      <c r="C13" s="638"/>
      <c r="D13" s="638"/>
      <c r="E13" s="638"/>
      <c r="F13" s="638"/>
      <c r="G13" s="638"/>
      <c r="H13" s="638"/>
      <c r="I13" s="638"/>
      <c r="J13" s="638"/>
      <c r="K13" s="638"/>
      <c r="L13" s="638"/>
      <c r="M13" s="638"/>
      <c r="N13" s="638"/>
      <c r="O13" s="638"/>
      <c r="P13" s="638"/>
      <c r="Q13" s="639"/>
      <c r="R13" s="640" t="s">
        <v>
172</v>
      </c>
      <c r="S13" s="641"/>
      <c r="T13" s="641"/>
      <c r="U13" s="641"/>
      <c r="V13" s="641"/>
      <c r="W13" s="641"/>
      <c r="X13" s="641"/>
      <c r="Y13" s="642"/>
      <c r="Z13" s="677" t="s">
        <v>
127</v>
      </c>
      <c r="AA13" s="677"/>
      <c r="AB13" s="677"/>
      <c r="AC13" s="677"/>
      <c r="AD13" s="678" t="s">
        <v>
232</v>
      </c>
      <c r="AE13" s="678"/>
      <c r="AF13" s="678"/>
      <c r="AG13" s="678"/>
      <c r="AH13" s="678"/>
      <c r="AI13" s="678"/>
      <c r="AJ13" s="678"/>
      <c r="AK13" s="678"/>
      <c r="AL13" s="643" t="s">
        <v>
127</v>
      </c>
      <c r="AM13" s="644"/>
      <c r="AN13" s="644"/>
      <c r="AO13" s="679"/>
      <c r="AP13" s="637" t="s">
        <v>
254</v>
      </c>
      <c r="AQ13" s="638"/>
      <c r="AR13" s="638"/>
      <c r="AS13" s="638"/>
      <c r="AT13" s="638"/>
      <c r="AU13" s="638"/>
      <c r="AV13" s="638"/>
      <c r="AW13" s="638"/>
      <c r="AX13" s="638"/>
      <c r="AY13" s="638"/>
      <c r="AZ13" s="638"/>
      <c r="BA13" s="638"/>
      <c r="BB13" s="638"/>
      <c r="BC13" s="638"/>
      <c r="BD13" s="638"/>
      <c r="BE13" s="638"/>
      <c r="BF13" s="639"/>
      <c r="BG13" s="640" t="s">
        <v>
232</v>
      </c>
      <c r="BH13" s="641"/>
      <c r="BI13" s="641"/>
      <c r="BJ13" s="641"/>
      <c r="BK13" s="641"/>
      <c r="BL13" s="641"/>
      <c r="BM13" s="641"/>
      <c r="BN13" s="642"/>
      <c r="BO13" s="677" t="s">
        <v>
232</v>
      </c>
      <c r="BP13" s="677"/>
      <c r="BQ13" s="677"/>
      <c r="BR13" s="677"/>
      <c r="BS13" s="646" t="s">
        <v>
127</v>
      </c>
      <c r="BT13" s="641"/>
      <c r="BU13" s="641"/>
      <c r="BV13" s="641"/>
      <c r="BW13" s="641"/>
      <c r="BX13" s="641"/>
      <c r="BY13" s="641"/>
      <c r="BZ13" s="641"/>
      <c r="CA13" s="641"/>
      <c r="CB13" s="684"/>
      <c r="CD13" s="673" t="s">
        <v>
255</v>
      </c>
      <c r="CE13" s="674"/>
      <c r="CF13" s="674"/>
      <c r="CG13" s="674"/>
      <c r="CH13" s="674"/>
      <c r="CI13" s="674"/>
      <c r="CJ13" s="674"/>
      <c r="CK13" s="674"/>
      <c r="CL13" s="674"/>
      <c r="CM13" s="674"/>
      <c r="CN13" s="674"/>
      <c r="CO13" s="674"/>
      <c r="CP13" s="674"/>
      <c r="CQ13" s="675"/>
      <c r="CR13" s="640">
        <v>
7446265</v>
      </c>
      <c r="CS13" s="641"/>
      <c r="CT13" s="641"/>
      <c r="CU13" s="641"/>
      <c r="CV13" s="641"/>
      <c r="CW13" s="641"/>
      <c r="CX13" s="641"/>
      <c r="CY13" s="642"/>
      <c r="CZ13" s="677">
        <v>
7.4</v>
      </c>
      <c r="DA13" s="677"/>
      <c r="DB13" s="677"/>
      <c r="DC13" s="677"/>
      <c r="DD13" s="646">
        <v>
3522851</v>
      </c>
      <c r="DE13" s="641"/>
      <c r="DF13" s="641"/>
      <c r="DG13" s="641"/>
      <c r="DH13" s="641"/>
      <c r="DI13" s="641"/>
      <c r="DJ13" s="641"/>
      <c r="DK13" s="641"/>
      <c r="DL13" s="641"/>
      <c r="DM13" s="641"/>
      <c r="DN13" s="641"/>
      <c r="DO13" s="641"/>
      <c r="DP13" s="642"/>
      <c r="DQ13" s="646">
        <v>
5431088</v>
      </c>
      <c r="DR13" s="641"/>
      <c r="DS13" s="641"/>
      <c r="DT13" s="641"/>
      <c r="DU13" s="641"/>
      <c r="DV13" s="641"/>
      <c r="DW13" s="641"/>
      <c r="DX13" s="641"/>
      <c r="DY13" s="641"/>
      <c r="DZ13" s="641"/>
      <c r="EA13" s="641"/>
      <c r="EB13" s="641"/>
      <c r="EC13" s="684"/>
    </row>
    <row r="14" spans="2:143" ht="11.25" customHeight="1" x14ac:dyDescent="0.25">
      <c r="B14" s="637" t="s">
        <v>
256</v>
      </c>
      <c r="C14" s="638"/>
      <c r="D14" s="638"/>
      <c r="E14" s="638"/>
      <c r="F14" s="638"/>
      <c r="G14" s="638"/>
      <c r="H14" s="638"/>
      <c r="I14" s="638"/>
      <c r="J14" s="638"/>
      <c r="K14" s="638"/>
      <c r="L14" s="638"/>
      <c r="M14" s="638"/>
      <c r="N14" s="638"/>
      <c r="O14" s="638"/>
      <c r="P14" s="638"/>
      <c r="Q14" s="639"/>
      <c r="R14" s="640">
        <v>
120261</v>
      </c>
      <c r="S14" s="641"/>
      <c r="T14" s="641"/>
      <c r="U14" s="641"/>
      <c r="V14" s="641"/>
      <c r="W14" s="641"/>
      <c r="X14" s="641"/>
      <c r="Y14" s="642"/>
      <c r="Z14" s="677">
        <v>
0.1</v>
      </c>
      <c r="AA14" s="677"/>
      <c r="AB14" s="677"/>
      <c r="AC14" s="677"/>
      <c r="AD14" s="678">
        <v>
120261</v>
      </c>
      <c r="AE14" s="678"/>
      <c r="AF14" s="678"/>
      <c r="AG14" s="678"/>
      <c r="AH14" s="678"/>
      <c r="AI14" s="678"/>
      <c r="AJ14" s="678"/>
      <c r="AK14" s="678"/>
      <c r="AL14" s="643">
        <v>
0.2</v>
      </c>
      <c r="AM14" s="644"/>
      <c r="AN14" s="644"/>
      <c r="AO14" s="679"/>
      <c r="AP14" s="637" t="s">
        <v>
257</v>
      </c>
      <c r="AQ14" s="638"/>
      <c r="AR14" s="638"/>
      <c r="AS14" s="638"/>
      <c r="AT14" s="638"/>
      <c r="AU14" s="638"/>
      <c r="AV14" s="638"/>
      <c r="AW14" s="638"/>
      <c r="AX14" s="638"/>
      <c r="AY14" s="638"/>
      <c r="AZ14" s="638"/>
      <c r="BA14" s="638"/>
      <c r="BB14" s="638"/>
      <c r="BC14" s="638"/>
      <c r="BD14" s="638"/>
      <c r="BE14" s="638"/>
      <c r="BF14" s="639"/>
      <c r="BG14" s="640">
        <v>
74167</v>
      </c>
      <c r="BH14" s="641"/>
      <c r="BI14" s="641"/>
      <c r="BJ14" s="641"/>
      <c r="BK14" s="641"/>
      <c r="BL14" s="641"/>
      <c r="BM14" s="641"/>
      <c r="BN14" s="642"/>
      <c r="BO14" s="677">
        <v>
0.1</v>
      </c>
      <c r="BP14" s="677"/>
      <c r="BQ14" s="677"/>
      <c r="BR14" s="677"/>
      <c r="BS14" s="646" t="s">
        <v>
127</v>
      </c>
      <c r="BT14" s="641"/>
      <c r="BU14" s="641"/>
      <c r="BV14" s="641"/>
      <c r="BW14" s="641"/>
      <c r="BX14" s="641"/>
      <c r="BY14" s="641"/>
      <c r="BZ14" s="641"/>
      <c r="CA14" s="641"/>
      <c r="CB14" s="684"/>
      <c r="CD14" s="673" t="s">
        <v>
258</v>
      </c>
      <c r="CE14" s="674"/>
      <c r="CF14" s="674"/>
      <c r="CG14" s="674"/>
      <c r="CH14" s="674"/>
      <c r="CI14" s="674"/>
      <c r="CJ14" s="674"/>
      <c r="CK14" s="674"/>
      <c r="CL14" s="674"/>
      <c r="CM14" s="674"/>
      <c r="CN14" s="674"/>
      <c r="CO14" s="674"/>
      <c r="CP14" s="674"/>
      <c r="CQ14" s="675"/>
      <c r="CR14" s="640">
        <v>
708492</v>
      </c>
      <c r="CS14" s="641"/>
      <c r="CT14" s="641"/>
      <c r="CU14" s="641"/>
      <c r="CV14" s="641"/>
      <c r="CW14" s="641"/>
      <c r="CX14" s="641"/>
      <c r="CY14" s="642"/>
      <c r="CZ14" s="677">
        <v>
0.7</v>
      </c>
      <c r="DA14" s="677"/>
      <c r="DB14" s="677"/>
      <c r="DC14" s="677"/>
      <c r="DD14" s="646">
        <v>
219729</v>
      </c>
      <c r="DE14" s="641"/>
      <c r="DF14" s="641"/>
      <c r="DG14" s="641"/>
      <c r="DH14" s="641"/>
      <c r="DI14" s="641"/>
      <c r="DJ14" s="641"/>
      <c r="DK14" s="641"/>
      <c r="DL14" s="641"/>
      <c r="DM14" s="641"/>
      <c r="DN14" s="641"/>
      <c r="DO14" s="641"/>
      <c r="DP14" s="642"/>
      <c r="DQ14" s="646">
        <v>
624433</v>
      </c>
      <c r="DR14" s="641"/>
      <c r="DS14" s="641"/>
      <c r="DT14" s="641"/>
      <c r="DU14" s="641"/>
      <c r="DV14" s="641"/>
      <c r="DW14" s="641"/>
      <c r="DX14" s="641"/>
      <c r="DY14" s="641"/>
      <c r="DZ14" s="641"/>
      <c r="EA14" s="641"/>
      <c r="EB14" s="641"/>
      <c r="EC14" s="684"/>
    </row>
    <row r="15" spans="2:143" ht="11.25" customHeight="1" x14ac:dyDescent="0.25">
      <c r="B15" s="637" t="s">
        <v>
259</v>
      </c>
      <c r="C15" s="638"/>
      <c r="D15" s="638"/>
      <c r="E15" s="638"/>
      <c r="F15" s="638"/>
      <c r="G15" s="638"/>
      <c r="H15" s="638"/>
      <c r="I15" s="638"/>
      <c r="J15" s="638"/>
      <c r="K15" s="638"/>
      <c r="L15" s="638"/>
      <c r="M15" s="638"/>
      <c r="N15" s="638"/>
      <c r="O15" s="638"/>
      <c r="P15" s="638"/>
      <c r="Q15" s="639"/>
      <c r="R15" s="640" t="s">
        <v>
127</v>
      </c>
      <c r="S15" s="641"/>
      <c r="T15" s="641"/>
      <c r="U15" s="641"/>
      <c r="V15" s="641"/>
      <c r="W15" s="641"/>
      <c r="X15" s="641"/>
      <c r="Y15" s="642"/>
      <c r="Z15" s="677" t="s">
        <v>
172</v>
      </c>
      <c r="AA15" s="677"/>
      <c r="AB15" s="677"/>
      <c r="AC15" s="677"/>
      <c r="AD15" s="678" t="s">
        <v>
127</v>
      </c>
      <c r="AE15" s="678"/>
      <c r="AF15" s="678"/>
      <c r="AG15" s="678"/>
      <c r="AH15" s="678"/>
      <c r="AI15" s="678"/>
      <c r="AJ15" s="678"/>
      <c r="AK15" s="678"/>
      <c r="AL15" s="643" t="s">
        <v>
232</v>
      </c>
      <c r="AM15" s="644"/>
      <c r="AN15" s="644"/>
      <c r="AO15" s="679"/>
      <c r="AP15" s="637" t="s">
        <v>
260</v>
      </c>
      <c r="AQ15" s="638"/>
      <c r="AR15" s="638"/>
      <c r="AS15" s="638"/>
      <c r="AT15" s="638"/>
      <c r="AU15" s="638"/>
      <c r="AV15" s="638"/>
      <c r="AW15" s="638"/>
      <c r="AX15" s="638"/>
      <c r="AY15" s="638"/>
      <c r="AZ15" s="638"/>
      <c r="BA15" s="638"/>
      <c r="BB15" s="638"/>
      <c r="BC15" s="638"/>
      <c r="BD15" s="638"/>
      <c r="BE15" s="638"/>
      <c r="BF15" s="639"/>
      <c r="BG15" s="640">
        <v>
3225762</v>
      </c>
      <c r="BH15" s="641"/>
      <c r="BI15" s="641"/>
      <c r="BJ15" s="641"/>
      <c r="BK15" s="641"/>
      <c r="BL15" s="641"/>
      <c r="BM15" s="641"/>
      <c r="BN15" s="642"/>
      <c r="BO15" s="677">
        <v>
5.9</v>
      </c>
      <c r="BP15" s="677"/>
      <c r="BQ15" s="677"/>
      <c r="BR15" s="677"/>
      <c r="BS15" s="646" t="s">
        <v>
232</v>
      </c>
      <c r="BT15" s="641"/>
      <c r="BU15" s="641"/>
      <c r="BV15" s="641"/>
      <c r="BW15" s="641"/>
      <c r="BX15" s="641"/>
      <c r="BY15" s="641"/>
      <c r="BZ15" s="641"/>
      <c r="CA15" s="641"/>
      <c r="CB15" s="684"/>
      <c r="CD15" s="673" t="s">
        <v>
261</v>
      </c>
      <c r="CE15" s="674"/>
      <c r="CF15" s="674"/>
      <c r="CG15" s="674"/>
      <c r="CH15" s="674"/>
      <c r="CI15" s="674"/>
      <c r="CJ15" s="674"/>
      <c r="CK15" s="674"/>
      <c r="CL15" s="674"/>
      <c r="CM15" s="674"/>
      <c r="CN15" s="674"/>
      <c r="CO15" s="674"/>
      <c r="CP15" s="674"/>
      <c r="CQ15" s="675"/>
      <c r="CR15" s="640">
        <v>
11367442</v>
      </c>
      <c r="CS15" s="641"/>
      <c r="CT15" s="641"/>
      <c r="CU15" s="641"/>
      <c r="CV15" s="641"/>
      <c r="CW15" s="641"/>
      <c r="CX15" s="641"/>
      <c r="CY15" s="642"/>
      <c r="CZ15" s="677">
        <v>
11.3</v>
      </c>
      <c r="DA15" s="677"/>
      <c r="DB15" s="677"/>
      <c r="DC15" s="677"/>
      <c r="DD15" s="646">
        <v>
1791417</v>
      </c>
      <c r="DE15" s="641"/>
      <c r="DF15" s="641"/>
      <c r="DG15" s="641"/>
      <c r="DH15" s="641"/>
      <c r="DI15" s="641"/>
      <c r="DJ15" s="641"/>
      <c r="DK15" s="641"/>
      <c r="DL15" s="641"/>
      <c r="DM15" s="641"/>
      <c r="DN15" s="641"/>
      <c r="DO15" s="641"/>
      <c r="DP15" s="642"/>
      <c r="DQ15" s="646">
        <v>
9894674</v>
      </c>
      <c r="DR15" s="641"/>
      <c r="DS15" s="641"/>
      <c r="DT15" s="641"/>
      <c r="DU15" s="641"/>
      <c r="DV15" s="641"/>
      <c r="DW15" s="641"/>
      <c r="DX15" s="641"/>
      <c r="DY15" s="641"/>
      <c r="DZ15" s="641"/>
      <c r="EA15" s="641"/>
      <c r="EB15" s="641"/>
      <c r="EC15" s="684"/>
    </row>
    <row r="16" spans="2:143" ht="11.25" customHeight="1" x14ac:dyDescent="0.25">
      <c r="B16" s="637" t="s">
        <v>
262</v>
      </c>
      <c r="C16" s="638"/>
      <c r="D16" s="638"/>
      <c r="E16" s="638"/>
      <c r="F16" s="638"/>
      <c r="G16" s="638"/>
      <c r="H16" s="638"/>
      <c r="I16" s="638"/>
      <c r="J16" s="638"/>
      <c r="K16" s="638"/>
      <c r="L16" s="638"/>
      <c r="M16" s="638"/>
      <c r="N16" s="638"/>
      <c r="O16" s="638"/>
      <c r="P16" s="638"/>
      <c r="Q16" s="639"/>
      <c r="R16" s="640">
        <v>
42494</v>
      </c>
      <c r="S16" s="641"/>
      <c r="T16" s="641"/>
      <c r="U16" s="641"/>
      <c r="V16" s="641"/>
      <c r="W16" s="641"/>
      <c r="X16" s="641"/>
      <c r="Y16" s="642"/>
      <c r="Z16" s="677">
        <v>
0</v>
      </c>
      <c r="AA16" s="677"/>
      <c r="AB16" s="677"/>
      <c r="AC16" s="677"/>
      <c r="AD16" s="678">
        <v>
42494</v>
      </c>
      <c r="AE16" s="678"/>
      <c r="AF16" s="678"/>
      <c r="AG16" s="678"/>
      <c r="AH16" s="678"/>
      <c r="AI16" s="678"/>
      <c r="AJ16" s="678"/>
      <c r="AK16" s="678"/>
      <c r="AL16" s="643">
        <v>
0.1</v>
      </c>
      <c r="AM16" s="644"/>
      <c r="AN16" s="644"/>
      <c r="AO16" s="679"/>
      <c r="AP16" s="637" t="s">
        <v>
263</v>
      </c>
      <c r="AQ16" s="638"/>
      <c r="AR16" s="638"/>
      <c r="AS16" s="638"/>
      <c r="AT16" s="638"/>
      <c r="AU16" s="638"/>
      <c r="AV16" s="638"/>
      <c r="AW16" s="638"/>
      <c r="AX16" s="638"/>
      <c r="AY16" s="638"/>
      <c r="AZ16" s="638"/>
      <c r="BA16" s="638"/>
      <c r="BB16" s="638"/>
      <c r="BC16" s="638"/>
      <c r="BD16" s="638"/>
      <c r="BE16" s="638"/>
      <c r="BF16" s="639"/>
      <c r="BG16" s="640" t="s">
        <v>
127</v>
      </c>
      <c r="BH16" s="641"/>
      <c r="BI16" s="641"/>
      <c r="BJ16" s="641"/>
      <c r="BK16" s="641"/>
      <c r="BL16" s="641"/>
      <c r="BM16" s="641"/>
      <c r="BN16" s="642"/>
      <c r="BO16" s="677" t="s">
        <v>
232</v>
      </c>
      <c r="BP16" s="677"/>
      <c r="BQ16" s="677"/>
      <c r="BR16" s="677"/>
      <c r="BS16" s="646" t="s">
        <v>
127</v>
      </c>
      <c r="BT16" s="641"/>
      <c r="BU16" s="641"/>
      <c r="BV16" s="641"/>
      <c r="BW16" s="641"/>
      <c r="BX16" s="641"/>
      <c r="BY16" s="641"/>
      <c r="BZ16" s="641"/>
      <c r="CA16" s="641"/>
      <c r="CB16" s="684"/>
      <c r="CD16" s="673" t="s">
        <v>
264</v>
      </c>
      <c r="CE16" s="674"/>
      <c r="CF16" s="674"/>
      <c r="CG16" s="674"/>
      <c r="CH16" s="674"/>
      <c r="CI16" s="674"/>
      <c r="CJ16" s="674"/>
      <c r="CK16" s="674"/>
      <c r="CL16" s="674"/>
      <c r="CM16" s="674"/>
      <c r="CN16" s="674"/>
      <c r="CO16" s="674"/>
      <c r="CP16" s="674"/>
      <c r="CQ16" s="675"/>
      <c r="CR16" s="640" t="s">
        <v>
127</v>
      </c>
      <c r="CS16" s="641"/>
      <c r="CT16" s="641"/>
      <c r="CU16" s="641"/>
      <c r="CV16" s="641"/>
      <c r="CW16" s="641"/>
      <c r="CX16" s="641"/>
      <c r="CY16" s="642"/>
      <c r="CZ16" s="677" t="s">
        <v>
127</v>
      </c>
      <c r="DA16" s="677"/>
      <c r="DB16" s="677"/>
      <c r="DC16" s="677"/>
      <c r="DD16" s="646" t="s">
        <v>
127</v>
      </c>
      <c r="DE16" s="641"/>
      <c r="DF16" s="641"/>
      <c r="DG16" s="641"/>
      <c r="DH16" s="641"/>
      <c r="DI16" s="641"/>
      <c r="DJ16" s="641"/>
      <c r="DK16" s="641"/>
      <c r="DL16" s="641"/>
      <c r="DM16" s="641"/>
      <c r="DN16" s="641"/>
      <c r="DO16" s="641"/>
      <c r="DP16" s="642"/>
      <c r="DQ16" s="646" t="s">
        <v>
232</v>
      </c>
      <c r="DR16" s="641"/>
      <c r="DS16" s="641"/>
      <c r="DT16" s="641"/>
      <c r="DU16" s="641"/>
      <c r="DV16" s="641"/>
      <c r="DW16" s="641"/>
      <c r="DX16" s="641"/>
      <c r="DY16" s="641"/>
      <c r="DZ16" s="641"/>
      <c r="EA16" s="641"/>
      <c r="EB16" s="641"/>
      <c r="EC16" s="684"/>
    </row>
    <row r="17" spans="2:133" ht="11.25" customHeight="1" x14ac:dyDescent="0.25">
      <c r="B17" s="637" t="s">
        <v>
265</v>
      </c>
      <c r="C17" s="638"/>
      <c r="D17" s="638"/>
      <c r="E17" s="638"/>
      <c r="F17" s="638"/>
      <c r="G17" s="638"/>
      <c r="H17" s="638"/>
      <c r="I17" s="638"/>
      <c r="J17" s="638"/>
      <c r="K17" s="638"/>
      <c r="L17" s="638"/>
      <c r="M17" s="638"/>
      <c r="N17" s="638"/>
      <c r="O17" s="638"/>
      <c r="P17" s="638"/>
      <c r="Q17" s="639"/>
      <c r="R17" s="640">
        <v>
469598</v>
      </c>
      <c r="S17" s="641"/>
      <c r="T17" s="641"/>
      <c r="U17" s="641"/>
      <c r="V17" s="641"/>
      <c r="W17" s="641"/>
      <c r="X17" s="641"/>
      <c r="Y17" s="642"/>
      <c r="Z17" s="677">
        <v>
0.4</v>
      </c>
      <c r="AA17" s="677"/>
      <c r="AB17" s="677"/>
      <c r="AC17" s="677"/>
      <c r="AD17" s="678">
        <v>
469598</v>
      </c>
      <c r="AE17" s="678"/>
      <c r="AF17" s="678"/>
      <c r="AG17" s="678"/>
      <c r="AH17" s="678"/>
      <c r="AI17" s="678"/>
      <c r="AJ17" s="678"/>
      <c r="AK17" s="678"/>
      <c r="AL17" s="643">
        <v>
0.7</v>
      </c>
      <c r="AM17" s="644"/>
      <c r="AN17" s="644"/>
      <c r="AO17" s="679"/>
      <c r="AP17" s="637" t="s">
        <v>
266</v>
      </c>
      <c r="AQ17" s="638"/>
      <c r="AR17" s="638"/>
      <c r="AS17" s="638"/>
      <c r="AT17" s="638"/>
      <c r="AU17" s="638"/>
      <c r="AV17" s="638"/>
      <c r="AW17" s="638"/>
      <c r="AX17" s="638"/>
      <c r="AY17" s="638"/>
      <c r="AZ17" s="638"/>
      <c r="BA17" s="638"/>
      <c r="BB17" s="638"/>
      <c r="BC17" s="638"/>
      <c r="BD17" s="638"/>
      <c r="BE17" s="638"/>
      <c r="BF17" s="639"/>
      <c r="BG17" s="640" t="s">
        <v>
232</v>
      </c>
      <c r="BH17" s="641"/>
      <c r="BI17" s="641"/>
      <c r="BJ17" s="641"/>
      <c r="BK17" s="641"/>
      <c r="BL17" s="641"/>
      <c r="BM17" s="641"/>
      <c r="BN17" s="642"/>
      <c r="BO17" s="677" t="s">
        <v>
127</v>
      </c>
      <c r="BP17" s="677"/>
      <c r="BQ17" s="677"/>
      <c r="BR17" s="677"/>
      <c r="BS17" s="646" t="s">
        <v>
232</v>
      </c>
      <c r="BT17" s="641"/>
      <c r="BU17" s="641"/>
      <c r="BV17" s="641"/>
      <c r="BW17" s="641"/>
      <c r="BX17" s="641"/>
      <c r="BY17" s="641"/>
      <c r="BZ17" s="641"/>
      <c r="CA17" s="641"/>
      <c r="CB17" s="684"/>
      <c r="CD17" s="673" t="s">
        <v>
267</v>
      </c>
      <c r="CE17" s="674"/>
      <c r="CF17" s="674"/>
      <c r="CG17" s="674"/>
      <c r="CH17" s="674"/>
      <c r="CI17" s="674"/>
      <c r="CJ17" s="674"/>
      <c r="CK17" s="674"/>
      <c r="CL17" s="674"/>
      <c r="CM17" s="674"/>
      <c r="CN17" s="674"/>
      <c r="CO17" s="674"/>
      <c r="CP17" s="674"/>
      <c r="CQ17" s="675"/>
      <c r="CR17" s="640">
        <v>
1314868</v>
      </c>
      <c r="CS17" s="641"/>
      <c r="CT17" s="641"/>
      <c r="CU17" s="641"/>
      <c r="CV17" s="641"/>
      <c r="CW17" s="641"/>
      <c r="CX17" s="641"/>
      <c r="CY17" s="642"/>
      <c r="CZ17" s="677">
        <v>
1.3</v>
      </c>
      <c r="DA17" s="677"/>
      <c r="DB17" s="677"/>
      <c r="DC17" s="677"/>
      <c r="DD17" s="646" t="s">
        <v>
172</v>
      </c>
      <c r="DE17" s="641"/>
      <c r="DF17" s="641"/>
      <c r="DG17" s="641"/>
      <c r="DH17" s="641"/>
      <c r="DI17" s="641"/>
      <c r="DJ17" s="641"/>
      <c r="DK17" s="641"/>
      <c r="DL17" s="641"/>
      <c r="DM17" s="641"/>
      <c r="DN17" s="641"/>
      <c r="DO17" s="641"/>
      <c r="DP17" s="642"/>
      <c r="DQ17" s="646">
        <v>
1314868</v>
      </c>
      <c r="DR17" s="641"/>
      <c r="DS17" s="641"/>
      <c r="DT17" s="641"/>
      <c r="DU17" s="641"/>
      <c r="DV17" s="641"/>
      <c r="DW17" s="641"/>
      <c r="DX17" s="641"/>
      <c r="DY17" s="641"/>
      <c r="DZ17" s="641"/>
      <c r="EA17" s="641"/>
      <c r="EB17" s="641"/>
      <c r="EC17" s="684"/>
    </row>
    <row r="18" spans="2:133" ht="11.25" customHeight="1" x14ac:dyDescent="0.25">
      <c r="B18" s="637" t="s">
        <v>
268</v>
      </c>
      <c r="C18" s="638"/>
      <c r="D18" s="638"/>
      <c r="E18" s="638"/>
      <c r="F18" s="638"/>
      <c r="G18" s="638"/>
      <c r="H18" s="638"/>
      <c r="I18" s="638"/>
      <c r="J18" s="638"/>
      <c r="K18" s="638"/>
      <c r="L18" s="638"/>
      <c r="M18" s="638"/>
      <c r="N18" s="638"/>
      <c r="O18" s="638"/>
      <c r="P18" s="638"/>
      <c r="Q18" s="639"/>
      <c r="R18" s="640">
        <v>
56198</v>
      </c>
      <c r="S18" s="641"/>
      <c r="T18" s="641"/>
      <c r="U18" s="641"/>
      <c r="V18" s="641"/>
      <c r="W18" s="641"/>
      <c r="X18" s="641"/>
      <c r="Y18" s="642"/>
      <c r="Z18" s="677">
        <v>
0.1</v>
      </c>
      <c r="AA18" s="677"/>
      <c r="AB18" s="677"/>
      <c r="AC18" s="677"/>
      <c r="AD18" s="678">
        <v>
56198</v>
      </c>
      <c r="AE18" s="678"/>
      <c r="AF18" s="678"/>
      <c r="AG18" s="678"/>
      <c r="AH18" s="678"/>
      <c r="AI18" s="678"/>
      <c r="AJ18" s="678"/>
      <c r="AK18" s="678"/>
      <c r="AL18" s="643">
        <v>
0.1</v>
      </c>
      <c r="AM18" s="644"/>
      <c r="AN18" s="644"/>
      <c r="AO18" s="679"/>
      <c r="AP18" s="637" t="s">
        <v>
269</v>
      </c>
      <c r="AQ18" s="638"/>
      <c r="AR18" s="638"/>
      <c r="AS18" s="638"/>
      <c r="AT18" s="638"/>
      <c r="AU18" s="638"/>
      <c r="AV18" s="638"/>
      <c r="AW18" s="638"/>
      <c r="AX18" s="638"/>
      <c r="AY18" s="638"/>
      <c r="AZ18" s="638"/>
      <c r="BA18" s="638"/>
      <c r="BB18" s="638"/>
      <c r="BC18" s="638"/>
      <c r="BD18" s="638"/>
      <c r="BE18" s="638"/>
      <c r="BF18" s="639"/>
      <c r="BG18" s="640" t="s">
        <v>
172</v>
      </c>
      <c r="BH18" s="641"/>
      <c r="BI18" s="641"/>
      <c r="BJ18" s="641"/>
      <c r="BK18" s="641"/>
      <c r="BL18" s="641"/>
      <c r="BM18" s="641"/>
      <c r="BN18" s="642"/>
      <c r="BO18" s="677" t="s">
        <v>
127</v>
      </c>
      <c r="BP18" s="677"/>
      <c r="BQ18" s="677"/>
      <c r="BR18" s="677"/>
      <c r="BS18" s="646" t="s">
        <v>
232</v>
      </c>
      <c r="BT18" s="641"/>
      <c r="BU18" s="641"/>
      <c r="BV18" s="641"/>
      <c r="BW18" s="641"/>
      <c r="BX18" s="641"/>
      <c r="BY18" s="641"/>
      <c r="BZ18" s="641"/>
      <c r="CA18" s="641"/>
      <c r="CB18" s="684"/>
      <c r="CD18" s="673" t="s">
        <v>
270</v>
      </c>
      <c r="CE18" s="674"/>
      <c r="CF18" s="674"/>
      <c r="CG18" s="674"/>
      <c r="CH18" s="674"/>
      <c r="CI18" s="674"/>
      <c r="CJ18" s="674"/>
      <c r="CK18" s="674"/>
      <c r="CL18" s="674"/>
      <c r="CM18" s="674"/>
      <c r="CN18" s="674"/>
      <c r="CO18" s="674"/>
      <c r="CP18" s="674"/>
      <c r="CQ18" s="675"/>
      <c r="CR18" s="640" t="s">
        <v>
232</v>
      </c>
      <c r="CS18" s="641"/>
      <c r="CT18" s="641"/>
      <c r="CU18" s="641"/>
      <c r="CV18" s="641"/>
      <c r="CW18" s="641"/>
      <c r="CX18" s="641"/>
      <c r="CY18" s="642"/>
      <c r="CZ18" s="677" t="s">
        <v>
232</v>
      </c>
      <c r="DA18" s="677"/>
      <c r="DB18" s="677"/>
      <c r="DC18" s="677"/>
      <c r="DD18" s="646" t="s">
        <v>
232</v>
      </c>
      <c r="DE18" s="641"/>
      <c r="DF18" s="641"/>
      <c r="DG18" s="641"/>
      <c r="DH18" s="641"/>
      <c r="DI18" s="641"/>
      <c r="DJ18" s="641"/>
      <c r="DK18" s="641"/>
      <c r="DL18" s="641"/>
      <c r="DM18" s="641"/>
      <c r="DN18" s="641"/>
      <c r="DO18" s="641"/>
      <c r="DP18" s="642"/>
      <c r="DQ18" s="646" t="s">
        <v>
232</v>
      </c>
      <c r="DR18" s="641"/>
      <c r="DS18" s="641"/>
      <c r="DT18" s="641"/>
      <c r="DU18" s="641"/>
      <c r="DV18" s="641"/>
      <c r="DW18" s="641"/>
      <c r="DX18" s="641"/>
      <c r="DY18" s="641"/>
      <c r="DZ18" s="641"/>
      <c r="EA18" s="641"/>
      <c r="EB18" s="641"/>
      <c r="EC18" s="684"/>
    </row>
    <row r="19" spans="2:133" ht="11.25" customHeight="1" x14ac:dyDescent="0.25">
      <c r="B19" s="637" t="s">
        <v>
271</v>
      </c>
      <c r="C19" s="638"/>
      <c r="D19" s="638"/>
      <c r="E19" s="638"/>
      <c r="F19" s="638"/>
      <c r="G19" s="638"/>
      <c r="H19" s="638"/>
      <c r="I19" s="638"/>
      <c r="J19" s="638"/>
      <c r="K19" s="638"/>
      <c r="L19" s="638"/>
      <c r="M19" s="638"/>
      <c r="N19" s="638"/>
      <c r="O19" s="638"/>
      <c r="P19" s="638"/>
      <c r="Q19" s="639"/>
      <c r="R19" s="640">
        <v>
20437</v>
      </c>
      <c r="S19" s="641"/>
      <c r="T19" s="641"/>
      <c r="U19" s="641"/>
      <c r="V19" s="641"/>
      <c r="W19" s="641"/>
      <c r="X19" s="641"/>
      <c r="Y19" s="642"/>
      <c r="Z19" s="677">
        <v>
0</v>
      </c>
      <c r="AA19" s="677"/>
      <c r="AB19" s="677"/>
      <c r="AC19" s="677"/>
      <c r="AD19" s="678">
        <v>
20437</v>
      </c>
      <c r="AE19" s="678"/>
      <c r="AF19" s="678"/>
      <c r="AG19" s="678"/>
      <c r="AH19" s="678"/>
      <c r="AI19" s="678"/>
      <c r="AJ19" s="678"/>
      <c r="AK19" s="678"/>
      <c r="AL19" s="643">
        <v>
0</v>
      </c>
      <c r="AM19" s="644"/>
      <c r="AN19" s="644"/>
      <c r="AO19" s="679"/>
      <c r="AP19" s="637" t="s">
        <v>
272</v>
      </c>
      <c r="AQ19" s="638"/>
      <c r="AR19" s="638"/>
      <c r="AS19" s="638"/>
      <c r="AT19" s="638"/>
      <c r="AU19" s="638"/>
      <c r="AV19" s="638"/>
      <c r="AW19" s="638"/>
      <c r="AX19" s="638"/>
      <c r="AY19" s="638"/>
      <c r="AZ19" s="638"/>
      <c r="BA19" s="638"/>
      <c r="BB19" s="638"/>
      <c r="BC19" s="638"/>
      <c r="BD19" s="638"/>
      <c r="BE19" s="638"/>
      <c r="BF19" s="639"/>
      <c r="BG19" s="640" t="s">
        <v>
232</v>
      </c>
      <c r="BH19" s="641"/>
      <c r="BI19" s="641"/>
      <c r="BJ19" s="641"/>
      <c r="BK19" s="641"/>
      <c r="BL19" s="641"/>
      <c r="BM19" s="641"/>
      <c r="BN19" s="642"/>
      <c r="BO19" s="677" t="s">
        <v>
127</v>
      </c>
      <c r="BP19" s="677"/>
      <c r="BQ19" s="677"/>
      <c r="BR19" s="677"/>
      <c r="BS19" s="646" t="s">
        <v>
127</v>
      </c>
      <c r="BT19" s="641"/>
      <c r="BU19" s="641"/>
      <c r="BV19" s="641"/>
      <c r="BW19" s="641"/>
      <c r="BX19" s="641"/>
      <c r="BY19" s="641"/>
      <c r="BZ19" s="641"/>
      <c r="CA19" s="641"/>
      <c r="CB19" s="684"/>
      <c r="CD19" s="673" t="s">
        <v>
273</v>
      </c>
      <c r="CE19" s="674"/>
      <c r="CF19" s="674"/>
      <c r="CG19" s="674"/>
      <c r="CH19" s="674"/>
      <c r="CI19" s="674"/>
      <c r="CJ19" s="674"/>
      <c r="CK19" s="674"/>
      <c r="CL19" s="674"/>
      <c r="CM19" s="674"/>
      <c r="CN19" s="674"/>
      <c r="CO19" s="674"/>
      <c r="CP19" s="674"/>
      <c r="CQ19" s="675"/>
      <c r="CR19" s="640" t="s">
        <v>
127</v>
      </c>
      <c r="CS19" s="641"/>
      <c r="CT19" s="641"/>
      <c r="CU19" s="641"/>
      <c r="CV19" s="641"/>
      <c r="CW19" s="641"/>
      <c r="CX19" s="641"/>
      <c r="CY19" s="642"/>
      <c r="CZ19" s="677" t="s">
        <v>
232</v>
      </c>
      <c r="DA19" s="677"/>
      <c r="DB19" s="677"/>
      <c r="DC19" s="677"/>
      <c r="DD19" s="646" t="s">
        <v>
127</v>
      </c>
      <c r="DE19" s="641"/>
      <c r="DF19" s="641"/>
      <c r="DG19" s="641"/>
      <c r="DH19" s="641"/>
      <c r="DI19" s="641"/>
      <c r="DJ19" s="641"/>
      <c r="DK19" s="641"/>
      <c r="DL19" s="641"/>
      <c r="DM19" s="641"/>
      <c r="DN19" s="641"/>
      <c r="DO19" s="641"/>
      <c r="DP19" s="642"/>
      <c r="DQ19" s="646" t="s">
        <v>
127</v>
      </c>
      <c r="DR19" s="641"/>
      <c r="DS19" s="641"/>
      <c r="DT19" s="641"/>
      <c r="DU19" s="641"/>
      <c r="DV19" s="641"/>
      <c r="DW19" s="641"/>
      <c r="DX19" s="641"/>
      <c r="DY19" s="641"/>
      <c r="DZ19" s="641"/>
      <c r="EA19" s="641"/>
      <c r="EB19" s="641"/>
      <c r="EC19" s="684"/>
    </row>
    <row r="20" spans="2:133" ht="11.25" customHeight="1" x14ac:dyDescent="0.25">
      <c r="B20" s="637" t="s">
        <v>
274</v>
      </c>
      <c r="C20" s="638"/>
      <c r="D20" s="638"/>
      <c r="E20" s="638"/>
      <c r="F20" s="638"/>
      <c r="G20" s="638"/>
      <c r="H20" s="638"/>
      <c r="I20" s="638"/>
      <c r="J20" s="638"/>
      <c r="K20" s="638"/>
      <c r="L20" s="638"/>
      <c r="M20" s="638"/>
      <c r="N20" s="638"/>
      <c r="O20" s="638"/>
      <c r="P20" s="638"/>
      <c r="Q20" s="639"/>
      <c r="R20" s="640">
        <v>
562</v>
      </c>
      <c r="S20" s="641"/>
      <c r="T20" s="641"/>
      <c r="U20" s="641"/>
      <c r="V20" s="641"/>
      <c r="W20" s="641"/>
      <c r="X20" s="641"/>
      <c r="Y20" s="642"/>
      <c r="Z20" s="677">
        <v>
0</v>
      </c>
      <c r="AA20" s="677"/>
      <c r="AB20" s="677"/>
      <c r="AC20" s="677"/>
      <c r="AD20" s="678">
        <v>
562</v>
      </c>
      <c r="AE20" s="678"/>
      <c r="AF20" s="678"/>
      <c r="AG20" s="678"/>
      <c r="AH20" s="678"/>
      <c r="AI20" s="678"/>
      <c r="AJ20" s="678"/>
      <c r="AK20" s="678"/>
      <c r="AL20" s="643">
        <v>
0</v>
      </c>
      <c r="AM20" s="644"/>
      <c r="AN20" s="644"/>
      <c r="AO20" s="679"/>
      <c r="AP20" s="637" t="s">
        <v>
275</v>
      </c>
      <c r="AQ20" s="638"/>
      <c r="AR20" s="638"/>
      <c r="AS20" s="638"/>
      <c r="AT20" s="638"/>
      <c r="AU20" s="638"/>
      <c r="AV20" s="638"/>
      <c r="AW20" s="638"/>
      <c r="AX20" s="638"/>
      <c r="AY20" s="638"/>
      <c r="AZ20" s="638"/>
      <c r="BA20" s="638"/>
      <c r="BB20" s="638"/>
      <c r="BC20" s="638"/>
      <c r="BD20" s="638"/>
      <c r="BE20" s="638"/>
      <c r="BF20" s="639"/>
      <c r="BG20" s="640" t="s">
        <v>
232</v>
      </c>
      <c r="BH20" s="641"/>
      <c r="BI20" s="641"/>
      <c r="BJ20" s="641"/>
      <c r="BK20" s="641"/>
      <c r="BL20" s="641"/>
      <c r="BM20" s="641"/>
      <c r="BN20" s="642"/>
      <c r="BO20" s="677" t="s">
        <v>
232</v>
      </c>
      <c r="BP20" s="677"/>
      <c r="BQ20" s="677"/>
      <c r="BR20" s="677"/>
      <c r="BS20" s="646" t="s">
        <v>
127</v>
      </c>
      <c r="BT20" s="641"/>
      <c r="BU20" s="641"/>
      <c r="BV20" s="641"/>
      <c r="BW20" s="641"/>
      <c r="BX20" s="641"/>
      <c r="BY20" s="641"/>
      <c r="BZ20" s="641"/>
      <c r="CA20" s="641"/>
      <c r="CB20" s="684"/>
      <c r="CD20" s="673" t="s">
        <v>
276</v>
      </c>
      <c r="CE20" s="674"/>
      <c r="CF20" s="674"/>
      <c r="CG20" s="674"/>
      <c r="CH20" s="674"/>
      <c r="CI20" s="674"/>
      <c r="CJ20" s="674"/>
      <c r="CK20" s="674"/>
      <c r="CL20" s="674"/>
      <c r="CM20" s="674"/>
      <c r="CN20" s="674"/>
      <c r="CO20" s="674"/>
      <c r="CP20" s="674"/>
      <c r="CQ20" s="675"/>
      <c r="CR20" s="640">
        <v>
100786380</v>
      </c>
      <c r="CS20" s="641"/>
      <c r="CT20" s="641"/>
      <c r="CU20" s="641"/>
      <c r="CV20" s="641"/>
      <c r="CW20" s="641"/>
      <c r="CX20" s="641"/>
      <c r="CY20" s="642"/>
      <c r="CZ20" s="677">
        <v>
100</v>
      </c>
      <c r="DA20" s="677"/>
      <c r="DB20" s="677"/>
      <c r="DC20" s="677"/>
      <c r="DD20" s="646">
        <v>
9209845</v>
      </c>
      <c r="DE20" s="641"/>
      <c r="DF20" s="641"/>
      <c r="DG20" s="641"/>
      <c r="DH20" s="641"/>
      <c r="DI20" s="641"/>
      <c r="DJ20" s="641"/>
      <c r="DK20" s="641"/>
      <c r="DL20" s="641"/>
      <c r="DM20" s="641"/>
      <c r="DN20" s="641"/>
      <c r="DO20" s="641"/>
      <c r="DP20" s="642"/>
      <c r="DQ20" s="646">
        <v>
78041563</v>
      </c>
      <c r="DR20" s="641"/>
      <c r="DS20" s="641"/>
      <c r="DT20" s="641"/>
      <c r="DU20" s="641"/>
      <c r="DV20" s="641"/>
      <c r="DW20" s="641"/>
      <c r="DX20" s="641"/>
      <c r="DY20" s="641"/>
      <c r="DZ20" s="641"/>
      <c r="EA20" s="641"/>
      <c r="EB20" s="641"/>
      <c r="EC20" s="684"/>
    </row>
    <row r="21" spans="2:133" ht="11.25" customHeight="1" x14ac:dyDescent="0.25">
      <c r="B21" s="637" t="s">
        <v>
277</v>
      </c>
      <c r="C21" s="638"/>
      <c r="D21" s="638"/>
      <c r="E21" s="638"/>
      <c r="F21" s="638"/>
      <c r="G21" s="638"/>
      <c r="H21" s="638"/>
      <c r="I21" s="638"/>
      <c r="J21" s="638"/>
      <c r="K21" s="638"/>
      <c r="L21" s="638"/>
      <c r="M21" s="638"/>
      <c r="N21" s="638"/>
      <c r="O21" s="638"/>
      <c r="P21" s="638"/>
      <c r="Q21" s="639"/>
      <c r="R21" s="640">
        <v>
392401</v>
      </c>
      <c r="S21" s="641"/>
      <c r="T21" s="641"/>
      <c r="U21" s="641"/>
      <c r="V21" s="641"/>
      <c r="W21" s="641"/>
      <c r="X21" s="641"/>
      <c r="Y21" s="642"/>
      <c r="Z21" s="677">
        <v>
0.4</v>
      </c>
      <c r="AA21" s="677"/>
      <c r="AB21" s="677"/>
      <c r="AC21" s="677"/>
      <c r="AD21" s="678">
        <v>
392401</v>
      </c>
      <c r="AE21" s="678"/>
      <c r="AF21" s="678"/>
      <c r="AG21" s="678"/>
      <c r="AH21" s="678"/>
      <c r="AI21" s="678"/>
      <c r="AJ21" s="678"/>
      <c r="AK21" s="678"/>
      <c r="AL21" s="643">
        <v>
0.5</v>
      </c>
      <c r="AM21" s="644"/>
      <c r="AN21" s="644"/>
      <c r="AO21" s="679"/>
      <c r="AP21" s="734" t="s">
        <v>
278</v>
      </c>
      <c r="AQ21" s="742"/>
      <c r="AR21" s="742"/>
      <c r="AS21" s="742"/>
      <c r="AT21" s="742"/>
      <c r="AU21" s="742"/>
      <c r="AV21" s="742"/>
      <c r="AW21" s="742"/>
      <c r="AX21" s="742"/>
      <c r="AY21" s="742"/>
      <c r="AZ21" s="742"/>
      <c r="BA21" s="742"/>
      <c r="BB21" s="742"/>
      <c r="BC21" s="742"/>
      <c r="BD21" s="742"/>
      <c r="BE21" s="742"/>
      <c r="BF21" s="736"/>
      <c r="BG21" s="640" t="s">
        <v>
127</v>
      </c>
      <c r="BH21" s="641"/>
      <c r="BI21" s="641"/>
      <c r="BJ21" s="641"/>
      <c r="BK21" s="641"/>
      <c r="BL21" s="641"/>
      <c r="BM21" s="641"/>
      <c r="BN21" s="642"/>
      <c r="BO21" s="677" t="s">
        <v>
232</v>
      </c>
      <c r="BP21" s="677"/>
      <c r="BQ21" s="677"/>
      <c r="BR21" s="677"/>
      <c r="BS21" s="646" t="s">
        <v>
172</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25">
      <c r="B22" s="637" t="s">
        <v>
279</v>
      </c>
      <c r="C22" s="638"/>
      <c r="D22" s="638"/>
      <c r="E22" s="638"/>
      <c r="F22" s="638"/>
      <c r="G22" s="638"/>
      <c r="H22" s="638"/>
      <c r="I22" s="638"/>
      <c r="J22" s="638"/>
      <c r="K22" s="638"/>
      <c r="L22" s="638"/>
      <c r="M22" s="638"/>
      <c r="N22" s="638"/>
      <c r="O22" s="638"/>
      <c r="P22" s="638"/>
      <c r="Q22" s="639"/>
      <c r="R22" s="640" t="s">
        <v>
232</v>
      </c>
      <c r="S22" s="641"/>
      <c r="T22" s="641"/>
      <c r="U22" s="641"/>
      <c r="V22" s="641"/>
      <c r="W22" s="641"/>
      <c r="X22" s="641"/>
      <c r="Y22" s="642"/>
      <c r="Z22" s="677" t="s">
        <v>
127</v>
      </c>
      <c r="AA22" s="677"/>
      <c r="AB22" s="677"/>
      <c r="AC22" s="677"/>
      <c r="AD22" s="678" t="s">
        <v>
127</v>
      </c>
      <c r="AE22" s="678"/>
      <c r="AF22" s="678"/>
      <c r="AG22" s="678"/>
      <c r="AH22" s="678"/>
      <c r="AI22" s="678"/>
      <c r="AJ22" s="678"/>
      <c r="AK22" s="678"/>
      <c r="AL22" s="643" t="s">
        <v>
232</v>
      </c>
      <c r="AM22" s="644"/>
      <c r="AN22" s="644"/>
      <c r="AO22" s="679"/>
      <c r="AP22" s="734" t="s">
        <v>
280</v>
      </c>
      <c r="AQ22" s="742"/>
      <c r="AR22" s="742"/>
      <c r="AS22" s="742"/>
      <c r="AT22" s="742"/>
      <c r="AU22" s="742"/>
      <c r="AV22" s="742"/>
      <c r="AW22" s="742"/>
      <c r="AX22" s="742"/>
      <c r="AY22" s="742"/>
      <c r="AZ22" s="742"/>
      <c r="BA22" s="742"/>
      <c r="BB22" s="742"/>
      <c r="BC22" s="742"/>
      <c r="BD22" s="742"/>
      <c r="BE22" s="742"/>
      <c r="BF22" s="736"/>
      <c r="BG22" s="640" t="s">
        <v>
232</v>
      </c>
      <c r="BH22" s="641"/>
      <c r="BI22" s="641"/>
      <c r="BJ22" s="641"/>
      <c r="BK22" s="641"/>
      <c r="BL22" s="641"/>
      <c r="BM22" s="641"/>
      <c r="BN22" s="642"/>
      <c r="BO22" s="677" t="s">
        <v>
232</v>
      </c>
      <c r="BP22" s="677"/>
      <c r="BQ22" s="677"/>
      <c r="BR22" s="677"/>
      <c r="BS22" s="646" t="s">
        <v>
127</v>
      </c>
      <c r="BT22" s="641"/>
      <c r="BU22" s="641"/>
      <c r="BV22" s="641"/>
      <c r="BW22" s="641"/>
      <c r="BX22" s="641"/>
      <c r="BY22" s="641"/>
      <c r="BZ22" s="641"/>
      <c r="CA22" s="641"/>
      <c r="CB22" s="684"/>
      <c r="CD22" s="744" t="s">
        <v>
281</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25">
      <c r="B23" s="637" t="s">
        <v>
282</v>
      </c>
      <c r="C23" s="638"/>
      <c r="D23" s="638"/>
      <c r="E23" s="638"/>
      <c r="F23" s="638"/>
      <c r="G23" s="638"/>
      <c r="H23" s="638"/>
      <c r="I23" s="638"/>
      <c r="J23" s="638"/>
      <c r="K23" s="638"/>
      <c r="L23" s="638"/>
      <c r="M23" s="638"/>
      <c r="N23" s="638"/>
      <c r="O23" s="638"/>
      <c r="P23" s="638"/>
      <c r="Q23" s="639"/>
      <c r="R23" s="640" t="s">
        <v>
232</v>
      </c>
      <c r="S23" s="641"/>
      <c r="T23" s="641"/>
      <c r="U23" s="641"/>
      <c r="V23" s="641"/>
      <c r="W23" s="641"/>
      <c r="X23" s="641"/>
      <c r="Y23" s="642"/>
      <c r="Z23" s="677" t="s">
        <v>
232</v>
      </c>
      <c r="AA23" s="677"/>
      <c r="AB23" s="677"/>
      <c r="AC23" s="677"/>
      <c r="AD23" s="678" t="s">
        <v>
172</v>
      </c>
      <c r="AE23" s="678"/>
      <c r="AF23" s="678"/>
      <c r="AG23" s="678"/>
      <c r="AH23" s="678"/>
      <c r="AI23" s="678"/>
      <c r="AJ23" s="678"/>
      <c r="AK23" s="678"/>
      <c r="AL23" s="643" t="s">
        <v>
172</v>
      </c>
      <c r="AM23" s="644"/>
      <c r="AN23" s="644"/>
      <c r="AO23" s="679"/>
      <c r="AP23" s="734" t="s">
        <v>
283</v>
      </c>
      <c r="AQ23" s="742"/>
      <c r="AR23" s="742"/>
      <c r="AS23" s="742"/>
      <c r="AT23" s="742"/>
      <c r="AU23" s="742"/>
      <c r="AV23" s="742"/>
      <c r="AW23" s="742"/>
      <c r="AX23" s="742"/>
      <c r="AY23" s="742"/>
      <c r="AZ23" s="742"/>
      <c r="BA23" s="742"/>
      <c r="BB23" s="742"/>
      <c r="BC23" s="742"/>
      <c r="BD23" s="742"/>
      <c r="BE23" s="742"/>
      <c r="BF23" s="736"/>
      <c r="BG23" s="640" t="s">
        <v>
232</v>
      </c>
      <c r="BH23" s="641"/>
      <c r="BI23" s="641"/>
      <c r="BJ23" s="641"/>
      <c r="BK23" s="641"/>
      <c r="BL23" s="641"/>
      <c r="BM23" s="641"/>
      <c r="BN23" s="642"/>
      <c r="BO23" s="677" t="s">
        <v>
232</v>
      </c>
      <c r="BP23" s="677"/>
      <c r="BQ23" s="677"/>
      <c r="BR23" s="677"/>
      <c r="BS23" s="646" t="s">
        <v>
127</v>
      </c>
      <c r="BT23" s="641"/>
      <c r="BU23" s="641"/>
      <c r="BV23" s="641"/>
      <c r="BW23" s="641"/>
      <c r="BX23" s="641"/>
      <c r="BY23" s="641"/>
      <c r="BZ23" s="641"/>
      <c r="CA23" s="641"/>
      <c r="CB23" s="684"/>
      <c r="CD23" s="744" t="s">
        <v>
220</v>
      </c>
      <c r="CE23" s="745"/>
      <c r="CF23" s="745"/>
      <c r="CG23" s="745"/>
      <c r="CH23" s="745"/>
      <c r="CI23" s="745"/>
      <c r="CJ23" s="745"/>
      <c r="CK23" s="745"/>
      <c r="CL23" s="745"/>
      <c r="CM23" s="745"/>
      <c r="CN23" s="745"/>
      <c r="CO23" s="745"/>
      <c r="CP23" s="745"/>
      <c r="CQ23" s="746"/>
      <c r="CR23" s="744" t="s">
        <v>
284</v>
      </c>
      <c r="CS23" s="745"/>
      <c r="CT23" s="745"/>
      <c r="CU23" s="745"/>
      <c r="CV23" s="745"/>
      <c r="CW23" s="745"/>
      <c r="CX23" s="745"/>
      <c r="CY23" s="746"/>
      <c r="CZ23" s="744" t="s">
        <v>
285</v>
      </c>
      <c r="DA23" s="745"/>
      <c r="DB23" s="745"/>
      <c r="DC23" s="746"/>
      <c r="DD23" s="744" t="s">
        <v>
286</v>
      </c>
      <c r="DE23" s="745"/>
      <c r="DF23" s="745"/>
      <c r="DG23" s="745"/>
      <c r="DH23" s="745"/>
      <c r="DI23" s="745"/>
      <c r="DJ23" s="745"/>
      <c r="DK23" s="746"/>
      <c r="DL23" s="753" t="s">
        <v>
287</v>
      </c>
      <c r="DM23" s="754"/>
      <c r="DN23" s="754"/>
      <c r="DO23" s="754"/>
      <c r="DP23" s="754"/>
      <c r="DQ23" s="754"/>
      <c r="DR23" s="754"/>
      <c r="DS23" s="754"/>
      <c r="DT23" s="754"/>
      <c r="DU23" s="754"/>
      <c r="DV23" s="755"/>
      <c r="DW23" s="744" t="s">
        <v>
288</v>
      </c>
      <c r="DX23" s="745"/>
      <c r="DY23" s="745"/>
      <c r="DZ23" s="745"/>
      <c r="EA23" s="745"/>
      <c r="EB23" s="745"/>
      <c r="EC23" s="746"/>
    </row>
    <row r="24" spans="2:133" ht="11.25" customHeight="1" x14ac:dyDescent="0.25">
      <c r="B24" s="637" t="s">
        <v>
289</v>
      </c>
      <c r="C24" s="638"/>
      <c r="D24" s="638"/>
      <c r="E24" s="638"/>
      <c r="F24" s="638"/>
      <c r="G24" s="638"/>
      <c r="H24" s="638"/>
      <c r="I24" s="638"/>
      <c r="J24" s="638"/>
      <c r="K24" s="638"/>
      <c r="L24" s="638"/>
      <c r="M24" s="638"/>
      <c r="N24" s="638"/>
      <c r="O24" s="638"/>
      <c r="P24" s="638"/>
      <c r="Q24" s="639"/>
      <c r="R24" s="640" t="s">
        <v>
232</v>
      </c>
      <c r="S24" s="641"/>
      <c r="T24" s="641"/>
      <c r="U24" s="641"/>
      <c r="V24" s="641"/>
      <c r="W24" s="641"/>
      <c r="X24" s="641"/>
      <c r="Y24" s="642"/>
      <c r="Z24" s="677" t="s">
        <v>
127</v>
      </c>
      <c r="AA24" s="677"/>
      <c r="AB24" s="677"/>
      <c r="AC24" s="677"/>
      <c r="AD24" s="678" t="s">
        <v>
127</v>
      </c>
      <c r="AE24" s="678"/>
      <c r="AF24" s="678"/>
      <c r="AG24" s="678"/>
      <c r="AH24" s="678"/>
      <c r="AI24" s="678"/>
      <c r="AJ24" s="678"/>
      <c r="AK24" s="678"/>
      <c r="AL24" s="643" t="s">
        <v>
127</v>
      </c>
      <c r="AM24" s="644"/>
      <c r="AN24" s="644"/>
      <c r="AO24" s="679"/>
      <c r="AP24" s="734" t="s">
        <v>
290</v>
      </c>
      <c r="AQ24" s="742"/>
      <c r="AR24" s="742"/>
      <c r="AS24" s="742"/>
      <c r="AT24" s="742"/>
      <c r="AU24" s="742"/>
      <c r="AV24" s="742"/>
      <c r="AW24" s="742"/>
      <c r="AX24" s="742"/>
      <c r="AY24" s="742"/>
      <c r="AZ24" s="742"/>
      <c r="BA24" s="742"/>
      <c r="BB24" s="742"/>
      <c r="BC24" s="742"/>
      <c r="BD24" s="742"/>
      <c r="BE24" s="742"/>
      <c r="BF24" s="736"/>
      <c r="BG24" s="640" t="s">
        <v>
127</v>
      </c>
      <c r="BH24" s="641"/>
      <c r="BI24" s="641"/>
      <c r="BJ24" s="641"/>
      <c r="BK24" s="641"/>
      <c r="BL24" s="641"/>
      <c r="BM24" s="641"/>
      <c r="BN24" s="642"/>
      <c r="BO24" s="677" t="s">
        <v>
127</v>
      </c>
      <c r="BP24" s="677"/>
      <c r="BQ24" s="677"/>
      <c r="BR24" s="677"/>
      <c r="BS24" s="646" t="s">
        <v>
127</v>
      </c>
      <c r="BT24" s="641"/>
      <c r="BU24" s="641"/>
      <c r="BV24" s="641"/>
      <c r="BW24" s="641"/>
      <c r="BX24" s="641"/>
      <c r="BY24" s="641"/>
      <c r="BZ24" s="641"/>
      <c r="CA24" s="641"/>
      <c r="CB24" s="684"/>
      <c r="CD24" s="698" t="s">
        <v>
291</v>
      </c>
      <c r="CE24" s="699"/>
      <c r="CF24" s="699"/>
      <c r="CG24" s="699"/>
      <c r="CH24" s="699"/>
      <c r="CI24" s="699"/>
      <c r="CJ24" s="699"/>
      <c r="CK24" s="699"/>
      <c r="CL24" s="699"/>
      <c r="CM24" s="699"/>
      <c r="CN24" s="699"/>
      <c r="CO24" s="699"/>
      <c r="CP24" s="699"/>
      <c r="CQ24" s="700"/>
      <c r="CR24" s="695">
        <v>
41734666</v>
      </c>
      <c r="CS24" s="696"/>
      <c r="CT24" s="696"/>
      <c r="CU24" s="696"/>
      <c r="CV24" s="696"/>
      <c r="CW24" s="696"/>
      <c r="CX24" s="696"/>
      <c r="CY24" s="739"/>
      <c r="CZ24" s="740">
        <v>
41.4</v>
      </c>
      <c r="DA24" s="711"/>
      <c r="DB24" s="711"/>
      <c r="DC24" s="743"/>
      <c r="DD24" s="738">
        <v>
28040654</v>
      </c>
      <c r="DE24" s="696"/>
      <c r="DF24" s="696"/>
      <c r="DG24" s="696"/>
      <c r="DH24" s="696"/>
      <c r="DI24" s="696"/>
      <c r="DJ24" s="696"/>
      <c r="DK24" s="739"/>
      <c r="DL24" s="738">
        <v>
27616348</v>
      </c>
      <c r="DM24" s="696"/>
      <c r="DN24" s="696"/>
      <c r="DO24" s="696"/>
      <c r="DP24" s="696"/>
      <c r="DQ24" s="696"/>
      <c r="DR24" s="696"/>
      <c r="DS24" s="696"/>
      <c r="DT24" s="696"/>
      <c r="DU24" s="696"/>
      <c r="DV24" s="739"/>
      <c r="DW24" s="740">
        <v>
38.5</v>
      </c>
      <c r="DX24" s="711"/>
      <c r="DY24" s="711"/>
      <c r="DZ24" s="711"/>
      <c r="EA24" s="711"/>
      <c r="EB24" s="711"/>
      <c r="EC24" s="741"/>
    </row>
    <row r="25" spans="2:133" ht="11.25" customHeight="1" x14ac:dyDescent="0.25">
      <c r="B25" s="637" t="s">
        <v>
292</v>
      </c>
      <c r="C25" s="638"/>
      <c r="D25" s="638"/>
      <c r="E25" s="638"/>
      <c r="F25" s="638"/>
      <c r="G25" s="638"/>
      <c r="H25" s="638"/>
      <c r="I25" s="638"/>
      <c r="J25" s="638"/>
      <c r="K25" s="638"/>
      <c r="L25" s="638"/>
      <c r="M25" s="638"/>
      <c r="N25" s="638"/>
      <c r="O25" s="638"/>
      <c r="P25" s="638"/>
      <c r="Q25" s="639"/>
      <c r="R25" s="640" t="s">
        <v>
232</v>
      </c>
      <c r="S25" s="641"/>
      <c r="T25" s="641"/>
      <c r="U25" s="641"/>
      <c r="V25" s="641"/>
      <c r="W25" s="641"/>
      <c r="X25" s="641"/>
      <c r="Y25" s="642"/>
      <c r="Z25" s="677" t="s">
        <v>
127</v>
      </c>
      <c r="AA25" s="677"/>
      <c r="AB25" s="677"/>
      <c r="AC25" s="677"/>
      <c r="AD25" s="678" t="s">
        <v>
127</v>
      </c>
      <c r="AE25" s="678"/>
      <c r="AF25" s="678"/>
      <c r="AG25" s="678"/>
      <c r="AH25" s="678"/>
      <c r="AI25" s="678"/>
      <c r="AJ25" s="678"/>
      <c r="AK25" s="678"/>
      <c r="AL25" s="643" t="s">
        <v>
232</v>
      </c>
      <c r="AM25" s="644"/>
      <c r="AN25" s="644"/>
      <c r="AO25" s="679"/>
      <c r="AP25" s="734" t="s">
        <v>
293</v>
      </c>
      <c r="AQ25" s="742"/>
      <c r="AR25" s="742"/>
      <c r="AS25" s="742"/>
      <c r="AT25" s="742"/>
      <c r="AU25" s="742"/>
      <c r="AV25" s="742"/>
      <c r="AW25" s="742"/>
      <c r="AX25" s="742"/>
      <c r="AY25" s="742"/>
      <c r="AZ25" s="742"/>
      <c r="BA25" s="742"/>
      <c r="BB25" s="742"/>
      <c r="BC25" s="742"/>
      <c r="BD25" s="742"/>
      <c r="BE25" s="742"/>
      <c r="BF25" s="736"/>
      <c r="BG25" s="640" t="s">
        <v>
127</v>
      </c>
      <c r="BH25" s="641"/>
      <c r="BI25" s="641"/>
      <c r="BJ25" s="641"/>
      <c r="BK25" s="641"/>
      <c r="BL25" s="641"/>
      <c r="BM25" s="641"/>
      <c r="BN25" s="642"/>
      <c r="BO25" s="677" t="s">
        <v>
127</v>
      </c>
      <c r="BP25" s="677"/>
      <c r="BQ25" s="677"/>
      <c r="BR25" s="677"/>
      <c r="BS25" s="646" t="s">
        <v>
127</v>
      </c>
      <c r="BT25" s="641"/>
      <c r="BU25" s="641"/>
      <c r="BV25" s="641"/>
      <c r="BW25" s="641"/>
      <c r="BX25" s="641"/>
      <c r="BY25" s="641"/>
      <c r="BZ25" s="641"/>
      <c r="CA25" s="641"/>
      <c r="CB25" s="684"/>
      <c r="CD25" s="673" t="s">
        <v>
294</v>
      </c>
      <c r="CE25" s="674"/>
      <c r="CF25" s="674"/>
      <c r="CG25" s="674"/>
      <c r="CH25" s="674"/>
      <c r="CI25" s="674"/>
      <c r="CJ25" s="674"/>
      <c r="CK25" s="674"/>
      <c r="CL25" s="674"/>
      <c r="CM25" s="674"/>
      <c r="CN25" s="674"/>
      <c r="CO25" s="674"/>
      <c r="CP25" s="674"/>
      <c r="CQ25" s="675"/>
      <c r="CR25" s="640">
        <v>
18292147</v>
      </c>
      <c r="CS25" s="659"/>
      <c r="CT25" s="659"/>
      <c r="CU25" s="659"/>
      <c r="CV25" s="659"/>
      <c r="CW25" s="659"/>
      <c r="CX25" s="659"/>
      <c r="CY25" s="660"/>
      <c r="CZ25" s="643">
        <v>
18.100000000000001</v>
      </c>
      <c r="DA25" s="661"/>
      <c r="DB25" s="661"/>
      <c r="DC25" s="662"/>
      <c r="DD25" s="646">
        <v>
17210464</v>
      </c>
      <c r="DE25" s="659"/>
      <c r="DF25" s="659"/>
      <c r="DG25" s="659"/>
      <c r="DH25" s="659"/>
      <c r="DI25" s="659"/>
      <c r="DJ25" s="659"/>
      <c r="DK25" s="660"/>
      <c r="DL25" s="646">
        <v>
16786219</v>
      </c>
      <c r="DM25" s="659"/>
      <c r="DN25" s="659"/>
      <c r="DO25" s="659"/>
      <c r="DP25" s="659"/>
      <c r="DQ25" s="659"/>
      <c r="DR25" s="659"/>
      <c r="DS25" s="659"/>
      <c r="DT25" s="659"/>
      <c r="DU25" s="659"/>
      <c r="DV25" s="660"/>
      <c r="DW25" s="643">
        <v>
23.4</v>
      </c>
      <c r="DX25" s="661"/>
      <c r="DY25" s="661"/>
      <c r="DZ25" s="661"/>
      <c r="EA25" s="661"/>
      <c r="EB25" s="661"/>
      <c r="EC25" s="676"/>
    </row>
    <row r="26" spans="2:133" ht="11.25" customHeight="1" x14ac:dyDescent="0.25">
      <c r="B26" s="637" t="s">
        <v>
295</v>
      </c>
      <c r="C26" s="638"/>
      <c r="D26" s="638"/>
      <c r="E26" s="638"/>
      <c r="F26" s="638"/>
      <c r="G26" s="638"/>
      <c r="H26" s="638"/>
      <c r="I26" s="638"/>
      <c r="J26" s="638"/>
      <c r="K26" s="638"/>
      <c r="L26" s="638"/>
      <c r="M26" s="638"/>
      <c r="N26" s="638"/>
      <c r="O26" s="638"/>
      <c r="P26" s="638"/>
      <c r="Q26" s="639"/>
      <c r="R26" s="640">
        <v>
64659813</v>
      </c>
      <c r="S26" s="641"/>
      <c r="T26" s="641"/>
      <c r="U26" s="641"/>
      <c r="V26" s="641"/>
      <c r="W26" s="641"/>
      <c r="X26" s="641"/>
      <c r="Y26" s="642"/>
      <c r="Z26" s="677">
        <v>
59.2</v>
      </c>
      <c r="AA26" s="677"/>
      <c r="AB26" s="677"/>
      <c r="AC26" s="677"/>
      <c r="AD26" s="678">
        <v>
64659813</v>
      </c>
      <c r="AE26" s="678"/>
      <c r="AF26" s="678"/>
      <c r="AG26" s="678"/>
      <c r="AH26" s="678"/>
      <c r="AI26" s="678"/>
      <c r="AJ26" s="678"/>
      <c r="AK26" s="678"/>
      <c r="AL26" s="643">
        <v>
90.2</v>
      </c>
      <c r="AM26" s="644"/>
      <c r="AN26" s="644"/>
      <c r="AO26" s="679"/>
      <c r="AP26" s="734" t="s">
        <v>
296</v>
      </c>
      <c r="AQ26" s="735"/>
      <c r="AR26" s="735"/>
      <c r="AS26" s="735"/>
      <c r="AT26" s="735"/>
      <c r="AU26" s="735"/>
      <c r="AV26" s="735"/>
      <c r="AW26" s="735"/>
      <c r="AX26" s="735"/>
      <c r="AY26" s="735"/>
      <c r="AZ26" s="735"/>
      <c r="BA26" s="735"/>
      <c r="BB26" s="735"/>
      <c r="BC26" s="735"/>
      <c r="BD26" s="735"/>
      <c r="BE26" s="735"/>
      <c r="BF26" s="736"/>
      <c r="BG26" s="640" t="s">
        <v>
232</v>
      </c>
      <c r="BH26" s="641"/>
      <c r="BI26" s="641"/>
      <c r="BJ26" s="641"/>
      <c r="BK26" s="641"/>
      <c r="BL26" s="641"/>
      <c r="BM26" s="641"/>
      <c r="BN26" s="642"/>
      <c r="BO26" s="677" t="s">
        <v>
226</v>
      </c>
      <c r="BP26" s="677"/>
      <c r="BQ26" s="677"/>
      <c r="BR26" s="677"/>
      <c r="BS26" s="646" t="s">
        <v>
232</v>
      </c>
      <c r="BT26" s="641"/>
      <c r="BU26" s="641"/>
      <c r="BV26" s="641"/>
      <c r="BW26" s="641"/>
      <c r="BX26" s="641"/>
      <c r="BY26" s="641"/>
      <c r="BZ26" s="641"/>
      <c r="CA26" s="641"/>
      <c r="CB26" s="684"/>
      <c r="CD26" s="673" t="s">
        <v>
297</v>
      </c>
      <c r="CE26" s="674"/>
      <c r="CF26" s="674"/>
      <c r="CG26" s="674"/>
      <c r="CH26" s="674"/>
      <c r="CI26" s="674"/>
      <c r="CJ26" s="674"/>
      <c r="CK26" s="674"/>
      <c r="CL26" s="674"/>
      <c r="CM26" s="674"/>
      <c r="CN26" s="674"/>
      <c r="CO26" s="674"/>
      <c r="CP26" s="674"/>
      <c r="CQ26" s="675"/>
      <c r="CR26" s="640">
        <v>
12420044</v>
      </c>
      <c r="CS26" s="641"/>
      <c r="CT26" s="641"/>
      <c r="CU26" s="641"/>
      <c r="CV26" s="641"/>
      <c r="CW26" s="641"/>
      <c r="CX26" s="641"/>
      <c r="CY26" s="642"/>
      <c r="CZ26" s="643">
        <v>
12.3</v>
      </c>
      <c r="DA26" s="661"/>
      <c r="DB26" s="661"/>
      <c r="DC26" s="662"/>
      <c r="DD26" s="646">
        <v>
11620142</v>
      </c>
      <c r="DE26" s="641"/>
      <c r="DF26" s="641"/>
      <c r="DG26" s="641"/>
      <c r="DH26" s="641"/>
      <c r="DI26" s="641"/>
      <c r="DJ26" s="641"/>
      <c r="DK26" s="642"/>
      <c r="DL26" s="646" t="s">
        <v>
232</v>
      </c>
      <c r="DM26" s="641"/>
      <c r="DN26" s="641"/>
      <c r="DO26" s="641"/>
      <c r="DP26" s="641"/>
      <c r="DQ26" s="641"/>
      <c r="DR26" s="641"/>
      <c r="DS26" s="641"/>
      <c r="DT26" s="641"/>
      <c r="DU26" s="641"/>
      <c r="DV26" s="642"/>
      <c r="DW26" s="643" t="s">
        <v>
232</v>
      </c>
      <c r="DX26" s="661"/>
      <c r="DY26" s="661"/>
      <c r="DZ26" s="661"/>
      <c r="EA26" s="661"/>
      <c r="EB26" s="661"/>
      <c r="EC26" s="676"/>
    </row>
    <row r="27" spans="2:133" ht="11.25" customHeight="1" x14ac:dyDescent="0.25">
      <c r="B27" s="637" t="s">
        <v>
298</v>
      </c>
      <c r="C27" s="638"/>
      <c r="D27" s="638"/>
      <c r="E27" s="638"/>
      <c r="F27" s="638"/>
      <c r="G27" s="638"/>
      <c r="H27" s="638"/>
      <c r="I27" s="638"/>
      <c r="J27" s="638"/>
      <c r="K27" s="638"/>
      <c r="L27" s="638"/>
      <c r="M27" s="638"/>
      <c r="N27" s="638"/>
      <c r="O27" s="638"/>
      <c r="P27" s="638"/>
      <c r="Q27" s="639"/>
      <c r="R27" s="640">
        <v>
23993</v>
      </c>
      <c r="S27" s="641"/>
      <c r="T27" s="641"/>
      <c r="U27" s="641"/>
      <c r="V27" s="641"/>
      <c r="W27" s="641"/>
      <c r="X27" s="641"/>
      <c r="Y27" s="642"/>
      <c r="Z27" s="677">
        <v>
0</v>
      </c>
      <c r="AA27" s="677"/>
      <c r="AB27" s="677"/>
      <c r="AC27" s="677"/>
      <c r="AD27" s="678">
        <v>
23993</v>
      </c>
      <c r="AE27" s="678"/>
      <c r="AF27" s="678"/>
      <c r="AG27" s="678"/>
      <c r="AH27" s="678"/>
      <c r="AI27" s="678"/>
      <c r="AJ27" s="678"/>
      <c r="AK27" s="678"/>
      <c r="AL27" s="643">
        <v>
0</v>
      </c>
      <c r="AM27" s="644"/>
      <c r="AN27" s="644"/>
      <c r="AO27" s="679"/>
      <c r="AP27" s="637" t="s">
        <v>
299</v>
      </c>
      <c r="AQ27" s="638"/>
      <c r="AR27" s="638"/>
      <c r="AS27" s="638"/>
      <c r="AT27" s="638"/>
      <c r="AU27" s="638"/>
      <c r="AV27" s="638"/>
      <c r="AW27" s="638"/>
      <c r="AX27" s="638"/>
      <c r="AY27" s="638"/>
      <c r="AZ27" s="638"/>
      <c r="BA27" s="638"/>
      <c r="BB27" s="638"/>
      <c r="BC27" s="638"/>
      <c r="BD27" s="638"/>
      <c r="BE27" s="638"/>
      <c r="BF27" s="639"/>
      <c r="BG27" s="640">
        <v>
55062246</v>
      </c>
      <c r="BH27" s="641"/>
      <c r="BI27" s="641"/>
      <c r="BJ27" s="641"/>
      <c r="BK27" s="641"/>
      <c r="BL27" s="641"/>
      <c r="BM27" s="641"/>
      <c r="BN27" s="642"/>
      <c r="BO27" s="677">
        <v>
100</v>
      </c>
      <c r="BP27" s="677"/>
      <c r="BQ27" s="677"/>
      <c r="BR27" s="677"/>
      <c r="BS27" s="646" t="s">
        <v>
127</v>
      </c>
      <c r="BT27" s="641"/>
      <c r="BU27" s="641"/>
      <c r="BV27" s="641"/>
      <c r="BW27" s="641"/>
      <c r="BX27" s="641"/>
      <c r="BY27" s="641"/>
      <c r="BZ27" s="641"/>
      <c r="CA27" s="641"/>
      <c r="CB27" s="684"/>
      <c r="CD27" s="673" t="s">
        <v>
300</v>
      </c>
      <c r="CE27" s="674"/>
      <c r="CF27" s="674"/>
      <c r="CG27" s="674"/>
      <c r="CH27" s="674"/>
      <c r="CI27" s="674"/>
      <c r="CJ27" s="674"/>
      <c r="CK27" s="674"/>
      <c r="CL27" s="674"/>
      <c r="CM27" s="674"/>
      <c r="CN27" s="674"/>
      <c r="CO27" s="674"/>
      <c r="CP27" s="674"/>
      <c r="CQ27" s="675"/>
      <c r="CR27" s="640">
        <v>
22127651</v>
      </c>
      <c r="CS27" s="659"/>
      <c r="CT27" s="659"/>
      <c r="CU27" s="659"/>
      <c r="CV27" s="659"/>
      <c r="CW27" s="659"/>
      <c r="CX27" s="659"/>
      <c r="CY27" s="660"/>
      <c r="CZ27" s="643">
        <v>
22</v>
      </c>
      <c r="DA27" s="661"/>
      <c r="DB27" s="661"/>
      <c r="DC27" s="662"/>
      <c r="DD27" s="646">
        <v>
9515322</v>
      </c>
      <c r="DE27" s="659"/>
      <c r="DF27" s="659"/>
      <c r="DG27" s="659"/>
      <c r="DH27" s="659"/>
      <c r="DI27" s="659"/>
      <c r="DJ27" s="659"/>
      <c r="DK27" s="660"/>
      <c r="DL27" s="646">
        <v>
9515261</v>
      </c>
      <c r="DM27" s="659"/>
      <c r="DN27" s="659"/>
      <c r="DO27" s="659"/>
      <c r="DP27" s="659"/>
      <c r="DQ27" s="659"/>
      <c r="DR27" s="659"/>
      <c r="DS27" s="659"/>
      <c r="DT27" s="659"/>
      <c r="DU27" s="659"/>
      <c r="DV27" s="660"/>
      <c r="DW27" s="643">
        <v>
13.3</v>
      </c>
      <c r="DX27" s="661"/>
      <c r="DY27" s="661"/>
      <c r="DZ27" s="661"/>
      <c r="EA27" s="661"/>
      <c r="EB27" s="661"/>
      <c r="EC27" s="676"/>
    </row>
    <row r="28" spans="2:133" ht="11.25" customHeight="1" x14ac:dyDescent="0.25">
      <c r="B28" s="637" t="s">
        <v>
301</v>
      </c>
      <c r="C28" s="638"/>
      <c r="D28" s="638"/>
      <c r="E28" s="638"/>
      <c r="F28" s="638"/>
      <c r="G28" s="638"/>
      <c r="H28" s="638"/>
      <c r="I28" s="638"/>
      <c r="J28" s="638"/>
      <c r="K28" s="638"/>
      <c r="L28" s="638"/>
      <c r="M28" s="638"/>
      <c r="N28" s="638"/>
      <c r="O28" s="638"/>
      <c r="P28" s="638"/>
      <c r="Q28" s="639"/>
      <c r="R28" s="640">
        <v>
901675</v>
      </c>
      <c r="S28" s="641"/>
      <c r="T28" s="641"/>
      <c r="U28" s="641"/>
      <c r="V28" s="641"/>
      <c r="W28" s="641"/>
      <c r="X28" s="641"/>
      <c r="Y28" s="642"/>
      <c r="Z28" s="677">
        <v>
0.8</v>
      </c>
      <c r="AA28" s="677"/>
      <c r="AB28" s="677"/>
      <c r="AC28" s="677"/>
      <c r="AD28" s="678" t="s">
        <v>
127</v>
      </c>
      <c r="AE28" s="678"/>
      <c r="AF28" s="678"/>
      <c r="AG28" s="678"/>
      <c r="AH28" s="678"/>
      <c r="AI28" s="678"/>
      <c r="AJ28" s="678"/>
      <c r="AK28" s="678"/>
      <c r="AL28" s="643" t="s">
        <v>
127</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
302</v>
      </c>
      <c r="CE28" s="674"/>
      <c r="CF28" s="674"/>
      <c r="CG28" s="674"/>
      <c r="CH28" s="674"/>
      <c r="CI28" s="674"/>
      <c r="CJ28" s="674"/>
      <c r="CK28" s="674"/>
      <c r="CL28" s="674"/>
      <c r="CM28" s="674"/>
      <c r="CN28" s="674"/>
      <c r="CO28" s="674"/>
      <c r="CP28" s="674"/>
      <c r="CQ28" s="675"/>
      <c r="CR28" s="640">
        <v>
1314868</v>
      </c>
      <c r="CS28" s="641"/>
      <c r="CT28" s="641"/>
      <c r="CU28" s="641"/>
      <c r="CV28" s="641"/>
      <c r="CW28" s="641"/>
      <c r="CX28" s="641"/>
      <c r="CY28" s="642"/>
      <c r="CZ28" s="643">
        <v>
1.3</v>
      </c>
      <c r="DA28" s="661"/>
      <c r="DB28" s="661"/>
      <c r="DC28" s="662"/>
      <c r="DD28" s="646">
        <v>
1314868</v>
      </c>
      <c r="DE28" s="641"/>
      <c r="DF28" s="641"/>
      <c r="DG28" s="641"/>
      <c r="DH28" s="641"/>
      <c r="DI28" s="641"/>
      <c r="DJ28" s="641"/>
      <c r="DK28" s="642"/>
      <c r="DL28" s="646">
        <v>
1314868</v>
      </c>
      <c r="DM28" s="641"/>
      <c r="DN28" s="641"/>
      <c r="DO28" s="641"/>
      <c r="DP28" s="641"/>
      <c r="DQ28" s="641"/>
      <c r="DR28" s="641"/>
      <c r="DS28" s="641"/>
      <c r="DT28" s="641"/>
      <c r="DU28" s="641"/>
      <c r="DV28" s="642"/>
      <c r="DW28" s="643">
        <v>
1.8</v>
      </c>
      <c r="DX28" s="661"/>
      <c r="DY28" s="661"/>
      <c r="DZ28" s="661"/>
      <c r="EA28" s="661"/>
      <c r="EB28" s="661"/>
      <c r="EC28" s="676"/>
    </row>
    <row r="29" spans="2:133" ht="11.25" customHeight="1" x14ac:dyDescent="0.25">
      <c r="B29" s="637" t="s">
        <v>
303</v>
      </c>
      <c r="C29" s="638"/>
      <c r="D29" s="638"/>
      <c r="E29" s="638"/>
      <c r="F29" s="638"/>
      <c r="G29" s="638"/>
      <c r="H29" s="638"/>
      <c r="I29" s="638"/>
      <c r="J29" s="638"/>
      <c r="K29" s="638"/>
      <c r="L29" s="638"/>
      <c r="M29" s="638"/>
      <c r="N29" s="638"/>
      <c r="O29" s="638"/>
      <c r="P29" s="638"/>
      <c r="Q29" s="639"/>
      <c r="R29" s="640">
        <v>
3951966</v>
      </c>
      <c r="S29" s="641"/>
      <c r="T29" s="641"/>
      <c r="U29" s="641"/>
      <c r="V29" s="641"/>
      <c r="W29" s="641"/>
      <c r="X29" s="641"/>
      <c r="Y29" s="642"/>
      <c r="Z29" s="677">
        <v>
3.6</v>
      </c>
      <c r="AA29" s="677"/>
      <c r="AB29" s="677"/>
      <c r="AC29" s="677"/>
      <c r="AD29" s="678">
        <v>
3166255</v>
      </c>
      <c r="AE29" s="678"/>
      <c r="AF29" s="678"/>
      <c r="AG29" s="678"/>
      <c r="AH29" s="678"/>
      <c r="AI29" s="678"/>
      <c r="AJ29" s="678"/>
      <c r="AK29" s="678"/>
      <c r="AL29" s="643">
        <v>
4.4000000000000004</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
304</v>
      </c>
      <c r="CE29" s="726"/>
      <c r="CF29" s="673" t="s">
        <v>
305</v>
      </c>
      <c r="CG29" s="674"/>
      <c r="CH29" s="674"/>
      <c r="CI29" s="674"/>
      <c r="CJ29" s="674"/>
      <c r="CK29" s="674"/>
      <c r="CL29" s="674"/>
      <c r="CM29" s="674"/>
      <c r="CN29" s="674"/>
      <c r="CO29" s="674"/>
      <c r="CP29" s="674"/>
      <c r="CQ29" s="675"/>
      <c r="CR29" s="640">
        <v>
1314709</v>
      </c>
      <c r="CS29" s="659"/>
      <c r="CT29" s="659"/>
      <c r="CU29" s="659"/>
      <c r="CV29" s="659"/>
      <c r="CW29" s="659"/>
      <c r="CX29" s="659"/>
      <c r="CY29" s="660"/>
      <c r="CZ29" s="643">
        <v>
1.3</v>
      </c>
      <c r="DA29" s="661"/>
      <c r="DB29" s="661"/>
      <c r="DC29" s="662"/>
      <c r="DD29" s="646">
        <v>
1314709</v>
      </c>
      <c r="DE29" s="659"/>
      <c r="DF29" s="659"/>
      <c r="DG29" s="659"/>
      <c r="DH29" s="659"/>
      <c r="DI29" s="659"/>
      <c r="DJ29" s="659"/>
      <c r="DK29" s="660"/>
      <c r="DL29" s="646">
        <v>
1314709</v>
      </c>
      <c r="DM29" s="659"/>
      <c r="DN29" s="659"/>
      <c r="DO29" s="659"/>
      <c r="DP29" s="659"/>
      <c r="DQ29" s="659"/>
      <c r="DR29" s="659"/>
      <c r="DS29" s="659"/>
      <c r="DT29" s="659"/>
      <c r="DU29" s="659"/>
      <c r="DV29" s="660"/>
      <c r="DW29" s="643">
        <v>
1.8</v>
      </c>
      <c r="DX29" s="661"/>
      <c r="DY29" s="661"/>
      <c r="DZ29" s="661"/>
      <c r="EA29" s="661"/>
      <c r="EB29" s="661"/>
      <c r="EC29" s="676"/>
    </row>
    <row r="30" spans="2:133" ht="11.25" customHeight="1" x14ac:dyDescent="0.25">
      <c r="B30" s="637" t="s">
        <v>
306</v>
      </c>
      <c r="C30" s="638"/>
      <c r="D30" s="638"/>
      <c r="E30" s="638"/>
      <c r="F30" s="638"/>
      <c r="G30" s="638"/>
      <c r="H30" s="638"/>
      <c r="I30" s="638"/>
      <c r="J30" s="638"/>
      <c r="K30" s="638"/>
      <c r="L30" s="638"/>
      <c r="M30" s="638"/>
      <c r="N30" s="638"/>
      <c r="O30" s="638"/>
      <c r="P30" s="638"/>
      <c r="Q30" s="639"/>
      <c r="R30" s="640">
        <v>
757435</v>
      </c>
      <c r="S30" s="641"/>
      <c r="T30" s="641"/>
      <c r="U30" s="641"/>
      <c r="V30" s="641"/>
      <c r="W30" s="641"/>
      <c r="X30" s="641"/>
      <c r="Y30" s="642"/>
      <c r="Z30" s="677">
        <v>
0.7</v>
      </c>
      <c r="AA30" s="677"/>
      <c r="AB30" s="677"/>
      <c r="AC30" s="677"/>
      <c r="AD30" s="678" t="s">
        <v>
127</v>
      </c>
      <c r="AE30" s="678"/>
      <c r="AF30" s="678"/>
      <c r="AG30" s="678"/>
      <c r="AH30" s="678"/>
      <c r="AI30" s="678"/>
      <c r="AJ30" s="678"/>
      <c r="AK30" s="678"/>
      <c r="AL30" s="643" t="s">
        <v>
127</v>
      </c>
      <c r="AM30" s="644"/>
      <c r="AN30" s="644"/>
      <c r="AO30" s="679"/>
      <c r="AP30" s="701" t="s">
        <v>
220</v>
      </c>
      <c r="AQ30" s="702"/>
      <c r="AR30" s="702"/>
      <c r="AS30" s="702"/>
      <c r="AT30" s="702"/>
      <c r="AU30" s="702"/>
      <c r="AV30" s="702"/>
      <c r="AW30" s="702"/>
      <c r="AX30" s="702"/>
      <c r="AY30" s="702"/>
      <c r="AZ30" s="702"/>
      <c r="BA30" s="702"/>
      <c r="BB30" s="702"/>
      <c r="BC30" s="702"/>
      <c r="BD30" s="702"/>
      <c r="BE30" s="702"/>
      <c r="BF30" s="703"/>
      <c r="BG30" s="701" t="s">
        <v>
307</v>
      </c>
      <c r="BH30" s="714"/>
      <c r="BI30" s="714"/>
      <c r="BJ30" s="714"/>
      <c r="BK30" s="714"/>
      <c r="BL30" s="714"/>
      <c r="BM30" s="714"/>
      <c r="BN30" s="714"/>
      <c r="BO30" s="714"/>
      <c r="BP30" s="714"/>
      <c r="BQ30" s="715"/>
      <c r="BR30" s="701" t="s">
        <v>
308</v>
      </c>
      <c r="BS30" s="714"/>
      <c r="BT30" s="714"/>
      <c r="BU30" s="714"/>
      <c r="BV30" s="714"/>
      <c r="BW30" s="714"/>
      <c r="BX30" s="714"/>
      <c r="BY30" s="714"/>
      <c r="BZ30" s="714"/>
      <c r="CA30" s="714"/>
      <c r="CB30" s="715"/>
      <c r="CD30" s="727"/>
      <c r="CE30" s="728"/>
      <c r="CF30" s="673" t="s">
        <v>
309</v>
      </c>
      <c r="CG30" s="674"/>
      <c r="CH30" s="674"/>
      <c r="CI30" s="674"/>
      <c r="CJ30" s="674"/>
      <c r="CK30" s="674"/>
      <c r="CL30" s="674"/>
      <c r="CM30" s="674"/>
      <c r="CN30" s="674"/>
      <c r="CO30" s="674"/>
      <c r="CP30" s="674"/>
      <c r="CQ30" s="675"/>
      <c r="CR30" s="640">
        <v>
1240322</v>
      </c>
      <c r="CS30" s="641"/>
      <c r="CT30" s="641"/>
      <c r="CU30" s="641"/>
      <c r="CV30" s="641"/>
      <c r="CW30" s="641"/>
      <c r="CX30" s="641"/>
      <c r="CY30" s="642"/>
      <c r="CZ30" s="643">
        <v>
1.2</v>
      </c>
      <c r="DA30" s="661"/>
      <c r="DB30" s="661"/>
      <c r="DC30" s="662"/>
      <c r="DD30" s="646">
        <v>
1240322</v>
      </c>
      <c r="DE30" s="641"/>
      <c r="DF30" s="641"/>
      <c r="DG30" s="641"/>
      <c r="DH30" s="641"/>
      <c r="DI30" s="641"/>
      <c r="DJ30" s="641"/>
      <c r="DK30" s="642"/>
      <c r="DL30" s="646">
        <v>
1240322</v>
      </c>
      <c r="DM30" s="641"/>
      <c r="DN30" s="641"/>
      <c r="DO30" s="641"/>
      <c r="DP30" s="641"/>
      <c r="DQ30" s="641"/>
      <c r="DR30" s="641"/>
      <c r="DS30" s="641"/>
      <c r="DT30" s="641"/>
      <c r="DU30" s="641"/>
      <c r="DV30" s="642"/>
      <c r="DW30" s="643">
        <v>
1.7</v>
      </c>
      <c r="DX30" s="661"/>
      <c r="DY30" s="661"/>
      <c r="DZ30" s="661"/>
      <c r="EA30" s="661"/>
      <c r="EB30" s="661"/>
      <c r="EC30" s="676"/>
    </row>
    <row r="31" spans="2:133" ht="11.25" customHeight="1" x14ac:dyDescent="0.25">
      <c r="B31" s="637" t="s">
        <v>
310</v>
      </c>
      <c r="C31" s="638"/>
      <c r="D31" s="638"/>
      <c r="E31" s="638"/>
      <c r="F31" s="638"/>
      <c r="G31" s="638"/>
      <c r="H31" s="638"/>
      <c r="I31" s="638"/>
      <c r="J31" s="638"/>
      <c r="K31" s="638"/>
      <c r="L31" s="638"/>
      <c r="M31" s="638"/>
      <c r="N31" s="638"/>
      <c r="O31" s="638"/>
      <c r="P31" s="638"/>
      <c r="Q31" s="639"/>
      <c r="R31" s="640">
        <v>
11750801</v>
      </c>
      <c r="S31" s="641"/>
      <c r="T31" s="641"/>
      <c r="U31" s="641"/>
      <c r="V31" s="641"/>
      <c r="W31" s="641"/>
      <c r="X31" s="641"/>
      <c r="Y31" s="642"/>
      <c r="Z31" s="677">
        <v>
10.8</v>
      </c>
      <c r="AA31" s="677"/>
      <c r="AB31" s="677"/>
      <c r="AC31" s="677"/>
      <c r="AD31" s="678" t="s">
        <v>
232</v>
      </c>
      <c r="AE31" s="678"/>
      <c r="AF31" s="678"/>
      <c r="AG31" s="678"/>
      <c r="AH31" s="678"/>
      <c r="AI31" s="678"/>
      <c r="AJ31" s="678"/>
      <c r="AK31" s="678"/>
      <c r="AL31" s="643" t="s">
        <v>
232</v>
      </c>
      <c r="AM31" s="644"/>
      <c r="AN31" s="644"/>
      <c r="AO31" s="679"/>
      <c r="AP31" s="716" t="s">
        <v>
311</v>
      </c>
      <c r="AQ31" s="717"/>
      <c r="AR31" s="717"/>
      <c r="AS31" s="717"/>
      <c r="AT31" s="722" t="s">
        <v>
312</v>
      </c>
      <c r="AU31" s="231"/>
      <c r="AV31" s="231"/>
      <c r="AW31" s="231"/>
      <c r="AX31" s="706" t="s">
        <v>
185</v>
      </c>
      <c r="AY31" s="707"/>
      <c r="AZ31" s="707"/>
      <c r="BA31" s="707"/>
      <c r="BB31" s="707"/>
      <c r="BC31" s="707"/>
      <c r="BD31" s="707"/>
      <c r="BE31" s="707"/>
      <c r="BF31" s="708"/>
      <c r="BG31" s="709">
        <v>
98.9</v>
      </c>
      <c r="BH31" s="710"/>
      <c r="BI31" s="710"/>
      <c r="BJ31" s="710"/>
      <c r="BK31" s="710"/>
      <c r="BL31" s="710"/>
      <c r="BM31" s="711">
        <v>
97.9</v>
      </c>
      <c r="BN31" s="710"/>
      <c r="BO31" s="710"/>
      <c r="BP31" s="710"/>
      <c r="BQ31" s="712"/>
      <c r="BR31" s="709">
        <v>
98.9</v>
      </c>
      <c r="BS31" s="710"/>
      <c r="BT31" s="710"/>
      <c r="BU31" s="710"/>
      <c r="BV31" s="710"/>
      <c r="BW31" s="710"/>
      <c r="BX31" s="711">
        <v>
97.8</v>
      </c>
      <c r="BY31" s="710"/>
      <c r="BZ31" s="710"/>
      <c r="CA31" s="710"/>
      <c r="CB31" s="712"/>
      <c r="CD31" s="727"/>
      <c r="CE31" s="728"/>
      <c r="CF31" s="673" t="s">
        <v>
313</v>
      </c>
      <c r="CG31" s="674"/>
      <c r="CH31" s="674"/>
      <c r="CI31" s="674"/>
      <c r="CJ31" s="674"/>
      <c r="CK31" s="674"/>
      <c r="CL31" s="674"/>
      <c r="CM31" s="674"/>
      <c r="CN31" s="674"/>
      <c r="CO31" s="674"/>
      <c r="CP31" s="674"/>
      <c r="CQ31" s="675"/>
      <c r="CR31" s="640">
        <v>
74387</v>
      </c>
      <c r="CS31" s="659"/>
      <c r="CT31" s="659"/>
      <c r="CU31" s="659"/>
      <c r="CV31" s="659"/>
      <c r="CW31" s="659"/>
      <c r="CX31" s="659"/>
      <c r="CY31" s="660"/>
      <c r="CZ31" s="643">
        <v>
0.1</v>
      </c>
      <c r="DA31" s="661"/>
      <c r="DB31" s="661"/>
      <c r="DC31" s="662"/>
      <c r="DD31" s="646">
        <v>
74387</v>
      </c>
      <c r="DE31" s="659"/>
      <c r="DF31" s="659"/>
      <c r="DG31" s="659"/>
      <c r="DH31" s="659"/>
      <c r="DI31" s="659"/>
      <c r="DJ31" s="659"/>
      <c r="DK31" s="660"/>
      <c r="DL31" s="646">
        <v>
74387</v>
      </c>
      <c r="DM31" s="659"/>
      <c r="DN31" s="659"/>
      <c r="DO31" s="659"/>
      <c r="DP31" s="659"/>
      <c r="DQ31" s="659"/>
      <c r="DR31" s="659"/>
      <c r="DS31" s="659"/>
      <c r="DT31" s="659"/>
      <c r="DU31" s="659"/>
      <c r="DV31" s="660"/>
      <c r="DW31" s="643">
        <v>
0.1</v>
      </c>
      <c r="DX31" s="661"/>
      <c r="DY31" s="661"/>
      <c r="DZ31" s="661"/>
      <c r="EA31" s="661"/>
      <c r="EB31" s="661"/>
      <c r="EC31" s="676"/>
    </row>
    <row r="32" spans="2:133" ht="11.25" customHeight="1" x14ac:dyDescent="0.25">
      <c r="B32" s="731" t="s">
        <v>
314</v>
      </c>
      <c r="C32" s="732"/>
      <c r="D32" s="732"/>
      <c r="E32" s="732"/>
      <c r="F32" s="732"/>
      <c r="G32" s="732"/>
      <c r="H32" s="732"/>
      <c r="I32" s="732"/>
      <c r="J32" s="732"/>
      <c r="K32" s="732"/>
      <c r="L32" s="732"/>
      <c r="M32" s="732"/>
      <c r="N32" s="732"/>
      <c r="O32" s="732"/>
      <c r="P32" s="732"/>
      <c r="Q32" s="733"/>
      <c r="R32" s="640">
        <v>
6562482</v>
      </c>
      <c r="S32" s="641"/>
      <c r="T32" s="641"/>
      <c r="U32" s="641"/>
      <c r="V32" s="641"/>
      <c r="W32" s="641"/>
      <c r="X32" s="641"/>
      <c r="Y32" s="642"/>
      <c r="Z32" s="677">
        <v>
6</v>
      </c>
      <c r="AA32" s="677"/>
      <c r="AB32" s="677"/>
      <c r="AC32" s="677"/>
      <c r="AD32" s="678">
        <v>
3377409</v>
      </c>
      <c r="AE32" s="678"/>
      <c r="AF32" s="678"/>
      <c r="AG32" s="678"/>
      <c r="AH32" s="678"/>
      <c r="AI32" s="678"/>
      <c r="AJ32" s="678"/>
      <c r="AK32" s="678"/>
      <c r="AL32" s="643">
        <v>
4.7</v>
      </c>
      <c r="AM32" s="644"/>
      <c r="AN32" s="644"/>
      <c r="AO32" s="679"/>
      <c r="AP32" s="718"/>
      <c r="AQ32" s="719"/>
      <c r="AR32" s="719"/>
      <c r="AS32" s="719"/>
      <c r="AT32" s="723"/>
      <c r="AU32" s="230" t="s">
        <v>
315</v>
      </c>
      <c r="AV32" s="230"/>
      <c r="AW32" s="230"/>
      <c r="AX32" s="637" t="s">
        <v>
316</v>
      </c>
      <c r="AY32" s="638"/>
      <c r="AZ32" s="638"/>
      <c r="BA32" s="638"/>
      <c r="BB32" s="638"/>
      <c r="BC32" s="638"/>
      <c r="BD32" s="638"/>
      <c r="BE32" s="638"/>
      <c r="BF32" s="639"/>
      <c r="BG32" s="713">
        <v>
98.8</v>
      </c>
      <c r="BH32" s="659"/>
      <c r="BI32" s="659"/>
      <c r="BJ32" s="659"/>
      <c r="BK32" s="659"/>
      <c r="BL32" s="659"/>
      <c r="BM32" s="644">
        <v>
97.7</v>
      </c>
      <c r="BN32" s="705"/>
      <c r="BO32" s="705"/>
      <c r="BP32" s="705"/>
      <c r="BQ32" s="683"/>
      <c r="BR32" s="713">
        <v>
98.8</v>
      </c>
      <c r="BS32" s="659"/>
      <c r="BT32" s="659"/>
      <c r="BU32" s="659"/>
      <c r="BV32" s="659"/>
      <c r="BW32" s="659"/>
      <c r="BX32" s="644">
        <v>
97.6</v>
      </c>
      <c r="BY32" s="705"/>
      <c r="BZ32" s="705"/>
      <c r="CA32" s="705"/>
      <c r="CB32" s="683"/>
      <c r="CD32" s="729"/>
      <c r="CE32" s="730"/>
      <c r="CF32" s="673" t="s">
        <v>
317</v>
      </c>
      <c r="CG32" s="674"/>
      <c r="CH32" s="674"/>
      <c r="CI32" s="674"/>
      <c r="CJ32" s="674"/>
      <c r="CK32" s="674"/>
      <c r="CL32" s="674"/>
      <c r="CM32" s="674"/>
      <c r="CN32" s="674"/>
      <c r="CO32" s="674"/>
      <c r="CP32" s="674"/>
      <c r="CQ32" s="675"/>
      <c r="CR32" s="640">
        <v>
159</v>
      </c>
      <c r="CS32" s="641"/>
      <c r="CT32" s="641"/>
      <c r="CU32" s="641"/>
      <c r="CV32" s="641"/>
      <c r="CW32" s="641"/>
      <c r="CX32" s="641"/>
      <c r="CY32" s="642"/>
      <c r="CZ32" s="643">
        <v>
0</v>
      </c>
      <c r="DA32" s="661"/>
      <c r="DB32" s="661"/>
      <c r="DC32" s="662"/>
      <c r="DD32" s="646">
        <v>
159</v>
      </c>
      <c r="DE32" s="641"/>
      <c r="DF32" s="641"/>
      <c r="DG32" s="641"/>
      <c r="DH32" s="641"/>
      <c r="DI32" s="641"/>
      <c r="DJ32" s="641"/>
      <c r="DK32" s="642"/>
      <c r="DL32" s="646">
        <v>
159</v>
      </c>
      <c r="DM32" s="641"/>
      <c r="DN32" s="641"/>
      <c r="DO32" s="641"/>
      <c r="DP32" s="641"/>
      <c r="DQ32" s="641"/>
      <c r="DR32" s="641"/>
      <c r="DS32" s="641"/>
      <c r="DT32" s="641"/>
      <c r="DU32" s="641"/>
      <c r="DV32" s="642"/>
      <c r="DW32" s="643">
        <v>
0</v>
      </c>
      <c r="DX32" s="661"/>
      <c r="DY32" s="661"/>
      <c r="DZ32" s="661"/>
      <c r="EA32" s="661"/>
      <c r="EB32" s="661"/>
      <c r="EC32" s="676"/>
    </row>
    <row r="33" spans="2:133" ht="11.25" customHeight="1" x14ac:dyDescent="0.25">
      <c r="B33" s="637" t="s">
        <v>
318</v>
      </c>
      <c r="C33" s="638"/>
      <c r="D33" s="638"/>
      <c r="E33" s="638"/>
      <c r="F33" s="638"/>
      <c r="G33" s="638"/>
      <c r="H33" s="638"/>
      <c r="I33" s="638"/>
      <c r="J33" s="638"/>
      <c r="K33" s="638"/>
      <c r="L33" s="638"/>
      <c r="M33" s="638"/>
      <c r="N33" s="638"/>
      <c r="O33" s="638"/>
      <c r="P33" s="638"/>
      <c r="Q33" s="639"/>
      <c r="R33" s="640">
        <v>
6980370</v>
      </c>
      <c r="S33" s="641"/>
      <c r="T33" s="641"/>
      <c r="U33" s="641"/>
      <c r="V33" s="641"/>
      <c r="W33" s="641"/>
      <c r="X33" s="641"/>
      <c r="Y33" s="642"/>
      <c r="Z33" s="677">
        <v>
6.4</v>
      </c>
      <c r="AA33" s="677"/>
      <c r="AB33" s="677"/>
      <c r="AC33" s="677"/>
      <c r="AD33" s="678" t="s">
        <v>
172</v>
      </c>
      <c r="AE33" s="678"/>
      <c r="AF33" s="678"/>
      <c r="AG33" s="678"/>
      <c r="AH33" s="678"/>
      <c r="AI33" s="678"/>
      <c r="AJ33" s="678"/>
      <c r="AK33" s="678"/>
      <c r="AL33" s="643" t="s">
        <v>
172</v>
      </c>
      <c r="AM33" s="644"/>
      <c r="AN33" s="644"/>
      <c r="AO33" s="679"/>
      <c r="AP33" s="720"/>
      <c r="AQ33" s="721"/>
      <c r="AR33" s="721"/>
      <c r="AS33" s="721"/>
      <c r="AT33" s="724"/>
      <c r="AU33" s="232"/>
      <c r="AV33" s="232"/>
      <c r="AW33" s="232"/>
      <c r="AX33" s="621" t="s">
        <v>
319</v>
      </c>
      <c r="AY33" s="622"/>
      <c r="AZ33" s="622"/>
      <c r="BA33" s="622"/>
      <c r="BB33" s="622"/>
      <c r="BC33" s="622"/>
      <c r="BD33" s="622"/>
      <c r="BE33" s="622"/>
      <c r="BF33" s="623"/>
      <c r="BG33" s="704" t="s">
        <v>
127</v>
      </c>
      <c r="BH33" s="625"/>
      <c r="BI33" s="625"/>
      <c r="BJ33" s="625"/>
      <c r="BK33" s="625"/>
      <c r="BL33" s="625"/>
      <c r="BM33" s="668" t="s">
        <v>
127</v>
      </c>
      <c r="BN33" s="625"/>
      <c r="BO33" s="625"/>
      <c r="BP33" s="625"/>
      <c r="BQ33" s="689"/>
      <c r="BR33" s="704" t="s">
        <v>
127</v>
      </c>
      <c r="BS33" s="625"/>
      <c r="BT33" s="625"/>
      <c r="BU33" s="625"/>
      <c r="BV33" s="625"/>
      <c r="BW33" s="625"/>
      <c r="BX33" s="668" t="s">
        <v>
127</v>
      </c>
      <c r="BY33" s="625"/>
      <c r="BZ33" s="625"/>
      <c r="CA33" s="625"/>
      <c r="CB33" s="689"/>
      <c r="CD33" s="673" t="s">
        <v>
320</v>
      </c>
      <c r="CE33" s="674"/>
      <c r="CF33" s="674"/>
      <c r="CG33" s="674"/>
      <c r="CH33" s="674"/>
      <c r="CI33" s="674"/>
      <c r="CJ33" s="674"/>
      <c r="CK33" s="674"/>
      <c r="CL33" s="674"/>
      <c r="CM33" s="674"/>
      <c r="CN33" s="674"/>
      <c r="CO33" s="674"/>
      <c r="CP33" s="674"/>
      <c r="CQ33" s="675"/>
      <c r="CR33" s="640">
        <v>
49841869</v>
      </c>
      <c r="CS33" s="659"/>
      <c r="CT33" s="659"/>
      <c r="CU33" s="659"/>
      <c r="CV33" s="659"/>
      <c r="CW33" s="659"/>
      <c r="CX33" s="659"/>
      <c r="CY33" s="660"/>
      <c r="CZ33" s="643">
        <v>
49.5</v>
      </c>
      <c r="DA33" s="661"/>
      <c r="DB33" s="661"/>
      <c r="DC33" s="662"/>
      <c r="DD33" s="646">
        <v>
44211443</v>
      </c>
      <c r="DE33" s="659"/>
      <c r="DF33" s="659"/>
      <c r="DG33" s="659"/>
      <c r="DH33" s="659"/>
      <c r="DI33" s="659"/>
      <c r="DJ33" s="659"/>
      <c r="DK33" s="660"/>
      <c r="DL33" s="646">
        <v>
24643035</v>
      </c>
      <c r="DM33" s="659"/>
      <c r="DN33" s="659"/>
      <c r="DO33" s="659"/>
      <c r="DP33" s="659"/>
      <c r="DQ33" s="659"/>
      <c r="DR33" s="659"/>
      <c r="DS33" s="659"/>
      <c r="DT33" s="659"/>
      <c r="DU33" s="659"/>
      <c r="DV33" s="660"/>
      <c r="DW33" s="643">
        <v>
34.4</v>
      </c>
      <c r="DX33" s="661"/>
      <c r="DY33" s="661"/>
      <c r="DZ33" s="661"/>
      <c r="EA33" s="661"/>
      <c r="EB33" s="661"/>
      <c r="EC33" s="676"/>
    </row>
    <row r="34" spans="2:133" ht="11.25" customHeight="1" x14ac:dyDescent="0.25">
      <c r="B34" s="637" t="s">
        <v>
321</v>
      </c>
      <c r="C34" s="638"/>
      <c r="D34" s="638"/>
      <c r="E34" s="638"/>
      <c r="F34" s="638"/>
      <c r="G34" s="638"/>
      <c r="H34" s="638"/>
      <c r="I34" s="638"/>
      <c r="J34" s="638"/>
      <c r="K34" s="638"/>
      <c r="L34" s="638"/>
      <c r="M34" s="638"/>
      <c r="N34" s="638"/>
      <c r="O34" s="638"/>
      <c r="P34" s="638"/>
      <c r="Q34" s="639"/>
      <c r="R34" s="640">
        <v>
1170050</v>
      </c>
      <c r="S34" s="641"/>
      <c r="T34" s="641"/>
      <c r="U34" s="641"/>
      <c r="V34" s="641"/>
      <c r="W34" s="641"/>
      <c r="X34" s="641"/>
      <c r="Y34" s="642"/>
      <c r="Z34" s="677">
        <v>
1.1000000000000001</v>
      </c>
      <c r="AA34" s="677"/>
      <c r="AB34" s="677"/>
      <c r="AC34" s="677"/>
      <c r="AD34" s="678">
        <v>
469150</v>
      </c>
      <c r="AE34" s="678"/>
      <c r="AF34" s="678"/>
      <c r="AG34" s="678"/>
      <c r="AH34" s="678"/>
      <c r="AI34" s="678"/>
      <c r="AJ34" s="678"/>
      <c r="AK34" s="678"/>
      <c r="AL34" s="643">
        <v>
0.7</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
322</v>
      </c>
      <c r="CE34" s="674"/>
      <c r="CF34" s="674"/>
      <c r="CG34" s="674"/>
      <c r="CH34" s="674"/>
      <c r="CI34" s="674"/>
      <c r="CJ34" s="674"/>
      <c r="CK34" s="674"/>
      <c r="CL34" s="674"/>
      <c r="CM34" s="674"/>
      <c r="CN34" s="674"/>
      <c r="CO34" s="674"/>
      <c r="CP34" s="674"/>
      <c r="CQ34" s="675"/>
      <c r="CR34" s="640">
        <v>
21703982</v>
      </c>
      <c r="CS34" s="641"/>
      <c r="CT34" s="641"/>
      <c r="CU34" s="641"/>
      <c r="CV34" s="641"/>
      <c r="CW34" s="641"/>
      <c r="CX34" s="641"/>
      <c r="CY34" s="642"/>
      <c r="CZ34" s="643">
        <v>
21.5</v>
      </c>
      <c r="DA34" s="661"/>
      <c r="DB34" s="661"/>
      <c r="DC34" s="662"/>
      <c r="DD34" s="646">
        <v>
19017526</v>
      </c>
      <c r="DE34" s="641"/>
      <c r="DF34" s="641"/>
      <c r="DG34" s="641"/>
      <c r="DH34" s="641"/>
      <c r="DI34" s="641"/>
      <c r="DJ34" s="641"/>
      <c r="DK34" s="642"/>
      <c r="DL34" s="646">
        <v>
16176483</v>
      </c>
      <c r="DM34" s="641"/>
      <c r="DN34" s="641"/>
      <c r="DO34" s="641"/>
      <c r="DP34" s="641"/>
      <c r="DQ34" s="641"/>
      <c r="DR34" s="641"/>
      <c r="DS34" s="641"/>
      <c r="DT34" s="641"/>
      <c r="DU34" s="641"/>
      <c r="DV34" s="642"/>
      <c r="DW34" s="643">
        <v>
22.6</v>
      </c>
      <c r="DX34" s="661"/>
      <c r="DY34" s="661"/>
      <c r="DZ34" s="661"/>
      <c r="EA34" s="661"/>
      <c r="EB34" s="661"/>
      <c r="EC34" s="676"/>
    </row>
    <row r="35" spans="2:133" ht="11.25" customHeight="1" x14ac:dyDescent="0.25">
      <c r="B35" s="637" t="s">
        <v>
323</v>
      </c>
      <c r="C35" s="638"/>
      <c r="D35" s="638"/>
      <c r="E35" s="638"/>
      <c r="F35" s="638"/>
      <c r="G35" s="638"/>
      <c r="H35" s="638"/>
      <c r="I35" s="638"/>
      <c r="J35" s="638"/>
      <c r="K35" s="638"/>
      <c r="L35" s="638"/>
      <c r="M35" s="638"/>
      <c r="N35" s="638"/>
      <c r="O35" s="638"/>
      <c r="P35" s="638"/>
      <c r="Q35" s="639"/>
      <c r="R35" s="640">
        <v>
63160</v>
      </c>
      <c r="S35" s="641"/>
      <c r="T35" s="641"/>
      <c r="U35" s="641"/>
      <c r="V35" s="641"/>
      <c r="W35" s="641"/>
      <c r="X35" s="641"/>
      <c r="Y35" s="642"/>
      <c r="Z35" s="677">
        <v>
0.1</v>
      </c>
      <c r="AA35" s="677"/>
      <c r="AB35" s="677"/>
      <c r="AC35" s="677"/>
      <c r="AD35" s="678" t="s">
        <v>
127</v>
      </c>
      <c r="AE35" s="678"/>
      <c r="AF35" s="678"/>
      <c r="AG35" s="678"/>
      <c r="AH35" s="678"/>
      <c r="AI35" s="678"/>
      <c r="AJ35" s="678"/>
      <c r="AK35" s="678"/>
      <c r="AL35" s="643" t="s">
        <v>
232</v>
      </c>
      <c r="AM35" s="644"/>
      <c r="AN35" s="644"/>
      <c r="AO35" s="679"/>
      <c r="AP35" s="235"/>
      <c r="AQ35" s="701" t="s">
        <v>
324</v>
      </c>
      <c r="AR35" s="702"/>
      <c r="AS35" s="702"/>
      <c r="AT35" s="702"/>
      <c r="AU35" s="702"/>
      <c r="AV35" s="702"/>
      <c r="AW35" s="702"/>
      <c r="AX35" s="702"/>
      <c r="AY35" s="702"/>
      <c r="AZ35" s="702"/>
      <c r="BA35" s="702"/>
      <c r="BB35" s="702"/>
      <c r="BC35" s="702"/>
      <c r="BD35" s="702"/>
      <c r="BE35" s="702"/>
      <c r="BF35" s="703"/>
      <c r="BG35" s="701" t="s">
        <v>
325</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
326</v>
      </c>
      <c r="CE35" s="674"/>
      <c r="CF35" s="674"/>
      <c r="CG35" s="674"/>
      <c r="CH35" s="674"/>
      <c r="CI35" s="674"/>
      <c r="CJ35" s="674"/>
      <c r="CK35" s="674"/>
      <c r="CL35" s="674"/>
      <c r="CM35" s="674"/>
      <c r="CN35" s="674"/>
      <c r="CO35" s="674"/>
      <c r="CP35" s="674"/>
      <c r="CQ35" s="675"/>
      <c r="CR35" s="640">
        <v>
707962</v>
      </c>
      <c r="CS35" s="659"/>
      <c r="CT35" s="659"/>
      <c r="CU35" s="659"/>
      <c r="CV35" s="659"/>
      <c r="CW35" s="659"/>
      <c r="CX35" s="659"/>
      <c r="CY35" s="660"/>
      <c r="CZ35" s="643">
        <v>
0.7</v>
      </c>
      <c r="DA35" s="661"/>
      <c r="DB35" s="661"/>
      <c r="DC35" s="662"/>
      <c r="DD35" s="646">
        <v>
677367</v>
      </c>
      <c r="DE35" s="659"/>
      <c r="DF35" s="659"/>
      <c r="DG35" s="659"/>
      <c r="DH35" s="659"/>
      <c r="DI35" s="659"/>
      <c r="DJ35" s="659"/>
      <c r="DK35" s="660"/>
      <c r="DL35" s="646">
        <v>
618557</v>
      </c>
      <c r="DM35" s="659"/>
      <c r="DN35" s="659"/>
      <c r="DO35" s="659"/>
      <c r="DP35" s="659"/>
      <c r="DQ35" s="659"/>
      <c r="DR35" s="659"/>
      <c r="DS35" s="659"/>
      <c r="DT35" s="659"/>
      <c r="DU35" s="659"/>
      <c r="DV35" s="660"/>
      <c r="DW35" s="643">
        <v>
0.9</v>
      </c>
      <c r="DX35" s="661"/>
      <c r="DY35" s="661"/>
      <c r="DZ35" s="661"/>
      <c r="EA35" s="661"/>
      <c r="EB35" s="661"/>
      <c r="EC35" s="676"/>
    </row>
    <row r="36" spans="2:133" ht="11.25" customHeight="1" x14ac:dyDescent="0.25">
      <c r="B36" s="637" t="s">
        <v>
327</v>
      </c>
      <c r="C36" s="638"/>
      <c r="D36" s="638"/>
      <c r="E36" s="638"/>
      <c r="F36" s="638"/>
      <c r="G36" s="638"/>
      <c r="H36" s="638"/>
      <c r="I36" s="638"/>
      <c r="J36" s="638"/>
      <c r="K36" s="638"/>
      <c r="L36" s="638"/>
      <c r="M36" s="638"/>
      <c r="N36" s="638"/>
      <c r="O36" s="638"/>
      <c r="P36" s="638"/>
      <c r="Q36" s="639"/>
      <c r="R36" s="640" t="s">
        <v>
232</v>
      </c>
      <c r="S36" s="641"/>
      <c r="T36" s="641"/>
      <c r="U36" s="641"/>
      <c r="V36" s="641"/>
      <c r="W36" s="641"/>
      <c r="X36" s="641"/>
      <c r="Y36" s="642"/>
      <c r="Z36" s="677" t="s">
        <v>
127</v>
      </c>
      <c r="AA36" s="677"/>
      <c r="AB36" s="677"/>
      <c r="AC36" s="677"/>
      <c r="AD36" s="678" t="s">
        <v>
127</v>
      </c>
      <c r="AE36" s="678"/>
      <c r="AF36" s="678"/>
      <c r="AG36" s="678"/>
      <c r="AH36" s="678"/>
      <c r="AI36" s="678"/>
      <c r="AJ36" s="678"/>
      <c r="AK36" s="678"/>
      <c r="AL36" s="643" t="s">
        <v>
250</v>
      </c>
      <c r="AM36" s="644"/>
      <c r="AN36" s="644"/>
      <c r="AO36" s="679"/>
      <c r="AP36" s="235"/>
      <c r="AQ36" s="692" t="s">
        <v>
328</v>
      </c>
      <c r="AR36" s="693"/>
      <c r="AS36" s="693"/>
      <c r="AT36" s="693"/>
      <c r="AU36" s="693"/>
      <c r="AV36" s="693"/>
      <c r="AW36" s="693"/>
      <c r="AX36" s="693"/>
      <c r="AY36" s="694"/>
      <c r="AZ36" s="695">
        <v>
8086870</v>
      </c>
      <c r="BA36" s="696"/>
      <c r="BB36" s="696"/>
      <c r="BC36" s="696"/>
      <c r="BD36" s="696"/>
      <c r="BE36" s="696"/>
      <c r="BF36" s="697"/>
      <c r="BG36" s="698" t="s">
        <v>
329</v>
      </c>
      <c r="BH36" s="699"/>
      <c r="BI36" s="699"/>
      <c r="BJ36" s="699"/>
      <c r="BK36" s="699"/>
      <c r="BL36" s="699"/>
      <c r="BM36" s="699"/>
      <c r="BN36" s="699"/>
      <c r="BO36" s="699"/>
      <c r="BP36" s="699"/>
      <c r="BQ36" s="699"/>
      <c r="BR36" s="699"/>
      <c r="BS36" s="699"/>
      <c r="BT36" s="699"/>
      <c r="BU36" s="700"/>
      <c r="BV36" s="695">
        <v>
319398</v>
      </c>
      <c r="BW36" s="696"/>
      <c r="BX36" s="696"/>
      <c r="BY36" s="696"/>
      <c r="BZ36" s="696"/>
      <c r="CA36" s="696"/>
      <c r="CB36" s="697"/>
      <c r="CD36" s="673" t="s">
        <v>
330</v>
      </c>
      <c r="CE36" s="674"/>
      <c r="CF36" s="674"/>
      <c r="CG36" s="674"/>
      <c r="CH36" s="674"/>
      <c r="CI36" s="674"/>
      <c r="CJ36" s="674"/>
      <c r="CK36" s="674"/>
      <c r="CL36" s="674"/>
      <c r="CM36" s="674"/>
      <c r="CN36" s="674"/>
      <c r="CO36" s="674"/>
      <c r="CP36" s="674"/>
      <c r="CQ36" s="675"/>
      <c r="CR36" s="640">
        <v>
6252546</v>
      </c>
      <c r="CS36" s="641"/>
      <c r="CT36" s="641"/>
      <c r="CU36" s="641"/>
      <c r="CV36" s="641"/>
      <c r="CW36" s="641"/>
      <c r="CX36" s="641"/>
      <c r="CY36" s="642"/>
      <c r="CZ36" s="643">
        <v>
6.2</v>
      </c>
      <c r="DA36" s="661"/>
      <c r="DB36" s="661"/>
      <c r="DC36" s="662"/>
      <c r="DD36" s="646">
        <v>
4586147</v>
      </c>
      <c r="DE36" s="641"/>
      <c r="DF36" s="641"/>
      <c r="DG36" s="641"/>
      <c r="DH36" s="641"/>
      <c r="DI36" s="641"/>
      <c r="DJ36" s="641"/>
      <c r="DK36" s="642"/>
      <c r="DL36" s="646">
        <v>
3344599</v>
      </c>
      <c r="DM36" s="641"/>
      <c r="DN36" s="641"/>
      <c r="DO36" s="641"/>
      <c r="DP36" s="641"/>
      <c r="DQ36" s="641"/>
      <c r="DR36" s="641"/>
      <c r="DS36" s="641"/>
      <c r="DT36" s="641"/>
      <c r="DU36" s="641"/>
      <c r="DV36" s="642"/>
      <c r="DW36" s="643">
        <v>
4.7</v>
      </c>
      <c r="DX36" s="661"/>
      <c r="DY36" s="661"/>
      <c r="DZ36" s="661"/>
      <c r="EA36" s="661"/>
      <c r="EB36" s="661"/>
      <c r="EC36" s="676"/>
    </row>
    <row r="37" spans="2:133" ht="11.25" customHeight="1" x14ac:dyDescent="0.25">
      <c r="B37" s="637" t="s">
        <v>
331</v>
      </c>
      <c r="C37" s="638"/>
      <c r="D37" s="638"/>
      <c r="E37" s="638"/>
      <c r="F37" s="638"/>
      <c r="G37" s="638"/>
      <c r="H37" s="638"/>
      <c r="I37" s="638"/>
      <c r="J37" s="638"/>
      <c r="K37" s="638"/>
      <c r="L37" s="638"/>
      <c r="M37" s="638"/>
      <c r="N37" s="638"/>
      <c r="O37" s="638"/>
      <c r="P37" s="638"/>
      <c r="Q37" s="639"/>
      <c r="R37" s="640">
        <v>
10542060</v>
      </c>
      <c r="S37" s="641"/>
      <c r="T37" s="641"/>
      <c r="U37" s="641"/>
      <c r="V37" s="641"/>
      <c r="W37" s="641"/>
      <c r="X37" s="641"/>
      <c r="Y37" s="642"/>
      <c r="Z37" s="677">
        <v>
9.6999999999999993</v>
      </c>
      <c r="AA37" s="677"/>
      <c r="AB37" s="677"/>
      <c r="AC37" s="677"/>
      <c r="AD37" s="678" t="s">
        <v>
127</v>
      </c>
      <c r="AE37" s="678"/>
      <c r="AF37" s="678"/>
      <c r="AG37" s="678"/>
      <c r="AH37" s="678"/>
      <c r="AI37" s="678"/>
      <c r="AJ37" s="678"/>
      <c r="AK37" s="678"/>
      <c r="AL37" s="643" t="s">
        <v>
127</v>
      </c>
      <c r="AM37" s="644"/>
      <c r="AN37" s="644"/>
      <c r="AO37" s="679"/>
      <c r="AQ37" s="680" t="s">
        <v>
332</v>
      </c>
      <c r="AR37" s="681"/>
      <c r="AS37" s="681"/>
      <c r="AT37" s="681"/>
      <c r="AU37" s="681"/>
      <c r="AV37" s="681"/>
      <c r="AW37" s="681"/>
      <c r="AX37" s="681"/>
      <c r="AY37" s="682"/>
      <c r="AZ37" s="640">
        <v>
1472366</v>
      </c>
      <c r="BA37" s="641"/>
      <c r="BB37" s="641"/>
      <c r="BC37" s="641"/>
      <c r="BD37" s="659"/>
      <c r="BE37" s="659"/>
      <c r="BF37" s="683"/>
      <c r="BG37" s="673" t="s">
        <v>
333</v>
      </c>
      <c r="BH37" s="674"/>
      <c r="BI37" s="674"/>
      <c r="BJ37" s="674"/>
      <c r="BK37" s="674"/>
      <c r="BL37" s="674"/>
      <c r="BM37" s="674"/>
      <c r="BN37" s="674"/>
      <c r="BO37" s="674"/>
      <c r="BP37" s="674"/>
      <c r="BQ37" s="674"/>
      <c r="BR37" s="674"/>
      <c r="BS37" s="674"/>
      <c r="BT37" s="674"/>
      <c r="BU37" s="675"/>
      <c r="BV37" s="640">
        <v>
319398</v>
      </c>
      <c r="BW37" s="641"/>
      <c r="BX37" s="641"/>
      <c r="BY37" s="641"/>
      <c r="BZ37" s="641"/>
      <c r="CA37" s="641"/>
      <c r="CB37" s="684"/>
      <c r="CD37" s="673" t="s">
        <v>
334</v>
      </c>
      <c r="CE37" s="674"/>
      <c r="CF37" s="674"/>
      <c r="CG37" s="674"/>
      <c r="CH37" s="674"/>
      <c r="CI37" s="674"/>
      <c r="CJ37" s="674"/>
      <c r="CK37" s="674"/>
      <c r="CL37" s="674"/>
      <c r="CM37" s="674"/>
      <c r="CN37" s="674"/>
      <c r="CO37" s="674"/>
      <c r="CP37" s="674"/>
      <c r="CQ37" s="675"/>
      <c r="CR37" s="640">
        <v>
1265920</v>
      </c>
      <c r="CS37" s="659"/>
      <c r="CT37" s="659"/>
      <c r="CU37" s="659"/>
      <c r="CV37" s="659"/>
      <c r="CW37" s="659"/>
      <c r="CX37" s="659"/>
      <c r="CY37" s="660"/>
      <c r="CZ37" s="643">
        <v>
1.3</v>
      </c>
      <c r="DA37" s="661"/>
      <c r="DB37" s="661"/>
      <c r="DC37" s="662"/>
      <c r="DD37" s="646">
        <v>
1265920</v>
      </c>
      <c r="DE37" s="659"/>
      <c r="DF37" s="659"/>
      <c r="DG37" s="659"/>
      <c r="DH37" s="659"/>
      <c r="DI37" s="659"/>
      <c r="DJ37" s="659"/>
      <c r="DK37" s="660"/>
      <c r="DL37" s="646">
        <v>
913886</v>
      </c>
      <c r="DM37" s="659"/>
      <c r="DN37" s="659"/>
      <c r="DO37" s="659"/>
      <c r="DP37" s="659"/>
      <c r="DQ37" s="659"/>
      <c r="DR37" s="659"/>
      <c r="DS37" s="659"/>
      <c r="DT37" s="659"/>
      <c r="DU37" s="659"/>
      <c r="DV37" s="660"/>
      <c r="DW37" s="643">
        <v>
1.3</v>
      </c>
      <c r="DX37" s="661"/>
      <c r="DY37" s="661"/>
      <c r="DZ37" s="661"/>
      <c r="EA37" s="661"/>
      <c r="EB37" s="661"/>
      <c r="EC37" s="676"/>
    </row>
    <row r="38" spans="2:133" ht="11.25" customHeight="1" x14ac:dyDescent="0.25">
      <c r="B38" s="637" t="s">
        <v>
335</v>
      </c>
      <c r="C38" s="638"/>
      <c r="D38" s="638"/>
      <c r="E38" s="638"/>
      <c r="F38" s="638"/>
      <c r="G38" s="638"/>
      <c r="H38" s="638"/>
      <c r="I38" s="638"/>
      <c r="J38" s="638"/>
      <c r="K38" s="638"/>
      <c r="L38" s="638"/>
      <c r="M38" s="638"/>
      <c r="N38" s="638"/>
      <c r="O38" s="638"/>
      <c r="P38" s="638"/>
      <c r="Q38" s="639"/>
      <c r="R38" s="640">
        <v>
1815667</v>
      </c>
      <c r="S38" s="641"/>
      <c r="T38" s="641"/>
      <c r="U38" s="641"/>
      <c r="V38" s="641"/>
      <c r="W38" s="641"/>
      <c r="X38" s="641"/>
      <c r="Y38" s="642"/>
      <c r="Z38" s="677">
        <v>
1.7</v>
      </c>
      <c r="AA38" s="677"/>
      <c r="AB38" s="677"/>
      <c r="AC38" s="677"/>
      <c r="AD38" s="678">
        <v>
3143</v>
      </c>
      <c r="AE38" s="678"/>
      <c r="AF38" s="678"/>
      <c r="AG38" s="678"/>
      <c r="AH38" s="678"/>
      <c r="AI38" s="678"/>
      <c r="AJ38" s="678"/>
      <c r="AK38" s="678"/>
      <c r="AL38" s="643">
        <v>
0</v>
      </c>
      <c r="AM38" s="644"/>
      <c r="AN38" s="644"/>
      <c r="AO38" s="679"/>
      <c r="AQ38" s="680" t="s">
        <v>
336</v>
      </c>
      <c r="AR38" s="681"/>
      <c r="AS38" s="681"/>
      <c r="AT38" s="681"/>
      <c r="AU38" s="681"/>
      <c r="AV38" s="681"/>
      <c r="AW38" s="681"/>
      <c r="AX38" s="681"/>
      <c r="AY38" s="682"/>
      <c r="AZ38" s="640" t="s">
        <v>
127</v>
      </c>
      <c r="BA38" s="641"/>
      <c r="BB38" s="641"/>
      <c r="BC38" s="641"/>
      <c r="BD38" s="659"/>
      <c r="BE38" s="659"/>
      <c r="BF38" s="683"/>
      <c r="BG38" s="673" t="s">
        <v>
337</v>
      </c>
      <c r="BH38" s="674"/>
      <c r="BI38" s="674"/>
      <c r="BJ38" s="674"/>
      <c r="BK38" s="674"/>
      <c r="BL38" s="674"/>
      <c r="BM38" s="674"/>
      <c r="BN38" s="674"/>
      <c r="BO38" s="674"/>
      <c r="BP38" s="674"/>
      <c r="BQ38" s="674"/>
      <c r="BR38" s="674"/>
      <c r="BS38" s="674"/>
      <c r="BT38" s="674"/>
      <c r="BU38" s="675"/>
      <c r="BV38" s="640">
        <v>
40986</v>
      </c>
      <c r="BW38" s="641"/>
      <c r="BX38" s="641"/>
      <c r="BY38" s="641"/>
      <c r="BZ38" s="641"/>
      <c r="CA38" s="641"/>
      <c r="CB38" s="684"/>
      <c r="CD38" s="673" t="s">
        <v>
338</v>
      </c>
      <c r="CE38" s="674"/>
      <c r="CF38" s="674"/>
      <c r="CG38" s="674"/>
      <c r="CH38" s="674"/>
      <c r="CI38" s="674"/>
      <c r="CJ38" s="674"/>
      <c r="CK38" s="674"/>
      <c r="CL38" s="674"/>
      <c r="CM38" s="674"/>
      <c r="CN38" s="674"/>
      <c r="CO38" s="674"/>
      <c r="CP38" s="674"/>
      <c r="CQ38" s="675"/>
      <c r="CR38" s="640">
        <v>
8086870</v>
      </c>
      <c r="CS38" s="641"/>
      <c r="CT38" s="641"/>
      <c r="CU38" s="641"/>
      <c r="CV38" s="641"/>
      <c r="CW38" s="641"/>
      <c r="CX38" s="641"/>
      <c r="CY38" s="642"/>
      <c r="CZ38" s="643">
        <v>
8</v>
      </c>
      <c r="DA38" s="661"/>
      <c r="DB38" s="661"/>
      <c r="DC38" s="662"/>
      <c r="DD38" s="646">
        <v>
6921415</v>
      </c>
      <c r="DE38" s="641"/>
      <c r="DF38" s="641"/>
      <c r="DG38" s="641"/>
      <c r="DH38" s="641"/>
      <c r="DI38" s="641"/>
      <c r="DJ38" s="641"/>
      <c r="DK38" s="642"/>
      <c r="DL38" s="646">
        <v>
4503083</v>
      </c>
      <c r="DM38" s="641"/>
      <c r="DN38" s="641"/>
      <c r="DO38" s="641"/>
      <c r="DP38" s="641"/>
      <c r="DQ38" s="641"/>
      <c r="DR38" s="641"/>
      <c r="DS38" s="641"/>
      <c r="DT38" s="641"/>
      <c r="DU38" s="641"/>
      <c r="DV38" s="642"/>
      <c r="DW38" s="643">
        <v>
6.3</v>
      </c>
      <c r="DX38" s="661"/>
      <c r="DY38" s="661"/>
      <c r="DZ38" s="661"/>
      <c r="EA38" s="661"/>
      <c r="EB38" s="661"/>
      <c r="EC38" s="676"/>
    </row>
    <row r="39" spans="2:133" ht="11.25" customHeight="1" x14ac:dyDescent="0.25">
      <c r="B39" s="637" t="s">
        <v>
339</v>
      </c>
      <c r="C39" s="638"/>
      <c r="D39" s="638"/>
      <c r="E39" s="638"/>
      <c r="F39" s="638"/>
      <c r="G39" s="638"/>
      <c r="H39" s="638"/>
      <c r="I39" s="638"/>
      <c r="J39" s="638"/>
      <c r="K39" s="638"/>
      <c r="L39" s="638"/>
      <c r="M39" s="638"/>
      <c r="N39" s="638"/>
      <c r="O39" s="638"/>
      <c r="P39" s="638"/>
      <c r="Q39" s="639"/>
      <c r="R39" s="640" t="s">
        <v>
127</v>
      </c>
      <c r="S39" s="641"/>
      <c r="T39" s="641"/>
      <c r="U39" s="641"/>
      <c r="V39" s="641"/>
      <c r="W39" s="641"/>
      <c r="X39" s="641"/>
      <c r="Y39" s="642"/>
      <c r="Z39" s="677" t="s">
        <v>
127</v>
      </c>
      <c r="AA39" s="677"/>
      <c r="AB39" s="677"/>
      <c r="AC39" s="677"/>
      <c r="AD39" s="678" t="s">
        <v>
127</v>
      </c>
      <c r="AE39" s="678"/>
      <c r="AF39" s="678"/>
      <c r="AG39" s="678"/>
      <c r="AH39" s="678"/>
      <c r="AI39" s="678"/>
      <c r="AJ39" s="678"/>
      <c r="AK39" s="678"/>
      <c r="AL39" s="643" t="s">
        <v>
172</v>
      </c>
      <c r="AM39" s="644"/>
      <c r="AN39" s="644"/>
      <c r="AO39" s="679"/>
      <c r="AQ39" s="680" t="s">
        <v>
340</v>
      </c>
      <c r="AR39" s="681"/>
      <c r="AS39" s="681"/>
      <c r="AT39" s="681"/>
      <c r="AU39" s="681"/>
      <c r="AV39" s="681"/>
      <c r="AW39" s="681"/>
      <c r="AX39" s="681"/>
      <c r="AY39" s="682"/>
      <c r="AZ39" s="640" t="s">
        <v>
232</v>
      </c>
      <c r="BA39" s="641"/>
      <c r="BB39" s="641"/>
      <c r="BC39" s="641"/>
      <c r="BD39" s="659"/>
      <c r="BE39" s="659"/>
      <c r="BF39" s="683"/>
      <c r="BG39" s="673" t="s">
        <v>
341</v>
      </c>
      <c r="BH39" s="674"/>
      <c r="BI39" s="674"/>
      <c r="BJ39" s="674"/>
      <c r="BK39" s="674"/>
      <c r="BL39" s="674"/>
      <c r="BM39" s="674"/>
      <c r="BN39" s="674"/>
      <c r="BO39" s="674"/>
      <c r="BP39" s="674"/>
      <c r="BQ39" s="674"/>
      <c r="BR39" s="674"/>
      <c r="BS39" s="674"/>
      <c r="BT39" s="674"/>
      <c r="BU39" s="675"/>
      <c r="BV39" s="640">
        <v>
53513</v>
      </c>
      <c r="BW39" s="641"/>
      <c r="BX39" s="641"/>
      <c r="BY39" s="641"/>
      <c r="BZ39" s="641"/>
      <c r="CA39" s="641"/>
      <c r="CB39" s="684"/>
      <c r="CD39" s="673" t="s">
        <v>
342</v>
      </c>
      <c r="CE39" s="674"/>
      <c r="CF39" s="674"/>
      <c r="CG39" s="674"/>
      <c r="CH39" s="674"/>
      <c r="CI39" s="674"/>
      <c r="CJ39" s="674"/>
      <c r="CK39" s="674"/>
      <c r="CL39" s="674"/>
      <c r="CM39" s="674"/>
      <c r="CN39" s="674"/>
      <c r="CO39" s="674"/>
      <c r="CP39" s="674"/>
      <c r="CQ39" s="675"/>
      <c r="CR39" s="640">
        <v>
13077864</v>
      </c>
      <c r="CS39" s="659"/>
      <c r="CT39" s="659"/>
      <c r="CU39" s="659"/>
      <c r="CV39" s="659"/>
      <c r="CW39" s="659"/>
      <c r="CX39" s="659"/>
      <c r="CY39" s="660"/>
      <c r="CZ39" s="643">
        <v>
13</v>
      </c>
      <c r="DA39" s="661"/>
      <c r="DB39" s="661"/>
      <c r="DC39" s="662"/>
      <c r="DD39" s="646">
        <v>
13008675</v>
      </c>
      <c r="DE39" s="659"/>
      <c r="DF39" s="659"/>
      <c r="DG39" s="659"/>
      <c r="DH39" s="659"/>
      <c r="DI39" s="659"/>
      <c r="DJ39" s="659"/>
      <c r="DK39" s="660"/>
      <c r="DL39" s="646" t="s">
        <v>
232</v>
      </c>
      <c r="DM39" s="659"/>
      <c r="DN39" s="659"/>
      <c r="DO39" s="659"/>
      <c r="DP39" s="659"/>
      <c r="DQ39" s="659"/>
      <c r="DR39" s="659"/>
      <c r="DS39" s="659"/>
      <c r="DT39" s="659"/>
      <c r="DU39" s="659"/>
      <c r="DV39" s="660"/>
      <c r="DW39" s="643" t="s">
        <v>
232</v>
      </c>
      <c r="DX39" s="661"/>
      <c r="DY39" s="661"/>
      <c r="DZ39" s="661"/>
      <c r="EA39" s="661"/>
      <c r="EB39" s="661"/>
      <c r="EC39" s="676"/>
    </row>
    <row r="40" spans="2:133" ht="11.25" customHeight="1" x14ac:dyDescent="0.25">
      <c r="B40" s="637" t="s">
        <v>
343</v>
      </c>
      <c r="C40" s="638"/>
      <c r="D40" s="638"/>
      <c r="E40" s="638"/>
      <c r="F40" s="638"/>
      <c r="G40" s="638"/>
      <c r="H40" s="638"/>
      <c r="I40" s="638"/>
      <c r="J40" s="638"/>
      <c r="K40" s="638"/>
      <c r="L40" s="638"/>
      <c r="M40" s="638"/>
      <c r="N40" s="638"/>
      <c r="O40" s="638"/>
      <c r="P40" s="638"/>
      <c r="Q40" s="639"/>
      <c r="R40" s="640" t="s">
        <v>
232</v>
      </c>
      <c r="S40" s="641"/>
      <c r="T40" s="641"/>
      <c r="U40" s="641"/>
      <c r="V40" s="641"/>
      <c r="W40" s="641"/>
      <c r="X40" s="641"/>
      <c r="Y40" s="642"/>
      <c r="Z40" s="677" t="s">
        <v>
127</v>
      </c>
      <c r="AA40" s="677"/>
      <c r="AB40" s="677"/>
      <c r="AC40" s="677"/>
      <c r="AD40" s="678" t="s">
        <v>
232</v>
      </c>
      <c r="AE40" s="678"/>
      <c r="AF40" s="678"/>
      <c r="AG40" s="678"/>
      <c r="AH40" s="678"/>
      <c r="AI40" s="678"/>
      <c r="AJ40" s="678"/>
      <c r="AK40" s="678"/>
      <c r="AL40" s="643" t="s">
        <v>
232</v>
      </c>
      <c r="AM40" s="644"/>
      <c r="AN40" s="644"/>
      <c r="AO40" s="679"/>
      <c r="AQ40" s="680" t="s">
        <v>
344</v>
      </c>
      <c r="AR40" s="681"/>
      <c r="AS40" s="681"/>
      <c r="AT40" s="681"/>
      <c r="AU40" s="681"/>
      <c r="AV40" s="681"/>
      <c r="AW40" s="681"/>
      <c r="AX40" s="681"/>
      <c r="AY40" s="682"/>
      <c r="AZ40" s="640" t="s">
        <v>
127</v>
      </c>
      <c r="BA40" s="641"/>
      <c r="BB40" s="641"/>
      <c r="BC40" s="641"/>
      <c r="BD40" s="659"/>
      <c r="BE40" s="659"/>
      <c r="BF40" s="683"/>
      <c r="BG40" s="685" t="s">
        <v>
345</v>
      </c>
      <c r="BH40" s="686"/>
      <c r="BI40" s="686"/>
      <c r="BJ40" s="686"/>
      <c r="BK40" s="686"/>
      <c r="BL40" s="236"/>
      <c r="BM40" s="674" t="s">
        <v>
346</v>
      </c>
      <c r="BN40" s="674"/>
      <c r="BO40" s="674"/>
      <c r="BP40" s="674"/>
      <c r="BQ40" s="674"/>
      <c r="BR40" s="674"/>
      <c r="BS40" s="674"/>
      <c r="BT40" s="674"/>
      <c r="BU40" s="675"/>
      <c r="BV40" s="640">
        <v>
144</v>
      </c>
      <c r="BW40" s="641"/>
      <c r="BX40" s="641"/>
      <c r="BY40" s="641"/>
      <c r="BZ40" s="641"/>
      <c r="CA40" s="641"/>
      <c r="CB40" s="684"/>
      <c r="CD40" s="673" t="s">
        <v>
347</v>
      </c>
      <c r="CE40" s="674"/>
      <c r="CF40" s="674"/>
      <c r="CG40" s="674"/>
      <c r="CH40" s="674"/>
      <c r="CI40" s="674"/>
      <c r="CJ40" s="674"/>
      <c r="CK40" s="674"/>
      <c r="CL40" s="674"/>
      <c r="CM40" s="674"/>
      <c r="CN40" s="674"/>
      <c r="CO40" s="674"/>
      <c r="CP40" s="674"/>
      <c r="CQ40" s="675"/>
      <c r="CR40" s="640">
        <v>
12645</v>
      </c>
      <c r="CS40" s="641"/>
      <c r="CT40" s="641"/>
      <c r="CU40" s="641"/>
      <c r="CV40" s="641"/>
      <c r="CW40" s="641"/>
      <c r="CX40" s="641"/>
      <c r="CY40" s="642"/>
      <c r="CZ40" s="643">
        <v>
0</v>
      </c>
      <c r="DA40" s="661"/>
      <c r="DB40" s="661"/>
      <c r="DC40" s="662"/>
      <c r="DD40" s="646">
        <v>
313</v>
      </c>
      <c r="DE40" s="641"/>
      <c r="DF40" s="641"/>
      <c r="DG40" s="641"/>
      <c r="DH40" s="641"/>
      <c r="DI40" s="641"/>
      <c r="DJ40" s="641"/>
      <c r="DK40" s="642"/>
      <c r="DL40" s="646">
        <v>
313</v>
      </c>
      <c r="DM40" s="641"/>
      <c r="DN40" s="641"/>
      <c r="DO40" s="641"/>
      <c r="DP40" s="641"/>
      <c r="DQ40" s="641"/>
      <c r="DR40" s="641"/>
      <c r="DS40" s="641"/>
      <c r="DT40" s="641"/>
      <c r="DU40" s="641"/>
      <c r="DV40" s="642"/>
      <c r="DW40" s="643">
        <v>
0</v>
      </c>
      <c r="DX40" s="661"/>
      <c r="DY40" s="661"/>
      <c r="DZ40" s="661"/>
      <c r="EA40" s="661"/>
      <c r="EB40" s="661"/>
      <c r="EC40" s="676"/>
    </row>
    <row r="41" spans="2:133" ht="11.25" customHeight="1" x14ac:dyDescent="0.25">
      <c r="B41" s="637" t="s">
        <v>
348</v>
      </c>
      <c r="C41" s="638"/>
      <c r="D41" s="638"/>
      <c r="E41" s="638"/>
      <c r="F41" s="638"/>
      <c r="G41" s="638"/>
      <c r="H41" s="638"/>
      <c r="I41" s="638"/>
      <c r="J41" s="638"/>
      <c r="K41" s="638"/>
      <c r="L41" s="638"/>
      <c r="M41" s="638"/>
      <c r="N41" s="638"/>
      <c r="O41" s="638"/>
      <c r="P41" s="638"/>
      <c r="Q41" s="639"/>
      <c r="R41" s="640" t="s">
        <v>
232</v>
      </c>
      <c r="S41" s="641"/>
      <c r="T41" s="641"/>
      <c r="U41" s="641"/>
      <c r="V41" s="641"/>
      <c r="W41" s="641"/>
      <c r="X41" s="641"/>
      <c r="Y41" s="642"/>
      <c r="Z41" s="677" t="s">
        <v>
172</v>
      </c>
      <c r="AA41" s="677"/>
      <c r="AB41" s="677"/>
      <c r="AC41" s="677"/>
      <c r="AD41" s="678" t="s">
        <v>
172</v>
      </c>
      <c r="AE41" s="678"/>
      <c r="AF41" s="678"/>
      <c r="AG41" s="678"/>
      <c r="AH41" s="678"/>
      <c r="AI41" s="678"/>
      <c r="AJ41" s="678"/>
      <c r="AK41" s="678"/>
      <c r="AL41" s="643" t="s">
        <v>
232</v>
      </c>
      <c r="AM41" s="644"/>
      <c r="AN41" s="644"/>
      <c r="AO41" s="679"/>
      <c r="AQ41" s="680" t="s">
        <v>
349</v>
      </c>
      <c r="AR41" s="681"/>
      <c r="AS41" s="681"/>
      <c r="AT41" s="681"/>
      <c r="AU41" s="681"/>
      <c r="AV41" s="681"/>
      <c r="AW41" s="681"/>
      <c r="AX41" s="681"/>
      <c r="AY41" s="682"/>
      <c r="AZ41" s="640">
        <v>
2297280</v>
      </c>
      <c r="BA41" s="641"/>
      <c r="BB41" s="641"/>
      <c r="BC41" s="641"/>
      <c r="BD41" s="659"/>
      <c r="BE41" s="659"/>
      <c r="BF41" s="683"/>
      <c r="BG41" s="685"/>
      <c r="BH41" s="686"/>
      <c r="BI41" s="686"/>
      <c r="BJ41" s="686"/>
      <c r="BK41" s="686"/>
      <c r="BL41" s="236"/>
      <c r="BM41" s="674" t="s">
        <v>
350</v>
      </c>
      <c r="BN41" s="674"/>
      <c r="BO41" s="674"/>
      <c r="BP41" s="674"/>
      <c r="BQ41" s="674"/>
      <c r="BR41" s="674"/>
      <c r="BS41" s="674"/>
      <c r="BT41" s="674"/>
      <c r="BU41" s="675"/>
      <c r="BV41" s="640" t="s">
        <v>
232</v>
      </c>
      <c r="BW41" s="641"/>
      <c r="BX41" s="641"/>
      <c r="BY41" s="641"/>
      <c r="BZ41" s="641"/>
      <c r="CA41" s="641"/>
      <c r="CB41" s="684"/>
      <c r="CD41" s="673" t="s">
        <v>
351</v>
      </c>
      <c r="CE41" s="674"/>
      <c r="CF41" s="674"/>
      <c r="CG41" s="674"/>
      <c r="CH41" s="674"/>
      <c r="CI41" s="674"/>
      <c r="CJ41" s="674"/>
      <c r="CK41" s="674"/>
      <c r="CL41" s="674"/>
      <c r="CM41" s="674"/>
      <c r="CN41" s="674"/>
      <c r="CO41" s="674"/>
      <c r="CP41" s="674"/>
      <c r="CQ41" s="675"/>
      <c r="CR41" s="640" t="s">
        <v>
232</v>
      </c>
      <c r="CS41" s="659"/>
      <c r="CT41" s="659"/>
      <c r="CU41" s="659"/>
      <c r="CV41" s="659"/>
      <c r="CW41" s="659"/>
      <c r="CX41" s="659"/>
      <c r="CY41" s="660"/>
      <c r="CZ41" s="643" t="s">
        <v>
250</v>
      </c>
      <c r="DA41" s="661"/>
      <c r="DB41" s="661"/>
      <c r="DC41" s="662"/>
      <c r="DD41" s="646" t="s">
        <v>
127</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25">
      <c r="B42" s="621" t="s">
        <v>
352</v>
      </c>
      <c r="C42" s="622"/>
      <c r="D42" s="622"/>
      <c r="E42" s="622"/>
      <c r="F42" s="622"/>
      <c r="G42" s="622"/>
      <c r="H42" s="622"/>
      <c r="I42" s="622"/>
      <c r="J42" s="622"/>
      <c r="K42" s="622"/>
      <c r="L42" s="622"/>
      <c r="M42" s="622"/>
      <c r="N42" s="622"/>
      <c r="O42" s="622"/>
      <c r="P42" s="622"/>
      <c r="Q42" s="623"/>
      <c r="R42" s="624">
        <v>
109179472</v>
      </c>
      <c r="S42" s="663"/>
      <c r="T42" s="663"/>
      <c r="U42" s="663"/>
      <c r="V42" s="663"/>
      <c r="W42" s="663"/>
      <c r="X42" s="663"/>
      <c r="Y42" s="665"/>
      <c r="Z42" s="666">
        <v>
100</v>
      </c>
      <c r="AA42" s="666"/>
      <c r="AB42" s="666"/>
      <c r="AC42" s="666"/>
      <c r="AD42" s="667">
        <v>
71699763</v>
      </c>
      <c r="AE42" s="667"/>
      <c r="AF42" s="667"/>
      <c r="AG42" s="667"/>
      <c r="AH42" s="667"/>
      <c r="AI42" s="667"/>
      <c r="AJ42" s="667"/>
      <c r="AK42" s="667"/>
      <c r="AL42" s="627">
        <v>
100</v>
      </c>
      <c r="AM42" s="668"/>
      <c r="AN42" s="668"/>
      <c r="AO42" s="669"/>
      <c r="AQ42" s="670" t="s">
        <v>
353</v>
      </c>
      <c r="AR42" s="671"/>
      <c r="AS42" s="671"/>
      <c r="AT42" s="671"/>
      <c r="AU42" s="671"/>
      <c r="AV42" s="671"/>
      <c r="AW42" s="671"/>
      <c r="AX42" s="671"/>
      <c r="AY42" s="672"/>
      <c r="AZ42" s="624">
        <v>
4317224</v>
      </c>
      <c r="BA42" s="663"/>
      <c r="BB42" s="663"/>
      <c r="BC42" s="663"/>
      <c r="BD42" s="625"/>
      <c r="BE42" s="625"/>
      <c r="BF42" s="689"/>
      <c r="BG42" s="687"/>
      <c r="BH42" s="688"/>
      <c r="BI42" s="688"/>
      <c r="BJ42" s="688"/>
      <c r="BK42" s="688"/>
      <c r="BL42" s="237"/>
      <c r="BM42" s="690" t="s">
        <v>
354</v>
      </c>
      <c r="BN42" s="690"/>
      <c r="BO42" s="690"/>
      <c r="BP42" s="690"/>
      <c r="BQ42" s="690"/>
      <c r="BR42" s="690"/>
      <c r="BS42" s="690"/>
      <c r="BT42" s="690"/>
      <c r="BU42" s="691"/>
      <c r="BV42" s="624">
        <v>
246</v>
      </c>
      <c r="BW42" s="663"/>
      <c r="BX42" s="663"/>
      <c r="BY42" s="663"/>
      <c r="BZ42" s="663"/>
      <c r="CA42" s="663"/>
      <c r="CB42" s="664"/>
      <c r="CD42" s="637" t="s">
        <v>
355</v>
      </c>
      <c r="CE42" s="638"/>
      <c r="CF42" s="638"/>
      <c r="CG42" s="638"/>
      <c r="CH42" s="638"/>
      <c r="CI42" s="638"/>
      <c r="CJ42" s="638"/>
      <c r="CK42" s="638"/>
      <c r="CL42" s="638"/>
      <c r="CM42" s="638"/>
      <c r="CN42" s="638"/>
      <c r="CO42" s="638"/>
      <c r="CP42" s="638"/>
      <c r="CQ42" s="639"/>
      <c r="CR42" s="640">
        <v>
9209845</v>
      </c>
      <c r="CS42" s="641"/>
      <c r="CT42" s="641"/>
      <c r="CU42" s="641"/>
      <c r="CV42" s="641"/>
      <c r="CW42" s="641"/>
      <c r="CX42" s="641"/>
      <c r="CY42" s="642"/>
      <c r="CZ42" s="643">
        <v>
9.1</v>
      </c>
      <c r="DA42" s="644"/>
      <c r="DB42" s="644"/>
      <c r="DC42" s="645"/>
      <c r="DD42" s="646">
        <v>
5789466</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25">
      <c r="BV43" s="238"/>
      <c r="BW43" s="238"/>
      <c r="BX43" s="238"/>
      <c r="BY43" s="238"/>
      <c r="BZ43" s="238"/>
      <c r="CA43" s="238"/>
      <c r="CB43" s="238"/>
      <c r="CD43" s="637" t="s">
        <v>
356</v>
      </c>
      <c r="CE43" s="638"/>
      <c r="CF43" s="638"/>
      <c r="CG43" s="638"/>
      <c r="CH43" s="638"/>
      <c r="CI43" s="638"/>
      <c r="CJ43" s="638"/>
      <c r="CK43" s="638"/>
      <c r="CL43" s="638"/>
      <c r="CM43" s="638"/>
      <c r="CN43" s="638"/>
      <c r="CO43" s="638"/>
      <c r="CP43" s="638"/>
      <c r="CQ43" s="639"/>
      <c r="CR43" s="640">
        <v>
401191</v>
      </c>
      <c r="CS43" s="659"/>
      <c r="CT43" s="659"/>
      <c r="CU43" s="659"/>
      <c r="CV43" s="659"/>
      <c r="CW43" s="659"/>
      <c r="CX43" s="659"/>
      <c r="CY43" s="660"/>
      <c r="CZ43" s="643">
        <v>
0.4</v>
      </c>
      <c r="DA43" s="661"/>
      <c r="DB43" s="661"/>
      <c r="DC43" s="662"/>
      <c r="DD43" s="646">
        <v>
401191</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25">
      <c r="CD44" s="653" t="s">
        <v>
304</v>
      </c>
      <c r="CE44" s="654"/>
      <c r="CF44" s="637" t="s">
        <v>
357</v>
      </c>
      <c r="CG44" s="638"/>
      <c r="CH44" s="638"/>
      <c r="CI44" s="638"/>
      <c r="CJ44" s="638"/>
      <c r="CK44" s="638"/>
      <c r="CL44" s="638"/>
      <c r="CM44" s="638"/>
      <c r="CN44" s="638"/>
      <c r="CO44" s="638"/>
      <c r="CP44" s="638"/>
      <c r="CQ44" s="639"/>
      <c r="CR44" s="640">
        <v>
9209845</v>
      </c>
      <c r="CS44" s="641"/>
      <c r="CT44" s="641"/>
      <c r="CU44" s="641"/>
      <c r="CV44" s="641"/>
      <c r="CW44" s="641"/>
      <c r="CX44" s="641"/>
      <c r="CY44" s="642"/>
      <c r="CZ44" s="643">
        <v>
9.1</v>
      </c>
      <c r="DA44" s="644"/>
      <c r="DB44" s="644"/>
      <c r="DC44" s="645"/>
      <c r="DD44" s="646">
        <v>
5789466</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25">
      <c r="CD45" s="655"/>
      <c r="CE45" s="656"/>
      <c r="CF45" s="637" t="s">
        <v>
358</v>
      </c>
      <c r="CG45" s="638"/>
      <c r="CH45" s="638"/>
      <c r="CI45" s="638"/>
      <c r="CJ45" s="638"/>
      <c r="CK45" s="638"/>
      <c r="CL45" s="638"/>
      <c r="CM45" s="638"/>
      <c r="CN45" s="638"/>
      <c r="CO45" s="638"/>
      <c r="CP45" s="638"/>
      <c r="CQ45" s="639"/>
      <c r="CR45" s="640">
        <v>
2296113</v>
      </c>
      <c r="CS45" s="659"/>
      <c r="CT45" s="659"/>
      <c r="CU45" s="659"/>
      <c r="CV45" s="659"/>
      <c r="CW45" s="659"/>
      <c r="CX45" s="659"/>
      <c r="CY45" s="660"/>
      <c r="CZ45" s="643">
        <v>
2.2999999999999998</v>
      </c>
      <c r="DA45" s="661"/>
      <c r="DB45" s="661"/>
      <c r="DC45" s="662"/>
      <c r="DD45" s="646">
        <v>
803623</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25">
      <c r="B46" s="230" t="s">
        <v>
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
360</v>
      </c>
      <c r="CG46" s="638"/>
      <c r="CH46" s="638"/>
      <c r="CI46" s="638"/>
      <c r="CJ46" s="638"/>
      <c r="CK46" s="638"/>
      <c r="CL46" s="638"/>
      <c r="CM46" s="638"/>
      <c r="CN46" s="638"/>
      <c r="CO46" s="638"/>
      <c r="CP46" s="638"/>
      <c r="CQ46" s="639"/>
      <c r="CR46" s="640">
        <v>
6894318</v>
      </c>
      <c r="CS46" s="641"/>
      <c r="CT46" s="641"/>
      <c r="CU46" s="641"/>
      <c r="CV46" s="641"/>
      <c r="CW46" s="641"/>
      <c r="CX46" s="641"/>
      <c r="CY46" s="642"/>
      <c r="CZ46" s="643">
        <v>
6.8</v>
      </c>
      <c r="DA46" s="644"/>
      <c r="DB46" s="644"/>
      <c r="DC46" s="645"/>
      <c r="DD46" s="646">
        <v>
4973243</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25">
      <c r="B47" s="240" t="s">
        <v>
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
362</v>
      </c>
      <c r="CG47" s="638"/>
      <c r="CH47" s="638"/>
      <c r="CI47" s="638"/>
      <c r="CJ47" s="638"/>
      <c r="CK47" s="638"/>
      <c r="CL47" s="638"/>
      <c r="CM47" s="638"/>
      <c r="CN47" s="638"/>
      <c r="CO47" s="638"/>
      <c r="CP47" s="638"/>
      <c r="CQ47" s="639"/>
      <c r="CR47" s="640" t="s">
        <v>
250</v>
      </c>
      <c r="CS47" s="659"/>
      <c r="CT47" s="659"/>
      <c r="CU47" s="659"/>
      <c r="CV47" s="659"/>
      <c r="CW47" s="659"/>
      <c r="CX47" s="659"/>
      <c r="CY47" s="660"/>
      <c r="CZ47" s="643" t="s">
        <v>
127</v>
      </c>
      <c r="DA47" s="661"/>
      <c r="DB47" s="661"/>
      <c r="DC47" s="662"/>
      <c r="DD47" s="646" t="s">
        <v>
127</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ht="10.5" x14ac:dyDescent="0.25">
      <c r="B48" s="241" t="s">
        <v>
363</v>
      </c>
      <c r="CD48" s="657"/>
      <c r="CE48" s="658"/>
      <c r="CF48" s="637" t="s">
        <v>
364</v>
      </c>
      <c r="CG48" s="638"/>
      <c r="CH48" s="638"/>
      <c r="CI48" s="638"/>
      <c r="CJ48" s="638"/>
      <c r="CK48" s="638"/>
      <c r="CL48" s="638"/>
      <c r="CM48" s="638"/>
      <c r="CN48" s="638"/>
      <c r="CO48" s="638"/>
      <c r="CP48" s="638"/>
      <c r="CQ48" s="639"/>
      <c r="CR48" s="640" t="s">
        <v>
127</v>
      </c>
      <c r="CS48" s="641"/>
      <c r="CT48" s="641"/>
      <c r="CU48" s="641"/>
      <c r="CV48" s="641"/>
      <c r="CW48" s="641"/>
      <c r="CX48" s="641"/>
      <c r="CY48" s="642"/>
      <c r="CZ48" s="643" t="s">
        <v>
232</v>
      </c>
      <c r="DA48" s="644"/>
      <c r="DB48" s="644"/>
      <c r="DC48" s="645"/>
      <c r="DD48" s="646" t="s">
        <v>
127</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25">
      <c r="CD49" s="621" t="s">
        <v>
365</v>
      </c>
      <c r="CE49" s="622"/>
      <c r="CF49" s="622"/>
      <c r="CG49" s="622"/>
      <c r="CH49" s="622"/>
      <c r="CI49" s="622"/>
      <c r="CJ49" s="622"/>
      <c r="CK49" s="622"/>
      <c r="CL49" s="622"/>
      <c r="CM49" s="622"/>
      <c r="CN49" s="622"/>
      <c r="CO49" s="622"/>
      <c r="CP49" s="622"/>
      <c r="CQ49" s="623"/>
      <c r="CR49" s="624">
        <v>
100786380</v>
      </c>
      <c r="CS49" s="625"/>
      <c r="CT49" s="625"/>
      <c r="CU49" s="625"/>
      <c r="CV49" s="625"/>
      <c r="CW49" s="625"/>
      <c r="CX49" s="625"/>
      <c r="CY49" s="626"/>
      <c r="CZ49" s="627">
        <v>
100</v>
      </c>
      <c r="DA49" s="628"/>
      <c r="DB49" s="628"/>
      <c r="DC49" s="629"/>
      <c r="DD49" s="630">
        <v>
78041563</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4960C0Oe4mSAG2i5q73ojeUjyyOF7eQ6sqf6VFkWZwpe7LpmPaEGO3Cr1hNqk/ostU+KLw6cBjSUNcdE9EPOAw==" saltValue="KXiakLy6yxfAfPP6VvkNJ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2.75" zeroHeight="1" x14ac:dyDescent="0.25"/>
  <cols>
    <col min="1" max="130" width="2.796875" style="290" customWidth="1"/>
    <col min="131" max="131" width="1.53125" style="290" customWidth="1"/>
    <col min="132" max="16384" width="9" style="290" hidden="1"/>
  </cols>
  <sheetData>
    <row r="1" spans="1:131" s="248" customFormat="1" ht="11.25" customHeight="1" thickBot="1" x14ac:dyDescent="0.3">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3">
      <c r="A2" s="249" t="s">
        <v>
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89" t="s">
        <v>
367</v>
      </c>
      <c r="DK2" s="1190"/>
      <c r="DL2" s="1190"/>
      <c r="DM2" s="1190"/>
      <c r="DN2" s="1190"/>
      <c r="DO2" s="1191"/>
      <c r="DP2" s="250"/>
      <c r="DQ2" s="1189" t="s">
        <v>
368</v>
      </c>
      <c r="DR2" s="1190"/>
      <c r="DS2" s="1190"/>
      <c r="DT2" s="1190"/>
      <c r="DU2" s="1190"/>
      <c r="DV2" s="1190"/>
      <c r="DW2" s="1190"/>
      <c r="DX2" s="1190"/>
      <c r="DY2" s="1190"/>
      <c r="DZ2" s="1191"/>
      <c r="EA2" s="251"/>
    </row>
    <row r="3" spans="1:131" s="248" customFormat="1" ht="11.25" customHeight="1" x14ac:dyDescent="0.2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3">
      <c r="A4" s="1142" t="s">
        <v>
369</v>
      </c>
      <c r="B4" s="1142"/>
      <c r="C4" s="1142"/>
      <c r="D4" s="1142"/>
      <c r="E4" s="1142"/>
      <c r="F4" s="1142"/>
      <c r="G4" s="1142"/>
      <c r="H4" s="1142"/>
      <c r="I4" s="1142"/>
      <c r="J4" s="1142"/>
      <c r="K4" s="1142"/>
      <c r="L4" s="1142"/>
      <c r="M4" s="1142"/>
      <c r="N4" s="1142"/>
      <c r="O4" s="1142"/>
      <c r="P4" s="1142"/>
      <c r="Q4" s="1142"/>
      <c r="R4" s="1142"/>
      <c r="S4" s="1142"/>
      <c r="T4" s="1142"/>
      <c r="U4" s="1142"/>
      <c r="V4" s="1142"/>
      <c r="W4" s="1142"/>
      <c r="X4" s="1142"/>
      <c r="Y4" s="1142"/>
      <c r="Z4" s="1142"/>
      <c r="AA4" s="1142"/>
      <c r="AB4" s="1142"/>
      <c r="AC4" s="1142"/>
      <c r="AD4" s="1142"/>
      <c r="AE4" s="1142"/>
      <c r="AF4" s="1142"/>
      <c r="AG4" s="1142"/>
      <c r="AH4" s="1142"/>
      <c r="AI4" s="1142"/>
      <c r="AJ4" s="1142"/>
      <c r="AK4" s="1142"/>
      <c r="AL4" s="1142"/>
      <c r="AM4" s="1142"/>
      <c r="AN4" s="1142"/>
      <c r="AO4" s="1142"/>
      <c r="AP4" s="1142"/>
      <c r="AQ4" s="1142"/>
      <c r="AR4" s="1142"/>
      <c r="AS4" s="1142"/>
      <c r="AT4" s="1142"/>
      <c r="AU4" s="1142"/>
      <c r="AV4" s="1142"/>
      <c r="AW4" s="1142"/>
      <c r="AX4" s="1142"/>
      <c r="AY4" s="1142"/>
      <c r="AZ4" s="253"/>
      <c r="BA4" s="253"/>
      <c r="BB4" s="253"/>
      <c r="BC4" s="253"/>
      <c r="BD4" s="253"/>
      <c r="BE4" s="254"/>
      <c r="BF4" s="254"/>
      <c r="BG4" s="254"/>
      <c r="BH4" s="254"/>
      <c r="BI4" s="254"/>
      <c r="BJ4" s="254"/>
      <c r="BK4" s="254"/>
      <c r="BL4" s="254"/>
      <c r="BM4" s="254"/>
      <c r="BN4" s="254"/>
      <c r="BO4" s="254"/>
      <c r="BP4" s="254"/>
      <c r="BQ4" s="253" t="s">
        <v>
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5">
      <c r="A5" s="1074" t="s">
        <v>
371</v>
      </c>
      <c r="B5" s="1075"/>
      <c r="C5" s="1075"/>
      <c r="D5" s="1075"/>
      <c r="E5" s="1075"/>
      <c r="F5" s="1075"/>
      <c r="G5" s="1075"/>
      <c r="H5" s="1075"/>
      <c r="I5" s="1075"/>
      <c r="J5" s="1075"/>
      <c r="K5" s="1075"/>
      <c r="L5" s="1075"/>
      <c r="M5" s="1075"/>
      <c r="N5" s="1075"/>
      <c r="O5" s="1075"/>
      <c r="P5" s="1076"/>
      <c r="Q5" s="1080" t="s">
        <v>
372</v>
      </c>
      <c r="R5" s="1081"/>
      <c r="S5" s="1081"/>
      <c r="T5" s="1081"/>
      <c r="U5" s="1082"/>
      <c r="V5" s="1080" t="s">
        <v>
373</v>
      </c>
      <c r="W5" s="1081"/>
      <c r="X5" s="1081"/>
      <c r="Y5" s="1081"/>
      <c r="Z5" s="1082"/>
      <c r="AA5" s="1080" t="s">
        <v>
374</v>
      </c>
      <c r="AB5" s="1081"/>
      <c r="AC5" s="1081"/>
      <c r="AD5" s="1081"/>
      <c r="AE5" s="1081"/>
      <c r="AF5" s="1192" t="s">
        <v>
375</v>
      </c>
      <c r="AG5" s="1081"/>
      <c r="AH5" s="1081"/>
      <c r="AI5" s="1081"/>
      <c r="AJ5" s="1096"/>
      <c r="AK5" s="1081" t="s">
        <v>
376</v>
      </c>
      <c r="AL5" s="1081"/>
      <c r="AM5" s="1081"/>
      <c r="AN5" s="1081"/>
      <c r="AO5" s="1082"/>
      <c r="AP5" s="1080" t="s">
        <v>
377</v>
      </c>
      <c r="AQ5" s="1081"/>
      <c r="AR5" s="1081"/>
      <c r="AS5" s="1081"/>
      <c r="AT5" s="1082"/>
      <c r="AU5" s="1080" t="s">
        <v>
378</v>
      </c>
      <c r="AV5" s="1081"/>
      <c r="AW5" s="1081"/>
      <c r="AX5" s="1081"/>
      <c r="AY5" s="1096"/>
      <c r="AZ5" s="257"/>
      <c r="BA5" s="257"/>
      <c r="BB5" s="257"/>
      <c r="BC5" s="257"/>
      <c r="BD5" s="257"/>
      <c r="BE5" s="258"/>
      <c r="BF5" s="258"/>
      <c r="BG5" s="258"/>
      <c r="BH5" s="258"/>
      <c r="BI5" s="258"/>
      <c r="BJ5" s="258"/>
      <c r="BK5" s="258"/>
      <c r="BL5" s="258"/>
      <c r="BM5" s="258"/>
      <c r="BN5" s="258"/>
      <c r="BO5" s="258"/>
      <c r="BP5" s="258"/>
      <c r="BQ5" s="1074" t="s">
        <v>
379</v>
      </c>
      <c r="BR5" s="1075"/>
      <c r="BS5" s="1075"/>
      <c r="BT5" s="1075"/>
      <c r="BU5" s="1075"/>
      <c r="BV5" s="1075"/>
      <c r="BW5" s="1075"/>
      <c r="BX5" s="1075"/>
      <c r="BY5" s="1075"/>
      <c r="BZ5" s="1075"/>
      <c r="CA5" s="1075"/>
      <c r="CB5" s="1075"/>
      <c r="CC5" s="1075"/>
      <c r="CD5" s="1075"/>
      <c r="CE5" s="1075"/>
      <c r="CF5" s="1075"/>
      <c r="CG5" s="1076"/>
      <c r="CH5" s="1080" t="s">
        <v>
380</v>
      </c>
      <c r="CI5" s="1081"/>
      <c r="CJ5" s="1081"/>
      <c r="CK5" s="1081"/>
      <c r="CL5" s="1082"/>
      <c r="CM5" s="1080" t="s">
        <v>
381</v>
      </c>
      <c r="CN5" s="1081"/>
      <c r="CO5" s="1081"/>
      <c r="CP5" s="1081"/>
      <c r="CQ5" s="1082"/>
      <c r="CR5" s="1080" t="s">
        <v>
382</v>
      </c>
      <c r="CS5" s="1081"/>
      <c r="CT5" s="1081"/>
      <c r="CU5" s="1081"/>
      <c r="CV5" s="1082"/>
      <c r="CW5" s="1080" t="s">
        <v>
383</v>
      </c>
      <c r="CX5" s="1081"/>
      <c r="CY5" s="1081"/>
      <c r="CZ5" s="1081"/>
      <c r="DA5" s="1082"/>
      <c r="DB5" s="1080" t="s">
        <v>
384</v>
      </c>
      <c r="DC5" s="1081"/>
      <c r="DD5" s="1081"/>
      <c r="DE5" s="1081"/>
      <c r="DF5" s="1082"/>
      <c r="DG5" s="1177" t="s">
        <v>
385</v>
      </c>
      <c r="DH5" s="1178"/>
      <c r="DI5" s="1178"/>
      <c r="DJ5" s="1178"/>
      <c r="DK5" s="1179"/>
      <c r="DL5" s="1177" t="s">
        <v>
386</v>
      </c>
      <c r="DM5" s="1178"/>
      <c r="DN5" s="1178"/>
      <c r="DO5" s="1178"/>
      <c r="DP5" s="1179"/>
      <c r="DQ5" s="1080" t="s">
        <v>
387</v>
      </c>
      <c r="DR5" s="1081"/>
      <c r="DS5" s="1081"/>
      <c r="DT5" s="1081"/>
      <c r="DU5" s="1082"/>
      <c r="DV5" s="1080" t="s">
        <v>
378</v>
      </c>
      <c r="DW5" s="1081"/>
      <c r="DX5" s="1081"/>
      <c r="DY5" s="1081"/>
      <c r="DZ5" s="1096"/>
      <c r="EA5" s="255"/>
    </row>
    <row r="6" spans="1:131" s="256" customFormat="1" ht="26.25" customHeight="1" thickBot="1" x14ac:dyDescent="0.3">
      <c r="A6" s="1077"/>
      <c r="B6" s="1078"/>
      <c r="C6" s="1078"/>
      <c r="D6" s="1078"/>
      <c r="E6" s="1078"/>
      <c r="F6" s="1078"/>
      <c r="G6" s="1078"/>
      <c r="H6" s="1078"/>
      <c r="I6" s="1078"/>
      <c r="J6" s="1078"/>
      <c r="K6" s="1078"/>
      <c r="L6" s="1078"/>
      <c r="M6" s="1078"/>
      <c r="N6" s="1078"/>
      <c r="O6" s="1078"/>
      <c r="P6" s="1079"/>
      <c r="Q6" s="1083"/>
      <c r="R6" s="1084"/>
      <c r="S6" s="1084"/>
      <c r="T6" s="1084"/>
      <c r="U6" s="1085"/>
      <c r="V6" s="1083"/>
      <c r="W6" s="1084"/>
      <c r="X6" s="1084"/>
      <c r="Y6" s="1084"/>
      <c r="Z6" s="1085"/>
      <c r="AA6" s="1083"/>
      <c r="AB6" s="1084"/>
      <c r="AC6" s="1084"/>
      <c r="AD6" s="1084"/>
      <c r="AE6" s="1084"/>
      <c r="AF6" s="1193"/>
      <c r="AG6" s="1084"/>
      <c r="AH6" s="1084"/>
      <c r="AI6" s="1084"/>
      <c r="AJ6" s="1097"/>
      <c r="AK6" s="1084"/>
      <c r="AL6" s="1084"/>
      <c r="AM6" s="1084"/>
      <c r="AN6" s="1084"/>
      <c r="AO6" s="1085"/>
      <c r="AP6" s="1083"/>
      <c r="AQ6" s="1084"/>
      <c r="AR6" s="1084"/>
      <c r="AS6" s="1084"/>
      <c r="AT6" s="1085"/>
      <c r="AU6" s="1083"/>
      <c r="AV6" s="1084"/>
      <c r="AW6" s="1084"/>
      <c r="AX6" s="1084"/>
      <c r="AY6" s="1097"/>
      <c r="AZ6" s="253"/>
      <c r="BA6" s="253"/>
      <c r="BB6" s="253"/>
      <c r="BC6" s="253"/>
      <c r="BD6" s="253"/>
      <c r="BE6" s="254"/>
      <c r="BF6" s="254"/>
      <c r="BG6" s="254"/>
      <c r="BH6" s="254"/>
      <c r="BI6" s="254"/>
      <c r="BJ6" s="254"/>
      <c r="BK6" s="254"/>
      <c r="BL6" s="254"/>
      <c r="BM6" s="254"/>
      <c r="BN6" s="254"/>
      <c r="BO6" s="254"/>
      <c r="BP6" s="254"/>
      <c r="BQ6" s="1077"/>
      <c r="BR6" s="1078"/>
      <c r="BS6" s="1078"/>
      <c r="BT6" s="1078"/>
      <c r="BU6" s="1078"/>
      <c r="BV6" s="1078"/>
      <c r="BW6" s="1078"/>
      <c r="BX6" s="1078"/>
      <c r="BY6" s="1078"/>
      <c r="BZ6" s="1078"/>
      <c r="CA6" s="1078"/>
      <c r="CB6" s="1078"/>
      <c r="CC6" s="1078"/>
      <c r="CD6" s="1078"/>
      <c r="CE6" s="1078"/>
      <c r="CF6" s="1078"/>
      <c r="CG6" s="1079"/>
      <c r="CH6" s="1083"/>
      <c r="CI6" s="1084"/>
      <c r="CJ6" s="1084"/>
      <c r="CK6" s="1084"/>
      <c r="CL6" s="1085"/>
      <c r="CM6" s="1083"/>
      <c r="CN6" s="1084"/>
      <c r="CO6" s="1084"/>
      <c r="CP6" s="1084"/>
      <c r="CQ6" s="1085"/>
      <c r="CR6" s="1083"/>
      <c r="CS6" s="1084"/>
      <c r="CT6" s="1084"/>
      <c r="CU6" s="1084"/>
      <c r="CV6" s="1085"/>
      <c r="CW6" s="1083"/>
      <c r="CX6" s="1084"/>
      <c r="CY6" s="1084"/>
      <c r="CZ6" s="1084"/>
      <c r="DA6" s="1085"/>
      <c r="DB6" s="1083"/>
      <c r="DC6" s="1084"/>
      <c r="DD6" s="1084"/>
      <c r="DE6" s="1084"/>
      <c r="DF6" s="1085"/>
      <c r="DG6" s="1180"/>
      <c r="DH6" s="1181"/>
      <c r="DI6" s="1181"/>
      <c r="DJ6" s="1181"/>
      <c r="DK6" s="1182"/>
      <c r="DL6" s="1180"/>
      <c r="DM6" s="1181"/>
      <c r="DN6" s="1181"/>
      <c r="DO6" s="1181"/>
      <c r="DP6" s="1182"/>
      <c r="DQ6" s="1083"/>
      <c r="DR6" s="1084"/>
      <c r="DS6" s="1084"/>
      <c r="DT6" s="1084"/>
      <c r="DU6" s="1085"/>
      <c r="DV6" s="1083"/>
      <c r="DW6" s="1084"/>
      <c r="DX6" s="1084"/>
      <c r="DY6" s="1084"/>
      <c r="DZ6" s="1097"/>
      <c r="EA6" s="255"/>
    </row>
    <row r="7" spans="1:131" s="256" customFormat="1" ht="26.25" customHeight="1" thickTop="1" x14ac:dyDescent="0.25">
      <c r="A7" s="259">
        <v>
1</v>
      </c>
      <c r="B7" s="1129" t="s">
        <v>
388</v>
      </c>
      <c r="C7" s="1130"/>
      <c r="D7" s="1130"/>
      <c r="E7" s="1130"/>
      <c r="F7" s="1130"/>
      <c r="G7" s="1130"/>
      <c r="H7" s="1130"/>
      <c r="I7" s="1130"/>
      <c r="J7" s="1130"/>
      <c r="K7" s="1130"/>
      <c r="L7" s="1130"/>
      <c r="M7" s="1130"/>
      <c r="N7" s="1130"/>
      <c r="O7" s="1130"/>
      <c r="P7" s="1131"/>
      <c r="Q7" s="1183">
        <v>
110887</v>
      </c>
      <c r="R7" s="1184"/>
      <c r="S7" s="1184"/>
      <c r="T7" s="1184"/>
      <c r="U7" s="1184"/>
      <c r="V7" s="1184">
        <v>
102494</v>
      </c>
      <c r="W7" s="1184"/>
      <c r="X7" s="1184"/>
      <c r="Y7" s="1184"/>
      <c r="Z7" s="1184"/>
      <c r="AA7" s="1184">
        <v>
8393</v>
      </c>
      <c r="AB7" s="1184"/>
      <c r="AC7" s="1184"/>
      <c r="AD7" s="1184"/>
      <c r="AE7" s="1185"/>
      <c r="AF7" s="1186">
        <v>
7765</v>
      </c>
      <c r="AG7" s="1187"/>
      <c r="AH7" s="1187"/>
      <c r="AI7" s="1187"/>
      <c r="AJ7" s="1188"/>
      <c r="AK7" s="1295" t="s">
        <v>
569</v>
      </c>
      <c r="AL7" s="1168"/>
      <c r="AM7" s="1168"/>
      <c r="AN7" s="1168"/>
      <c r="AO7" s="1170"/>
      <c r="AP7" s="1171">
        <v>
8800</v>
      </c>
      <c r="AQ7" s="1171"/>
      <c r="AR7" s="1171"/>
      <c r="AS7" s="1171"/>
      <c r="AT7" s="1171"/>
      <c r="AU7" s="1172"/>
      <c r="AV7" s="1172"/>
      <c r="AW7" s="1172"/>
      <c r="AX7" s="1172"/>
      <c r="AY7" s="1173"/>
      <c r="AZ7" s="253"/>
      <c r="BA7" s="253"/>
      <c r="BB7" s="253"/>
      <c r="BC7" s="253"/>
      <c r="BD7" s="253"/>
      <c r="BE7" s="254"/>
      <c r="BF7" s="254"/>
      <c r="BG7" s="254"/>
      <c r="BH7" s="254"/>
      <c r="BI7" s="254"/>
      <c r="BJ7" s="254"/>
      <c r="BK7" s="254"/>
      <c r="BL7" s="254"/>
      <c r="BM7" s="254"/>
      <c r="BN7" s="254"/>
      <c r="BO7" s="254"/>
      <c r="BP7" s="254"/>
      <c r="BQ7" s="260">
        <v>
1</v>
      </c>
      <c r="BR7" s="261" t="s">
        <v>
577</v>
      </c>
      <c r="BS7" s="1174" t="s">
        <v>
578</v>
      </c>
      <c r="BT7" s="1175"/>
      <c r="BU7" s="1175"/>
      <c r="BV7" s="1175"/>
      <c r="BW7" s="1175"/>
      <c r="BX7" s="1175"/>
      <c r="BY7" s="1175"/>
      <c r="BZ7" s="1175"/>
      <c r="CA7" s="1175"/>
      <c r="CB7" s="1175"/>
      <c r="CC7" s="1175"/>
      <c r="CD7" s="1175"/>
      <c r="CE7" s="1175"/>
      <c r="CF7" s="1175"/>
      <c r="CG7" s="1176"/>
      <c r="CH7" s="1167">
        <v>
161</v>
      </c>
      <c r="CI7" s="1168"/>
      <c r="CJ7" s="1168"/>
      <c r="CK7" s="1168"/>
      <c r="CL7" s="1169"/>
      <c r="CM7" s="1167">
        <v>
529</v>
      </c>
      <c r="CN7" s="1168"/>
      <c r="CO7" s="1168"/>
      <c r="CP7" s="1168"/>
      <c r="CQ7" s="1169"/>
      <c r="CR7" s="1167">
        <v>
75</v>
      </c>
      <c r="CS7" s="1168"/>
      <c r="CT7" s="1168"/>
      <c r="CU7" s="1168"/>
      <c r="CV7" s="1169"/>
      <c r="CW7" s="1167">
        <v>
0</v>
      </c>
      <c r="CX7" s="1168"/>
      <c r="CY7" s="1168"/>
      <c r="CZ7" s="1168"/>
      <c r="DA7" s="1169"/>
      <c r="DB7" s="1167">
        <v>
4720</v>
      </c>
      <c r="DC7" s="1168"/>
      <c r="DD7" s="1168"/>
      <c r="DE7" s="1168"/>
      <c r="DF7" s="1169"/>
      <c r="DG7" s="1167" t="s">
        <v>
508</v>
      </c>
      <c r="DH7" s="1168"/>
      <c r="DI7" s="1168"/>
      <c r="DJ7" s="1168"/>
      <c r="DK7" s="1169"/>
      <c r="DL7" s="1167" t="s">
        <v>
508</v>
      </c>
      <c r="DM7" s="1168"/>
      <c r="DN7" s="1168"/>
      <c r="DO7" s="1168"/>
      <c r="DP7" s="1169"/>
      <c r="DQ7" s="1167" t="s">
        <v>
508</v>
      </c>
      <c r="DR7" s="1168"/>
      <c r="DS7" s="1168"/>
      <c r="DT7" s="1168"/>
      <c r="DU7" s="1169"/>
      <c r="DV7" s="1194"/>
      <c r="DW7" s="1195"/>
      <c r="DX7" s="1195"/>
      <c r="DY7" s="1195"/>
      <c r="DZ7" s="1196"/>
      <c r="EA7" s="255"/>
    </row>
    <row r="8" spans="1:131" s="256" customFormat="1" ht="26.25" customHeight="1" x14ac:dyDescent="0.25">
      <c r="A8" s="262">
        <v>
2</v>
      </c>
      <c r="B8" s="1116"/>
      <c r="C8" s="1117"/>
      <c r="D8" s="1117"/>
      <c r="E8" s="1117"/>
      <c r="F8" s="1117"/>
      <c r="G8" s="1117"/>
      <c r="H8" s="1117"/>
      <c r="I8" s="1117"/>
      <c r="J8" s="1117"/>
      <c r="K8" s="1117"/>
      <c r="L8" s="1117"/>
      <c r="M8" s="1117"/>
      <c r="N8" s="1117"/>
      <c r="O8" s="1117"/>
      <c r="P8" s="1118"/>
      <c r="Q8" s="1122"/>
      <c r="R8" s="1123"/>
      <c r="S8" s="1123"/>
      <c r="T8" s="1123"/>
      <c r="U8" s="1123"/>
      <c r="V8" s="1123"/>
      <c r="W8" s="1123"/>
      <c r="X8" s="1123"/>
      <c r="Y8" s="1123"/>
      <c r="Z8" s="1123"/>
      <c r="AA8" s="1123"/>
      <c r="AB8" s="1123"/>
      <c r="AC8" s="1123"/>
      <c r="AD8" s="1123"/>
      <c r="AE8" s="1124"/>
      <c r="AF8" s="1098"/>
      <c r="AG8" s="1099"/>
      <c r="AH8" s="1099"/>
      <c r="AI8" s="1099"/>
      <c r="AJ8" s="1100"/>
      <c r="AK8" s="1165"/>
      <c r="AL8" s="1166"/>
      <c r="AM8" s="1166"/>
      <c r="AN8" s="1166"/>
      <c r="AO8" s="1166"/>
      <c r="AP8" s="1166"/>
      <c r="AQ8" s="1166"/>
      <c r="AR8" s="1166"/>
      <c r="AS8" s="1166"/>
      <c r="AT8" s="1166"/>
      <c r="AU8" s="1163"/>
      <c r="AV8" s="1163"/>
      <c r="AW8" s="1163"/>
      <c r="AX8" s="1163"/>
      <c r="AY8" s="1164"/>
      <c r="AZ8" s="253"/>
      <c r="BA8" s="253"/>
      <c r="BB8" s="253"/>
      <c r="BC8" s="253"/>
      <c r="BD8" s="253"/>
      <c r="BE8" s="254"/>
      <c r="BF8" s="254"/>
      <c r="BG8" s="254"/>
      <c r="BH8" s="254"/>
      <c r="BI8" s="254"/>
      <c r="BJ8" s="254"/>
      <c r="BK8" s="254"/>
      <c r="BL8" s="254"/>
      <c r="BM8" s="254"/>
      <c r="BN8" s="254"/>
      <c r="BO8" s="254"/>
      <c r="BP8" s="254"/>
      <c r="BQ8" s="263">
        <v>
2</v>
      </c>
      <c r="BR8" s="264"/>
      <c r="BS8" s="1093" t="s">
        <v>
579</v>
      </c>
      <c r="BT8" s="1094"/>
      <c r="BU8" s="1094"/>
      <c r="BV8" s="1094"/>
      <c r="BW8" s="1094"/>
      <c r="BX8" s="1094"/>
      <c r="BY8" s="1094"/>
      <c r="BZ8" s="1094"/>
      <c r="CA8" s="1094"/>
      <c r="CB8" s="1094"/>
      <c r="CC8" s="1094"/>
      <c r="CD8" s="1094"/>
      <c r="CE8" s="1094"/>
      <c r="CF8" s="1094"/>
      <c r="CG8" s="1095"/>
      <c r="CH8" s="1068">
        <v>
0</v>
      </c>
      <c r="CI8" s="1069"/>
      <c r="CJ8" s="1069"/>
      <c r="CK8" s="1069"/>
      <c r="CL8" s="1070"/>
      <c r="CM8" s="1068">
        <v>
12</v>
      </c>
      <c r="CN8" s="1069"/>
      <c r="CO8" s="1069"/>
      <c r="CP8" s="1069"/>
      <c r="CQ8" s="1070"/>
      <c r="CR8" s="1068">
        <v>
2</v>
      </c>
      <c r="CS8" s="1069"/>
      <c r="CT8" s="1069"/>
      <c r="CU8" s="1069"/>
      <c r="CV8" s="1070"/>
      <c r="CW8" s="1068" t="s">
        <v>
569</v>
      </c>
      <c r="CX8" s="1069"/>
      <c r="CY8" s="1069"/>
      <c r="CZ8" s="1069"/>
      <c r="DA8" s="1070"/>
      <c r="DB8" s="1068" t="s">
        <v>
569</v>
      </c>
      <c r="DC8" s="1069"/>
      <c r="DD8" s="1069"/>
      <c r="DE8" s="1069"/>
      <c r="DF8" s="1070"/>
      <c r="DG8" s="1068" t="s">
        <v>
569</v>
      </c>
      <c r="DH8" s="1069"/>
      <c r="DI8" s="1069"/>
      <c r="DJ8" s="1069"/>
      <c r="DK8" s="1070"/>
      <c r="DL8" s="1068" t="s">
        <v>
569</v>
      </c>
      <c r="DM8" s="1069"/>
      <c r="DN8" s="1069"/>
      <c r="DO8" s="1069"/>
      <c r="DP8" s="1070"/>
      <c r="DQ8" s="1068" t="s">
        <v>
569</v>
      </c>
      <c r="DR8" s="1069"/>
      <c r="DS8" s="1069"/>
      <c r="DT8" s="1069"/>
      <c r="DU8" s="1070"/>
      <c r="DV8" s="1071"/>
      <c r="DW8" s="1072"/>
      <c r="DX8" s="1072"/>
      <c r="DY8" s="1072"/>
      <c r="DZ8" s="1073"/>
      <c r="EA8" s="255"/>
    </row>
    <row r="9" spans="1:131" s="256" customFormat="1" ht="26.25" customHeight="1" x14ac:dyDescent="0.25">
      <c r="A9" s="262">
        <v>
3</v>
      </c>
      <c r="B9" s="1116"/>
      <c r="C9" s="1117"/>
      <c r="D9" s="1117"/>
      <c r="E9" s="1117"/>
      <c r="F9" s="1117"/>
      <c r="G9" s="1117"/>
      <c r="H9" s="1117"/>
      <c r="I9" s="1117"/>
      <c r="J9" s="1117"/>
      <c r="K9" s="1117"/>
      <c r="L9" s="1117"/>
      <c r="M9" s="1117"/>
      <c r="N9" s="1117"/>
      <c r="O9" s="1117"/>
      <c r="P9" s="1118"/>
      <c r="Q9" s="1122"/>
      <c r="R9" s="1123"/>
      <c r="S9" s="1123"/>
      <c r="T9" s="1123"/>
      <c r="U9" s="1123"/>
      <c r="V9" s="1123"/>
      <c r="W9" s="1123"/>
      <c r="X9" s="1123"/>
      <c r="Y9" s="1123"/>
      <c r="Z9" s="1123"/>
      <c r="AA9" s="1123"/>
      <c r="AB9" s="1123"/>
      <c r="AC9" s="1123"/>
      <c r="AD9" s="1123"/>
      <c r="AE9" s="1124"/>
      <c r="AF9" s="1098"/>
      <c r="AG9" s="1099"/>
      <c r="AH9" s="1099"/>
      <c r="AI9" s="1099"/>
      <c r="AJ9" s="1100"/>
      <c r="AK9" s="1165"/>
      <c r="AL9" s="1166"/>
      <c r="AM9" s="1166"/>
      <c r="AN9" s="1166"/>
      <c r="AO9" s="1166"/>
      <c r="AP9" s="1166"/>
      <c r="AQ9" s="1166"/>
      <c r="AR9" s="1166"/>
      <c r="AS9" s="1166"/>
      <c r="AT9" s="1166"/>
      <c r="AU9" s="1163"/>
      <c r="AV9" s="1163"/>
      <c r="AW9" s="1163"/>
      <c r="AX9" s="1163"/>
      <c r="AY9" s="1164"/>
      <c r="AZ9" s="253"/>
      <c r="BA9" s="253"/>
      <c r="BB9" s="253"/>
      <c r="BC9" s="253"/>
      <c r="BD9" s="253"/>
      <c r="BE9" s="254"/>
      <c r="BF9" s="254"/>
      <c r="BG9" s="254"/>
      <c r="BH9" s="254"/>
      <c r="BI9" s="254"/>
      <c r="BJ9" s="254"/>
      <c r="BK9" s="254"/>
      <c r="BL9" s="254"/>
      <c r="BM9" s="254"/>
      <c r="BN9" s="254"/>
      <c r="BO9" s="254"/>
      <c r="BP9" s="254"/>
      <c r="BQ9" s="263">
        <v>
3</v>
      </c>
      <c r="BR9" s="264"/>
      <c r="BS9" s="1093" t="s">
        <v>
580</v>
      </c>
      <c r="BT9" s="1094"/>
      <c r="BU9" s="1094"/>
      <c r="BV9" s="1094"/>
      <c r="BW9" s="1094"/>
      <c r="BX9" s="1094"/>
      <c r="BY9" s="1094"/>
      <c r="BZ9" s="1094"/>
      <c r="CA9" s="1094"/>
      <c r="CB9" s="1094"/>
      <c r="CC9" s="1094"/>
      <c r="CD9" s="1094"/>
      <c r="CE9" s="1094"/>
      <c r="CF9" s="1094"/>
      <c r="CG9" s="1095"/>
      <c r="CH9" s="1068">
        <v>
0</v>
      </c>
      <c r="CI9" s="1069"/>
      <c r="CJ9" s="1069"/>
      <c r="CK9" s="1069"/>
      <c r="CL9" s="1070"/>
      <c r="CM9" s="1068">
        <v>
778</v>
      </c>
      <c r="CN9" s="1069"/>
      <c r="CO9" s="1069"/>
      <c r="CP9" s="1069"/>
      <c r="CQ9" s="1070"/>
      <c r="CR9" s="1068">
        <v>
207</v>
      </c>
      <c r="CS9" s="1069"/>
      <c r="CT9" s="1069"/>
      <c r="CU9" s="1069"/>
      <c r="CV9" s="1070"/>
      <c r="CW9" s="1068" t="s">
        <v>
569</v>
      </c>
      <c r="CX9" s="1069"/>
      <c r="CY9" s="1069"/>
      <c r="CZ9" s="1069"/>
      <c r="DA9" s="1070"/>
      <c r="DB9" s="1068" t="s">
        <v>
569</v>
      </c>
      <c r="DC9" s="1069"/>
      <c r="DD9" s="1069"/>
      <c r="DE9" s="1069"/>
      <c r="DF9" s="1070"/>
      <c r="DG9" s="1068" t="s">
        <v>
569</v>
      </c>
      <c r="DH9" s="1069"/>
      <c r="DI9" s="1069"/>
      <c r="DJ9" s="1069"/>
      <c r="DK9" s="1070"/>
      <c r="DL9" s="1068" t="s">
        <v>
569</v>
      </c>
      <c r="DM9" s="1069"/>
      <c r="DN9" s="1069"/>
      <c r="DO9" s="1069"/>
      <c r="DP9" s="1070"/>
      <c r="DQ9" s="1068" t="s">
        <v>
569</v>
      </c>
      <c r="DR9" s="1069"/>
      <c r="DS9" s="1069"/>
      <c r="DT9" s="1069"/>
      <c r="DU9" s="1070"/>
      <c r="DV9" s="1071"/>
      <c r="DW9" s="1072"/>
      <c r="DX9" s="1072"/>
      <c r="DY9" s="1072"/>
      <c r="DZ9" s="1073"/>
      <c r="EA9" s="255"/>
    </row>
    <row r="10" spans="1:131" s="256" customFormat="1" ht="26.25" customHeight="1" x14ac:dyDescent="0.25">
      <c r="A10" s="262">
        <v>
4</v>
      </c>
      <c r="B10" s="1116"/>
      <c r="C10" s="1117"/>
      <c r="D10" s="1117"/>
      <c r="E10" s="1117"/>
      <c r="F10" s="1117"/>
      <c r="G10" s="1117"/>
      <c r="H10" s="1117"/>
      <c r="I10" s="1117"/>
      <c r="J10" s="1117"/>
      <c r="K10" s="1117"/>
      <c r="L10" s="1117"/>
      <c r="M10" s="1117"/>
      <c r="N10" s="1117"/>
      <c r="O10" s="1117"/>
      <c r="P10" s="1118"/>
      <c r="Q10" s="1122"/>
      <c r="R10" s="1123"/>
      <c r="S10" s="1123"/>
      <c r="T10" s="1123"/>
      <c r="U10" s="1123"/>
      <c r="V10" s="1123"/>
      <c r="W10" s="1123"/>
      <c r="X10" s="1123"/>
      <c r="Y10" s="1123"/>
      <c r="Z10" s="1123"/>
      <c r="AA10" s="1123"/>
      <c r="AB10" s="1123"/>
      <c r="AC10" s="1123"/>
      <c r="AD10" s="1123"/>
      <c r="AE10" s="1124"/>
      <c r="AF10" s="1098"/>
      <c r="AG10" s="1099"/>
      <c r="AH10" s="1099"/>
      <c r="AI10" s="1099"/>
      <c r="AJ10" s="1100"/>
      <c r="AK10" s="1165"/>
      <c r="AL10" s="1166"/>
      <c r="AM10" s="1166"/>
      <c r="AN10" s="1166"/>
      <c r="AO10" s="1166"/>
      <c r="AP10" s="1166"/>
      <c r="AQ10" s="1166"/>
      <c r="AR10" s="1166"/>
      <c r="AS10" s="1166"/>
      <c r="AT10" s="1166"/>
      <c r="AU10" s="1163"/>
      <c r="AV10" s="1163"/>
      <c r="AW10" s="1163"/>
      <c r="AX10" s="1163"/>
      <c r="AY10" s="1164"/>
      <c r="AZ10" s="253"/>
      <c r="BA10" s="253"/>
      <c r="BB10" s="253"/>
      <c r="BC10" s="253"/>
      <c r="BD10" s="253"/>
      <c r="BE10" s="254"/>
      <c r="BF10" s="254"/>
      <c r="BG10" s="254"/>
      <c r="BH10" s="254"/>
      <c r="BI10" s="254"/>
      <c r="BJ10" s="254"/>
      <c r="BK10" s="254"/>
      <c r="BL10" s="254"/>
      <c r="BM10" s="254"/>
      <c r="BN10" s="254"/>
      <c r="BO10" s="254"/>
      <c r="BP10" s="254"/>
      <c r="BQ10" s="263">
        <v>
4</v>
      </c>
      <c r="BR10" s="264"/>
      <c r="BS10" s="1093" t="s">
        <v>
581</v>
      </c>
      <c r="BT10" s="1094"/>
      <c r="BU10" s="1094"/>
      <c r="BV10" s="1094"/>
      <c r="BW10" s="1094"/>
      <c r="BX10" s="1094"/>
      <c r="BY10" s="1094"/>
      <c r="BZ10" s="1094"/>
      <c r="CA10" s="1094"/>
      <c r="CB10" s="1094"/>
      <c r="CC10" s="1094"/>
      <c r="CD10" s="1094"/>
      <c r="CE10" s="1094"/>
      <c r="CF10" s="1094"/>
      <c r="CG10" s="1095"/>
      <c r="CH10" s="1068">
        <v>
15</v>
      </c>
      <c r="CI10" s="1069"/>
      <c r="CJ10" s="1069"/>
      <c r="CK10" s="1069"/>
      <c r="CL10" s="1070"/>
      <c r="CM10" s="1068">
        <v>
153</v>
      </c>
      <c r="CN10" s="1069"/>
      <c r="CO10" s="1069"/>
      <c r="CP10" s="1069"/>
      <c r="CQ10" s="1070"/>
      <c r="CR10" s="1068">
        <v>
60</v>
      </c>
      <c r="CS10" s="1069"/>
      <c r="CT10" s="1069"/>
      <c r="CU10" s="1069"/>
      <c r="CV10" s="1070"/>
      <c r="CW10" s="1068" t="s">
        <v>
583</v>
      </c>
      <c r="CX10" s="1069"/>
      <c r="CY10" s="1069"/>
      <c r="CZ10" s="1069"/>
      <c r="DA10" s="1070"/>
      <c r="DB10" s="1068" t="s">
        <v>
583</v>
      </c>
      <c r="DC10" s="1069"/>
      <c r="DD10" s="1069"/>
      <c r="DE10" s="1069"/>
      <c r="DF10" s="1070"/>
      <c r="DG10" s="1068" t="s">
        <v>
569</v>
      </c>
      <c r="DH10" s="1069"/>
      <c r="DI10" s="1069"/>
      <c r="DJ10" s="1069"/>
      <c r="DK10" s="1070"/>
      <c r="DL10" s="1068" t="s">
        <v>
583</v>
      </c>
      <c r="DM10" s="1069"/>
      <c r="DN10" s="1069"/>
      <c r="DO10" s="1069"/>
      <c r="DP10" s="1070"/>
      <c r="DQ10" s="1068" t="s">
        <v>
583</v>
      </c>
      <c r="DR10" s="1069"/>
      <c r="DS10" s="1069"/>
      <c r="DT10" s="1069"/>
      <c r="DU10" s="1070"/>
      <c r="DV10" s="1071"/>
      <c r="DW10" s="1072"/>
      <c r="DX10" s="1072"/>
      <c r="DY10" s="1072"/>
      <c r="DZ10" s="1073"/>
      <c r="EA10" s="255"/>
    </row>
    <row r="11" spans="1:131" s="256" customFormat="1" ht="26.25" customHeight="1" x14ac:dyDescent="0.25">
      <c r="A11" s="262">
        <v>
5</v>
      </c>
      <c r="B11" s="1116"/>
      <c r="C11" s="1117"/>
      <c r="D11" s="1117"/>
      <c r="E11" s="1117"/>
      <c r="F11" s="1117"/>
      <c r="G11" s="1117"/>
      <c r="H11" s="1117"/>
      <c r="I11" s="1117"/>
      <c r="J11" s="1117"/>
      <c r="K11" s="1117"/>
      <c r="L11" s="1117"/>
      <c r="M11" s="1117"/>
      <c r="N11" s="1117"/>
      <c r="O11" s="1117"/>
      <c r="P11" s="1118"/>
      <c r="Q11" s="1122"/>
      <c r="R11" s="1123"/>
      <c r="S11" s="1123"/>
      <c r="T11" s="1123"/>
      <c r="U11" s="1123"/>
      <c r="V11" s="1123"/>
      <c r="W11" s="1123"/>
      <c r="X11" s="1123"/>
      <c r="Y11" s="1123"/>
      <c r="Z11" s="1123"/>
      <c r="AA11" s="1123"/>
      <c r="AB11" s="1123"/>
      <c r="AC11" s="1123"/>
      <c r="AD11" s="1123"/>
      <c r="AE11" s="1124"/>
      <c r="AF11" s="1098"/>
      <c r="AG11" s="1099"/>
      <c r="AH11" s="1099"/>
      <c r="AI11" s="1099"/>
      <c r="AJ11" s="1100"/>
      <c r="AK11" s="1165"/>
      <c r="AL11" s="1166"/>
      <c r="AM11" s="1166"/>
      <c r="AN11" s="1166"/>
      <c r="AO11" s="1166"/>
      <c r="AP11" s="1166"/>
      <c r="AQ11" s="1166"/>
      <c r="AR11" s="1166"/>
      <c r="AS11" s="1166"/>
      <c r="AT11" s="1166"/>
      <c r="AU11" s="1163"/>
      <c r="AV11" s="1163"/>
      <c r="AW11" s="1163"/>
      <c r="AX11" s="1163"/>
      <c r="AY11" s="1164"/>
      <c r="AZ11" s="253"/>
      <c r="BA11" s="253"/>
      <c r="BB11" s="253"/>
      <c r="BC11" s="253"/>
      <c r="BD11" s="253"/>
      <c r="BE11" s="254"/>
      <c r="BF11" s="254"/>
      <c r="BG11" s="254"/>
      <c r="BH11" s="254"/>
      <c r="BI11" s="254"/>
      <c r="BJ11" s="254"/>
      <c r="BK11" s="254"/>
      <c r="BL11" s="254"/>
      <c r="BM11" s="254"/>
      <c r="BN11" s="254"/>
      <c r="BO11" s="254"/>
      <c r="BP11" s="254"/>
      <c r="BQ11" s="263">
        <v>
5</v>
      </c>
      <c r="BR11" s="264" t="s">
        <v>
590</v>
      </c>
      <c r="BS11" s="1093" t="s">
        <v>
582</v>
      </c>
      <c r="BT11" s="1094"/>
      <c r="BU11" s="1094"/>
      <c r="BV11" s="1094"/>
      <c r="BW11" s="1094"/>
      <c r="BX11" s="1094"/>
      <c r="BY11" s="1094"/>
      <c r="BZ11" s="1094"/>
      <c r="CA11" s="1094"/>
      <c r="CB11" s="1094"/>
      <c r="CC11" s="1094"/>
      <c r="CD11" s="1094"/>
      <c r="CE11" s="1094"/>
      <c r="CF11" s="1094"/>
      <c r="CG11" s="1095"/>
      <c r="CH11" s="1068">
        <v>
0</v>
      </c>
      <c r="CI11" s="1069"/>
      <c r="CJ11" s="1069"/>
      <c r="CK11" s="1069"/>
      <c r="CL11" s="1070"/>
      <c r="CM11" s="1068">
        <v>
5</v>
      </c>
      <c r="CN11" s="1069"/>
      <c r="CO11" s="1069"/>
      <c r="CP11" s="1069"/>
      <c r="CQ11" s="1070"/>
      <c r="CR11" s="1068">
        <v>
5</v>
      </c>
      <c r="CS11" s="1069"/>
      <c r="CT11" s="1069"/>
      <c r="CU11" s="1069"/>
      <c r="CV11" s="1070"/>
      <c r="CW11" s="1068">
        <v>
0</v>
      </c>
      <c r="CX11" s="1069"/>
      <c r="CY11" s="1069"/>
      <c r="CZ11" s="1069"/>
      <c r="DA11" s="1070"/>
      <c r="DB11" s="1068" t="s">
        <v>
508</v>
      </c>
      <c r="DC11" s="1069"/>
      <c r="DD11" s="1069"/>
      <c r="DE11" s="1069"/>
      <c r="DF11" s="1070"/>
      <c r="DG11" s="1068" t="s">
        <v>
508</v>
      </c>
      <c r="DH11" s="1069"/>
      <c r="DI11" s="1069"/>
      <c r="DJ11" s="1069"/>
      <c r="DK11" s="1070"/>
      <c r="DL11" s="1068" t="s">
        <v>
508</v>
      </c>
      <c r="DM11" s="1069"/>
      <c r="DN11" s="1069"/>
      <c r="DO11" s="1069"/>
      <c r="DP11" s="1070"/>
      <c r="DQ11" s="1068" t="s">
        <v>
508</v>
      </c>
      <c r="DR11" s="1069"/>
      <c r="DS11" s="1069"/>
      <c r="DT11" s="1069"/>
      <c r="DU11" s="1070"/>
      <c r="DV11" s="1071"/>
      <c r="DW11" s="1072"/>
      <c r="DX11" s="1072"/>
      <c r="DY11" s="1072"/>
      <c r="DZ11" s="1073"/>
      <c r="EA11" s="255"/>
    </row>
    <row r="12" spans="1:131" s="256" customFormat="1" ht="26.25" customHeight="1" x14ac:dyDescent="0.25">
      <c r="A12" s="262">
        <v>
6</v>
      </c>
      <c r="B12" s="1116"/>
      <c r="C12" s="1117"/>
      <c r="D12" s="1117"/>
      <c r="E12" s="1117"/>
      <c r="F12" s="1117"/>
      <c r="G12" s="1117"/>
      <c r="H12" s="1117"/>
      <c r="I12" s="1117"/>
      <c r="J12" s="1117"/>
      <c r="K12" s="1117"/>
      <c r="L12" s="1117"/>
      <c r="M12" s="1117"/>
      <c r="N12" s="1117"/>
      <c r="O12" s="1117"/>
      <c r="P12" s="1118"/>
      <c r="Q12" s="1122"/>
      <c r="R12" s="1123"/>
      <c r="S12" s="1123"/>
      <c r="T12" s="1123"/>
      <c r="U12" s="1123"/>
      <c r="V12" s="1123"/>
      <c r="W12" s="1123"/>
      <c r="X12" s="1123"/>
      <c r="Y12" s="1123"/>
      <c r="Z12" s="1123"/>
      <c r="AA12" s="1123"/>
      <c r="AB12" s="1123"/>
      <c r="AC12" s="1123"/>
      <c r="AD12" s="1123"/>
      <c r="AE12" s="1124"/>
      <c r="AF12" s="1098"/>
      <c r="AG12" s="1099"/>
      <c r="AH12" s="1099"/>
      <c r="AI12" s="1099"/>
      <c r="AJ12" s="1100"/>
      <c r="AK12" s="1165"/>
      <c r="AL12" s="1166"/>
      <c r="AM12" s="1166"/>
      <c r="AN12" s="1166"/>
      <c r="AO12" s="1166"/>
      <c r="AP12" s="1166"/>
      <c r="AQ12" s="1166"/>
      <c r="AR12" s="1166"/>
      <c r="AS12" s="1166"/>
      <c r="AT12" s="1166"/>
      <c r="AU12" s="1163"/>
      <c r="AV12" s="1163"/>
      <c r="AW12" s="1163"/>
      <c r="AX12" s="1163"/>
      <c r="AY12" s="1164"/>
      <c r="AZ12" s="253"/>
      <c r="BA12" s="253"/>
      <c r="BB12" s="253"/>
      <c r="BC12" s="253"/>
      <c r="BD12" s="253"/>
      <c r="BE12" s="254"/>
      <c r="BF12" s="254"/>
      <c r="BG12" s="254"/>
      <c r="BH12" s="254"/>
      <c r="BI12" s="254"/>
      <c r="BJ12" s="254"/>
      <c r="BK12" s="254"/>
      <c r="BL12" s="254"/>
      <c r="BM12" s="254"/>
      <c r="BN12" s="254"/>
      <c r="BO12" s="254"/>
      <c r="BP12" s="254"/>
      <c r="BQ12" s="263">
        <v>
6</v>
      </c>
      <c r="BR12" s="264"/>
      <c r="BS12" s="1093"/>
      <c r="BT12" s="1094"/>
      <c r="BU12" s="1094"/>
      <c r="BV12" s="1094"/>
      <c r="BW12" s="1094"/>
      <c r="BX12" s="1094"/>
      <c r="BY12" s="1094"/>
      <c r="BZ12" s="1094"/>
      <c r="CA12" s="1094"/>
      <c r="CB12" s="1094"/>
      <c r="CC12" s="1094"/>
      <c r="CD12" s="1094"/>
      <c r="CE12" s="1094"/>
      <c r="CF12" s="1094"/>
      <c r="CG12" s="1095"/>
      <c r="CH12" s="1068"/>
      <c r="CI12" s="1069"/>
      <c r="CJ12" s="1069"/>
      <c r="CK12" s="1069"/>
      <c r="CL12" s="1070"/>
      <c r="CM12" s="1068"/>
      <c r="CN12" s="1069"/>
      <c r="CO12" s="1069"/>
      <c r="CP12" s="1069"/>
      <c r="CQ12" s="1070"/>
      <c r="CR12" s="1068"/>
      <c r="CS12" s="1069"/>
      <c r="CT12" s="1069"/>
      <c r="CU12" s="1069"/>
      <c r="CV12" s="1070"/>
      <c r="CW12" s="1068"/>
      <c r="CX12" s="1069"/>
      <c r="CY12" s="1069"/>
      <c r="CZ12" s="1069"/>
      <c r="DA12" s="1070"/>
      <c r="DB12" s="1068"/>
      <c r="DC12" s="1069"/>
      <c r="DD12" s="1069"/>
      <c r="DE12" s="1069"/>
      <c r="DF12" s="1070"/>
      <c r="DG12" s="1068"/>
      <c r="DH12" s="1069"/>
      <c r="DI12" s="1069"/>
      <c r="DJ12" s="1069"/>
      <c r="DK12" s="1070"/>
      <c r="DL12" s="1068"/>
      <c r="DM12" s="1069"/>
      <c r="DN12" s="1069"/>
      <c r="DO12" s="1069"/>
      <c r="DP12" s="1070"/>
      <c r="DQ12" s="1068"/>
      <c r="DR12" s="1069"/>
      <c r="DS12" s="1069"/>
      <c r="DT12" s="1069"/>
      <c r="DU12" s="1070"/>
      <c r="DV12" s="1071"/>
      <c r="DW12" s="1072"/>
      <c r="DX12" s="1072"/>
      <c r="DY12" s="1072"/>
      <c r="DZ12" s="1073"/>
      <c r="EA12" s="255"/>
    </row>
    <row r="13" spans="1:131" s="256" customFormat="1" ht="26.25" customHeight="1" x14ac:dyDescent="0.25">
      <c r="A13" s="262">
        <v>
7</v>
      </c>
      <c r="B13" s="1116"/>
      <c r="C13" s="1117"/>
      <c r="D13" s="1117"/>
      <c r="E13" s="1117"/>
      <c r="F13" s="1117"/>
      <c r="G13" s="1117"/>
      <c r="H13" s="1117"/>
      <c r="I13" s="1117"/>
      <c r="J13" s="1117"/>
      <c r="K13" s="1117"/>
      <c r="L13" s="1117"/>
      <c r="M13" s="1117"/>
      <c r="N13" s="1117"/>
      <c r="O13" s="1117"/>
      <c r="P13" s="1118"/>
      <c r="Q13" s="1122"/>
      <c r="R13" s="1123"/>
      <c r="S13" s="1123"/>
      <c r="T13" s="1123"/>
      <c r="U13" s="1123"/>
      <c r="V13" s="1123"/>
      <c r="W13" s="1123"/>
      <c r="X13" s="1123"/>
      <c r="Y13" s="1123"/>
      <c r="Z13" s="1123"/>
      <c r="AA13" s="1123"/>
      <c r="AB13" s="1123"/>
      <c r="AC13" s="1123"/>
      <c r="AD13" s="1123"/>
      <c r="AE13" s="1124"/>
      <c r="AF13" s="1098"/>
      <c r="AG13" s="1099"/>
      <c r="AH13" s="1099"/>
      <c r="AI13" s="1099"/>
      <c r="AJ13" s="1100"/>
      <c r="AK13" s="1165"/>
      <c r="AL13" s="1166"/>
      <c r="AM13" s="1166"/>
      <c r="AN13" s="1166"/>
      <c r="AO13" s="1166"/>
      <c r="AP13" s="1166"/>
      <c r="AQ13" s="1166"/>
      <c r="AR13" s="1166"/>
      <c r="AS13" s="1166"/>
      <c r="AT13" s="1166"/>
      <c r="AU13" s="1163"/>
      <c r="AV13" s="1163"/>
      <c r="AW13" s="1163"/>
      <c r="AX13" s="1163"/>
      <c r="AY13" s="1164"/>
      <c r="AZ13" s="253"/>
      <c r="BA13" s="253"/>
      <c r="BB13" s="253"/>
      <c r="BC13" s="253"/>
      <c r="BD13" s="253"/>
      <c r="BE13" s="254"/>
      <c r="BF13" s="254"/>
      <c r="BG13" s="254"/>
      <c r="BH13" s="254"/>
      <c r="BI13" s="254"/>
      <c r="BJ13" s="254"/>
      <c r="BK13" s="254"/>
      <c r="BL13" s="254"/>
      <c r="BM13" s="254"/>
      <c r="BN13" s="254"/>
      <c r="BO13" s="254"/>
      <c r="BP13" s="254"/>
      <c r="BQ13" s="263">
        <v>
7</v>
      </c>
      <c r="BR13" s="264"/>
      <c r="BS13" s="1093"/>
      <c r="BT13" s="1094"/>
      <c r="BU13" s="1094"/>
      <c r="BV13" s="1094"/>
      <c r="BW13" s="1094"/>
      <c r="BX13" s="1094"/>
      <c r="BY13" s="1094"/>
      <c r="BZ13" s="1094"/>
      <c r="CA13" s="1094"/>
      <c r="CB13" s="1094"/>
      <c r="CC13" s="1094"/>
      <c r="CD13" s="1094"/>
      <c r="CE13" s="1094"/>
      <c r="CF13" s="1094"/>
      <c r="CG13" s="1095"/>
      <c r="CH13" s="1068"/>
      <c r="CI13" s="1069"/>
      <c r="CJ13" s="1069"/>
      <c r="CK13" s="1069"/>
      <c r="CL13" s="1070"/>
      <c r="CM13" s="1068"/>
      <c r="CN13" s="1069"/>
      <c r="CO13" s="1069"/>
      <c r="CP13" s="1069"/>
      <c r="CQ13" s="1070"/>
      <c r="CR13" s="1068"/>
      <c r="CS13" s="1069"/>
      <c r="CT13" s="1069"/>
      <c r="CU13" s="1069"/>
      <c r="CV13" s="1070"/>
      <c r="CW13" s="1068"/>
      <c r="CX13" s="1069"/>
      <c r="CY13" s="1069"/>
      <c r="CZ13" s="1069"/>
      <c r="DA13" s="1070"/>
      <c r="DB13" s="1068"/>
      <c r="DC13" s="1069"/>
      <c r="DD13" s="1069"/>
      <c r="DE13" s="1069"/>
      <c r="DF13" s="1070"/>
      <c r="DG13" s="1068"/>
      <c r="DH13" s="1069"/>
      <c r="DI13" s="1069"/>
      <c r="DJ13" s="1069"/>
      <c r="DK13" s="1070"/>
      <c r="DL13" s="1068"/>
      <c r="DM13" s="1069"/>
      <c r="DN13" s="1069"/>
      <c r="DO13" s="1069"/>
      <c r="DP13" s="1070"/>
      <c r="DQ13" s="1068"/>
      <c r="DR13" s="1069"/>
      <c r="DS13" s="1069"/>
      <c r="DT13" s="1069"/>
      <c r="DU13" s="1070"/>
      <c r="DV13" s="1071"/>
      <c r="DW13" s="1072"/>
      <c r="DX13" s="1072"/>
      <c r="DY13" s="1072"/>
      <c r="DZ13" s="1073"/>
      <c r="EA13" s="255"/>
    </row>
    <row r="14" spans="1:131" s="256" customFormat="1" ht="26.25" customHeight="1" x14ac:dyDescent="0.25">
      <c r="A14" s="262">
        <v>
8</v>
      </c>
      <c r="B14" s="1116"/>
      <c r="C14" s="1117"/>
      <c r="D14" s="1117"/>
      <c r="E14" s="1117"/>
      <c r="F14" s="1117"/>
      <c r="G14" s="1117"/>
      <c r="H14" s="1117"/>
      <c r="I14" s="1117"/>
      <c r="J14" s="1117"/>
      <c r="K14" s="1117"/>
      <c r="L14" s="1117"/>
      <c r="M14" s="1117"/>
      <c r="N14" s="1117"/>
      <c r="O14" s="1117"/>
      <c r="P14" s="1118"/>
      <c r="Q14" s="1122"/>
      <c r="R14" s="1123"/>
      <c r="S14" s="1123"/>
      <c r="T14" s="1123"/>
      <c r="U14" s="1123"/>
      <c r="V14" s="1123"/>
      <c r="W14" s="1123"/>
      <c r="X14" s="1123"/>
      <c r="Y14" s="1123"/>
      <c r="Z14" s="1123"/>
      <c r="AA14" s="1123"/>
      <c r="AB14" s="1123"/>
      <c r="AC14" s="1123"/>
      <c r="AD14" s="1123"/>
      <c r="AE14" s="1124"/>
      <c r="AF14" s="1098"/>
      <c r="AG14" s="1099"/>
      <c r="AH14" s="1099"/>
      <c r="AI14" s="1099"/>
      <c r="AJ14" s="1100"/>
      <c r="AK14" s="1165"/>
      <c r="AL14" s="1166"/>
      <c r="AM14" s="1166"/>
      <c r="AN14" s="1166"/>
      <c r="AO14" s="1166"/>
      <c r="AP14" s="1166"/>
      <c r="AQ14" s="1166"/>
      <c r="AR14" s="1166"/>
      <c r="AS14" s="1166"/>
      <c r="AT14" s="1166"/>
      <c r="AU14" s="1163"/>
      <c r="AV14" s="1163"/>
      <c r="AW14" s="1163"/>
      <c r="AX14" s="1163"/>
      <c r="AY14" s="1164"/>
      <c r="AZ14" s="253"/>
      <c r="BA14" s="253"/>
      <c r="BB14" s="253"/>
      <c r="BC14" s="253"/>
      <c r="BD14" s="253"/>
      <c r="BE14" s="254"/>
      <c r="BF14" s="254"/>
      <c r="BG14" s="254"/>
      <c r="BH14" s="254"/>
      <c r="BI14" s="254"/>
      <c r="BJ14" s="254"/>
      <c r="BK14" s="254"/>
      <c r="BL14" s="254"/>
      <c r="BM14" s="254"/>
      <c r="BN14" s="254"/>
      <c r="BO14" s="254"/>
      <c r="BP14" s="254"/>
      <c r="BQ14" s="263">
        <v>
8</v>
      </c>
      <c r="BR14" s="264"/>
      <c r="BS14" s="1093"/>
      <c r="BT14" s="1094"/>
      <c r="BU14" s="1094"/>
      <c r="BV14" s="1094"/>
      <c r="BW14" s="1094"/>
      <c r="BX14" s="1094"/>
      <c r="BY14" s="1094"/>
      <c r="BZ14" s="1094"/>
      <c r="CA14" s="1094"/>
      <c r="CB14" s="1094"/>
      <c r="CC14" s="1094"/>
      <c r="CD14" s="1094"/>
      <c r="CE14" s="1094"/>
      <c r="CF14" s="1094"/>
      <c r="CG14" s="1095"/>
      <c r="CH14" s="1068"/>
      <c r="CI14" s="1069"/>
      <c r="CJ14" s="1069"/>
      <c r="CK14" s="1069"/>
      <c r="CL14" s="1070"/>
      <c r="CM14" s="1068"/>
      <c r="CN14" s="1069"/>
      <c r="CO14" s="1069"/>
      <c r="CP14" s="1069"/>
      <c r="CQ14" s="1070"/>
      <c r="CR14" s="1068"/>
      <c r="CS14" s="1069"/>
      <c r="CT14" s="1069"/>
      <c r="CU14" s="1069"/>
      <c r="CV14" s="1070"/>
      <c r="CW14" s="1068"/>
      <c r="CX14" s="1069"/>
      <c r="CY14" s="1069"/>
      <c r="CZ14" s="1069"/>
      <c r="DA14" s="1070"/>
      <c r="DB14" s="1068"/>
      <c r="DC14" s="1069"/>
      <c r="DD14" s="1069"/>
      <c r="DE14" s="1069"/>
      <c r="DF14" s="1070"/>
      <c r="DG14" s="1068"/>
      <c r="DH14" s="1069"/>
      <c r="DI14" s="1069"/>
      <c r="DJ14" s="1069"/>
      <c r="DK14" s="1070"/>
      <c r="DL14" s="1068"/>
      <c r="DM14" s="1069"/>
      <c r="DN14" s="1069"/>
      <c r="DO14" s="1069"/>
      <c r="DP14" s="1070"/>
      <c r="DQ14" s="1068"/>
      <c r="DR14" s="1069"/>
      <c r="DS14" s="1069"/>
      <c r="DT14" s="1069"/>
      <c r="DU14" s="1070"/>
      <c r="DV14" s="1071"/>
      <c r="DW14" s="1072"/>
      <c r="DX14" s="1072"/>
      <c r="DY14" s="1072"/>
      <c r="DZ14" s="1073"/>
      <c r="EA14" s="255"/>
    </row>
    <row r="15" spans="1:131" s="256" customFormat="1" ht="26.25" customHeight="1" x14ac:dyDescent="0.25">
      <c r="A15" s="262">
        <v>
9</v>
      </c>
      <c r="B15" s="1116"/>
      <c r="C15" s="1117"/>
      <c r="D15" s="1117"/>
      <c r="E15" s="1117"/>
      <c r="F15" s="1117"/>
      <c r="G15" s="1117"/>
      <c r="H15" s="1117"/>
      <c r="I15" s="1117"/>
      <c r="J15" s="1117"/>
      <c r="K15" s="1117"/>
      <c r="L15" s="1117"/>
      <c r="M15" s="1117"/>
      <c r="N15" s="1117"/>
      <c r="O15" s="1117"/>
      <c r="P15" s="1118"/>
      <c r="Q15" s="1122"/>
      <c r="R15" s="1123"/>
      <c r="S15" s="1123"/>
      <c r="T15" s="1123"/>
      <c r="U15" s="1123"/>
      <c r="V15" s="1123"/>
      <c r="W15" s="1123"/>
      <c r="X15" s="1123"/>
      <c r="Y15" s="1123"/>
      <c r="Z15" s="1123"/>
      <c r="AA15" s="1123"/>
      <c r="AB15" s="1123"/>
      <c r="AC15" s="1123"/>
      <c r="AD15" s="1123"/>
      <c r="AE15" s="1124"/>
      <c r="AF15" s="1098"/>
      <c r="AG15" s="1099"/>
      <c r="AH15" s="1099"/>
      <c r="AI15" s="1099"/>
      <c r="AJ15" s="1100"/>
      <c r="AK15" s="1165"/>
      <c r="AL15" s="1166"/>
      <c r="AM15" s="1166"/>
      <c r="AN15" s="1166"/>
      <c r="AO15" s="1166"/>
      <c r="AP15" s="1166"/>
      <c r="AQ15" s="1166"/>
      <c r="AR15" s="1166"/>
      <c r="AS15" s="1166"/>
      <c r="AT15" s="1166"/>
      <c r="AU15" s="1163"/>
      <c r="AV15" s="1163"/>
      <c r="AW15" s="1163"/>
      <c r="AX15" s="1163"/>
      <c r="AY15" s="1164"/>
      <c r="AZ15" s="253"/>
      <c r="BA15" s="253"/>
      <c r="BB15" s="253"/>
      <c r="BC15" s="253"/>
      <c r="BD15" s="253"/>
      <c r="BE15" s="254"/>
      <c r="BF15" s="254"/>
      <c r="BG15" s="254"/>
      <c r="BH15" s="254"/>
      <c r="BI15" s="254"/>
      <c r="BJ15" s="254"/>
      <c r="BK15" s="254"/>
      <c r="BL15" s="254"/>
      <c r="BM15" s="254"/>
      <c r="BN15" s="254"/>
      <c r="BO15" s="254"/>
      <c r="BP15" s="254"/>
      <c r="BQ15" s="263">
        <v>
9</v>
      </c>
      <c r="BR15" s="264"/>
      <c r="BS15" s="1093"/>
      <c r="BT15" s="1094"/>
      <c r="BU15" s="1094"/>
      <c r="BV15" s="1094"/>
      <c r="BW15" s="1094"/>
      <c r="BX15" s="1094"/>
      <c r="BY15" s="1094"/>
      <c r="BZ15" s="1094"/>
      <c r="CA15" s="1094"/>
      <c r="CB15" s="1094"/>
      <c r="CC15" s="1094"/>
      <c r="CD15" s="1094"/>
      <c r="CE15" s="1094"/>
      <c r="CF15" s="1094"/>
      <c r="CG15" s="1095"/>
      <c r="CH15" s="1068"/>
      <c r="CI15" s="1069"/>
      <c r="CJ15" s="1069"/>
      <c r="CK15" s="1069"/>
      <c r="CL15" s="1070"/>
      <c r="CM15" s="1068"/>
      <c r="CN15" s="1069"/>
      <c r="CO15" s="1069"/>
      <c r="CP15" s="1069"/>
      <c r="CQ15" s="1070"/>
      <c r="CR15" s="1068"/>
      <c r="CS15" s="1069"/>
      <c r="CT15" s="1069"/>
      <c r="CU15" s="1069"/>
      <c r="CV15" s="1070"/>
      <c r="CW15" s="1068"/>
      <c r="CX15" s="1069"/>
      <c r="CY15" s="1069"/>
      <c r="CZ15" s="1069"/>
      <c r="DA15" s="1070"/>
      <c r="DB15" s="1068"/>
      <c r="DC15" s="1069"/>
      <c r="DD15" s="1069"/>
      <c r="DE15" s="1069"/>
      <c r="DF15" s="1070"/>
      <c r="DG15" s="1068"/>
      <c r="DH15" s="1069"/>
      <c r="DI15" s="1069"/>
      <c r="DJ15" s="1069"/>
      <c r="DK15" s="1070"/>
      <c r="DL15" s="1068"/>
      <c r="DM15" s="1069"/>
      <c r="DN15" s="1069"/>
      <c r="DO15" s="1069"/>
      <c r="DP15" s="1070"/>
      <c r="DQ15" s="1068"/>
      <c r="DR15" s="1069"/>
      <c r="DS15" s="1069"/>
      <c r="DT15" s="1069"/>
      <c r="DU15" s="1070"/>
      <c r="DV15" s="1071"/>
      <c r="DW15" s="1072"/>
      <c r="DX15" s="1072"/>
      <c r="DY15" s="1072"/>
      <c r="DZ15" s="1073"/>
      <c r="EA15" s="255"/>
    </row>
    <row r="16" spans="1:131" s="256" customFormat="1" ht="26.25" customHeight="1" x14ac:dyDescent="0.25">
      <c r="A16" s="262">
        <v>
10</v>
      </c>
      <c r="B16" s="1116"/>
      <c r="C16" s="1117"/>
      <c r="D16" s="1117"/>
      <c r="E16" s="1117"/>
      <c r="F16" s="1117"/>
      <c r="G16" s="1117"/>
      <c r="H16" s="1117"/>
      <c r="I16" s="1117"/>
      <c r="J16" s="1117"/>
      <c r="K16" s="1117"/>
      <c r="L16" s="1117"/>
      <c r="M16" s="1117"/>
      <c r="N16" s="1117"/>
      <c r="O16" s="1117"/>
      <c r="P16" s="1118"/>
      <c r="Q16" s="1122"/>
      <c r="R16" s="1123"/>
      <c r="S16" s="1123"/>
      <c r="T16" s="1123"/>
      <c r="U16" s="1123"/>
      <c r="V16" s="1123"/>
      <c r="W16" s="1123"/>
      <c r="X16" s="1123"/>
      <c r="Y16" s="1123"/>
      <c r="Z16" s="1123"/>
      <c r="AA16" s="1123"/>
      <c r="AB16" s="1123"/>
      <c r="AC16" s="1123"/>
      <c r="AD16" s="1123"/>
      <c r="AE16" s="1124"/>
      <c r="AF16" s="1098"/>
      <c r="AG16" s="1099"/>
      <c r="AH16" s="1099"/>
      <c r="AI16" s="1099"/>
      <c r="AJ16" s="1100"/>
      <c r="AK16" s="1165"/>
      <c r="AL16" s="1166"/>
      <c r="AM16" s="1166"/>
      <c r="AN16" s="1166"/>
      <c r="AO16" s="1166"/>
      <c r="AP16" s="1166"/>
      <c r="AQ16" s="1166"/>
      <c r="AR16" s="1166"/>
      <c r="AS16" s="1166"/>
      <c r="AT16" s="1166"/>
      <c r="AU16" s="1163"/>
      <c r="AV16" s="1163"/>
      <c r="AW16" s="1163"/>
      <c r="AX16" s="1163"/>
      <c r="AY16" s="1164"/>
      <c r="AZ16" s="253"/>
      <c r="BA16" s="253"/>
      <c r="BB16" s="253"/>
      <c r="BC16" s="253"/>
      <c r="BD16" s="253"/>
      <c r="BE16" s="254"/>
      <c r="BF16" s="254"/>
      <c r="BG16" s="254"/>
      <c r="BH16" s="254"/>
      <c r="BI16" s="254"/>
      <c r="BJ16" s="254"/>
      <c r="BK16" s="254"/>
      <c r="BL16" s="254"/>
      <c r="BM16" s="254"/>
      <c r="BN16" s="254"/>
      <c r="BO16" s="254"/>
      <c r="BP16" s="254"/>
      <c r="BQ16" s="263">
        <v>
10</v>
      </c>
      <c r="BR16" s="264"/>
      <c r="BS16" s="1093"/>
      <c r="BT16" s="1094"/>
      <c r="BU16" s="1094"/>
      <c r="BV16" s="1094"/>
      <c r="BW16" s="1094"/>
      <c r="BX16" s="1094"/>
      <c r="BY16" s="1094"/>
      <c r="BZ16" s="1094"/>
      <c r="CA16" s="1094"/>
      <c r="CB16" s="1094"/>
      <c r="CC16" s="1094"/>
      <c r="CD16" s="1094"/>
      <c r="CE16" s="1094"/>
      <c r="CF16" s="1094"/>
      <c r="CG16" s="1095"/>
      <c r="CH16" s="1068"/>
      <c r="CI16" s="1069"/>
      <c r="CJ16" s="1069"/>
      <c r="CK16" s="1069"/>
      <c r="CL16" s="1070"/>
      <c r="CM16" s="1068"/>
      <c r="CN16" s="1069"/>
      <c r="CO16" s="1069"/>
      <c r="CP16" s="1069"/>
      <c r="CQ16" s="1070"/>
      <c r="CR16" s="1068"/>
      <c r="CS16" s="1069"/>
      <c r="CT16" s="1069"/>
      <c r="CU16" s="1069"/>
      <c r="CV16" s="1070"/>
      <c r="CW16" s="1068"/>
      <c r="CX16" s="1069"/>
      <c r="CY16" s="1069"/>
      <c r="CZ16" s="1069"/>
      <c r="DA16" s="1070"/>
      <c r="DB16" s="1068"/>
      <c r="DC16" s="1069"/>
      <c r="DD16" s="1069"/>
      <c r="DE16" s="1069"/>
      <c r="DF16" s="1070"/>
      <c r="DG16" s="1068"/>
      <c r="DH16" s="1069"/>
      <c r="DI16" s="1069"/>
      <c r="DJ16" s="1069"/>
      <c r="DK16" s="1070"/>
      <c r="DL16" s="1068"/>
      <c r="DM16" s="1069"/>
      <c r="DN16" s="1069"/>
      <c r="DO16" s="1069"/>
      <c r="DP16" s="1070"/>
      <c r="DQ16" s="1068"/>
      <c r="DR16" s="1069"/>
      <c r="DS16" s="1069"/>
      <c r="DT16" s="1069"/>
      <c r="DU16" s="1070"/>
      <c r="DV16" s="1071"/>
      <c r="DW16" s="1072"/>
      <c r="DX16" s="1072"/>
      <c r="DY16" s="1072"/>
      <c r="DZ16" s="1073"/>
      <c r="EA16" s="255"/>
    </row>
    <row r="17" spans="1:131" s="256" customFormat="1" ht="26.25" customHeight="1" x14ac:dyDescent="0.25">
      <c r="A17" s="262">
        <v>
11</v>
      </c>
      <c r="B17" s="1116"/>
      <c r="C17" s="1117"/>
      <c r="D17" s="1117"/>
      <c r="E17" s="1117"/>
      <c r="F17" s="1117"/>
      <c r="G17" s="1117"/>
      <c r="H17" s="1117"/>
      <c r="I17" s="1117"/>
      <c r="J17" s="1117"/>
      <c r="K17" s="1117"/>
      <c r="L17" s="1117"/>
      <c r="M17" s="1117"/>
      <c r="N17" s="1117"/>
      <c r="O17" s="1117"/>
      <c r="P17" s="1118"/>
      <c r="Q17" s="1122"/>
      <c r="R17" s="1123"/>
      <c r="S17" s="1123"/>
      <c r="T17" s="1123"/>
      <c r="U17" s="1123"/>
      <c r="V17" s="1123"/>
      <c r="W17" s="1123"/>
      <c r="X17" s="1123"/>
      <c r="Y17" s="1123"/>
      <c r="Z17" s="1123"/>
      <c r="AA17" s="1123"/>
      <c r="AB17" s="1123"/>
      <c r="AC17" s="1123"/>
      <c r="AD17" s="1123"/>
      <c r="AE17" s="1124"/>
      <c r="AF17" s="1098"/>
      <c r="AG17" s="1099"/>
      <c r="AH17" s="1099"/>
      <c r="AI17" s="1099"/>
      <c r="AJ17" s="1100"/>
      <c r="AK17" s="1165"/>
      <c r="AL17" s="1166"/>
      <c r="AM17" s="1166"/>
      <c r="AN17" s="1166"/>
      <c r="AO17" s="1166"/>
      <c r="AP17" s="1166"/>
      <c r="AQ17" s="1166"/>
      <c r="AR17" s="1166"/>
      <c r="AS17" s="1166"/>
      <c r="AT17" s="1166"/>
      <c r="AU17" s="1163"/>
      <c r="AV17" s="1163"/>
      <c r="AW17" s="1163"/>
      <c r="AX17" s="1163"/>
      <c r="AY17" s="1164"/>
      <c r="AZ17" s="253"/>
      <c r="BA17" s="253"/>
      <c r="BB17" s="253"/>
      <c r="BC17" s="253"/>
      <c r="BD17" s="253"/>
      <c r="BE17" s="254"/>
      <c r="BF17" s="254"/>
      <c r="BG17" s="254"/>
      <c r="BH17" s="254"/>
      <c r="BI17" s="254"/>
      <c r="BJ17" s="254"/>
      <c r="BK17" s="254"/>
      <c r="BL17" s="254"/>
      <c r="BM17" s="254"/>
      <c r="BN17" s="254"/>
      <c r="BO17" s="254"/>
      <c r="BP17" s="254"/>
      <c r="BQ17" s="263">
        <v>
11</v>
      </c>
      <c r="BR17" s="264"/>
      <c r="BS17" s="1093"/>
      <c r="BT17" s="1094"/>
      <c r="BU17" s="1094"/>
      <c r="BV17" s="1094"/>
      <c r="BW17" s="1094"/>
      <c r="BX17" s="1094"/>
      <c r="BY17" s="1094"/>
      <c r="BZ17" s="1094"/>
      <c r="CA17" s="1094"/>
      <c r="CB17" s="1094"/>
      <c r="CC17" s="1094"/>
      <c r="CD17" s="1094"/>
      <c r="CE17" s="1094"/>
      <c r="CF17" s="1094"/>
      <c r="CG17" s="1095"/>
      <c r="CH17" s="1068"/>
      <c r="CI17" s="1069"/>
      <c r="CJ17" s="1069"/>
      <c r="CK17" s="1069"/>
      <c r="CL17" s="1070"/>
      <c r="CM17" s="1068"/>
      <c r="CN17" s="1069"/>
      <c r="CO17" s="1069"/>
      <c r="CP17" s="1069"/>
      <c r="CQ17" s="1070"/>
      <c r="CR17" s="1068"/>
      <c r="CS17" s="1069"/>
      <c r="CT17" s="1069"/>
      <c r="CU17" s="1069"/>
      <c r="CV17" s="1070"/>
      <c r="CW17" s="1068"/>
      <c r="CX17" s="1069"/>
      <c r="CY17" s="1069"/>
      <c r="CZ17" s="1069"/>
      <c r="DA17" s="1070"/>
      <c r="DB17" s="1068"/>
      <c r="DC17" s="1069"/>
      <c r="DD17" s="1069"/>
      <c r="DE17" s="1069"/>
      <c r="DF17" s="1070"/>
      <c r="DG17" s="1068"/>
      <c r="DH17" s="1069"/>
      <c r="DI17" s="1069"/>
      <c r="DJ17" s="1069"/>
      <c r="DK17" s="1070"/>
      <c r="DL17" s="1068"/>
      <c r="DM17" s="1069"/>
      <c r="DN17" s="1069"/>
      <c r="DO17" s="1069"/>
      <c r="DP17" s="1070"/>
      <c r="DQ17" s="1068"/>
      <c r="DR17" s="1069"/>
      <c r="DS17" s="1069"/>
      <c r="DT17" s="1069"/>
      <c r="DU17" s="1070"/>
      <c r="DV17" s="1071"/>
      <c r="DW17" s="1072"/>
      <c r="DX17" s="1072"/>
      <c r="DY17" s="1072"/>
      <c r="DZ17" s="1073"/>
      <c r="EA17" s="255"/>
    </row>
    <row r="18" spans="1:131" s="256" customFormat="1" ht="26.25" customHeight="1" x14ac:dyDescent="0.25">
      <c r="A18" s="262">
        <v>
12</v>
      </c>
      <c r="B18" s="1116"/>
      <c r="C18" s="1117"/>
      <c r="D18" s="1117"/>
      <c r="E18" s="1117"/>
      <c r="F18" s="1117"/>
      <c r="G18" s="1117"/>
      <c r="H18" s="1117"/>
      <c r="I18" s="1117"/>
      <c r="J18" s="1117"/>
      <c r="K18" s="1117"/>
      <c r="L18" s="1117"/>
      <c r="M18" s="1117"/>
      <c r="N18" s="1117"/>
      <c r="O18" s="1117"/>
      <c r="P18" s="1118"/>
      <c r="Q18" s="1122"/>
      <c r="R18" s="1123"/>
      <c r="S18" s="1123"/>
      <c r="T18" s="1123"/>
      <c r="U18" s="1123"/>
      <c r="V18" s="1123"/>
      <c r="W18" s="1123"/>
      <c r="X18" s="1123"/>
      <c r="Y18" s="1123"/>
      <c r="Z18" s="1123"/>
      <c r="AA18" s="1123"/>
      <c r="AB18" s="1123"/>
      <c r="AC18" s="1123"/>
      <c r="AD18" s="1123"/>
      <c r="AE18" s="1124"/>
      <c r="AF18" s="1098"/>
      <c r="AG18" s="1099"/>
      <c r="AH18" s="1099"/>
      <c r="AI18" s="1099"/>
      <c r="AJ18" s="1100"/>
      <c r="AK18" s="1165"/>
      <c r="AL18" s="1166"/>
      <c r="AM18" s="1166"/>
      <c r="AN18" s="1166"/>
      <c r="AO18" s="1166"/>
      <c r="AP18" s="1166"/>
      <c r="AQ18" s="1166"/>
      <c r="AR18" s="1166"/>
      <c r="AS18" s="1166"/>
      <c r="AT18" s="1166"/>
      <c r="AU18" s="1163"/>
      <c r="AV18" s="1163"/>
      <c r="AW18" s="1163"/>
      <c r="AX18" s="1163"/>
      <c r="AY18" s="1164"/>
      <c r="AZ18" s="253"/>
      <c r="BA18" s="253"/>
      <c r="BB18" s="253"/>
      <c r="BC18" s="253"/>
      <c r="BD18" s="253"/>
      <c r="BE18" s="254"/>
      <c r="BF18" s="254"/>
      <c r="BG18" s="254"/>
      <c r="BH18" s="254"/>
      <c r="BI18" s="254"/>
      <c r="BJ18" s="254"/>
      <c r="BK18" s="254"/>
      <c r="BL18" s="254"/>
      <c r="BM18" s="254"/>
      <c r="BN18" s="254"/>
      <c r="BO18" s="254"/>
      <c r="BP18" s="254"/>
      <c r="BQ18" s="263">
        <v>
12</v>
      </c>
      <c r="BR18" s="264"/>
      <c r="BS18" s="1093"/>
      <c r="BT18" s="1094"/>
      <c r="BU18" s="1094"/>
      <c r="BV18" s="1094"/>
      <c r="BW18" s="1094"/>
      <c r="BX18" s="1094"/>
      <c r="BY18" s="1094"/>
      <c r="BZ18" s="1094"/>
      <c r="CA18" s="1094"/>
      <c r="CB18" s="1094"/>
      <c r="CC18" s="1094"/>
      <c r="CD18" s="1094"/>
      <c r="CE18" s="1094"/>
      <c r="CF18" s="1094"/>
      <c r="CG18" s="1095"/>
      <c r="CH18" s="1068"/>
      <c r="CI18" s="1069"/>
      <c r="CJ18" s="1069"/>
      <c r="CK18" s="1069"/>
      <c r="CL18" s="1070"/>
      <c r="CM18" s="1068"/>
      <c r="CN18" s="1069"/>
      <c r="CO18" s="1069"/>
      <c r="CP18" s="1069"/>
      <c r="CQ18" s="1070"/>
      <c r="CR18" s="1068"/>
      <c r="CS18" s="1069"/>
      <c r="CT18" s="1069"/>
      <c r="CU18" s="1069"/>
      <c r="CV18" s="1070"/>
      <c r="CW18" s="1068"/>
      <c r="CX18" s="1069"/>
      <c r="CY18" s="1069"/>
      <c r="CZ18" s="1069"/>
      <c r="DA18" s="1070"/>
      <c r="DB18" s="1068"/>
      <c r="DC18" s="1069"/>
      <c r="DD18" s="1069"/>
      <c r="DE18" s="1069"/>
      <c r="DF18" s="1070"/>
      <c r="DG18" s="1068"/>
      <c r="DH18" s="1069"/>
      <c r="DI18" s="1069"/>
      <c r="DJ18" s="1069"/>
      <c r="DK18" s="1070"/>
      <c r="DL18" s="1068"/>
      <c r="DM18" s="1069"/>
      <c r="DN18" s="1069"/>
      <c r="DO18" s="1069"/>
      <c r="DP18" s="1070"/>
      <c r="DQ18" s="1068"/>
      <c r="DR18" s="1069"/>
      <c r="DS18" s="1069"/>
      <c r="DT18" s="1069"/>
      <c r="DU18" s="1070"/>
      <c r="DV18" s="1071"/>
      <c r="DW18" s="1072"/>
      <c r="DX18" s="1072"/>
      <c r="DY18" s="1072"/>
      <c r="DZ18" s="1073"/>
      <c r="EA18" s="255"/>
    </row>
    <row r="19" spans="1:131" s="256" customFormat="1" ht="26.25" customHeight="1" x14ac:dyDescent="0.25">
      <c r="A19" s="262">
        <v>
13</v>
      </c>
      <c r="B19" s="1116"/>
      <c r="C19" s="1117"/>
      <c r="D19" s="1117"/>
      <c r="E19" s="1117"/>
      <c r="F19" s="1117"/>
      <c r="G19" s="1117"/>
      <c r="H19" s="1117"/>
      <c r="I19" s="1117"/>
      <c r="J19" s="1117"/>
      <c r="K19" s="1117"/>
      <c r="L19" s="1117"/>
      <c r="M19" s="1117"/>
      <c r="N19" s="1117"/>
      <c r="O19" s="1117"/>
      <c r="P19" s="1118"/>
      <c r="Q19" s="1122"/>
      <c r="R19" s="1123"/>
      <c r="S19" s="1123"/>
      <c r="T19" s="1123"/>
      <c r="U19" s="1123"/>
      <c r="V19" s="1123"/>
      <c r="W19" s="1123"/>
      <c r="X19" s="1123"/>
      <c r="Y19" s="1123"/>
      <c r="Z19" s="1123"/>
      <c r="AA19" s="1123"/>
      <c r="AB19" s="1123"/>
      <c r="AC19" s="1123"/>
      <c r="AD19" s="1123"/>
      <c r="AE19" s="1124"/>
      <c r="AF19" s="1098"/>
      <c r="AG19" s="1099"/>
      <c r="AH19" s="1099"/>
      <c r="AI19" s="1099"/>
      <c r="AJ19" s="1100"/>
      <c r="AK19" s="1165"/>
      <c r="AL19" s="1166"/>
      <c r="AM19" s="1166"/>
      <c r="AN19" s="1166"/>
      <c r="AO19" s="1166"/>
      <c r="AP19" s="1166"/>
      <c r="AQ19" s="1166"/>
      <c r="AR19" s="1166"/>
      <c r="AS19" s="1166"/>
      <c r="AT19" s="1166"/>
      <c r="AU19" s="1163"/>
      <c r="AV19" s="1163"/>
      <c r="AW19" s="1163"/>
      <c r="AX19" s="1163"/>
      <c r="AY19" s="1164"/>
      <c r="AZ19" s="253"/>
      <c r="BA19" s="253"/>
      <c r="BB19" s="253"/>
      <c r="BC19" s="253"/>
      <c r="BD19" s="253"/>
      <c r="BE19" s="254"/>
      <c r="BF19" s="254"/>
      <c r="BG19" s="254"/>
      <c r="BH19" s="254"/>
      <c r="BI19" s="254"/>
      <c r="BJ19" s="254"/>
      <c r="BK19" s="254"/>
      <c r="BL19" s="254"/>
      <c r="BM19" s="254"/>
      <c r="BN19" s="254"/>
      <c r="BO19" s="254"/>
      <c r="BP19" s="254"/>
      <c r="BQ19" s="263">
        <v>
13</v>
      </c>
      <c r="BR19" s="264"/>
      <c r="BS19" s="1093"/>
      <c r="BT19" s="1094"/>
      <c r="BU19" s="1094"/>
      <c r="BV19" s="1094"/>
      <c r="BW19" s="1094"/>
      <c r="BX19" s="1094"/>
      <c r="BY19" s="1094"/>
      <c r="BZ19" s="1094"/>
      <c r="CA19" s="1094"/>
      <c r="CB19" s="1094"/>
      <c r="CC19" s="1094"/>
      <c r="CD19" s="1094"/>
      <c r="CE19" s="1094"/>
      <c r="CF19" s="1094"/>
      <c r="CG19" s="1095"/>
      <c r="CH19" s="1068"/>
      <c r="CI19" s="1069"/>
      <c r="CJ19" s="1069"/>
      <c r="CK19" s="1069"/>
      <c r="CL19" s="1070"/>
      <c r="CM19" s="1068"/>
      <c r="CN19" s="1069"/>
      <c r="CO19" s="1069"/>
      <c r="CP19" s="1069"/>
      <c r="CQ19" s="1070"/>
      <c r="CR19" s="1068"/>
      <c r="CS19" s="1069"/>
      <c r="CT19" s="1069"/>
      <c r="CU19" s="1069"/>
      <c r="CV19" s="1070"/>
      <c r="CW19" s="1068"/>
      <c r="CX19" s="1069"/>
      <c r="CY19" s="1069"/>
      <c r="CZ19" s="1069"/>
      <c r="DA19" s="1070"/>
      <c r="DB19" s="1068"/>
      <c r="DC19" s="1069"/>
      <c r="DD19" s="1069"/>
      <c r="DE19" s="1069"/>
      <c r="DF19" s="1070"/>
      <c r="DG19" s="1068"/>
      <c r="DH19" s="1069"/>
      <c r="DI19" s="1069"/>
      <c r="DJ19" s="1069"/>
      <c r="DK19" s="1070"/>
      <c r="DL19" s="1068"/>
      <c r="DM19" s="1069"/>
      <c r="DN19" s="1069"/>
      <c r="DO19" s="1069"/>
      <c r="DP19" s="1070"/>
      <c r="DQ19" s="1068"/>
      <c r="DR19" s="1069"/>
      <c r="DS19" s="1069"/>
      <c r="DT19" s="1069"/>
      <c r="DU19" s="1070"/>
      <c r="DV19" s="1071"/>
      <c r="DW19" s="1072"/>
      <c r="DX19" s="1072"/>
      <c r="DY19" s="1072"/>
      <c r="DZ19" s="1073"/>
      <c r="EA19" s="255"/>
    </row>
    <row r="20" spans="1:131" s="256" customFormat="1" ht="26.25" customHeight="1" x14ac:dyDescent="0.25">
      <c r="A20" s="262">
        <v>
14</v>
      </c>
      <c r="B20" s="1116"/>
      <c r="C20" s="1117"/>
      <c r="D20" s="1117"/>
      <c r="E20" s="1117"/>
      <c r="F20" s="1117"/>
      <c r="G20" s="1117"/>
      <c r="H20" s="1117"/>
      <c r="I20" s="1117"/>
      <c r="J20" s="1117"/>
      <c r="K20" s="1117"/>
      <c r="L20" s="1117"/>
      <c r="M20" s="1117"/>
      <c r="N20" s="1117"/>
      <c r="O20" s="1117"/>
      <c r="P20" s="1118"/>
      <c r="Q20" s="1122"/>
      <c r="R20" s="1123"/>
      <c r="S20" s="1123"/>
      <c r="T20" s="1123"/>
      <c r="U20" s="1123"/>
      <c r="V20" s="1123"/>
      <c r="W20" s="1123"/>
      <c r="X20" s="1123"/>
      <c r="Y20" s="1123"/>
      <c r="Z20" s="1123"/>
      <c r="AA20" s="1123"/>
      <c r="AB20" s="1123"/>
      <c r="AC20" s="1123"/>
      <c r="AD20" s="1123"/>
      <c r="AE20" s="1124"/>
      <c r="AF20" s="1098"/>
      <c r="AG20" s="1099"/>
      <c r="AH20" s="1099"/>
      <c r="AI20" s="1099"/>
      <c r="AJ20" s="1100"/>
      <c r="AK20" s="1165"/>
      <c r="AL20" s="1166"/>
      <c r="AM20" s="1166"/>
      <c r="AN20" s="1166"/>
      <c r="AO20" s="1166"/>
      <c r="AP20" s="1166"/>
      <c r="AQ20" s="1166"/>
      <c r="AR20" s="1166"/>
      <c r="AS20" s="1166"/>
      <c r="AT20" s="1166"/>
      <c r="AU20" s="1163"/>
      <c r="AV20" s="1163"/>
      <c r="AW20" s="1163"/>
      <c r="AX20" s="1163"/>
      <c r="AY20" s="1164"/>
      <c r="AZ20" s="253"/>
      <c r="BA20" s="253"/>
      <c r="BB20" s="253"/>
      <c r="BC20" s="253"/>
      <c r="BD20" s="253"/>
      <c r="BE20" s="254"/>
      <c r="BF20" s="254"/>
      <c r="BG20" s="254"/>
      <c r="BH20" s="254"/>
      <c r="BI20" s="254"/>
      <c r="BJ20" s="254"/>
      <c r="BK20" s="254"/>
      <c r="BL20" s="254"/>
      <c r="BM20" s="254"/>
      <c r="BN20" s="254"/>
      <c r="BO20" s="254"/>
      <c r="BP20" s="254"/>
      <c r="BQ20" s="263">
        <v>
14</v>
      </c>
      <c r="BR20" s="264"/>
      <c r="BS20" s="1093"/>
      <c r="BT20" s="1094"/>
      <c r="BU20" s="1094"/>
      <c r="BV20" s="1094"/>
      <c r="BW20" s="1094"/>
      <c r="BX20" s="1094"/>
      <c r="BY20" s="1094"/>
      <c r="BZ20" s="1094"/>
      <c r="CA20" s="1094"/>
      <c r="CB20" s="1094"/>
      <c r="CC20" s="1094"/>
      <c r="CD20" s="1094"/>
      <c r="CE20" s="1094"/>
      <c r="CF20" s="1094"/>
      <c r="CG20" s="1095"/>
      <c r="CH20" s="1068"/>
      <c r="CI20" s="1069"/>
      <c r="CJ20" s="1069"/>
      <c r="CK20" s="1069"/>
      <c r="CL20" s="1070"/>
      <c r="CM20" s="1068"/>
      <c r="CN20" s="1069"/>
      <c r="CO20" s="1069"/>
      <c r="CP20" s="1069"/>
      <c r="CQ20" s="1070"/>
      <c r="CR20" s="1068"/>
      <c r="CS20" s="1069"/>
      <c r="CT20" s="1069"/>
      <c r="CU20" s="1069"/>
      <c r="CV20" s="1070"/>
      <c r="CW20" s="1068"/>
      <c r="CX20" s="1069"/>
      <c r="CY20" s="1069"/>
      <c r="CZ20" s="1069"/>
      <c r="DA20" s="1070"/>
      <c r="DB20" s="1068"/>
      <c r="DC20" s="1069"/>
      <c r="DD20" s="1069"/>
      <c r="DE20" s="1069"/>
      <c r="DF20" s="1070"/>
      <c r="DG20" s="1068"/>
      <c r="DH20" s="1069"/>
      <c r="DI20" s="1069"/>
      <c r="DJ20" s="1069"/>
      <c r="DK20" s="1070"/>
      <c r="DL20" s="1068"/>
      <c r="DM20" s="1069"/>
      <c r="DN20" s="1069"/>
      <c r="DO20" s="1069"/>
      <c r="DP20" s="1070"/>
      <c r="DQ20" s="1068"/>
      <c r="DR20" s="1069"/>
      <c r="DS20" s="1069"/>
      <c r="DT20" s="1069"/>
      <c r="DU20" s="1070"/>
      <c r="DV20" s="1071"/>
      <c r="DW20" s="1072"/>
      <c r="DX20" s="1072"/>
      <c r="DY20" s="1072"/>
      <c r="DZ20" s="1073"/>
      <c r="EA20" s="255"/>
    </row>
    <row r="21" spans="1:131" s="256" customFormat="1" ht="26.25" customHeight="1" thickBot="1" x14ac:dyDescent="0.3">
      <c r="A21" s="262">
        <v>
15</v>
      </c>
      <c r="B21" s="1116"/>
      <c r="C21" s="1117"/>
      <c r="D21" s="1117"/>
      <c r="E21" s="1117"/>
      <c r="F21" s="1117"/>
      <c r="G21" s="1117"/>
      <c r="H21" s="1117"/>
      <c r="I21" s="1117"/>
      <c r="J21" s="1117"/>
      <c r="K21" s="1117"/>
      <c r="L21" s="1117"/>
      <c r="M21" s="1117"/>
      <c r="N21" s="1117"/>
      <c r="O21" s="1117"/>
      <c r="P21" s="1118"/>
      <c r="Q21" s="1122"/>
      <c r="R21" s="1123"/>
      <c r="S21" s="1123"/>
      <c r="T21" s="1123"/>
      <c r="U21" s="1123"/>
      <c r="V21" s="1123"/>
      <c r="W21" s="1123"/>
      <c r="X21" s="1123"/>
      <c r="Y21" s="1123"/>
      <c r="Z21" s="1123"/>
      <c r="AA21" s="1123"/>
      <c r="AB21" s="1123"/>
      <c r="AC21" s="1123"/>
      <c r="AD21" s="1123"/>
      <c r="AE21" s="1124"/>
      <c r="AF21" s="1098"/>
      <c r="AG21" s="1099"/>
      <c r="AH21" s="1099"/>
      <c r="AI21" s="1099"/>
      <c r="AJ21" s="1100"/>
      <c r="AK21" s="1165"/>
      <c r="AL21" s="1166"/>
      <c r="AM21" s="1166"/>
      <c r="AN21" s="1166"/>
      <c r="AO21" s="1166"/>
      <c r="AP21" s="1166"/>
      <c r="AQ21" s="1166"/>
      <c r="AR21" s="1166"/>
      <c r="AS21" s="1166"/>
      <c r="AT21" s="1166"/>
      <c r="AU21" s="1163"/>
      <c r="AV21" s="1163"/>
      <c r="AW21" s="1163"/>
      <c r="AX21" s="1163"/>
      <c r="AY21" s="1164"/>
      <c r="AZ21" s="253"/>
      <c r="BA21" s="253"/>
      <c r="BB21" s="253"/>
      <c r="BC21" s="253"/>
      <c r="BD21" s="253"/>
      <c r="BE21" s="254"/>
      <c r="BF21" s="254"/>
      <c r="BG21" s="254"/>
      <c r="BH21" s="254"/>
      <c r="BI21" s="254"/>
      <c r="BJ21" s="254"/>
      <c r="BK21" s="254"/>
      <c r="BL21" s="254"/>
      <c r="BM21" s="254"/>
      <c r="BN21" s="254"/>
      <c r="BO21" s="254"/>
      <c r="BP21" s="254"/>
      <c r="BQ21" s="263">
        <v>
15</v>
      </c>
      <c r="BR21" s="264"/>
      <c r="BS21" s="1093"/>
      <c r="BT21" s="1094"/>
      <c r="BU21" s="1094"/>
      <c r="BV21" s="1094"/>
      <c r="BW21" s="1094"/>
      <c r="BX21" s="1094"/>
      <c r="BY21" s="1094"/>
      <c r="BZ21" s="1094"/>
      <c r="CA21" s="1094"/>
      <c r="CB21" s="1094"/>
      <c r="CC21" s="1094"/>
      <c r="CD21" s="1094"/>
      <c r="CE21" s="1094"/>
      <c r="CF21" s="1094"/>
      <c r="CG21" s="1095"/>
      <c r="CH21" s="1068"/>
      <c r="CI21" s="1069"/>
      <c r="CJ21" s="1069"/>
      <c r="CK21" s="1069"/>
      <c r="CL21" s="1070"/>
      <c r="CM21" s="1068"/>
      <c r="CN21" s="1069"/>
      <c r="CO21" s="1069"/>
      <c r="CP21" s="1069"/>
      <c r="CQ21" s="1070"/>
      <c r="CR21" s="1068"/>
      <c r="CS21" s="1069"/>
      <c r="CT21" s="1069"/>
      <c r="CU21" s="1069"/>
      <c r="CV21" s="1070"/>
      <c r="CW21" s="1068"/>
      <c r="CX21" s="1069"/>
      <c r="CY21" s="1069"/>
      <c r="CZ21" s="1069"/>
      <c r="DA21" s="1070"/>
      <c r="DB21" s="1068"/>
      <c r="DC21" s="1069"/>
      <c r="DD21" s="1069"/>
      <c r="DE21" s="1069"/>
      <c r="DF21" s="1070"/>
      <c r="DG21" s="1068"/>
      <c r="DH21" s="1069"/>
      <c r="DI21" s="1069"/>
      <c r="DJ21" s="1069"/>
      <c r="DK21" s="1070"/>
      <c r="DL21" s="1068"/>
      <c r="DM21" s="1069"/>
      <c r="DN21" s="1069"/>
      <c r="DO21" s="1069"/>
      <c r="DP21" s="1070"/>
      <c r="DQ21" s="1068"/>
      <c r="DR21" s="1069"/>
      <c r="DS21" s="1069"/>
      <c r="DT21" s="1069"/>
      <c r="DU21" s="1070"/>
      <c r="DV21" s="1071"/>
      <c r="DW21" s="1072"/>
      <c r="DX21" s="1072"/>
      <c r="DY21" s="1072"/>
      <c r="DZ21" s="1073"/>
      <c r="EA21" s="255"/>
    </row>
    <row r="22" spans="1:131" s="256" customFormat="1" ht="26.25" customHeight="1" x14ac:dyDescent="0.25">
      <c r="A22" s="262">
        <v>
16</v>
      </c>
      <c r="B22" s="1116"/>
      <c r="C22" s="1117"/>
      <c r="D22" s="1117"/>
      <c r="E22" s="1117"/>
      <c r="F22" s="1117"/>
      <c r="G22" s="1117"/>
      <c r="H22" s="1117"/>
      <c r="I22" s="1117"/>
      <c r="J22" s="1117"/>
      <c r="K22" s="1117"/>
      <c r="L22" s="1117"/>
      <c r="M22" s="1117"/>
      <c r="N22" s="1117"/>
      <c r="O22" s="1117"/>
      <c r="P22" s="1118"/>
      <c r="Q22" s="1160"/>
      <c r="R22" s="1161"/>
      <c r="S22" s="1161"/>
      <c r="T22" s="1161"/>
      <c r="U22" s="1161"/>
      <c r="V22" s="1161"/>
      <c r="W22" s="1161"/>
      <c r="X22" s="1161"/>
      <c r="Y22" s="1161"/>
      <c r="Z22" s="1161"/>
      <c r="AA22" s="1161"/>
      <c r="AB22" s="1161"/>
      <c r="AC22" s="1161"/>
      <c r="AD22" s="1161"/>
      <c r="AE22" s="1162"/>
      <c r="AF22" s="1098"/>
      <c r="AG22" s="1099"/>
      <c r="AH22" s="1099"/>
      <c r="AI22" s="1099"/>
      <c r="AJ22" s="1100"/>
      <c r="AK22" s="1156"/>
      <c r="AL22" s="1157"/>
      <c r="AM22" s="1157"/>
      <c r="AN22" s="1157"/>
      <c r="AO22" s="1157"/>
      <c r="AP22" s="1157"/>
      <c r="AQ22" s="1157"/>
      <c r="AR22" s="1157"/>
      <c r="AS22" s="1157"/>
      <c r="AT22" s="1157"/>
      <c r="AU22" s="1158"/>
      <c r="AV22" s="1158"/>
      <c r="AW22" s="1158"/>
      <c r="AX22" s="1158"/>
      <c r="AY22" s="1159"/>
      <c r="AZ22" s="1114" t="s">
        <v>
389</v>
      </c>
      <c r="BA22" s="1114"/>
      <c r="BB22" s="1114"/>
      <c r="BC22" s="1114"/>
      <c r="BD22" s="1115"/>
      <c r="BE22" s="254"/>
      <c r="BF22" s="254"/>
      <c r="BG22" s="254"/>
      <c r="BH22" s="254"/>
      <c r="BI22" s="254"/>
      <c r="BJ22" s="254"/>
      <c r="BK22" s="254"/>
      <c r="BL22" s="254"/>
      <c r="BM22" s="254"/>
      <c r="BN22" s="254"/>
      <c r="BO22" s="254"/>
      <c r="BP22" s="254"/>
      <c r="BQ22" s="263">
        <v>
16</v>
      </c>
      <c r="BR22" s="264"/>
      <c r="BS22" s="1093"/>
      <c r="BT22" s="1094"/>
      <c r="BU22" s="1094"/>
      <c r="BV22" s="1094"/>
      <c r="BW22" s="1094"/>
      <c r="BX22" s="1094"/>
      <c r="BY22" s="1094"/>
      <c r="BZ22" s="1094"/>
      <c r="CA22" s="1094"/>
      <c r="CB22" s="1094"/>
      <c r="CC22" s="1094"/>
      <c r="CD22" s="1094"/>
      <c r="CE22" s="1094"/>
      <c r="CF22" s="1094"/>
      <c r="CG22" s="1095"/>
      <c r="CH22" s="1068"/>
      <c r="CI22" s="1069"/>
      <c r="CJ22" s="1069"/>
      <c r="CK22" s="1069"/>
      <c r="CL22" s="1070"/>
      <c r="CM22" s="1068"/>
      <c r="CN22" s="1069"/>
      <c r="CO22" s="1069"/>
      <c r="CP22" s="1069"/>
      <c r="CQ22" s="1070"/>
      <c r="CR22" s="1068"/>
      <c r="CS22" s="1069"/>
      <c r="CT22" s="1069"/>
      <c r="CU22" s="1069"/>
      <c r="CV22" s="1070"/>
      <c r="CW22" s="1068"/>
      <c r="CX22" s="1069"/>
      <c r="CY22" s="1069"/>
      <c r="CZ22" s="1069"/>
      <c r="DA22" s="1070"/>
      <c r="DB22" s="1068"/>
      <c r="DC22" s="1069"/>
      <c r="DD22" s="1069"/>
      <c r="DE22" s="1069"/>
      <c r="DF22" s="1070"/>
      <c r="DG22" s="1068"/>
      <c r="DH22" s="1069"/>
      <c r="DI22" s="1069"/>
      <c r="DJ22" s="1069"/>
      <c r="DK22" s="1070"/>
      <c r="DL22" s="1068"/>
      <c r="DM22" s="1069"/>
      <c r="DN22" s="1069"/>
      <c r="DO22" s="1069"/>
      <c r="DP22" s="1070"/>
      <c r="DQ22" s="1068"/>
      <c r="DR22" s="1069"/>
      <c r="DS22" s="1069"/>
      <c r="DT22" s="1069"/>
      <c r="DU22" s="1070"/>
      <c r="DV22" s="1071"/>
      <c r="DW22" s="1072"/>
      <c r="DX22" s="1072"/>
      <c r="DY22" s="1072"/>
      <c r="DZ22" s="1073"/>
      <c r="EA22" s="255"/>
    </row>
    <row r="23" spans="1:131" s="256" customFormat="1" ht="26.25" customHeight="1" thickBot="1" x14ac:dyDescent="0.3">
      <c r="A23" s="265" t="s">
        <v>
390</v>
      </c>
      <c r="B23" s="999" t="s">
        <v>
391</v>
      </c>
      <c r="C23" s="1000"/>
      <c r="D23" s="1000"/>
      <c r="E23" s="1000"/>
      <c r="F23" s="1000"/>
      <c r="G23" s="1000"/>
      <c r="H23" s="1000"/>
      <c r="I23" s="1000"/>
      <c r="J23" s="1000"/>
      <c r="K23" s="1000"/>
      <c r="L23" s="1000"/>
      <c r="M23" s="1000"/>
      <c r="N23" s="1000"/>
      <c r="O23" s="1000"/>
      <c r="P23" s="1001"/>
      <c r="Q23" s="1147">
        <f>
Q7</f>
        <v>
110887</v>
      </c>
      <c r="R23" s="1148"/>
      <c r="S23" s="1148"/>
      <c r="T23" s="1148"/>
      <c r="U23" s="1148"/>
      <c r="V23" s="1148">
        <f>
V7</f>
        <v>
102494</v>
      </c>
      <c r="W23" s="1148"/>
      <c r="X23" s="1148"/>
      <c r="Y23" s="1148"/>
      <c r="Z23" s="1148"/>
      <c r="AA23" s="1148">
        <f>
AA7</f>
        <v>
8393</v>
      </c>
      <c r="AB23" s="1148"/>
      <c r="AC23" s="1148"/>
      <c r="AD23" s="1148"/>
      <c r="AE23" s="1149"/>
      <c r="AF23" s="1150">
        <v>
7765</v>
      </c>
      <c r="AG23" s="1148"/>
      <c r="AH23" s="1148"/>
      <c r="AI23" s="1148"/>
      <c r="AJ23" s="1151"/>
      <c r="AK23" s="1152"/>
      <c r="AL23" s="1153"/>
      <c r="AM23" s="1153"/>
      <c r="AN23" s="1153"/>
      <c r="AO23" s="1153"/>
      <c r="AP23" s="1148">
        <f>
AP7</f>
        <v>
8800</v>
      </c>
      <c r="AQ23" s="1148"/>
      <c r="AR23" s="1148"/>
      <c r="AS23" s="1148"/>
      <c r="AT23" s="1148"/>
      <c r="AU23" s="1154"/>
      <c r="AV23" s="1154"/>
      <c r="AW23" s="1154"/>
      <c r="AX23" s="1154"/>
      <c r="AY23" s="1155"/>
      <c r="AZ23" s="1144" t="s">
        <v>
127</v>
      </c>
      <c r="BA23" s="1145"/>
      <c r="BB23" s="1145"/>
      <c r="BC23" s="1145"/>
      <c r="BD23" s="1146"/>
      <c r="BE23" s="254"/>
      <c r="BF23" s="254"/>
      <c r="BG23" s="254"/>
      <c r="BH23" s="254"/>
      <c r="BI23" s="254"/>
      <c r="BJ23" s="254"/>
      <c r="BK23" s="254"/>
      <c r="BL23" s="254"/>
      <c r="BM23" s="254"/>
      <c r="BN23" s="254"/>
      <c r="BO23" s="254"/>
      <c r="BP23" s="254"/>
      <c r="BQ23" s="263">
        <v>
17</v>
      </c>
      <c r="BR23" s="264"/>
      <c r="BS23" s="1093"/>
      <c r="BT23" s="1094"/>
      <c r="BU23" s="1094"/>
      <c r="BV23" s="1094"/>
      <c r="BW23" s="1094"/>
      <c r="BX23" s="1094"/>
      <c r="BY23" s="1094"/>
      <c r="BZ23" s="1094"/>
      <c r="CA23" s="1094"/>
      <c r="CB23" s="1094"/>
      <c r="CC23" s="1094"/>
      <c r="CD23" s="1094"/>
      <c r="CE23" s="1094"/>
      <c r="CF23" s="1094"/>
      <c r="CG23" s="1095"/>
      <c r="CH23" s="1068"/>
      <c r="CI23" s="1069"/>
      <c r="CJ23" s="1069"/>
      <c r="CK23" s="1069"/>
      <c r="CL23" s="1070"/>
      <c r="CM23" s="1068"/>
      <c r="CN23" s="1069"/>
      <c r="CO23" s="1069"/>
      <c r="CP23" s="1069"/>
      <c r="CQ23" s="1070"/>
      <c r="CR23" s="1068"/>
      <c r="CS23" s="1069"/>
      <c r="CT23" s="1069"/>
      <c r="CU23" s="1069"/>
      <c r="CV23" s="1070"/>
      <c r="CW23" s="1068"/>
      <c r="CX23" s="1069"/>
      <c r="CY23" s="1069"/>
      <c r="CZ23" s="1069"/>
      <c r="DA23" s="1070"/>
      <c r="DB23" s="1068"/>
      <c r="DC23" s="1069"/>
      <c r="DD23" s="1069"/>
      <c r="DE23" s="1069"/>
      <c r="DF23" s="1070"/>
      <c r="DG23" s="1068"/>
      <c r="DH23" s="1069"/>
      <c r="DI23" s="1069"/>
      <c r="DJ23" s="1069"/>
      <c r="DK23" s="1070"/>
      <c r="DL23" s="1068"/>
      <c r="DM23" s="1069"/>
      <c r="DN23" s="1069"/>
      <c r="DO23" s="1069"/>
      <c r="DP23" s="1070"/>
      <c r="DQ23" s="1068"/>
      <c r="DR23" s="1069"/>
      <c r="DS23" s="1069"/>
      <c r="DT23" s="1069"/>
      <c r="DU23" s="1070"/>
      <c r="DV23" s="1071"/>
      <c r="DW23" s="1072"/>
      <c r="DX23" s="1072"/>
      <c r="DY23" s="1072"/>
      <c r="DZ23" s="1073"/>
      <c r="EA23" s="255"/>
    </row>
    <row r="24" spans="1:131" s="256" customFormat="1" ht="26.25" customHeight="1" x14ac:dyDescent="0.25">
      <c r="A24" s="1143" t="s">
        <v>
392</v>
      </c>
      <c r="B24" s="1143"/>
      <c r="C24" s="1143"/>
      <c r="D24" s="1143"/>
      <c r="E24" s="1143"/>
      <c r="F24" s="1143"/>
      <c r="G24" s="1143"/>
      <c r="H24" s="1143"/>
      <c r="I24" s="1143"/>
      <c r="J24" s="1143"/>
      <c r="K24" s="1143"/>
      <c r="L24" s="1143"/>
      <c r="M24" s="1143"/>
      <c r="N24" s="1143"/>
      <c r="O24" s="1143"/>
      <c r="P24" s="1143"/>
      <c r="Q24" s="1143"/>
      <c r="R24" s="1143"/>
      <c r="S24" s="1143"/>
      <c r="T24" s="1143"/>
      <c r="U24" s="1143"/>
      <c r="V24" s="1143"/>
      <c r="W24" s="1143"/>
      <c r="X24" s="1143"/>
      <c r="Y24" s="1143"/>
      <c r="Z24" s="1143"/>
      <c r="AA24" s="1143"/>
      <c r="AB24" s="1143"/>
      <c r="AC24" s="1143"/>
      <c r="AD24" s="1143"/>
      <c r="AE24" s="1143"/>
      <c r="AF24" s="1143"/>
      <c r="AG24" s="1143"/>
      <c r="AH24" s="1143"/>
      <c r="AI24" s="1143"/>
      <c r="AJ24" s="1143"/>
      <c r="AK24" s="1143"/>
      <c r="AL24" s="1143"/>
      <c r="AM24" s="1143"/>
      <c r="AN24" s="1143"/>
      <c r="AO24" s="1143"/>
      <c r="AP24" s="1143"/>
      <c r="AQ24" s="1143"/>
      <c r="AR24" s="1143"/>
      <c r="AS24" s="1143"/>
      <c r="AT24" s="1143"/>
      <c r="AU24" s="1143"/>
      <c r="AV24" s="1143"/>
      <c r="AW24" s="1143"/>
      <c r="AX24" s="1143"/>
      <c r="AY24" s="1143"/>
      <c r="AZ24" s="253"/>
      <c r="BA24" s="253"/>
      <c r="BB24" s="253"/>
      <c r="BC24" s="253"/>
      <c r="BD24" s="253"/>
      <c r="BE24" s="254"/>
      <c r="BF24" s="254"/>
      <c r="BG24" s="254"/>
      <c r="BH24" s="254"/>
      <c r="BI24" s="254"/>
      <c r="BJ24" s="254"/>
      <c r="BK24" s="254"/>
      <c r="BL24" s="254"/>
      <c r="BM24" s="254"/>
      <c r="BN24" s="254"/>
      <c r="BO24" s="254"/>
      <c r="BP24" s="254"/>
      <c r="BQ24" s="263">
        <v>
18</v>
      </c>
      <c r="BR24" s="264"/>
      <c r="BS24" s="1093"/>
      <c r="BT24" s="1094"/>
      <c r="BU24" s="1094"/>
      <c r="BV24" s="1094"/>
      <c r="BW24" s="1094"/>
      <c r="BX24" s="1094"/>
      <c r="BY24" s="1094"/>
      <c r="BZ24" s="1094"/>
      <c r="CA24" s="1094"/>
      <c r="CB24" s="1094"/>
      <c r="CC24" s="1094"/>
      <c r="CD24" s="1094"/>
      <c r="CE24" s="1094"/>
      <c r="CF24" s="1094"/>
      <c r="CG24" s="1095"/>
      <c r="CH24" s="1068"/>
      <c r="CI24" s="1069"/>
      <c r="CJ24" s="1069"/>
      <c r="CK24" s="1069"/>
      <c r="CL24" s="1070"/>
      <c r="CM24" s="1068"/>
      <c r="CN24" s="1069"/>
      <c r="CO24" s="1069"/>
      <c r="CP24" s="1069"/>
      <c r="CQ24" s="1070"/>
      <c r="CR24" s="1068"/>
      <c r="CS24" s="1069"/>
      <c r="CT24" s="1069"/>
      <c r="CU24" s="1069"/>
      <c r="CV24" s="1070"/>
      <c r="CW24" s="1068"/>
      <c r="CX24" s="1069"/>
      <c r="CY24" s="1069"/>
      <c r="CZ24" s="1069"/>
      <c r="DA24" s="1070"/>
      <c r="DB24" s="1068"/>
      <c r="DC24" s="1069"/>
      <c r="DD24" s="1069"/>
      <c r="DE24" s="1069"/>
      <c r="DF24" s="1070"/>
      <c r="DG24" s="1068"/>
      <c r="DH24" s="1069"/>
      <c r="DI24" s="1069"/>
      <c r="DJ24" s="1069"/>
      <c r="DK24" s="1070"/>
      <c r="DL24" s="1068"/>
      <c r="DM24" s="1069"/>
      <c r="DN24" s="1069"/>
      <c r="DO24" s="1069"/>
      <c r="DP24" s="1070"/>
      <c r="DQ24" s="1068"/>
      <c r="DR24" s="1069"/>
      <c r="DS24" s="1069"/>
      <c r="DT24" s="1069"/>
      <c r="DU24" s="1070"/>
      <c r="DV24" s="1071"/>
      <c r="DW24" s="1072"/>
      <c r="DX24" s="1072"/>
      <c r="DY24" s="1072"/>
      <c r="DZ24" s="1073"/>
      <c r="EA24" s="255"/>
    </row>
    <row r="25" spans="1:131" s="248" customFormat="1" ht="26.25" customHeight="1" thickBot="1" x14ac:dyDescent="0.3">
      <c r="A25" s="1142" t="s">
        <v>
393</v>
      </c>
      <c r="B25" s="1142"/>
      <c r="C25" s="1142"/>
      <c r="D25" s="1142"/>
      <c r="E25" s="1142"/>
      <c r="F25" s="1142"/>
      <c r="G25" s="1142"/>
      <c r="H25" s="1142"/>
      <c r="I25" s="1142"/>
      <c r="J25" s="1142"/>
      <c r="K25" s="1142"/>
      <c r="L25" s="1142"/>
      <c r="M25" s="1142"/>
      <c r="N25" s="1142"/>
      <c r="O25" s="1142"/>
      <c r="P25" s="1142"/>
      <c r="Q25" s="1142"/>
      <c r="R25" s="1142"/>
      <c r="S25" s="1142"/>
      <c r="T25" s="1142"/>
      <c r="U25" s="1142"/>
      <c r="V25" s="1142"/>
      <c r="W25" s="1142"/>
      <c r="X25" s="1142"/>
      <c r="Y25" s="1142"/>
      <c r="Z25" s="1142"/>
      <c r="AA25" s="1142"/>
      <c r="AB25" s="1142"/>
      <c r="AC25" s="1142"/>
      <c r="AD25" s="1142"/>
      <c r="AE25" s="1142"/>
      <c r="AF25" s="1142"/>
      <c r="AG25" s="1142"/>
      <c r="AH25" s="1142"/>
      <c r="AI25" s="1142"/>
      <c r="AJ25" s="1142"/>
      <c r="AK25" s="1142"/>
      <c r="AL25" s="1142"/>
      <c r="AM25" s="1142"/>
      <c r="AN25" s="1142"/>
      <c r="AO25" s="1142"/>
      <c r="AP25" s="1142"/>
      <c r="AQ25" s="1142"/>
      <c r="AR25" s="1142"/>
      <c r="AS25" s="1142"/>
      <c r="AT25" s="1142"/>
      <c r="AU25" s="1142"/>
      <c r="AV25" s="1142"/>
      <c r="AW25" s="1142"/>
      <c r="AX25" s="1142"/>
      <c r="AY25" s="1142"/>
      <c r="AZ25" s="1142"/>
      <c r="BA25" s="1142"/>
      <c r="BB25" s="1142"/>
      <c r="BC25" s="1142"/>
      <c r="BD25" s="1142"/>
      <c r="BE25" s="1142"/>
      <c r="BF25" s="1142"/>
      <c r="BG25" s="1142"/>
      <c r="BH25" s="1142"/>
      <c r="BI25" s="1142"/>
      <c r="BJ25" s="253"/>
      <c r="BK25" s="253"/>
      <c r="BL25" s="253"/>
      <c r="BM25" s="253"/>
      <c r="BN25" s="253"/>
      <c r="BO25" s="266"/>
      <c r="BP25" s="266"/>
      <c r="BQ25" s="263">
        <v>
19</v>
      </c>
      <c r="BR25" s="264"/>
      <c r="BS25" s="1093"/>
      <c r="BT25" s="1094"/>
      <c r="BU25" s="1094"/>
      <c r="BV25" s="1094"/>
      <c r="BW25" s="1094"/>
      <c r="BX25" s="1094"/>
      <c r="BY25" s="1094"/>
      <c r="BZ25" s="1094"/>
      <c r="CA25" s="1094"/>
      <c r="CB25" s="1094"/>
      <c r="CC25" s="1094"/>
      <c r="CD25" s="1094"/>
      <c r="CE25" s="1094"/>
      <c r="CF25" s="1094"/>
      <c r="CG25" s="1095"/>
      <c r="CH25" s="1068"/>
      <c r="CI25" s="1069"/>
      <c r="CJ25" s="1069"/>
      <c r="CK25" s="1069"/>
      <c r="CL25" s="1070"/>
      <c r="CM25" s="1068"/>
      <c r="CN25" s="1069"/>
      <c r="CO25" s="1069"/>
      <c r="CP25" s="1069"/>
      <c r="CQ25" s="1070"/>
      <c r="CR25" s="1068"/>
      <c r="CS25" s="1069"/>
      <c r="CT25" s="1069"/>
      <c r="CU25" s="1069"/>
      <c r="CV25" s="1070"/>
      <c r="CW25" s="1068"/>
      <c r="CX25" s="1069"/>
      <c r="CY25" s="1069"/>
      <c r="CZ25" s="1069"/>
      <c r="DA25" s="1070"/>
      <c r="DB25" s="1068"/>
      <c r="DC25" s="1069"/>
      <c r="DD25" s="1069"/>
      <c r="DE25" s="1069"/>
      <c r="DF25" s="1070"/>
      <c r="DG25" s="1068"/>
      <c r="DH25" s="1069"/>
      <c r="DI25" s="1069"/>
      <c r="DJ25" s="1069"/>
      <c r="DK25" s="1070"/>
      <c r="DL25" s="1068"/>
      <c r="DM25" s="1069"/>
      <c r="DN25" s="1069"/>
      <c r="DO25" s="1069"/>
      <c r="DP25" s="1070"/>
      <c r="DQ25" s="1068"/>
      <c r="DR25" s="1069"/>
      <c r="DS25" s="1069"/>
      <c r="DT25" s="1069"/>
      <c r="DU25" s="1070"/>
      <c r="DV25" s="1071"/>
      <c r="DW25" s="1072"/>
      <c r="DX25" s="1072"/>
      <c r="DY25" s="1072"/>
      <c r="DZ25" s="1073"/>
      <c r="EA25" s="247"/>
    </row>
    <row r="26" spans="1:131" s="248" customFormat="1" ht="26.25" customHeight="1" x14ac:dyDescent="0.25">
      <c r="A26" s="1074" t="s">
        <v>
371</v>
      </c>
      <c r="B26" s="1075"/>
      <c r="C26" s="1075"/>
      <c r="D26" s="1075"/>
      <c r="E26" s="1075"/>
      <c r="F26" s="1075"/>
      <c r="G26" s="1075"/>
      <c r="H26" s="1075"/>
      <c r="I26" s="1075"/>
      <c r="J26" s="1075"/>
      <c r="K26" s="1075"/>
      <c r="L26" s="1075"/>
      <c r="M26" s="1075"/>
      <c r="N26" s="1075"/>
      <c r="O26" s="1075"/>
      <c r="P26" s="1076"/>
      <c r="Q26" s="1080" t="s">
        <v>
394</v>
      </c>
      <c r="R26" s="1081"/>
      <c r="S26" s="1081"/>
      <c r="T26" s="1081"/>
      <c r="U26" s="1082"/>
      <c r="V26" s="1080" t="s">
        <v>
395</v>
      </c>
      <c r="W26" s="1081"/>
      <c r="X26" s="1081"/>
      <c r="Y26" s="1081"/>
      <c r="Z26" s="1082"/>
      <c r="AA26" s="1080" t="s">
        <v>
396</v>
      </c>
      <c r="AB26" s="1081"/>
      <c r="AC26" s="1081"/>
      <c r="AD26" s="1081"/>
      <c r="AE26" s="1081"/>
      <c r="AF26" s="1138" t="s">
        <v>
397</v>
      </c>
      <c r="AG26" s="1087"/>
      <c r="AH26" s="1087"/>
      <c r="AI26" s="1087"/>
      <c r="AJ26" s="1139"/>
      <c r="AK26" s="1081" t="s">
        <v>
398</v>
      </c>
      <c r="AL26" s="1081"/>
      <c r="AM26" s="1081"/>
      <c r="AN26" s="1081"/>
      <c r="AO26" s="1082"/>
      <c r="AP26" s="1080" t="s">
        <v>
399</v>
      </c>
      <c r="AQ26" s="1081"/>
      <c r="AR26" s="1081"/>
      <c r="AS26" s="1081"/>
      <c r="AT26" s="1082"/>
      <c r="AU26" s="1080" t="s">
        <v>
400</v>
      </c>
      <c r="AV26" s="1081"/>
      <c r="AW26" s="1081"/>
      <c r="AX26" s="1081"/>
      <c r="AY26" s="1082"/>
      <c r="AZ26" s="1080" t="s">
        <v>
401</v>
      </c>
      <c r="BA26" s="1081"/>
      <c r="BB26" s="1081"/>
      <c r="BC26" s="1081"/>
      <c r="BD26" s="1082"/>
      <c r="BE26" s="1080" t="s">
        <v>
378</v>
      </c>
      <c r="BF26" s="1081"/>
      <c r="BG26" s="1081"/>
      <c r="BH26" s="1081"/>
      <c r="BI26" s="1096"/>
      <c r="BJ26" s="253"/>
      <c r="BK26" s="253"/>
      <c r="BL26" s="253"/>
      <c r="BM26" s="253"/>
      <c r="BN26" s="253"/>
      <c r="BO26" s="266"/>
      <c r="BP26" s="266"/>
      <c r="BQ26" s="263">
        <v>
20</v>
      </c>
      <c r="BR26" s="264"/>
      <c r="BS26" s="1093"/>
      <c r="BT26" s="1094"/>
      <c r="BU26" s="1094"/>
      <c r="BV26" s="1094"/>
      <c r="BW26" s="1094"/>
      <c r="BX26" s="1094"/>
      <c r="BY26" s="1094"/>
      <c r="BZ26" s="1094"/>
      <c r="CA26" s="1094"/>
      <c r="CB26" s="1094"/>
      <c r="CC26" s="1094"/>
      <c r="CD26" s="1094"/>
      <c r="CE26" s="1094"/>
      <c r="CF26" s="1094"/>
      <c r="CG26" s="1095"/>
      <c r="CH26" s="1068"/>
      <c r="CI26" s="1069"/>
      <c r="CJ26" s="1069"/>
      <c r="CK26" s="1069"/>
      <c r="CL26" s="1070"/>
      <c r="CM26" s="1068"/>
      <c r="CN26" s="1069"/>
      <c r="CO26" s="1069"/>
      <c r="CP26" s="1069"/>
      <c r="CQ26" s="1070"/>
      <c r="CR26" s="1068"/>
      <c r="CS26" s="1069"/>
      <c r="CT26" s="1069"/>
      <c r="CU26" s="1069"/>
      <c r="CV26" s="1070"/>
      <c r="CW26" s="1068"/>
      <c r="CX26" s="1069"/>
      <c r="CY26" s="1069"/>
      <c r="CZ26" s="1069"/>
      <c r="DA26" s="1070"/>
      <c r="DB26" s="1068"/>
      <c r="DC26" s="1069"/>
      <c r="DD26" s="1069"/>
      <c r="DE26" s="1069"/>
      <c r="DF26" s="1070"/>
      <c r="DG26" s="1068"/>
      <c r="DH26" s="1069"/>
      <c r="DI26" s="1069"/>
      <c r="DJ26" s="1069"/>
      <c r="DK26" s="1070"/>
      <c r="DL26" s="1068"/>
      <c r="DM26" s="1069"/>
      <c r="DN26" s="1069"/>
      <c r="DO26" s="1069"/>
      <c r="DP26" s="1070"/>
      <c r="DQ26" s="1068"/>
      <c r="DR26" s="1069"/>
      <c r="DS26" s="1069"/>
      <c r="DT26" s="1069"/>
      <c r="DU26" s="1070"/>
      <c r="DV26" s="1071"/>
      <c r="DW26" s="1072"/>
      <c r="DX26" s="1072"/>
      <c r="DY26" s="1072"/>
      <c r="DZ26" s="1073"/>
      <c r="EA26" s="247"/>
    </row>
    <row r="27" spans="1:131" s="248" customFormat="1" ht="26.25" customHeight="1" thickBot="1" x14ac:dyDescent="0.3">
      <c r="A27" s="1077"/>
      <c r="B27" s="1078"/>
      <c r="C27" s="1078"/>
      <c r="D27" s="1078"/>
      <c r="E27" s="1078"/>
      <c r="F27" s="1078"/>
      <c r="G27" s="1078"/>
      <c r="H27" s="1078"/>
      <c r="I27" s="1078"/>
      <c r="J27" s="1078"/>
      <c r="K27" s="1078"/>
      <c r="L27" s="1078"/>
      <c r="M27" s="1078"/>
      <c r="N27" s="1078"/>
      <c r="O27" s="1078"/>
      <c r="P27" s="1079"/>
      <c r="Q27" s="1083"/>
      <c r="R27" s="1084"/>
      <c r="S27" s="1084"/>
      <c r="T27" s="1084"/>
      <c r="U27" s="1085"/>
      <c r="V27" s="1083"/>
      <c r="W27" s="1084"/>
      <c r="X27" s="1084"/>
      <c r="Y27" s="1084"/>
      <c r="Z27" s="1085"/>
      <c r="AA27" s="1083"/>
      <c r="AB27" s="1084"/>
      <c r="AC27" s="1084"/>
      <c r="AD27" s="1084"/>
      <c r="AE27" s="1084"/>
      <c r="AF27" s="1140"/>
      <c r="AG27" s="1090"/>
      <c r="AH27" s="1090"/>
      <c r="AI27" s="1090"/>
      <c r="AJ27" s="1141"/>
      <c r="AK27" s="1084"/>
      <c r="AL27" s="1084"/>
      <c r="AM27" s="1084"/>
      <c r="AN27" s="1084"/>
      <c r="AO27" s="1085"/>
      <c r="AP27" s="1083"/>
      <c r="AQ27" s="1084"/>
      <c r="AR27" s="1084"/>
      <c r="AS27" s="1084"/>
      <c r="AT27" s="1085"/>
      <c r="AU27" s="1083"/>
      <c r="AV27" s="1084"/>
      <c r="AW27" s="1084"/>
      <c r="AX27" s="1084"/>
      <c r="AY27" s="1085"/>
      <c r="AZ27" s="1083"/>
      <c r="BA27" s="1084"/>
      <c r="BB27" s="1084"/>
      <c r="BC27" s="1084"/>
      <c r="BD27" s="1085"/>
      <c r="BE27" s="1083"/>
      <c r="BF27" s="1084"/>
      <c r="BG27" s="1084"/>
      <c r="BH27" s="1084"/>
      <c r="BI27" s="1097"/>
      <c r="BJ27" s="253"/>
      <c r="BK27" s="253"/>
      <c r="BL27" s="253"/>
      <c r="BM27" s="253"/>
      <c r="BN27" s="253"/>
      <c r="BO27" s="266"/>
      <c r="BP27" s="266"/>
      <c r="BQ27" s="263">
        <v>
21</v>
      </c>
      <c r="BR27" s="264"/>
      <c r="BS27" s="1093"/>
      <c r="BT27" s="1094"/>
      <c r="BU27" s="1094"/>
      <c r="BV27" s="1094"/>
      <c r="BW27" s="1094"/>
      <c r="BX27" s="1094"/>
      <c r="BY27" s="1094"/>
      <c r="BZ27" s="1094"/>
      <c r="CA27" s="1094"/>
      <c r="CB27" s="1094"/>
      <c r="CC27" s="1094"/>
      <c r="CD27" s="1094"/>
      <c r="CE27" s="1094"/>
      <c r="CF27" s="1094"/>
      <c r="CG27" s="1095"/>
      <c r="CH27" s="1068"/>
      <c r="CI27" s="1069"/>
      <c r="CJ27" s="1069"/>
      <c r="CK27" s="1069"/>
      <c r="CL27" s="1070"/>
      <c r="CM27" s="1068"/>
      <c r="CN27" s="1069"/>
      <c r="CO27" s="1069"/>
      <c r="CP27" s="1069"/>
      <c r="CQ27" s="1070"/>
      <c r="CR27" s="1068"/>
      <c r="CS27" s="1069"/>
      <c r="CT27" s="1069"/>
      <c r="CU27" s="1069"/>
      <c r="CV27" s="1070"/>
      <c r="CW27" s="1068"/>
      <c r="CX27" s="1069"/>
      <c r="CY27" s="1069"/>
      <c r="CZ27" s="1069"/>
      <c r="DA27" s="1070"/>
      <c r="DB27" s="1068"/>
      <c r="DC27" s="1069"/>
      <c r="DD27" s="1069"/>
      <c r="DE27" s="1069"/>
      <c r="DF27" s="1070"/>
      <c r="DG27" s="1068"/>
      <c r="DH27" s="1069"/>
      <c r="DI27" s="1069"/>
      <c r="DJ27" s="1069"/>
      <c r="DK27" s="1070"/>
      <c r="DL27" s="1068"/>
      <c r="DM27" s="1069"/>
      <c r="DN27" s="1069"/>
      <c r="DO27" s="1069"/>
      <c r="DP27" s="1070"/>
      <c r="DQ27" s="1068"/>
      <c r="DR27" s="1069"/>
      <c r="DS27" s="1069"/>
      <c r="DT27" s="1069"/>
      <c r="DU27" s="1070"/>
      <c r="DV27" s="1071"/>
      <c r="DW27" s="1072"/>
      <c r="DX27" s="1072"/>
      <c r="DY27" s="1072"/>
      <c r="DZ27" s="1073"/>
      <c r="EA27" s="247"/>
    </row>
    <row r="28" spans="1:131" s="248" customFormat="1" ht="26.25" customHeight="1" thickTop="1" x14ac:dyDescent="0.25">
      <c r="A28" s="267">
        <v>
1</v>
      </c>
      <c r="B28" s="1129" t="s">
        <v>
402</v>
      </c>
      <c r="C28" s="1130"/>
      <c r="D28" s="1130"/>
      <c r="E28" s="1130"/>
      <c r="F28" s="1130"/>
      <c r="G28" s="1130"/>
      <c r="H28" s="1130"/>
      <c r="I28" s="1130"/>
      <c r="J28" s="1130"/>
      <c r="K28" s="1130"/>
      <c r="L28" s="1130"/>
      <c r="M28" s="1130"/>
      <c r="N28" s="1130"/>
      <c r="O28" s="1130"/>
      <c r="P28" s="1131"/>
      <c r="Q28" s="1132">
        <v>
23763</v>
      </c>
      <c r="R28" s="1133"/>
      <c r="S28" s="1133"/>
      <c r="T28" s="1133"/>
      <c r="U28" s="1133"/>
      <c r="V28" s="1133">
        <v>
23444</v>
      </c>
      <c r="W28" s="1133"/>
      <c r="X28" s="1133"/>
      <c r="Y28" s="1133"/>
      <c r="Z28" s="1133"/>
      <c r="AA28" s="1133">
        <v>
319</v>
      </c>
      <c r="AB28" s="1133"/>
      <c r="AC28" s="1133"/>
      <c r="AD28" s="1133"/>
      <c r="AE28" s="1134"/>
      <c r="AF28" s="1135">
        <v>
319</v>
      </c>
      <c r="AG28" s="1133"/>
      <c r="AH28" s="1133"/>
      <c r="AI28" s="1133"/>
      <c r="AJ28" s="1136"/>
      <c r="AK28" s="1137">
        <v>
2160</v>
      </c>
      <c r="AL28" s="1125"/>
      <c r="AM28" s="1125"/>
      <c r="AN28" s="1125"/>
      <c r="AO28" s="1125"/>
      <c r="AP28" s="1296" t="s">
        <v>
592</v>
      </c>
      <c r="AQ28" s="1297"/>
      <c r="AR28" s="1297"/>
      <c r="AS28" s="1297"/>
      <c r="AT28" s="1298"/>
      <c r="AU28" s="1296" t="s">
        <v>
592</v>
      </c>
      <c r="AV28" s="1297"/>
      <c r="AW28" s="1297"/>
      <c r="AX28" s="1297"/>
      <c r="AY28" s="1298"/>
      <c r="AZ28" s="1126"/>
      <c r="BA28" s="1126"/>
      <c r="BB28" s="1126"/>
      <c r="BC28" s="1126"/>
      <c r="BD28" s="1126"/>
      <c r="BE28" s="1127"/>
      <c r="BF28" s="1127"/>
      <c r="BG28" s="1127"/>
      <c r="BH28" s="1127"/>
      <c r="BI28" s="1128"/>
      <c r="BJ28" s="253"/>
      <c r="BK28" s="253"/>
      <c r="BL28" s="253"/>
      <c r="BM28" s="253"/>
      <c r="BN28" s="253"/>
      <c r="BO28" s="266"/>
      <c r="BP28" s="266"/>
      <c r="BQ28" s="263">
        <v>
22</v>
      </c>
      <c r="BR28" s="264"/>
      <c r="BS28" s="1093"/>
      <c r="BT28" s="1094"/>
      <c r="BU28" s="1094"/>
      <c r="BV28" s="1094"/>
      <c r="BW28" s="1094"/>
      <c r="BX28" s="1094"/>
      <c r="BY28" s="1094"/>
      <c r="BZ28" s="1094"/>
      <c r="CA28" s="1094"/>
      <c r="CB28" s="1094"/>
      <c r="CC28" s="1094"/>
      <c r="CD28" s="1094"/>
      <c r="CE28" s="1094"/>
      <c r="CF28" s="1094"/>
      <c r="CG28" s="1095"/>
      <c r="CH28" s="1068"/>
      <c r="CI28" s="1069"/>
      <c r="CJ28" s="1069"/>
      <c r="CK28" s="1069"/>
      <c r="CL28" s="1070"/>
      <c r="CM28" s="1068"/>
      <c r="CN28" s="1069"/>
      <c r="CO28" s="1069"/>
      <c r="CP28" s="1069"/>
      <c r="CQ28" s="1070"/>
      <c r="CR28" s="1068"/>
      <c r="CS28" s="1069"/>
      <c r="CT28" s="1069"/>
      <c r="CU28" s="1069"/>
      <c r="CV28" s="1070"/>
      <c r="CW28" s="1068"/>
      <c r="CX28" s="1069"/>
      <c r="CY28" s="1069"/>
      <c r="CZ28" s="1069"/>
      <c r="DA28" s="1070"/>
      <c r="DB28" s="1068"/>
      <c r="DC28" s="1069"/>
      <c r="DD28" s="1069"/>
      <c r="DE28" s="1069"/>
      <c r="DF28" s="1070"/>
      <c r="DG28" s="1068"/>
      <c r="DH28" s="1069"/>
      <c r="DI28" s="1069"/>
      <c r="DJ28" s="1069"/>
      <c r="DK28" s="1070"/>
      <c r="DL28" s="1068"/>
      <c r="DM28" s="1069"/>
      <c r="DN28" s="1069"/>
      <c r="DO28" s="1069"/>
      <c r="DP28" s="1070"/>
      <c r="DQ28" s="1068"/>
      <c r="DR28" s="1069"/>
      <c r="DS28" s="1069"/>
      <c r="DT28" s="1069"/>
      <c r="DU28" s="1070"/>
      <c r="DV28" s="1071"/>
      <c r="DW28" s="1072"/>
      <c r="DX28" s="1072"/>
      <c r="DY28" s="1072"/>
      <c r="DZ28" s="1073"/>
      <c r="EA28" s="247"/>
    </row>
    <row r="29" spans="1:131" s="248" customFormat="1" ht="26.25" customHeight="1" x14ac:dyDescent="0.25">
      <c r="A29" s="267">
        <v>
2</v>
      </c>
      <c r="B29" s="1116" t="s">
        <v>
403</v>
      </c>
      <c r="C29" s="1117"/>
      <c r="D29" s="1117"/>
      <c r="E29" s="1117"/>
      <c r="F29" s="1117"/>
      <c r="G29" s="1117"/>
      <c r="H29" s="1117"/>
      <c r="I29" s="1117"/>
      <c r="J29" s="1117"/>
      <c r="K29" s="1117"/>
      <c r="L29" s="1117"/>
      <c r="M29" s="1117"/>
      <c r="N29" s="1117"/>
      <c r="O29" s="1117"/>
      <c r="P29" s="1118"/>
      <c r="Q29" s="1122">
        <v>
15432</v>
      </c>
      <c r="R29" s="1123"/>
      <c r="S29" s="1123"/>
      <c r="T29" s="1123"/>
      <c r="U29" s="1123"/>
      <c r="V29" s="1123">
        <v>
14821</v>
      </c>
      <c r="W29" s="1123"/>
      <c r="X29" s="1123"/>
      <c r="Y29" s="1123"/>
      <c r="Z29" s="1123"/>
      <c r="AA29" s="1123">
        <v>
611</v>
      </c>
      <c r="AB29" s="1123"/>
      <c r="AC29" s="1123"/>
      <c r="AD29" s="1123"/>
      <c r="AE29" s="1124"/>
      <c r="AF29" s="1098">
        <v>
611</v>
      </c>
      <c r="AG29" s="1099"/>
      <c r="AH29" s="1099"/>
      <c r="AI29" s="1099"/>
      <c r="AJ29" s="1100"/>
      <c r="AK29" s="1035">
        <v>
2310</v>
      </c>
      <c r="AL29" s="1026"/>
      <c r="AM29" s="1026"/>
      <c r="AN29" s="1026"/>
      <c r="AO29" s="1026"/>
      <c r="AP29" s="1036" t="s">
        <v>
592</v>
      </c>
      <c r="AQ29" s="1034"/>
      <c r="AR29" s="1034"/>
      <c r="AS29" s="1034"/>
      <c r="AT29" s="1035"/>
      <c r="AU29" s="1036" t="s">
        <v>
592</v>
      </c>
      <c r="AV29" s="1034"/>
      <c r="AW29" s="1034"/>
      <c r="AX29" s="1034"/>
      <c r="AY29" s="1035"/>
      <c r="AZ29" s="1121"/>
      <c r="BA29" s="1121"/>
      <c r="BB29" s="1121"/>
      <c r="BC29" s="1121"/>
      <c r="BD29" s="1121"/>
      <c r="BE29" s="1111"/>
      <c r="BF29" s="1111"/>
      <c r="BG29" s="1111"/>
      <c r="BH29" s="1111"/>
      <c r="BI29" s="1112"/>
      <c r="BJ29" s="253"/>
      <c r="BK29" s="253"/>
      <c r="BL29" s="253"/>
      <c r="BM29" s="253"/>
      <c r="BN29" s="253"/>
      <c r="BO29" s="266"/>
      <c r="BP29" s="266"/>
      <c r="BQ29" s="263">
        <v>
23</v>
      </c>
      <c r="BR29" s="264"/>
      <c r="BS29" s="1093"/>
      <c r="BT29" s="1094"/>
      <c r="BU29" s="1094"/>
      <c r="BV29" s="1094"/>
      <c r="BW29" s="1094"/>
      <c r="BX29" s="1094"/>
      <c r="BY29" s="1094"/>
      <c r="BZ29" s="1094"/>
      <c r="CA29" s="1094"/>
      <c r="CB29" s="1094"/>
      <c r="CC29" s="1094"/>
      <c r="CD29" s="1094"/>
      <c r="CE29" s="1094"/>
      <c r="CF29" s="1094"/>
      <c r="CG29" s="1095"/>
      <c r="CH29" s="1068"/>
      <c r="CI29" s="1069"/>
      <c r="CJ29" s="1069"/>
      <c r="CK29" s="1069"/>
      <c r="CL29" s="1070"/>
      <c r="CM29" s="1068"/>
      <c r="CN29" s="1069"/>
      <c r="CO29" s="1069"/>
      <c r="CP29" s="1069"/>
      <c r="CQ29" s="1070"/>
      <c r="CR29" s="1068"/>
      <c r="CS29" s="1069"/>
      <c r="CT29" s="1069"/>
      <c r="CU29" s="1069"/>
      <c r="CV29" s="1070"/>
      <c r="CW29" s="1068"/>
      <c r="CX29" s="1069"/>
      <c r="CY29" s="1069"/>
      <c r="CZ29" s="1069"/>
      <c r="DA29" s="1070"/>
      <c r="DB29" s="1068"/>
      <c r="DC29" s="1069"/>
      <c r="DD29" s="1069"/>
      <c r="DE29" s="1069"/>
      <c r="DF29" s="1070"/>
      <c r="DG29" s="1068"/>
      <c r="DH29" s="1069"/>
      <c r="DI29" s="1069"/>
      <c r="DJ29" s="1069"/>
      <c r="DK29" s="1070"/>
      <c r="DL29" s="1068"/>
      <c r="DM29" s="1069"/>
      <c r="DN29" s="1069"/>
      <c r="DO29" s="1069"/>
      <c r="DP29" s="1070"/>
      <c r="DQ29" s="1068"/>
      <c r="DR29" s="1069"/>
      <c r="DS29" s="1069"/>
      <c r="DT29" s="1069"/>
      <c r="DU29" s="1070"/>
      <c r="DV29" s="1071"/>
      <c r="DW29" s="1072"/>
      <c r="DX29" s="1072"/>
      <c r="DY29" s="1072"/>
      <c r="DZ29" s="1073"/>
      <c r="EA29" s="247"/>
    </row>
    <row r="30" spans="1:131" s="248" customFormat="1" ht="26.25" customHeight="1" x14ac:dyDescent="0.25">
      <c r="A30" s="267">
        <v>
3</v>
      </c>
      <c r="B30" s="1116" t="s">
        <v>
404</v>
      </c>
      <c r="C30" s="1117"/>
      <c r="D30" s="1117"/>
      <c r="E30" s="1117"/>
      <c r="F30" s="1117"/>
      <c r="G30" s="1117"/>
      <c r="H30" s="1117"/>
      <c r="I30" s="1117"/>
      <c r="J30" s="1117"/>
      <c r="K30" s="1117"/>
      <c r="L30" s="1117"/>
      <c r="M30" s="1117"/>
      <c r="N30" s="1117"/>
      <c r="O30" s="1117"/>
      <c r="P30" s="1118"/>
      <c r="Q30" s="1122">
        <v>
5451</v>
      </c>
      <c r="R30" s="1123"/>
      <c r="S30" s="1123"/>
      <c r="T30" s="1123"/>
      <c r="U30" s="1123"/>
      <c r="V30" s="1123">
        <v>
5419</v>
      </c>
      <c r="W30" s="1123"/>
      <c r="X30" s="1123"/>
      <c r="Y30" s="1123"/>
      <c r="Z30" s="1123"/>
      <c r="AA30" s="1123">
        <v>
32</v>
      </c>
      <c r="AB30" s="1123"/>
      <c r="AC30" s="1123"/>
      <c r="AD30" s="1123"/>
      <c r="AE30" s="1124"/>
      <c r="AF30" s="1098">
        <v>
32</v>
      </c>
      <c r="AG30" s="1099"/>
      <c r="AH30" s="1099"/>
      <c r="AI30" s="1099"/>
      <c r="AJ30" s="1100"/>
      <c r="AK30" s="1035">
        <v>
1863</v>
      </c>
      <c r="AL30" s="1026"/>
      <c r="AM30" s="1026"/>
      <c r="AN30" s="1026"/>
      <c r="AO30" s="1026"/>
      <c r="AP30" s="1036" t="s">
        <v>
592</v>
      </c>
      <c r="AQ30" s="1034"/>
      <c r="AR30" s="1034"/>
      <c r="AS30" s="1034"/>
      <c r="AT30" s="1035"/>
      <c r="AU30" s="1036" t="s">
        <v>
592</v>
      </c>
      <c r="AV30" s="1034"/>
      <c r="AW30" s="1034"/>
      <c r="AX30" s="1034"/>
      <c r="AY30" s="1035"/>
      <c r="AZ30" s="1121"/>
      <c r="BA30" s="1121"/>
      <c r="BB30" s="1121"/>
      <c r="BC30" s="1121"/>
      <c r="BD30" s="1121"/>
      <c r="BE30" s="1111"/>
      <c r="BF30" s="1111"/>
      <c r="BG30" s="1111"/>
      <c r="BH30" s="1111"/>
      <c r="BI30" s="1112"/>
      <c r="BJ30" s="253"/>
      <c r="BK30" s="253"/>
      <c r="BL30" s="253"/>
      <c r="BM30" s="253"/>
      <c r="BN30" s="253"/>
      <c r="BO30" s="266"/>
      <c r="BP30" s="266"/>
      <c r="BQ30" s="263">
        <v>
24</v>
      </c>
      <c r="BR30" s="264"/>
      <c r="BS30" s="1093"/>
      <c r="BT30" s="1094"/>
      <c r="BU30" s="1094"/>
      <c r="BV30" s="1094"/>
      <c r="BW30" s="1094"/>
      <c r="BX30" s="1094"/>
      <c r="BY30" s="1094"/>
      <c r="BZ30" s="1094"/>
      <c r="CA30" s="1094"/>
      <c r="CB30" s="1094"/>
      <c r="CC30" s="1094"/>
      <c r="CD30" s="1094"/>
      <c r="CE30" s="1094"/>
      <c r="CF30" s="1094"/>
      <c r="CG30" s="1095"/>
      <c r="CH30" s="1068"/>
      <c r="CI30" s="1069"/>
      <c r="CJ30" s="1069"/>
      <c r="CK30" s="1069"/>
      <c r="CL30" s="1070"/>
      <c r="CM30" s="1068"/>
      <c r="CN30" s="1069"/>
      <c r="CO30" s="1069"/>
      <c r="CP30" s="1069"/>
      <c r="CQ30" s="1070"/>
      <c r="CR30" s="1068"/>
      <c r="CS30" s="1069"/>
      <c r="CT30" s="1069"/>
      <c r="CU30" s="1069"/>
      <c r="CV30" s="1070"/>
      <c r="CW30" s="1068"/>
      <c r="CX30" s="1069"/>
      <c r="CY30" s="1069"/>
      <c r="CZ30" s="1069"/>
      <c r="DA30" s="1070"/>
      <c r="DB30" s="1068"/>
      <c r="DC30" s="1069"/>
      <c r="DD30" s="1069"/>
      <c r="DE30" s="1069"/>
      <c r="DF30" s="1070"/>
      <c r="DG30" s="1068"/>
      <c r="DH30" s="1069"/>
      <c r="DI30" s="1069"/>
      <c r="DJ30" s="1069"/>
      <c r="DK30" s="1070"/>
      <c r="DL30" s="1068"/>
      <c r="DM30" s="1069"/>
      <c r="DN30" s="1069"/>
      <c r="DO30" s="1069"/>
      <c r="DP30" s="1070"/>
      <c r="DQ30" s="1068"/>
      <c r="DR30" s="1069"/>
      <c r="DS30" s="1069"/>
      <c r="DT30" s="1069"/>
      <c r="DU30" s="1070"/>
      <c r="DV30" s="1071"/>
      <c r="DW30" s="1072"/>
      <c r="DX30" s="1072"/>
      <c r="DY30" s="1072"/>
      <c r="DZ30" s="1073"/>
      <c r="EA30" s="247"/>
    </row>
    <row r="31" spans="1:131" s="248" customFormat="1" ht="26.25" customHeight="1" x14ac:dyDescent="0.25">
      <c r="A31" s="267">
        <v>
4</v>
      </c>
      <c r="B31" s="1116"/>
      <c r="C31" s="1117"/>
      <c r="D31" s="1117"/>
      <c r="E31" s="1117"/>
      <c r="F31" s="1117"/>
      <c r="G31" s="1117"/>
      <c r="H31" s="1117"/>
      <c r="I31" s="1117"/>
      <c r="J31" s="1117"/>
      <c r="K31" s="1117"/>
      <c r="L31" s="1117"/>
      <c r="M31" s="1117"/>
      <c r="N31" s="1117"/>
      <c r="O31" s="1117"/>
      <c r="P31" s="1118"/>
      <c r="Q31" s="1122"/>
      <c r="R31" s="1123"/>
      <c r="S31" s="1123"/>
      <c r="T31" s="1123"/>
      <c r="U31" s="1123"/>
      <c r="V31" s="1123"/>
      <c r="W31" s="1123"/>
      <c r="X31" s="1123"/>
      <c r="Y31" s="1123"/>
      <c r="Z31" s="1123"/>
      <c r="AA31" s="1123"/>
      <c r="AB31" s="1123"/>
      <c r="AC31" s="1123"/>
      <c r="AD31" s="1123"/>
      <c r="AE31" s="1124"/>
      <c r="AF31" s="1098"/>
      <c r="AG31" s="1099"/>
      <c r="AH31" s="1099"/>
      <c r="AI31" s="1099"/>
      <c r="AJ31" s="1100"/>
      <c r="AK31" s="1035"/>
      <c r="AL31" s="1026"/>
      <c r="AM31" s="1026"/>
      <c r="AN31" s="1026"/>
      <c r="AO31" s="1026"/>
      <c r="AP31" s="1026"/>
      <c r="AQ31" s="1026"/>
      <c r="AR31" s="1026"/>
      <c r="AS31" s="1026"/>
      <c r="AT31" s="1026"/>
      <c r="AU31" s="1026"/>
      <c r="AV31" s="1026"/>
      <c r="AW31" s="1026"/>
      <c r="AX31" s="1026"/>
      <c r="AY31" s="1026"/>
      <c r="AZ31" s="1121"/>
      <c r="BA31" s="1121"/>
      <c r="BB31" s="1121"/>
      <c r="BC31" s="1121"/>
      <c r="BD31" s="1121"/>
      <c r="BE31" s="1111"/>
      <c r="BF31" s="1111"/>
      <c r="BG31" s="1111"/>
      <c r="BH31" s="1111"/>
      <c r="BI31" s="1112"/>
      <c r="BJ31" s="253"/>
      <c r="BK31" s="253"/>
      <c r="BL31" s="253"/>
      <c r="BM31" s="253"/>
      <c r="BN31" s="253"/>
      <c r="BO31" s="266"/>
      <c r="BP31" s="266"/>
      <c r="BQ31" s="263">
        <v>
25</v>
      </c>
      <c r="BR31" s="264"/>
      <c r="BS31" s="1093"/>
      <c r="BT31" s="1094"/>
      <c r="BU31" s="1094"/>
      <c r="BV31" s="1094"/>
      <c r="BW31" s="1094"/>
      <c r="BX31" s="1094"/>
      <c r="BY31" s="1094"/>
      <c r="BZ31" s="1094"/>
      <c r="CA31" s="1094"/>
      <c r="CB31" s="1094"/>
      <c r="CC31" s="1094"/>
      <c r="CD31" s="1094"/>
      <c r="CE31" s="1094"/>
      <c r="CF31" s="1094"/>
      <c r="CG31" s="1095"/>
      <c r="CH31" s="1068"/>
      <c r="CI31" s="1069"/>
      <c r="CJ31" s="1069"/>
      <c r="CK31" s="1069"/>
      <c r="CL31" s="1070"/>
      <c r="CM31" s="1068"/>
      <c r="CN31" s="1069"/>
      <c r="CO31" s="1069"/>
      <c r="CP31" s="1069"/>
      <c r="CQ31" s="1070"/>
      <c r="CR31" s="1068"/>
      <c r="CS31" s="1069"/>
      <c r="CT31" s="1069"/>
      <c r="CU31" s="1069"/>
      <c r="CV31" s="1070"/>
      <c r="CW31" s="1068"/>
      <c r="CX31" s="1069"/>
      <c r="CY31" s="1069"/>
      <c r="CZ31" s="1069"/>
      <c r="DA31" s="1070"/>
      <c r="DB31" s="1068"/>
      <c r="DC31" s="1069"/>
      <c r="DD31" s="1069"/>
      <c r="DE31" s="1069"/>
      <c r="DF31" s="1070"/>
      <c r="DG31" s="1068"/>
      <c r="DH31" s="1069"/>
      <c r="DI31" s="1069"/>
      <c r="DJ31" s="1069"/>
      <c r="DK31" s="1070"/>
      <c r="DL31" s="1068"/>
      <c r="DM31" s="1069"/>
      <c r="DN31" s="1069"/>
      <c r="DO31" s="1069"/>
      <c r="DP31" s="1070"/>
      <c r="DQ31" s="1068"/>
      <c r="DR31" s="1069"/>
      <c r="DS31" s="1069"/>
      <c r="DT31" s="1069"/>
      <c r="DU31" s="1070"/>
      <c r="DV31" s="1071"/>
      <c r="DW31" s="1072"/>
      <c r="DX31" s="1072"/>
      <c r="DY31" s="1072"/>
      <c r="DZ31" s="1073"/>
      <c r="EA31" s="247"/>
    </row>
    <row r="32" spans="1:131" s="248" customFormat="1" ht="26.25" customHeight="1" x14ac:dyDescent="0.25">
      <c r="A32" s="267">
        <v>
5</v>
      </c>
      <c r="B32" s="1116"/>
      <c r="C32" s="1117"/>
      <c r="D32" s="1117"/>
      <c r="E32" s="1117"/>
      <c r="F32" s="1117"/>
      <c r="G32" s="1117"/>
      <c r="H32" s="1117"/>
      <c r="I32" s="1117"/>
      <c r="J32" s="1117"/>
      <c r="K32" s="1117"/>
      <c r="L32" s="1117"/>
      <c r="M32" s="1117"/>
      <c r="N32" s="1117"/>
      <c r="O32" s="1117"/>
      <c r="P32" s="1118"/>
      <c r="Q32" s="1122"/>
      <c r="R32" s="1123"/>
      <c r="S32" s="1123"/>
      <c r="T32" s="1123"/>
      <c r="U32" s="1123"/>
      <c r="V32" s="1123"/>
      <c r="W32" s="1123"/>
      <c r="X32" s="1123"/>
      <c r="Y32" s="1123"/>
      <c r="Z32" s="1123"/>
      <c r="AA32" s="1123"/>
      <c r="AB32" s="1123"/>
      <c r="AC32" s="1123"/>
      <c r="AD32" s="1123"/>
      <c r="AE32" s="1124"/>
      <c r="AF32" s="1098"/>
      <c r="AG32" s="1099"/>
      <c r="AH32" s="1099"/>
      <c r="AI32" s="1099"/>
      <c r="AJ32" s="1100"/>
      <c r="AK32" s="1035"/>
      <c r="AL32" s="1026"/>
      <c r="AM32" s="1026"/>
      <c r="AN32" s="1026"/>
      <c r="AO32" s="1026"/>
      <c r="AP32" s="1026"/>
      <c r="AQ32" s="1026"/>
      <c r="AR32" s="1026"/>
      <c r="AS32" s="1026"/>
      <c r="AT32" s="1026"/>
      <c r="AU32" s="1026"/>
      <c r="AV32" s="1026"/>
      <c r="AW32" s="1026"/>
      <c r="AX32" s="1026"/>
      <c r="AY32" s="1026"/>
      <c r="AZ32" s="1121"/>
      <c r="BA32" s="1121"/>
      <c r="BB32" s="1121"/>
      <c r="BC32" s="1121"/>
      <c r="BD32" s="1121"/>
      <c r="BE32" s="1111"/>
      <c r="BF32" s="1111"/>
      <c r="BG32" s="1111"/>
      <c r="BH32" s="1111"/>
      <c r="BI32" s="1112"/>
      <c r="BJ32" s="253"/>
      <c r="BK32" s="253"/>
      <c r="BL32" s="253"/>
      <c r="BM32" s="253"/>
      <c r="BN32" s="253"/>
      <c r="BO32" s="266"/>
      <c r="BP32" s="266"/>
      <c r="BQ32" s="263">
        <v>
26</v>
      </c>
      <c r="BR32" s="264"/>
      <c r="BS32" s="1093"/>
      <c r="BT32" s="1094"/>
      <c r="BU32" s="1094"/>
      <c r="BV32" s="1094"/>
      <c r="BW32" s="1094"/>
      <c r="BX32" s="1094"/>
      <c r="BY32" s="1094"/>
      <c r="BZ32" s="1094"/>
      <c r="CA32" s="1094"/>
      <c r="CB32" s="1094"/>
      <c r="CC32" s="1094"/>
      <c r="CD32" s="1094"/>
      <c r="CE32" s="1094"/>
      <c r="CF32" s="1094"/>
      <c r="CG32" s="1095"/>
      <c r="CH32" s="1068"/>
      <c r="CI32" s="1069"/>
      <c r="CJ32" s="1069"/>
      <c r="CK32" s="1069"/>
      <c r="CL32" s="1070"/>
      <c r="CM32" s="1068"/>
      <c r="CN32" s="1069"/>
      <c r="CO32" s="1069"/>
      <c r="CP32" s="1069"/>
      <c r="CQ32" s="1070"/>
      <c r="CR32" s="1068"/>
      <c r="CS32" s="1069"/>
      <c r="CT32" s="1069"/>
      <c r="CU32" s="1069"/>
      <c r="CV32" s="1070"/>
      <c r="CW32" s="1068"/>
      <c r="CX32" s="1069"/>
      <c r="CY32" s="1069"/>
      <c r="CZ32" s="1069"/>
      <c r="DA32" s="1070"/>
      <c r="DB32" s="1068"/>
      <c r="DC32" s="1069"/>
      <c r="DD32" s="1069"/>
      <c r="DE32" s="1069"/>
      <c r="DF32" s="1070"/>
      <c r="DG32" s="1068"/>
      <c r="DH32" s="1069"/>
      <c r="DI32" s="1069"/>
      <c r="DJ32" s="1069"/>
      <c r="DK32" s="1070"/>
      <c r="DL32" s="1068"/>
      <c r="DM32" s="1069"/>
      <c r="DN32" s="1069"/>
      <c r="DO32" s="1069"/>
      <c r="DP32" s="1070"/>
      <c r="DQ32" s="1068"/>
      <c r="DR32" s="1069"/>
      <c r="DS32" s="1069"/>
      <c r="DT32" s="1069"/>
      <c r="DU32" s="1070"/>
      <c r="DV32" s="1071"/>
      <c r="DW32" s="1072"/>
      <c r="DX32" s="1072"/>
      <c r="DY32" s="1072"/>
      <c r="DZ32" s="1073"/>
      <c r="EA32" s="247"/>
    </row>
    <row r="33" spans="1:131" s="248" customFormat="1" ht="26.25" customHeight="1" x14ac:dyDescent="0.25">
      <c r="A33" s="267">
        <v>
6</v>
      </c>
      <c r="B33" s="1116"/>
      <c r="C33" s="1117"/>
      <c r="D33" s="1117"/>
      <c r="E33" s="1117"/>
      <c r="F33" s="1117"/>
      <c r="G33" s="1117"/>
      <c r="H33" s="1117"/>
      <c r="I33" s="1117"/>
      <c r="J33" s="1117"/>
      <c r="K33" s="1117"/>
      <c r="L33" s="1117"/>
      <c r="M33" s="1117"/>
      <c r="N33" s="1117"/>
      <c r="O33" s="1117"/>
      <c r="P33" s="1118"/>
      <c r="Q33" s="1122"/>
      <c r="R33" s="1123"/>
      <c r="S33" s="1123"/>
      <c r="T33" s="1123"/>
      <c r="U33" s="1123"/>
      <c r="V33" s="1123"/>
      <c r="W33" s="1123"/>
      <c r="X33" s="1123"/>
      <c r="Y33" s="1123"/>
      <c r="Z33" s="1123"/>
      <c r="AA33" s="1123"/>
      <c r="AB33" s="1123"/>
      <c r="AC33" s="1123"/>
      <c r="AD33" s="1123"/>
      <c r="AE33" s="1124"/>
      <c r="AF33" s="1098"/>
      <c r="AG33" s="1099"/>
      <c r="AH33" s="1099"/>
      <c r="AI33" s="1099"/>
      <c r="AJ33" s="1100"/>
      <c r="AK33" s="1035"/>
      <c r="AL33" s="1026"/>
      <c r="AM33" s="1026"/>
      <c r="AN33" s="1026"/>
      <c r="AO33" s="1026"/>
      <c r="AP33" s="1026"/>
      <c r="AQ33" s="1026"/>
      <c r="AR33" s="1026"/>
      <c r="AS33" s="1026"/>
      <c r="AT33" s="1026"/>
      <c r="AU33" s="1026"/>
      <c r="AV33" s="1026"/>
      <c r="AW33" s="1026"/>
      <c r="AX33" s="1026"/>
      <c r="AY33" s="1026"/>
      <c r="AZ33" s="1121"/>
      <c r="BA33" s="1121"/>
      <c r="BB33" s="1121"/>
      <c r="BC33" s="1121"/>
      <c r="BD33" s="1121"/>
      <c r="BE33" s="1111"/>
      <c r="BF33" s="1111"/>
      <c r="BG33" s="1111"/>
      <c r="BH33" s="1111"/>
      <c r="BI33" s="1112"/>
      <c r="BJ33" s="253"/>
      <c r="BK33" s="253"/>
      <c r="BL33" s="253"/>
      <c r="BM33" s="253"/>
      <c r="BN33" s="253"/>
      <c r="BO33" s="266"/>
      <c r="BP33" s="266"/>
      <c r="BQ33" s="263">
        <v>
27</v>
      </c>
      <c r="BR33" s="264"/>
      <c r="BS33" s="1093"/>
      <c r="BT33" s="1094"/>
      <c r="BU33" s="1094"/>
      <c r="BV33" s="1094"/>
      <c r="BW33" s="1094"/>
      <c r="BX33" s="1094"/>
      <c r="BY33" s="1094"/>
      <c r="BZ33" s="1094"/>
      <c r="CA33" s="1094"/>
      <c r="CB33" s="1094"/>
      <c r="CC33" s="1094"/>
      <c r="CD33" s="1094"/>
      <c r="CE33" s="1094"/>
      <c r="CF33" s="1094"/>
      <c r="CG33" s="1095"/>
      <c r="CH33" s="1068"/>
      <c r="CI33" s="1069"/>
      <c r="CJ33" s="1069"/>
      <c r="CK33" s="1069"/>
      <c r="CL33" s="1070"/>
      <c r="CM33" s="1068"/>
      <c r="CN33" s="1069"/>
      <c r="CO33" s="1069"/>
      <c r="CP33" s="1069"/>
      <c r="CQ33" s="1070"/>
      <c r="CR33" s="1068"/>
      <c r="CS33" s="1069"/>
      <c r="CT33" s="1069"/>
      <c r="CU33" s="1069"/>
      <c r="CV33" s="1070"/>
      <c r="CW33" s="1068"/>
      <c r="CX33" s="1069"/>
      <c r="CY33" s="1069"/>
      <c r="CZ33" s="1069"/>
      <c r="DA33" s="1070"/>
      <c r="DB33" s="1068"/>
      <c r="DC33" s="1069"/>
      <c r="DD33" s="1069"/>
      <c r="DE33" s="1069"/>
      <c r="DF33" s="1070"/>
      <c r="DG33" s="1068"/>
      <c r="DH33" s="1069"/>
      <c r="DI33" s="1069"/>
      <c r="DJ33" s="1069"/>
      <c r="DK33" s="1070"/>
      <c r="DL33" s="1068"/>
      <c r="DM33" s="1069"/>
      <c r="DN33" s="1069"/>
      <c r="DO33" s="1069"/>
      <c r="DP33" s="1070"/>
      <c r="DQ33" s="1068"/>
      <c r="DR33" s="1069"/>
      <c r="DS33" s="1069"/>
      <c r="DT33" s="1069"/>
      <c r="DU33" s="1070"/>
      <c r="DV33" s="1071"/>
      <c r="DW33" s="1072"/>
      <c r="DX33" s="1072"/>
      <c r="DY33" s="1072"/>
      <c r="DZ33" s="1073"/>
      <c r="EA33" s="247"/>
    </row>
    <row r="34" spans="1:131" s="248" customFormat="1" ht="26.25" customHeight="1" x14ac:dyDescent="0.25">
      <c r="A34" s="267">
        <v>
7</v>
      </c>
      <c r="B34" s="1116"/>
      <c r="C34" s="1117"/>
      <c r="D34" s="1117"/>
      <c r="E34" s="1117"/>
      <c r="F34" s="1117"/>
      <c r="G34" s="1117"/>
      <c r="H34" s="1117"/>
      <c r="I34" s="1117"/>
      <c r="J34" s="1117"/>
      <c r="K34" s="1117"/>
      <c r="L34" s="1117"/>
      <c r="M34" s="1117"/>
      <c r="N34" s="1117"/>
      <c r="O34" s="1117"/>
      <c r="P34" s="1118"/>
      <c r="Q34" s="1122"/>
      <c r="R34" s="1123"/>
      <c r="S34" s="1123"/>
      <c r="T34" s="1123"/>
      <c r="U34" s="1123"/>
      <c r="V34" s="1123"/>
      <c r="W34" s="1123"/>
      <c r="X34" s="1123"/>
      <c r="Y34" s="1123"/>
      <c r="Z34" s="1123"/>
      <c r="AA34" s="1123"/>
      <c r="AB34" s="1123"/>
      <c r="AC34" s="1123"/>
      <c r="AD34" s="1123"/>
      <c r="AE34" s="1124"/>
      <c r="AF34" s="1098"/>
      <c r="AG34" s="1099"/>
      <c r="AH34" s="1099"/>
      <c r="AI34" s="1099"/>
      <c r="AJ34" s="1100"/>
      <c r="AK34" s="1035"/>
      <c r="AL34" s="1026"/>
      <c r="AM34" s="1026"/>
      <c r="AN34" s="1026"/>
      <c r="AO34" s="1026"/>
      <c r="AP34" s="1026"/>
      <c r="AQ34" s="1026"/>
      <c r="AR34" s="1026"/>
      <c r="AS34" s="1026"/>
      <c r="AT34" s="1026"/>
      <c r="AU34" s="1026"/>
      <c r="AV34" s="1026"/>
      <c r="AW34" s="1026"/>
      <c r="AX34" s="1026"/>
      <c r="AY34" s="1026"/>
      <c r="AZ34" s="1121"/>
      <c r="BA34" s="1121"/>
      <c r="BB34" s="1121"/>
      <c r="BC34" s="1121"/>
      <c r="BD34" s="1121"/>
      <c r="BE34" s="1111"/>
      <c r="BF34" s="1111"/>
      <c r="BG34" s="1111"/>
      <c r="BH34" s="1111"/>
      <c r="BI34" s="1112"/>
      <c r="BJ34" s="253"/>
      <c r="BK34" s="253"/>
      <c r="BL34" s="253"/>
      <c r="BM34" s="253"/>
      <c r="BN34" s="253"/>
      <c r="BO34" s="266"/>
      <c r="BP34" s="266"/>
      <c r="BQ34" s="263">
        <v>
28</v>
      </c>
      <c r="BR34" s="264"/>
      <c r="BS34" s="1093"/>
      <c r="BT34" s="1094"/>
      <c r="BU34" s="1094"/>
      <c r="BV34" s="1094"/>
      <c r="BW34" s="1094"/>
      <c r="BX34" s="1094"/>
      <c r="BY34" s="1094"/>
      <c r="BZ34" s="1094"/>
      <c r="CA34" s="1094"/>
      <c r="CB34" s="1094"/>
      <c r="CC34" s="1094"/>
      <c r="CD34" s="1094"/>
      <c r="CE34" s="1094"/>
      <c r="CF34" s="1094"/>
      <c r="CG34" s="1095"/>
      <c r="CH34" s="1068"/>
      <c r="CI34" s="1069"/>
      <c r="CJ34" s="1069"/>
      <c r="CK34" s="1069"/>
      <c r="CL34" s="1070"/>
      <c r="CM34" s="1068"/>
      <c r="CN34" s="1069"/>
      <c r="CO34" s="1069"/>
      <c r="CP34" s="1069"/>
      <c r="CQ34" s="1070"/>
      <c r="CR34" s="1068"/>
      <c r="CS34" s="1069"/>
      <c r="CT34" s="1069"/>
      <c r="CU34" s="1069"/>
      <c r="CV34" s="1070"/>
      <c r="CW34" s="1068"/>
      <c r="CX34" s="1069"/>
      <c r="CY34" s="1069"/>
      <c r="CZ34" s="1069"/>
      <c r="DA34" s="1070"/>
      <c r="DB34" s="1068"/>
      <c r="DC34" s="1069"/>
      <c r="DD34" s="1069"/>
      <c r="DE34" s="1069"/>
      <c r="DF34" s="1070"/>
      <c r="DG34" s="1068"/>
      <c r="DH34" s="1069"/>
      <c r="DI34" s="1069"/>
      <c r="DJ34" s="1069"/>
      <c r="DK34" s="1070"/>
      <c r="DL34" s="1068"/>
      <c r="DM34" s="1069"/>
      <c r="DN34" s="1069"/>
      <c r="DO34" s="1069"/>
      <c r="DP34" s="1070"/>
      <c r="DQ34" s="1068"/>
      <c r="DR34" s="1069"/>
      <c r="DS34" s="1069"/>
      <c r="DT34" s="1069"/>
      <c r="DU34" s="1070"/>
      <c r="DV34" s="1071"/>
      <c r="DW34" s="1072"/>
      <c r="DX34" s="1072"/>
      <c r="DY34" s="1072"/>
      <c r="DZ34" s="1073"/>
      <c r="EA34" s="247"/>
    </row>
    <row r="35" spans="1:131" s="248" customFormat="1" ht="26.25" customHeight="1" x14ac:dyDescent="0.25">
      <c r="A35" s="267">
        <v>
8</v>
      </c>
      <c r="B35" s="1116"/>
      <c r="C35" s="1117"/>
      <c r="D35" s="1117"/>
      <c r="E35" s="1117"/>
      <c r="F35" s="1117"/>
      <c r="G35" s="1117"/>
      <c r="H35" s="1117"/>
      <c r="I35" s="1117"/>
      <c r="J35" s="1117"/>
      <c r="K35" s="1117"/>
      <c r="L35" s="1117"/>
      <c r="M35" s="1117"/>
      <c r="N35" s="1117"/>
      <c r="O35" s="1117"/>
      <c r="P35" s="1118"/>
      <c r="Q35" s="1122"/>
      <c r="R35" s="1123"/>
      <c r="S35" s="1123"/>
      <c r="T35" s="1123"/>
      <c r="U35" s="1123"/>
      <c r="V35" s="1123"/>
      <c r="W35" s="1123"/>
      <c r="X35" s="1123"/>
      <c r="Y35" s="1123"/>
      <c r="Z35" s="1123"/>
      <c r="AA35" s="1123"/>
      <c r="AB35" s="1123"/>
      <c r="AC35" s="1123"/>
      <c r="AD35" s="1123"/>
      <c r="AE35" s="1124"/>
      <c r="AF35" s="1098"/>
      <c r="AG35" s="1099"/>
      <c r="AH35" s="1099"/>
      <c r="AI35" s="1099"/>
      <c r="AJ35" s="1100"/>
      <c r="AK35" s="1035"/>
      <c r="AL35" s="1026"/>
      <c r="AM35" s="1026"/>
      <c r="AN35" s="1026"/>
      <c r="AO35" s="1026"/>
      <c r="AP35" s="1026"/>
      <c r="AQ35" s="1026"/>
      <c r="AR35" s="1026"/>
      <c r="AS35" s="1026"/>
      <c r="AT35" s="1026"/>
      <c r="AU35" s="1026"/>
      <c r="AV35" s="1026"/>
      <c r="AW35" s="1026"/>
      <c r="AX35" s="1026"/>
      <c r="AY35" s="1026"/>
      <c r="AZ35" s="1121"/>
      <c r="BA35" s="1121"/>
      <c r="BB35" s="1121"/>
      <c r="BC35" s="1121"/>
      <c r="BD35" s="1121"/>
      <c r="BE35" s="1111"/>
      <c r="BF35" s="1111"/>
      <c r="BG35" s="1111"/>
      <c r="BH35" s="1111"/>
      <c r="BI35" s="1112"/>
      <c r="BJ35" s="253"/>
      <c r="BK35" s="253"/>
      <c r="BL35" s="253"/>
      <c r="BM35" s="253"/>
      <c r="BN35" s="253"/>
      <c r="BO35" s="266"/>
      <c r="BP35" s="266"/>
      <c r="BQ35" s="263">
        <v>
29</v>
      </c>
      <c r="BR35" s="264"/>
      <c r="BS35" s="1093"/>
      <c r="BT35" s="1094"/>
      <c r="BU35" s="1094"/>
      <c r="BV35" s="1094"/>
      <c r="BW35" s="1094"/>
      <c r="BX35" s="1094"/>
      <c r="BY35" s="1094"/>
      <c r="BZ35" s="1094"/>
      <c r="CA35" s="1094"/>
      <c r="CB35" s="1094"/>
      <c r="CC35" s="1094"/>
      <c r="CD35" s="1094"/>
      <c r="CE35" s="1094"/>
      <c r="CF35" s="1094"/>
      <c r="CG35" s="1095"/>
      <c r="CH35" s="1068"/>
      <c r="CI35" s="1069"/>
      <c r="CJ35" s="1069"/>
      <c r="CK35" s="1069"/>
      <c r="CL35" s="1070"/>
      <c r="CM35" s="1068"/>
      <c r="CN35" s="1069"/>
      <c r="CO35" s="1069"/>
      <c r="CP35" s="1069"/>
      <c r="CQ35" s="1070"/>
      <c r="CR35" s="1068"/>
      <c r="CS35" s="1069"/>
      <c r="CT35" s="1069"/>
      <c r="CU35" s="1069"/>
      <c r="CV35" s="1070"/>
      <c r="CW35" s="1068"/>
      <c r="CX35" s="1069"/>
      <c r="CY35" s="1069"/>
      <c r="CZ35" s="1069"/>
      <c r="DA35" s="1070"/>
      <c r="DB35" s="1068"/>
      <c r="DC35" s="1069"/>
      <c r="DD35" s="1069"/>
      <c r="DE35" s="1069"/>
      <c r="DF35" s="1070"/>
      <c r="DG35" s="1068"/>
      <c r="DH35" s="1069"/>
      <c r="DI35" s="1069"/>
      <c r="DJ35" s="1069"/>
      <c r="DK35" s="1070"/>
      <c r="DL35" s="1068"/>
      <c r="DM35" s="1069"/>
      <c r="DN35" s="1069"/>
      <c r="DO35" s="1069"/>
      <c r="DP35" s="1070"/>
      <c r="DQ35" s="1068"/>
      <c r="DR35" s="1069"/>
      <c r="DS35" s="1069"/>
      <c r="DT35" s="1069"/>
      <c r="DU35" s="1070"/>
      <c r="DV35" s="1071"/>
      <c r="DW35" s="1072"/>
      <c r="DX35" s="1072"/>
      <c r="DY35" s="1072"/>
      <c r="DZ35" s="1073"/>
      <c r="EA35" s="247"/>
    </row>
    <row r="36" spans="1:131" s="248" customFormat="1" ht="26.25" customHeight="1" x14ac:dyDescent="0.25">
      <c r="A36" s="267">
        <v>
9</v>
      </c>
      <c r="B36" s="1116"/>
      <c r="C36" s="1117"/>
      <c r="D36" s="1117"/>
      <c r="E36" s="1117"/>
      <c r="F36" s="1117"/>
      <c r="G36" s="1117"/>
      <c r="H36" s="1117"/>
      <c r="I36" s="1117"/>
      <c r="J36" s="1117"/>
      <c r="K36" s="1117"/>
      <c r="L36" s="1117"/>
      <c r="M36" s="1117"/>
      <c r="N36" s="1117"/>
      <c r="O36" s="1117"/>
      <c r="P36" s="1118"/>
      <c r="Q36" s="1122"/>
      <c r="R36" s="1123"/>
      <c r="S36" s="1123"/>
      <c r="T36" s="1123"/>
      <c r="U36" s="1123"/>
      <c r="V36" s="1123"/>
      <c r="W36" s="1123"/>
      <c r="X36" s="1123"/>
      <c r="Y36" s="1123"/>
      <c r="Z36" s="1123"/>
      <c r="AA36" s="1123"/>
      <c r="AB36" s="1123"/>
      <c r="AC36" s="1123"/>
      <c r="AD36" s="1123"/>
      <c r="AE36" s="1124"/>
      <c r="AF36" s="1098"/>
      <c r="AG36" s="1099"/>
      <c r="AH36" s="1099"/>
      <c r="AI36" s="1099"/>
      <c r="AJ36" s="1100"/>
      <c r="AK36" s="1035"/>
      <c r="AL36" s="1026"/>
      <c r="AM36" s="1026"/>
      <c r="AN36" s="1026"/>
      <c r="AO36" s="1026"/>
      <c r="AP36" s="1026"/>
      <c r="AQ36" s="1026"/>
      <c r="AR36" s="1026"/>
      <c r="AS36" s="1026"/>
      <c r="AT36" s="1026"/>
      <c r="AU36" s="1026"/>
      <c r="AV36" s="1026"/>
      <c r="AW36" s="1026"/>
      <c r="AX36" s="1026"/>
      <c r="AY36" s="1026"/>
      <c r="AZ36" s="1121"/>
      <c r="BA36" s="1121"/>
      <c r="BB36" s="1121"/>
      <c r="BC36" s="1121"/>
      <c r="BD36" s="1121"/>
      <c r="BE36" s="1111"/>
      <c r="BF36" s="1111"/>
      <c r="BG36" s="1111"/>
      <c r="BH36" s="1111"/>
      <c r="BI36" s="1112"/>
      <c r="BJ36" s="253"/>
      <c r="BK36" s="253"/>
      <c r="BL36" s="253"/>
      <c r="BM36" s="253"/>
      <c r="BN36" s="253"/>
      <c r="BO36" s="266"/>
      <c r="BP36" s="266"/>
      <c r="BQ36" s="263">
        <v>
30</v>
      </c>
      <c r="BR36" s="264"/>
      <c r="BS36" s="1093"/>
      <c r="BT36" s="1094"/>
      <c r="BU36" s="1094"/>
      <c r="BV36" s="1094"/>
      <c r="BW36" s="1094"/>
      <c r="BX36" s="1094"/>
      <c r="BY36" s="1094"/>
      <c r="BZ36" s="1094"/>
      <c r="CA36" s="1094"/>
      <c r="CB36" s="1094"/>
      <c r="CC36" s="1094"/>
      <c r="CD36" s="1094"/>
      <c r="CE36" s="1094"/>
      <c r="CF36" s="1094"/>
      <c r="CG36" s="1095"/>
      <c r="CH36" s="1068"/>
      <c r="CI36" s="1069"/>
      <c r="CJ36" s="1069"/>
      <c r="CK36" s="1069"/>
      <c r="CL36" s="1070"/>
      <c r="CM36" s="1068"/>
      <c r="CN36" s="1069"/>
      <c r="CO36" s="1069"/>
      <c r="CP36" s="1069"/>
      <c r="CQ36" s="1070"/>
      <c r="CR36" s="1068"/>
      <c r="CS36" s="1069"/>
      <c r="CT36" s="1069"/>
      <c r="CU36" s="1069"/>
      <c r="CV36" s="1070"/>
      <c r="CW36" s="1068"/>
      <c r="CX36" s="1069"/>
      <c r="CY36" s="1069"/>
      <c r="CZ36" s="1069"/>
      <c r="DA36" s="1070"/>
      <c r="DB36" s="1068"/>
      <c r="DC36" s="1069"/>
      <c r="DD36" s="1069"/>
      <c r="DE36" s="1069"/>
      <c r="DF36" s="1070"/>
      <c r="DG36" s="1068"/>
      <c r="DH36" s="1069"/>
      <c r="DI36" s="1069"/>
      <c r="DJ36" s="1069"/>
      <c r="DK36" s="1070"/>
      <c r="DL36" s="1068"/>
      <c r="DM36" s="1069"/>
      <c r="DN36" s="1069"/>
      <c r="DO36" s="1069"/>
      <c r="DP36" s="1070"/>
      <c r="DQ36" s="1068"/>
      <c r="DR36" s="1069"/>
      <c r="DS36" s="1069"/>
      <c r="DT36" s="1069"/>
      <c r="DU36" s="1070"/>
      <c r="DV36" s="1071"/>
      <c r="DW36" s="1072"/>
      <c r="DX36" s="1072"/>
      <c r="DY36" s="1072"/>
      <c r="DZ36" s="1073"/>
      <c r="EA36" s="247"/>
    </row>
    <row r="37" spans="1:131" s="248" customFormat="1" ht="26.25" customHeight="1" x14ac:dyDescent="0.25">
      <c r="A37" s="267">
        <v>
10</v>
      </c>
      <c r="B37" s="1116"/>
      <c r="C37" s="1117"/>
      <c r="D37" s="1117"/>
      <c r="E37" s="1117"/>
      <c r="F37" s="1117"/>
      <c r="G37" s="1117"/>
      <c r="H37" s="1117"/>
      <c r="I37" s="1117"/>
      <c r="J37" s="1117"/>
      <c r="K37" s="1117"/>
      <c r="L37" s="1117"/>
      <c r="M37" s="1117"/>
      <c r="N37" s="1117"/>
      <c r="O37" s="1117"/>
      <c r="P37" s="1118"/>
      <c r="Q37" s="1122"/>
      <c r="R37" s="1123"/>
      <c r="S37" s="1123"/>
      <c r="T37" s="1123"/>
      <c r="U37" s="1123"/>
      <c r="V37" s="1123"/>
      <c r="W37" s="1123"/>
      <c r="X37" s="1123"/>
      <c r="Y37" s="1123"/>
      <c r="Z37" s="1123"/>
      <c r="AA37" s="1123"/>
      <c r="AB37" s="1123"/>
      <c r="AC37" s="1123"/>
      <c r="AD37" s="1123"/>
      <c r="AE37" s="1124"/>
      <c r="AF37" s="1098"/>
      <c r="AG37" s="1099"/>
      <c r="AH37" s="1099"/>
      <c r="AI37" s="1099"/>
      <c r="AJ37" s="1100"/>
      <c r="AK37" s="1035"/>
      <c r="AL37" s="1026"/>
      <c r="AM37" s="1026"/>
      <c r="AN37" s="1026"/>
      <c r="AO37" s="1026"/>
      <c r="AP37" s="1026"/>
      <c r="AQ37" s="1026"/>
      <c r="AR37" s="1026"/>
      <c r="AS37" s="1026"/>
      <c r="AT37" s="1026"/>
      <c r="AU37" s="1026"/>
      <c r="AV37" s="1026"/>
      <c r="AW37" s="1026"/>
      <c r="AX37" s="1026"/>
      <c r="AY37" s="1026"/>
      <c r="AZ37" s="1121"/>
      <c r="BA37" s="1121"/>
      <c r="BB37" s="1121"/>
      <c r="BC37" s="1121"/>
      <c r="BD37" s="1121"/>
      <c r="BE37" s="1111"/>
      <c r="BF37" s="1111"/>
      <c r="BG37" s="1111"/>
      <c r="BH37" s="1111"/>
      <c r="BI37" s="1112"/>
      <c r="BJ37" s="253"/>
      <c r="BK37" s="253"/>
      <c r="BL37" s="253"/>
      <c r="BM37" s="253"/>
      <c r="BN37" s="253"/>
      <c r="BO37" s="266"/>
      <c r="BP37" s="266"/>
      <c r="BQ37" s="263">
        <v>
31</v>
      </c>
      <c r="BR37" s="264"/>
      <c r="BS37" s="1093"/>
      <c r="BT37" s="1094"/>
      <c r="BU37" s="1094"/>
      <c r="BV37" s="1094"/>
      <c r="BW37" s="1094"/>
      <c r="BX37" s="1094"/>
      <c r="BY37" s="1094"/>
      <c r="BZ37" s="1094"/>
      <c r="CA37" s="1094"/>
      <c r="CB37" s="1094"/>
      <c r="CC37" s="1094"/>
      <c r="CD37" s="1094"/>
      <c r="CE37" s="1094"/>
      <c r="CF37" s="1094"/>
      <c r="CG37" s="1095"/>
      <c r="CH37" s="1068"/>
      <c r="CI37" s="1069"/>
      <c r="CJ37" s="1069"/>
      <c r="CK37" s="1069"/>
      <c r="CL37" s="1070"/>
      <c r="CM37" s="1068"/>
      <c r="CN37" s="1069"/>
      <c r="CO37" s="1069"/>
      <c r="CP37" s="1069"/>
      <c r="CQ37" s="1070"/>
      <c r="CR37" s="1068"/>
      <c r="CS37" s="1069"/>
      <c r="CT37" s="1069"/>
      <c r="CU37" s="1069"/>
      <c r="CV37" s="1070"/>
      <c r="CW37" s="1068"/>
      <c r="CX37" s="1069"/>
      <c r="CY37" s="1069"/>
      <c r="CZ37" s="1069"/>
      <c r="DA37" s="1070"/>
      <c r="DB37" s="1068"/>
      <c r="DC37" s="1069"/>
      <c r="DD37" s="1069"/>
      <c r="DE37" s="1069"/>
      <c r="DF37" s="1070"/>
      <c r="DG37" s="1068"/>
      <c r="DH37" s="1069"/>
      <c r="DI37" s="1069"/>
      <c r="DJ37" s="1069"/>
      <c r="DK37" s="1070"/>
      <c r="DL37" s="1068"/>
      <c r="DM37" s="1069"/>
      <c r="DN37" s="1069"/>
      <c r="DO37" s="1069"/>
      <c r="DP37" s="1070"/>
      <c r="DQ37" s="1068"/>
      <c r="DR37" s="1069"/>
      <c r="DS37" s="1069"/>
      <c r="DT37" s="1069"/>
      <c r="DU37" s="1070"/>
      <c r="DV37" s="1071"/>
      <c r="DW37" s="1072"/>
      <c r="DX37" s="1072"/>
      <c r="DY37" s="1072"/>
      <c r="DZ37" s="1073"/>
      <c r="EA37" s="247"/>
    </row>
    <row r="38" spans="1:131" s="248" customFormat="1" ht="26.25" customHeight="1" x14ac:dyDescent="0.25">
      <c r="A38" s="267">
        <v>
11</v>
      </c>
      <c r="B38" s="1116"/>
      <c r="C38" s="1117"/>
      <c r="D38" s="1117"/>
      <c r="E38" s="1117"/>
      <c r="F38" s="1117"/>
      <c r="G38" s="1117"/>
      <c r="H38" s="1117"/>
      <c r="I38" s="1117"/>
      <c r="J38" s="1117"/>
      <c r="K38" s="1117"/>
      <c r="L38" s="1117"/>
      <c r="M38" s="1117"/>
      <c r="N38" s="1117"/>
      <c r="O38" s="1117"/>
      <c r="P38" s="1118"/>
      <c r="Q38" s="1122"/>
      <c r="R38" s="1123"/>
      <c r="S38" s="1123"/>
      <c r="T38" s="1123"/>
      <c r="U38" s="1123"/>
      <c r="V38" s="1123"/>
      <c r="W38" s="1123"/>
      <c r="X38" s="1123"/>
      <c r="Y38" s="1123"/>
      <c r="Z38" s="1123"/>
      <c r="AA38" s="1123"/>
      <c r="AB38" s="1123"/>
      <c r="AC38" s="1123"/>
      <c r="AD38" s="1123"/>
      <c r="AE38" s="1124"/>
      <c r="AF38" s="1098"/>
      <c r="AG38" s="1099"/>
      <c r="AH38" s="1099"/>
      <c r="AI38" s="1099"/>
      <c r="AJ38" s="1100"/>
      <c r="AK38" s="1035"/>
      <c r="AL38" s="1026"/>
      <c r="AM38" s="1026"/>
      <c r="AN38" s="1026"/>
      <c r="AO38" s="1026"/>
      <c r="AP38" s="1026"/>
      <c r="AQ38" s="1026"/>
      <c r="AR38" s="1026"/>
      <c r="AS38" s="1026"/>
      <c r="AT38" s="1026"/>
      <c r="AU38" s="1026"/>
      <c r="AV38" s="1026"/>
      <c r="AW38" s="1026"/>
      <c r="AX38" s="1026"/>
      <c r="AY38" s="1026"/>
      <c r="AZ38" s="1121"/>
      <c r="BA38" s="1121"/>
      <c r="BB38" s="1121"/>
      <c r="BC38" s="1121"/>
      <c r="BD38" s="1121"/>
      <c r="BE38" s="1111"/>
      <c r="BF38" s="1111"/>
      <c r="BG38" s="1111"/>
      <c r="BH38" s="1111"/>
      <c r="BI38" s="1112"/>
      <c r="BJ38" s="253"/>
      <c r="BK38" s="253"/>
      <c r="BL38" s="253"/>
      <c r="BM38" s="253"/>
      <c r="BN38" s="253"/>
      <c r="BO38" s="266"/>
      <c r="BP38" s="266"/>
      <c r="BQ38" s="263">
        <v>
32</v>
      </c>
      <c r="BR38" s="264"/>
      <c r="BS38" s="1093"/>
      <c r="BT38" s="1094"/>
      <c r="BU38" s="1094"/>
      <c r="BV38" s="1094"/>
      <c r="BW38" s="1094"/>
      <c r="BX38" s="1094"/>
      <c r="BY38" s="1094"/>
      <c r="BZ38" s="1094"/>
      <c r="CA38" s="1094"/>
      <c r="CB38" s="1094"/>
      <c r="CC38" s="1094"/>
      <c r="CD38" s="1094"/>
      <c r="CE38" s="1094"/>
      <c r="CF38" s="1094"/>
      <c r="CG38" s="1095"/>
      <c r="CH38" s="1068"/>
      <c r="CI38" s="1069"/>
      <c r="CJ38" s="1069"/>
      <c r="CK38" s="1069"/>
      <c r="CL38" s="1070"/>
      <c r="CM38" s="1068"/>
      <c r="CN38" s="1069"/>
      <c r="CO38" s="1069"/>
      <c r="CP38" s="1069"/>
      <c r="CQ38" s="1070"/>
      <c r="CR38" s="1068"/>
      <c r="CS38" s="1069"/>
      <c r="CT38" s="1069"/>
      <c r="CU38" s="1069"/>
      <c r="CV38" s="1070"/>
      <c r="CW38" s="1068"/>
      <c r="CX38" s="1069"/>
      <c r="CY38" s="1069"/>
      <c r="CZ38" s="1069"/>
      <c r="DA38" s="1070"/>
      <c r="DB38" s="1068"/>
      <c r="DC38" s="1069"/>
      <c r="DD38" s="1069"/>
      <c r="DE38" s="1069"/>
      <c r="DF38" s="1070"/>
      <c r="DG38" s="1068"/>
      <c r="DH38" s="1069"/>
      <c r="DI38" s="1069"/>
      <c r="DJ38" s="1069"/>
      <c r="DK38" s="1070"/>
      <c r="DL38" s="1068"/>
      <c r="DM38" s="1069"/>
      <c r="DN38" s="1069"/>
      <c r="DO38" s="1069"/>
      <c r="DP38" s="1070"/>
      <c r="DQ38" s="1068"/>
      <c r="DR38" s="1069"/>
      <c r="DS38" s="1069"/>
      <c r="DT38" s="1069"/>
      <c r="DU38" s="1070"/>
      <c r="DV38" s="1071"/>
      <c r="DW38" s="1072"/>
      <c r="DX38" s="1072"/>
      <c r="DY38" s="1072"/>
      <c r="DZ38" s="1073"/>
      <c r="EA38" s="247"/>
    </row>
    <row r="39" spans="1:131" s="248" customFormat="1" ht="26.25" customHeight="1" x14ac:dyDescent="0.25">
      <c r="A39" s="267">
        <v>
12</v>
      </c>
      <c r="B39" s="1116"/>
      <c r="C39" s="1117"/>
      <c r="D39" s="1117"/>
      <c r="E39" s="1117"/>
      <c r="F39" s="1117"/>
      <c r="G39" s="1117"/>
      <c r="H39" s="1117"/>
      <c r="I39" s="1117"/>
      <c r="J39" s="1117"/>
      <c r="K39" s="1117"/>
      <c r="L39" s="1117"/>
      <c r="M39" s="1117"/>
      <c r="N39" s="1117"/>
      <c r="O39" s="1117"/>
      <c r="P39" s="1118"/>
      <c r="Q39" s="1122"/>
      <c r="R39" s="1123"/>
      <c r="S39" s="1123"/>
      <c r="T39" s="1123"/>
      <c r="U39" s="1123"/>
      <c r="V39" s="1123"/>
      <c r="W39" s="1123"/>
      <c r="X39" s="1123"/>
      <c r="Y39" s="1123"/>
      <c r="Z39" s="1123"/>
      <c r="AA39" s="1123"/>
      <c r="AB39" s="1123"/>
      <c r="AC39" s="1123"/>
      <c r="AD39" s="1123"/>
      <c r="AE39" s="1124"/>
      <c r="AF39" s="1098"/>
      <c r="AG39" s="1099"/>
      <c r="AH39" s="1099"/>
      <c r="AI39" s="1099"/>
      <c r="AJ39" s="1100"/>
      <c r="AK39" s="1035"/>
      <c r="AL39" s="1026"/>
      <c r="AM39" s="1026"/>
      <c r="AN39" s="1026"/>
      <c r="AO39" s="1026"/>
      <c r="AP39" s="1026"/>
      <c r="AQ39" s="1026"/>
      <c r="AR39" s="1026"/>
      <c r="AS39" s="1026"/>
      <c r="AT39" s="1026"/>
      <c r="AU39" s="1026"/>
      <c r="AV39" s="1026"/>
      <c r="AW39" s="1026"/>
      <c r="AX39" s="1026"/>
      <c r="AY39" s="1026"/>
      <c r="AZ39" s="1121"/>
      <c r="BA39" s="1121"/>
      <c r="BB39" s="1121"/>
      <c r="BC39" s="1121"/>
      <c r="BD39" s="1121"/>
      <c r="BE39" s="1111"/>
      <c r="BF39" s="1111"/>
      <c r="BG39" s="1111"/>
      <c r="BH39" s="1111"/>
      <c r="BI39" s="1112"/>
      <c r="BJ39" s="253"/>
      <c r="BK39" s="253"/>
      <c r="BL39" s="253"/>
      <c r="BM39" s="253"/>
      <c r="BN39" s="253"/>
      <c r="BO39" s="266"/>
      <c r="BP39" s="266"/>
      <c r="BQ39" s="263">
        <v>
33</v>
      </c>
      <c r="BR39" s="264"/>
      <c r="BS39" s="1093"/>
      <c r="BT39" s="1094"/>
      <c r="BU39" s="1094"/>
      <c r="BV39" s="1094"/>
      <c r="BW39" s="1094"/>
      <c r="BX39" s="1094"/>
      <c r="BY39" s="1094"/>
      <c r="BZ39" s="1094"/>
      <c r="CA39" s="1094"/>
      <c r="CB39" s="1094"/>
      <c r="CC39" s="1094"/>
      <c r="CD39" s="1094"/>
      <c r="CE39" s="1094"/>
      <c r="CF39" s="1094"/>
      <c r="CG39" s="1095"/>
      <c r="CH39" s="1068"/>
      <c r="CI39" s="1069"/>
      <c r="CJ39" s="1069"/>
      <c r="CK39" s="1069"/>
      <c r="CL39" s="1070"/>
      <c r="CM39" s="1068"/>
      <c r="CN39" s="1069"/>
      <c r="CO39" s="1069"/>
      <c r="CP39" s="1069"/>
      <c r="CQ39" s="1070"/>
      <c r="CR39" s="1068"/>
      <c r="CS39" s="1069"/>
      <c r="CT39" s="1069"/>
      <c r="CU39" s="1069"/>
      <c r="CV39" s="1070"/>
      <c r="CW39" s="1068"/>
      <c r="CX39" s="1069"/>
      <c r="CY39" s="1069"/>
      <c r="CZ39" s="1069"/>
      <c r="DA39" s="1070"/>
      <c r="DB39" s="1068"/>
      <c r="DC39" s="1069"/>
      <c r="DD39" s="1069"/>
      <c r="DE39" s="1069"/>
      <c r="DF39" s="1070"/>
      <c r="DG39" s="1068"/>
      <c r="DH39" s="1069"/>
      <c r="DI39" s="1069"/>
      <c r="DJ39" s="1069"/>
      <c r="DK39" s="1070"/>
      <c r="DL39" s="1068"/>
      <c r="DM39" s="1069"/>
      <c r="DN39" s="1069"/>
      <c r="DO39" s="1069"/>
      <c r="DP39" s="1070"/>
      <c r="DQ39" s="1068"/>
      <c r="DR39" s="1069"/>
      <c r="DS39" s="1069"/>
      <c r="DT39" s="1069"/>
      <c r="DU39" s="1070"/>
      <c r="DV39" s="1071"/>
      <c r="DW39" s="1072"/>
      <c r="DX39" s="1072"/>
      <c r="DY39" s="1072"/>
      <c r="DZ39" s="1073"/>
      <c r="EA39" s="247"/>
    </row>
    <row r="40" spans="1:131" s="248" customFormat="1" ht="26.25" customHeight="1" x14ac:dyDescent="0.25">
      <c r="A40" s="262">
        <v>
13</v>
      </c>
      <c r="B40" s="1116"/>
      <c r="C40" s="1117"/>
      <c r="D40" s="1117"/>
      <c r="E40" s="1117"/>
      <c r="F40" s="1117"/>
      <c r="G40" s="1117"/>
      <c r="H40" s="1117"/>
      <c r="I40" s="1117"/>
      <c r="J40" s="1117"/>
      <c r="K40" s="1117"/>
      <c r="L40" s="1117"/>
      <c r="M40" s="1117"/>
      <c r="N40" s="1117"/>
      <c r="O40" s="1117"/>
      <c r="P40" s="1118"/>
      <c r="Q40" s="1122"/>
      <c r="R40" s="1123"/>
      <c r="S40" s="1123"/>
      <c r="T40" s="1123"/>
      <c r="U40" s="1123"/>
      <c r="V40" s="1123"/>
      <c r="W40" s="1123"/>
      <c r="X40" s="1123"/>
      <c r="Y40" s="1123"/>
      <c r="Z40" s="1123"/>
      <c r="AA40" s="1123"/>
      <c r="AB40" s="1123"/>
      <c r="AC40" s="1123"/>
      <c r="AD40" s="1123"/>
      <c r="AE40" s="1124"/>
      <c r="AF40" s="1098"/>
      <c r="AG40" s="1099"/>
      <c r="AH40" s="1099"/>
      <c r="AI40" s="1099"/>
      <c r="AJ40" s="1100"/>
      <c r="AK40" s="1035"/>
      <c r="AL40" s="1026"/>
      <c r="AM40" s="1026"/>
      <c r="AN40" s="1026"/>
      <c r="AO40" s="1026"/>
      <c r="AP40" s="1026"/>
      <c r="AQ40" s="1026"/>
      <c r="AR40" s="1026"/>
      <c r="AS40" s="1026"/>
      <c r="AT40" s="1026"/>
      <c r="AU40" s="1026"/>
      <c r="AV40" s="1026"/>
      <c r="AW40" s="1026"/>
      <c r="AX40" s="1026"/>
      <c r="AY40" s="1026"/>
      <c r="AZ40" s="1121"/>
      <c r="BA40" s="1121"/>
      <c r="BB40" s="1121"/>
      <c r="BC40" s="1121"/>
      <c r="BD40" s="1121"/>
      <c r="BE40" s="1111"/>
      <c r="BF40" s="1111"/>
      <c r="BG40" s="1111"/>
      <c r="BH40" s="1111"/>
      <c r="BI40" s="1112"/>
      <c r="BJ40" s="253"/>
      <c r="BK40" s="253"/>
      <c r="BL40" s="253"/>
      <c r="BM40" s="253"/>
      <c r="BN40" s="253"/>
      <c r="BO40" s="266"/>
      <c r="BP40" s="266"/>
      <c r="BQ40" s="263">
        <v>
34</v>
      </c>
      <c r="BR40" s="264"/>
      <c r="BS40" s="1093"/>
      <c r="BT40" s="1094"/>
      <c r="BU40" s="1094"/>
      <c r="BV40" s="1094"/>
      <c r="BW40" s="1094"/>
      <c r="BX40" s="1094"/>
      <c r="BY40" s="1094"/>
      <c r="BZ40" s="1094"/>
      <c r="CA40" s="1094"/>
      <c r="CB40" s="1094"/>
      <c r="CC40" s="1094"/>
      <c r="CD40" s="1094"/>
      <c r="CE40" s="1094"/>
      <c r="CF40" s="1094"/>
      <c r="CG40" s="1095"/>
      <c r="CH40" s="1068"/>
      <c r="CI40" s="1069"/>
      <c r="CJ40" s="1069"/>
      <c r="CK40" s="1069"/>
      <c r="CL40" s="1070"/>
      <c r="CM40" s="1068"/>
      <c r="CN40" s="1069"/>
      <c r="CO40" s="1069"/>
      <c r="CP40" s="1069"/>
      <c r="CQ40" s="1070"/>
      <c r="CR40" s="1068"/>
      <c r="CS40" s="1069"/>
      <c r="CT40" s="1069"/>
      <c r="CU40" s="1069"/>
      <c r="CV40" s="1070"/>
      <c r="CW40" s="1068"/>
      <c r="CX40" s="1069"/>
      <c r="CY40" s="1069"/>
      <c r="CZ40" s="1069"/>
      <c r="DA40" s="1070"/>
      <c r="DB40" s="1068"/>
      <c r="DC40" s="1069"/>
      <c r="DD40" s="1069"/>
      <c r="DE40" s="1069"/>
      <c r="DF40" s="1070"/>
      <c r="DG40" s="1068"/>
      <c r="DH40" s="1069"/>
      <c r="DI40" s="1069"/>
      <c r="DJ40" s="1069"/>
      <c r="DK40" s="1070"/>
      <c r="DL40" s="1068"/>
      <c r="DM40" s="1069"/>
      <c r="DN40" s="1069"/>
      <c r="DO40" s="1069"/>
      <c r="DP40" s="1070"/>
      <c r="DQ40" s="1068"/>
      <c r="DR40" s="1069"/>
      <c r="DS40" s="1069"/>
      <c r="DT40" s="1069"/>
      <c r="DU40" s="1070"/>
      <c r="DV40" s="1071"/>
      <c r="DW40" s="1072"/>
      <c r="DX40" s="1072"/>
      <c r="DY40" s="1072"/>
      <c r="DZ40" s="1073"/>
      <c r="EA40" s="247"/>
    </row>
    <row r="41" spans="1:131" s="248" customFormat="1" ht="26.25" customHeight="1" x14ac:dyDescent="0.25">
      <c r="A41" s="262">
        <v>
14</v>
      </c>
      <c r="B41" s="1116"/>
      <c r="C41" s="1117"/>
      <c r="D41" s="1117"/>
      <c r="E41" s="1117"/>
      <c r="F41" s="1117"/>
      <c r="G41" s="1117"/>
      <c r="H41" s="1117"/>
      <c r="I41" s="1117"/>
      <c r="J41" s="1117"/>
      <c r="K41" s="1117"/>
      <c r="L41" s="1117"/>
      <c r="M41" s="1117"/>
      <c r="N41" s="1117"/>
      <c r="O41" s="1117"/>
      <c r="P41" s="1118"/>
      <c r="Q41" s="1122"/>
      <c r="R41" s="1123"/>
      <c r="S41" s="1123"/>
      <c r="T41" s="1123"/>
      <c r="U41" s="1123"/>
      <c r="V41" s="1123"/>
      <c r="W41" s="1123"/>
      <c r="X41" s="1123"/>
      <c r="Y41" s="1123"/>
      <c r="Z41" s="1123"/>
      <c r="AA41" s="1123"/>
      <c r="AB41" s="1123"/>
      <c r="AC41" s="1123"/>
      <c r="AD41" s="1123"/>
      <c r="AE41" s="1124"/>
      <c r="AF41" s="1098"/>
      <c r="AG41" s="1099"/>
      <c r="AH41" s="1099"/>
      <c r="AI41" s="1099"/>
      <c r="AJ41" s="1100"/>
      <c r="AK41" s="1035"/>
      <c r="AL41" s="1026"/>
      <c r="AM41" s="1026"/>
      <c r="AN41" s="1026"/>
      <c r="AO41" s="1026"/>
      <c r="AP41" s="1026"/>
      <c r="AQ41" s="1026"/>
      <c r="AR41" s="1026"/>
      <c r="AS41" s="1026"/>
      <c r="AT41" s="1026"/>
      <c r="AU41" s="1026"/>
      <c r="AV41" s="1026"/>
      <c r="AW41" s="1026"/>
      <c r="AX41" s="1026"/>
      <c r="AY41" s="1026"/>
      <c r="AZ41" s="1121"/>
      <c r="BA41" s="1121"/>
      <c r="BB41" s="1121"/>
      <c r="BC41" s="1121"/>
      <c r="BD41" s="1121"/>
      <c r="BE41" s="1111"/>
      <c r="BF41" s="1111"/>
      <c r="BG41" s="1111"/>
      <c r="BH41" s="1111"/>
      <c r="BI41" s="1112"/>
      <c r="BJ41" s="253"/>
      <c r="BK41" s="253"/>
      <c r="BL41" s="253"/>
      <c r="BM41" s="253"/>
      <c r="BN41" s="253"/>
      <c r="BO41" s="266"/>
      <c r="BP41" s="266"/>
      <c r="BQ41" s="263">
        <v>
35</v>
      </c>
      <c r="BR41" s="264"/>
      <c r="BS41" s="1093"/>
      <c r="BT41" s="1094"/>
      <c r="BU41" s="1094"/>
      <c r="BV41" s="1094"/>
      <c r="BW41" s="1094"/>
      <c r="BX41" s="1094"/>
      <c r="BY41" s="1094"/>
      <c r="BZ41" s="1094"/>
      <c r="CA41" s="1094"/>
      <c r="CB41" s="1094"/>
      <c r="CC41" s="1094"/>
      <c r="CD41" s="1094"/>
      <c r="CE41" s="1094"/>
      <c r="CF41" s="1094"/>
      <c r="CG41" s="1095"/>
      <c r="CH41" s="1068"/>
      <c r="CI41" s="1069"/>
      <c r="CJ41" s="1069"/>
      <c r="CK41" s="1069"/>
      <c r="CL41" s="1070"/>
      <c r="CM41" s="1068"/>
      <c r="CN41" s="1069"/>
      <c r="CO41" s="1069"/>
      <c r="CP41" s="1069"/>
      <c r="CQ41" s="1070"/>
      <c r="CR41" s="1068"/>
      <c r="CS41" s="1069"/>
      <c r="CT41" s="1069"/>
      <c r="CU41" s="1069"/>
      <c r="CV41" s="1070"/>
      <c r="CW41" s="1068"/>
      <c r="CX41" s="1069"/>
      <c r="CY41" s="1069"/>
      <c r="CZ41" s="1069"/>
      <c r="DA41" s="1070"/>
      <c r="DB41" s="1068"/>
      <c r="DC41" s="1069"/>
      <c r="DD41" s="1069"/>
      <c r="DE41" s="1069"/>
      <c r="DF41" s="1070"/>
      <c r="DG41" s="1068"/>
      <c r="DH41" s="1069"/>
      <c r="DI41" s="1069"/>
      <c r="DJ41" s="1069"/>
      <c r="DK41" s="1070"/>
      <c r="DL41" s="1068"/>
      <c r="DM41" s="1069"/>
      <c r="DN41" s="1069"/>
      <c r="DO41" s="1069"/>
      <c r="DP41" s="1070"/>
      <c r="DQ41" s="1068"/>
      <c r="DR41" s="1069"/>
      <c r="DS41" s="1069"/>
      <c r="DT41" s="1069"/>
      <c r="DU41" s="1070"/>
      <c r="DV41" s="1071"/>
      <c r="DW41" s="1072"/>
      <c r="DX41" s="1072"/>
      <c r="DY41" s="1072"/>
      <c r="DZ41" s="1073"/>
      <c r="EA41" s="247"/>
    </row>
    <row r="42" spans="1:131" s="248" customFormat="1" ht="26.25" customHeight="1" x14ac:dyDescent="0.25">
      <c r="A42" s="262">
        <v>
15</v>
      </c>
      <c r="B42" s="1116"/>
      <c r="C42" s="1117"/>
      <c r="D42" s="1117"/>
      <c r="E42" s="1117"/>
      <c r="F42" s="1117"/>
      <c r="G42" s="1117"/>
      <c r="H42" s="1117"/>
      <c r="I42" s="1117"/>
      <c r="J42" s="1117"/>
      <c r="K42" s="1117"/>
      <c r="L42" s="1117"/>
      <c r="M42" s="1117"/>
      <c r="N42" s="1117"/>
      <c r="O42" s="1117"/>
      <c r="P42" s="1118"/>
      <c r="Q42" s="1122"/>
      <c r="R42" s="1123"/>
      <c r="S42" s="1123"/>
      <c r="T42" s="1123"/>
      <c r="U42" s="1123"/>
      <c r="V42" s="1123"/>
      <c r="W42" s="1123"/>
      <c r="X42" s="1123"/>
      <c r="Y42" s="1123"/>
      <c r="Z42" s="1123"/>
      <c r="AA42" s="1123"/>
      <c r="AB42" s="1123"/>
      <c r="AC42" s="1123"/>
      <c r="AD42" s="1123"/>
      <c r="AE42" s="1124"/>
      <c r="AF42" s="1098"/>
      <c r="AG42" s="1099"/>
      <c r="AH42" s="1099"/>
      <c r="AI42" s="1099"/>
      <c r="AJ42" s="1100"/>
      <c r="AK42" s="1035"/>
      <c r="AL42" s="1026"/>
      <c r="AM42" s="1026"/>
      <c r="AN42" s="1026"/>
      <c r="AO42" s="1026"/>
      <c r="AP42" s="1026"/>
      <c r="AQ42" s="1026"/>
      <c r="AR42" s="1026"/>
      <c r="AS42" s="1026"/>
      <c r="AT42" s="1026"/>
      <c r="AU42" s="1026"/>
      <c r="AV42" s="1026"/>
      <c r="AW42" s="1026"/>
      <c r="AX42" s="1026"/>
      <c r="AY42" s="1026"/>
      <c r="AZ42" s="1121"/>
      <c r="BA42" s="1121"/>
      <c r="BB42" s="1121"/>
      <c r="BC42" s="1121"/>
      <c r="BD42" s="1121"/>
      <c r="BE42" s="1111"/>
      <c r="BF42" s="1111"/>
      <c r="BG42" s="1111"/>
      <c r="BH42" s="1111"/>
      <c r="BI42" s="1112"/>
      <c r="BJ42" s="253"/>
      <c r="BK42" s="253"/>
      <c r="BL42" s="253"/>
      <c r="BM42" s="253"/>
      <c r="BN42" s="253"/>
      <c r="BO42" s="266"/>
      <c r="BP42" s="266"/>
      <c r="BQ42" s="263">
        <v>
36</v>
      </c>
      <c r="BR42" s="264"/>
      <c r="BS42" s="1093"/>
      <c r="BT42" s="1094"/>
      <c r="BU42" s="1094"/>
      <c r="BV42" s="1094"/>
      <c r="BW42" s="1094"/>
      <c r="BX42" s="1094"/>
      <c r="BY42" s="1094"/>
      <c r="BZ42" s="1094"/>
      <c r="CA42" s="1094"/>
      <c r="CB42" s="1094"/>
      <c r="CC42" s="1094"/>
      <c r="CD42" s="1094"/>
      <c r="CE42" s="1094"/>
      <c r="CF42" s="1094"/>
      <c r="CG42" s="1095"/>
      <c r="CH42" s="1068"/>
      <c r="CI42" s="1069"/>
      <c r="CJ42" s="1069"/>
      <c r="CK42" s="1069"/>
      <c r="CL42" s="1070"/>
      <c r="CM42" s="1068"/>
      <c r="CN42" s="1069"/>
      <c r="CO42" s="1069"/>
      <c r="CP42" s="1069"/>
      <c r="CQ42" s="1070"/>
      <c r="CR42" s="1068"/>
      <c r="CS42" s="1069"/>
      <c r="CT42" s="1069"/>
      <c r="CU42" s="1069"/>
      <c r="CV42" s="1070"/>
      <c r="CW42" s="1068"/>
      <c r="CX42" s="1069"/>
      <c r="CY42" s="1069"/>
      <c r="CZ42" s="1069"/>
      <c r="DA42" s="1070"/>
      <c r="DB42" s="1068"/>
      <c r="DC42" s="1069"/>
      <c r="DD42" s="1069"/>
      <c r="DE42" s="1069"/>
      <c r="DF42" s="1070"/>
      <c r="DG42" s="1068"/>
      <c r="DH42" s="1069"/>
      <c r="DI42" s="1069"/>
      <c r="DJ42" s="1069"/>
      <c r="DK42" s="1070"/>
      <c r="DL42" s="1068"/>
      <c r="DM42" s="1069"/>
      <c r="DN42" s="1069"/>
      <c r="DO42" s="1069"/>
      <c r="DP42" s="1070"/>
      <c r="DQ42" s="1068"/>
      <c r="DR42" s="1069"/>
      <c r="DS42" s="1069"/>
      <c r="DT42" s="1069"/>
      <c r="DU42" s="1070"/>
      <c r="DV42" s="1071"/>
      <c r="DW42" s="1072"/>
      <c r="DX42" s="1072"/>
      <c r="DY42" s="1072"/>
      <c r="DZ42" s="1073"/>
      <c r="EA42" s="247"/>
    </row>
    <row r="43" spans="1:131" s="248" customFormat="1" ht="26.25" customHeight="1" x14ac:dyDescent="0.25">
      <c r="A43" s="262">
        <v>
16</v>
      </c>
      <c r="B43" s="1116"/>
      <c r="C43" s="1117"/>
      <c r="D43" s="1117"/>
      <c r="E43" s="1117"/>
      <c r="F43" s="1117"/>
      <c r="G43" s="1117"/>
      <c r="H43" s="1117"/>
      <c r="I43" s="1117"/>
      <c r="J43" s="1117"/>
      <c r="K43" s="1117"/>
      <c r="L43" s="1117"/>
      <c r="M43" s="1117"/>
      <c r="N43" s="1117"/>
      <c r="O43" s="1117"/>
      <c r="P43" s="1118"/>
      <c r="Q43" s="1122"/>
      <c r="R43" s="1123"/>
      <c r="S43" s="1123"/>
      <c r="T43" s="1123"/>
      <c r="U43" s="1123"/>
      <c r="V43" s="1123"/>
      <c r="W43" s="1123"/>
      <c r="X43" s="1123"/>
      <c r="Y43" s="1123"/>
      <c r="Z43" s="1123"/>
      <c r="AA43" s="1123"/>
      <c r="AB43" s="1123"/>
      <c r="AC43" s="1123"/>
      <c r="AD43" s="1123"/>
      <c r="AE43" s="1124"/>
      <c r="AF43" s="1098"/>
      <c r="AG43" s="1099"/>
      <c r="AH43" s="1099"/>
      <c r="AI43" s="1099"/>
      <c r="AJ43" s="1100"/>
      <c r="AK43" s="1035"/>
      <c r="AL43" s="1026"/>
      <c r="AM43" s="1026"/>
      <c r="AN43" s="1026"/>
      <c r="AO43" s="1026"/>
      <c r="AP43" s="1026"/>
      <c r="AQ43" s="1026"/>
      <c r="AR43" s="1026"/>
      <c r="AS43" s="1026"/>
      <c r="AT43" s="1026"/>
      <c r="AU43" s="1026"/>
      <c r="AV43" s="1026"/>
      <c r="AW43" s="1026"/>
      <c r="AX43" s="1026"/>
      <c r="AY43" s="1026"/>
      <c r="AZ43" s="1121"/>
      <c r="BA43" s="1121"/>
      <c r="BB43" s="1121"/>
      <c r="BC43" s="1121"/>
      <c r="BD43" s="1121"/>
      <c r="BE43" s="1111"/>
      <c r="BF43" s="1111"/>
      <c r="BG43" s="1111"/>
      <c r="BH43" s="1111"/>
      <c r="BI43" s="1112"/>
      <c r="BJ43" s="253"/>
      <c r="BK43" s="253"/>
      <c r="BL43" s="253"/>
      <c r="BM43" s="253"/>
      <c r="BN43" s="253"/>
      <c r="BO43" s="266"/>
      <c r="BP43" s="266"/>
      <c r="BQ43" s="263">
        <v>
37</v>
      </c>
      <c r="BR43" s="264"/>
      <c r="BS43" s="1093"/>
      <c r="BT43" s="1094"/>
      <c r="BU43" s="1094"/>
      <c r="BV43" s="1094"/>
      <c r="BW43" s="1094"/>
      <c r="BX43" s="1094"/>
      <c r="BY43" s="1094"/>
      <c r="BZ43" s="1094"/>
      <c r="CA43" s="1094"/>
      <c r="CB43" s="1094"/>
      <c r="CC43" s="1094"/>
      <c r="CD43" s="1094"/>
      <c r="CE43" s="1094"/>
      <c r="CF43" s="1094"/>
      <c r="CG43" s="1095"/>
      <c r="CH43" s="1068"/>
      <c r="CI43" s="1069"/>
      <c r="CJ43" s="1069"/>
      <c r="CK43" s="1069"/>
      <c r="CL43" s="1070"/>
      <c r="CM43" s="1068"/>
      <c r="CN43" s="1069"/>
      <c r="CO43" s="1069"/>
      <c r="CP43" s="1069"/>
      <c r="CQ43" s="1070"/>
      <c r="CR43" s="1068"/>
      <c r="CS43" s="1069"/>
      <c r="CT43" s="1069"/>
      <c r="CU43" s="1069"/>
      <c r="CV43" s="1070"/>
      <c r="CW43" s="1068"/>
      <c r="CX43" s="1069"/>
      <c r="CY43" s="1069"/>
      <c r="CZ43" s="1069"/>
      <c r="DA43" s="1070"/>
      <c r="DB43" s="1068"/>
      <c r="DC43" s="1069"/>
      <c r="DD43" s="1069"/>
      <c r="DE43" s="1069"/>
      <c r="DF43" s="1070"/>
      <c r="DG43" s="1068"/>
      <c r="DH43" s="1069"/>
      <c r="DI43" s="1069"/>
      <c r="DJ43" s="1069"/>
      <c r="DK43" s="1070"/>
      <c r="DL43" s="1068"/>
      <c r="DM43" s="1069"/>
      <c r="DN43" s="1069"/>
      <c r="DO43" s="1069"/>
      <c r="DP43" s="1070"/>
      <c r="DQ43" s="1068"/>
      <c r="DR43" s="1069"/>
      <c r="DS43" s="1069"/>
      <c r="DT43" s="1069"/>
      <c r="DU43" s="1070"/>
      <c r="DV43" s="1071"/>
      <c r="DW43" s="1072"/>
      <c r="DX43" s="1072"/>
      <c r="DY43" s="1072"/>
      <c r="DZ43" s="1073"/>
      <c r="EA43" s="247"/>
    </row>
    <row r="44" spans="1:131" s="248" customFormat="1" ht="26.25" customHeight="1" x14ac:dyDescent="0.25">
      <c r="A44" s="262">
        <v>
17</v>
      </c>
      <c r="B44" s="1116"/>
      <c r="C44" s="1117"/>
      <c r="D44" s="1117"/>
      <c r="E44" s="1117"/>
      <c r="F44" s="1117"/>
      <c r="G44" s="1117"/>
      <c r="H44" s="1117"/>
      <c r="I44" s="1117"/>
      <c r="J44" s="1117"/>
      <c r="K44" s="1117"/>
      <c r="L44" s="1117"/>
      <c r="M44" s="1117"/>
      <c r="N44" s="1117"/>
      <c r="O44" s="1117"/>
      <c r="P44" s="1118"/>
      <c r="Q44" s="1122"/>
      <c r="R44" s="1123"/>
      <c r="S44" s="1123"/>
      <c r="T44" s="1123"/>
      <c r="U44" s="1123"/>
      <c r="V44" s="1123"/>
      <c r="W44" s="1123"/>
      <c r="X44" s="1123"/>
      <c r="Y44" s="1123"/>
      <c r="Z44" s="1123"/>
      <c r="AA44" s="1123"/>
      <c r="AB44" s="1123"/>
      <c r="AC44" s="1123"/>
      <c r="AD44" s="1123"/>
      <c r="AE44" s="1124"/>
      <c r="AF44" s="1098"/>
      <c r="AG44" s="1099"/>
      <c r="AH44" s="1099"/>
      <c r="AI44" s="1099"/>
      <c r="AJ44" s="1100"/>
      <c r="AK44" s="1035"/>
      <c r="AL44" s="1026"/>
      <c r="AM44" s="1026"/>
      <c r="AN44" s="1026"/>
      <c r="AO44" s="1026"/>
      <c r="AP44" s="1026"/>
      <c r="AQ44" s="1026"/>
      <c r="AR44" s="1026"/>
      <c r="AS44" s="1026"/>
      <c r="AT44" s="1026"/>
      <c r="AU44" s="1026"/>
      <c r="AV44" s="1026"/>
      <c r="AW44" s="1026"/>
      <c r="AX44" s="1026"/>
      <c r="AY44" s="1026"/>
      <c r="AZ44" s="1121"/>
      <c r="BA44" s="1121"/>
      <c r="BB44" s="1121"/>
      <c r="BC44" s="1121"/>
      <c r="BD44" s="1121"/>
      <c r="BE44" s="1111"/>
      <c r="BF44" s="1111"/>
      <c r="BG44" s="1111"/>
      <c r="BH44" s="1111"/>
      <c r="BI44" s="1112"/>
      <c r="BJ44" s="253"/>
      <c r="BK44" s="253"/>
      <c r="BL44" s="253"/>
      <c r="BM44" s="253"/>
      <c r="BN44" s="253"/>
      <c r="BO44" s="266"/>
      <c r="BP44" s="266"/>
      <c r="BQ44" s="263">
        <v>
38</v>
      </c>
      <c r="BR44" s="264"/>
      <c r="BS44" s="1093"/>
      <c r="BT44" s="1094"/>
      <c r="BU44" s="1094"/>
      <c r="BV44" s="1094"/>
      <c r="BW44" s="1094"/>
      <c r="BX44" s="1094"/>
      <c r="BY44" s="1094"/>
      <c r="BZ44" s="1094"/>
      <c r="CA44" s="1094"/>
      <c r="CB44" s="1094"/>
      <c r="CC44" s="1094"/>
      <c r="CD44" s="1094"/>
      <c r="CE44" s="1094"/>
      <c r="CF44" s="1094"/>
      <c r="CG44" s="1095"/>
      <c r="CH44" s="1068"/>
      <c r="CI44" s="1069"/>
      <c r="CJ44" s="1069"/>
      <c r="CK44" s="1069"/>
      <c r="CL44" s="1070"/>
      <c r="CM44" s="1068"/>
      <c r="CN44" s="1069"/>
      <c r="CO44" s="1069"/>
      <c r="CP44" s="1069"/>
      <c r="CQ44" s="1070"/>
      <c r="CR44" s="1068"/>
      <c r="CS44" s="1069"/>
      <c r="CT44" s="1069"/>
      <c r="CU44" s="1069"/>
      <c r="CV44" s="1070"/>
      <c r="CW44" s="1068"/>
      <c r="CX44" s="1069"/>
      <c r="CY44" s="1069"/>
      <c r="CZ44" s="1069"/>
      <c r="DA44" s="1070"/>
      <c r="DB44" s="1068"/>
      <c r="DC44" s="1069"/>
      <c r="DD44" s="1069"/>
      <c r="DE44" s="1069"/>
      <c r="DF44" s="1070"/>
      <c r="DG44" s="1068"/>
      <c r="DH44" s="1069"/>
      <c r="DI44" s="1069"/>
      <c r="DJ44" s="1069"/>
      <c r="DK44" s="1070"/>
      <c r="DL44" s="1068"/>
      <c r="DM44" s="1069"/>
      <c r="DN44" s="1069"/>
      <c r="DO44" s="1069"/>
      <c r="DP44" s="1070"/>
      <c r="DQ44" s="1068"/>
      <c r="DR44" s="1069"/>
      <c r="DS44" s="1069"/>
      <c r="DT44" s="1069"/>
      <c r="DU44" s="1070"/>
      <c r="DV44" s="1071"/>
      <c r="DW44" s="1072"/>
      <c r="DX44" s="1072"/>
      <c r="DY44" s="1072"/>
      <c r="DZ44" s="1073"/>
      <c r="EA44" s="247"/>
    </row>
    <row r="45" spans="1:131" s="248" customFormat="1" ht="26.25" customHeight="1" x14ac:dyDescent="0.25">
      <c r="A45" s="262">
        <v>
18</v>
      </c>
      <c r="B45" s="1116"/>
      <c r="C45" s="1117"/>
      <c r="D45" s="1117"/>
      <c r="E45" s="1117"/>
      <c r="F45" s="1117"/>
      <c r="G45" s="1117"/>
      <c r="H45" s="1117"/>
      <c r="I45" s="1117"/>
      <c r="J45" s="1117"/>
      <c r="K45" s="1117"/>
      <c r="L45" s="1117"/>
      <c r="M45" s="1117"/>
      <c r="N45" s="1117"/>
      <c r="O45" s="1117"/>
      <c r="P45" s="1118"/>
      <c r="Q45" s="1122"/>
      <c r="R45" s="1123"/>
      <c r="S45" s="1123"/>
      <c r="T45" s="1123"/>
      <c r="U45" s="1123"/>
      <c r="V45" s="1123"/>
      <c r="W45" s="1123"/>
      <c r="X45" s="1123"/>
      <c r="Y45" s="1123"/>
      <c r="Z45" s="1123"/>
      <c r="AA45" s="1123"/>
      <c r="AB45" s="1123"/>
      <c r="AC45" s="1123"/>
      <c r="AD45" s="1123"/>
      <c r="AE45" s="1124"/>
      <c r="AF45" s="1098"/>
      <c r="AG45" s="1099"/>
      <c r="AH45" s="1099"/>
      <c r="AI45" s="1099"/>
      <c r="AJ45" s="1100"/>
      <c r="AK45" s="1035"/>
      <c r="AL45" s="1026"/>
      <c r="AM45" s="1026"/>
      <c r="AN45" s="1026"/>
      <c r="AO45" s="1026"/>
      <c r="AP45" s="1026"/>
      <c r="AQ45" s="1026"/>
      <c r="AR45" s="1026"/>
      <c r="AS45" s="1026"/>
      <c r="AT45" s="1026"/>
      <c r="AU45" s="1026"/>
      <c r="AV45" s="1026"/>
      <c r="AW45" s="1026"/>
      <c r="AX45" s="1026"/>
      <c r="AY45" s="1026"/>
      <c r="AZ45" s="1121"/>
      <c r="BA45" s="1121"/>
      <c r="BB45" s="1121"/>
      <c r="BC45" s="1121"/>
      <c r="BD45" s="1121"/>
      <c r="BE45" s="1111"/>
      <c r="BF45" s="1111"/>
      <c r="BG45" s="1111"/>
      <c r="BH45" s="1111"/>
      <c r="BI45" s="1112"/>
      <c r="BJ45" s="253"/>
      <c r="BK45" s="253"/>
      <c r="BL45" s="253"/>
      <c r="BM45" s="253"/>
      <c r="BN45" s="253"/>
      <c r="BO45" s="266"/>
      <c r="BP45" s="266"/>
      <c r="BQ45" s="263">
        <v>
39</v>
      </c>
      <c r="BR45" s="264"/>
      <c r="BS45" s="1093"/>
      <c r="BT45" s="1094"/>
      <c r="BU45" s="1094"/>
      <c r="BV45" s="1094"/>
      <c r="BW45" s="1094"/>
      <c r="BX45" s="1094"/>
      <c r="BY45" s="1094"/>
      <c r="BZ45" s="1094"/>
      <c r="CA45" s="1094"/>
      <c r="CB45" s="1094"/>
      <c r="CC45" s="1094"/>
      <c r="CD45" s="1094"/>
      <c r="CE45" s="1094"/>
      <c r="CF45" s="1094"/>
      <c r="CG45" s="1095"/>
      <c r="CH45" s="1068"/>
      <c r="CI45" s="1069"/>
      <c r="CJ45" s="1069"/>
      <c r="CK45" s="1069"/>
      <c r="CL45" s="1070"/>
      <c r="CM45" s="1068"/>
      <c r="CN45" s="1069"/>
      <c r="CO45" s="1069"/>
      <c r="CP45" s="1069"/>
      <c r="CQ45" s="1070"/>
      <c r="CR45" s="1068"/>
      <c r="CS45" s="1069"/>
      <c r="CT45" s="1069"/>
      <c r="CU45" s="1069"/>
      <c r="CV45" s="1070"/>
      <c r="CW45" s="1068"/>
      <c r="CX45" s="1069"/>
      <c r="CY45" s="1069"/>
      <c r="CZ45" s="1069"/>
      <c r="DA45" s="1070"/>
      <c r="DB45" s="1068"/>
      <c r="DC45" s="1069"/>
      <c r="DD45" s="1069"/>
      <c r="DE45" s="1069"/>
      <c r="DF45" s="1070"/>
      <c r="DG45" s="1068"/>
      <c r="DH45" s="1069"/>
      <c r="DI45" s="1069"/>
      <c r="DJ45" s="1069"/>
      <c r="DK45" s="1070"/>
      <c r="DL45" s="1068"/>
      <c r="DM45" s="1069"/>
      <c r="DN45" s="1069"/>
      <c r="DO45" s="1069"/>
      <c r="DP45" s="1070"/>
      <c r="DQ45" s="1068"/>
      <c r="DR45" s="1069"/>
      <c r="DS45" s="1069"/>
      <c r="DT45" s="1069"/>
      <c r="DU45" s="1070"/>
      <c r="DV45" s="1071"/>
      <c r="DW45" s="1072"/>
      <c r="DX45" s="1072"/>
      <c r="DY45" s="1072"/>
      <c r="DZ45" s="1073"/>
      <c r="EA45" s="247"/>
    </row>
    <row r="46" spans="1:131" s="248" customFormat="1" ht="26.25" customHeight="1" x14ac:dyDescent="0.25">
      <c r="A46" s="262">
        <v>
19</v>
      </c>
      <c r="B46" s="1116"/>
      <c r="C46" s="1117"/>
      <c r="D46" s="1117"/>
      <c r="E46" s="1117"/>
      <c r="F46" s="1117"/>
      <c r="G46" s="1117"/>
      <c r="H46" s="1117"/>
      <c r="I46" s="1117"/>
      <c r="J46" s="1117"/>
      <c r="K46" s="1117"/>
      <c r="L46" s="1117"/>
      <c r="M46" s="1117"/>
      <c r="N46" s="1117"/>
      <c r="O46" s="1117"/>
      <c r="P46" s="1118"/>
      <c r="Q46" s="1122"/>
      <c r="R46" s="1123"/>
      <c r="S46" s="1123"/>
      <c r="T46" s="1123"/>
      <c r="U46" s="1123"/>
      <c r="V46" s="1123"/>
      <c r="W46" s="1123"/>
      <c r="X46" s="1123"/>
      <c r="Y46" s="1123"/>
      <c r="Z46" s="1123"/>
      <c r="AA46" s="1123"/>
      <c r="AB46" s="1123"/>
      <c r="AC46" s="1123"/>
      <c r="AD46" s="1123"/>
      <c r="AE46" s="1124"/>
      <c r="AF46" s="1098"/>
      <c r="AG46" s="1099"/>
      <c r="AH46" s="1099"/>
      <c r="AI46" s="1099"/>
      <c r="AJ46" s="1100"/>
      <c r="AK46" s="1035"/>
      <c r="AL46" s="1026"/>
      <c r="AM46" s="1026"/>
      <c r="AN46" s="1026"/>
      <c r="AO46" s="1026"/>
      <c r="AP46" s="1026"/>
      <c r="AQ46" s="1026"/>
      <c r="AR46" s="1026"/>
      <c r="AS46" s="1026"/>
      <c r="AT46" s="1026"/>
      <c r="AU46" s="1026"/>
      <c r="AV46" s="1026"/>
      <c r="AW46" s="1026"/>
      <c r="AX46" s="1026"/>
      <c r="AY46" s="1026"/>
      <c r="AZ46" s="1121"/>
      <c r="BA46" s="1121"/>
      <c r="BB46" s="1121"/>
      <c r="BC46" s="1121"/>
      <c r="BD46" s="1121"/>
      <c r="BE46" s="1111"/>
      <c r="BF46" s="1111"/>
      <c r="BG46" s="1111"/>
      <c r="BH46" s="1111"/>
      <c r="BI46" s="1112"/>
      <c r="BJ46" s="253"/>
      <c r="BK46" s="253"/>
      <c r="BL46" s="253"/>
      <c r="BM46" s="253"/>
      <c r="BN46" s="253"/>
      <c r="BO46" s="266"/>
      <c r="BP46" s="266"/>
      <c r="BQ46" s="263">
        <v>
40</v>
      </c>
      <c r="BR46" s="264"/>
      <c r="BS46" s="1093"/>
      <c r="BT46" s="1094"/>
      <c r="BU46" s="1094"/>
      <c r="BV46" s="1094"/>
      <c r="BW46" s="1094"/>
      <c r="BX46" s="1094"/>
      <c r="BY46" s="1094"/>
      <c r="BZ46" s="1094"/>
      <c r="CA46" s="1094"/>
      <c r="CB46" s="1094"/>
      <c r="CC46" s="1094"/>
      <c r="CD46" s="1094"/>
      <c r="CE46" s="1094"/>
      <c r="CF46" s="1094"/>
      <c r="CG46" s="1095"/>
      <c r="CH46" s="1068"/>
      <c r="CI46" s="1069"/>
      <c r="CJ46" s="1069"/>
      <c r="CK46" s="1069"/>
      <c r="CL46" s="1070"/>
      <c r="CM46" s="1068"/>
      <c r="CN46" s="1069"/>
      <c r="CO46" s="1069"/>
      <c r="CP46" s="1069"/>
      <c r="CQ46" s="1070"/>
      <c r="CR46" s="1068"/>
      <c r="CS46" s="1069"/>
      <c r="CT46" s="1069"/>
      <c r="CU46" s="1069"/>
      <c r="CV46" s="1070"/>
      <c r="CW46" s="1068"/>
      <c r="CX46" s="1069"/>
      <c r="CY46" s="1069"/>
      <c r="CZ46" s="1069"/>
      <c r="DA46" s="1070"/>
      <c r="DB46" s="1068"/>
      <c r="DC46" s="1069"/>
      <c r="DD46" s="1069"/>
      <c r="DE46" s="1069"/>
      <c r="DF46" s="1070"/>
      <c r="DG46" s="1068"/>
      <c r="DH46" s="1069"/>
      <c r="DI46" s="1069"/>
      <c r="DJ46" s="1069"/>
      <c r="DK46" s="1070"/>
      <c r="DL46" s="1068"/>
      <c r="DM46" s="1069"/>
      <c r="DN46" s="1069"/>
      <c r="DO46" s="1069"/>
      <c r="DP46" s="1070"/>
      <c r="DQ46" s="1068"/>
      <c r="DR46" s="1069"/>
      <c r="DS46" s="1069"/>
      <c r="DT46" s="1069"/>
      <c r="DU46" s="1070"/>
      <c r="DV46" s="1071"/>
      <c r="DW46" s="1072"/>
      <c r="DX46" s="1072"/>
      <c r="DY46" s="1072"/>
      <c r="DZ46" s="1073"/>
      <c r="EA46" s="247"/>
    </row>
    <row r="47" spans="1:131" s="248" customFormat="1" ht="26.25" customHeight="1" x14ac:dyDescent="0.25">
      <c r="A47" s="262">
        <v>
20</v>
      </c>
      <c r="B47" s="1116"/>
      <c r="C47" s="1117"/>
      <c r="D47" s="1117"/>
      <c r="E47" s="1117"/>
      <c r="F47" s="1117"/>
      <c r="G47" s="1117"/>
      <c r="H47" s="1117"/>
      <c r="I47" s="1117"/>
      <c r="J47" s="1117"/>
      <c r="K47" s="1117"/>
      <c r="L47" s="1117"/>
      <c r="M47" s="1117"/>
      <c r="N47" s="1117"/>
      <c r="O47" s="1117"/>
      <c r="P47" s="1118"/>
      <c r="Q47" s="1122"/>
      <c r="R47" s="1123"/>
      <c r="S47" s="1123"/>
      <c r="T47" s="1123"/>
      <c r="U47" s="1123"/>
      <c r="V47" s="1123"/>
      <c r="W47" s="1123"/>
      <c r="X47" s="1123"/>
      <c r="Y47" s="1123"/>
      <c r="Z47" s="1123"/>
      <c r="AA47" s="1123"/>
      <c r="AB47" s="1123"/>
      <c r="AC47" s="1123"/>
      <c r="AD47" s="1123"/>
      <c r="AE47" s="1124"/>
      <c r="AF47" s="1098"/>
      <c r="AG47" s="1099"/>
      <c r="AH47" s="1099"/>
      <c r="AI47" s="1099"/>
      <c r="AJ47" s="1100"/>
      <c r="AK47" s="1035"/>
      <c r="AL47" s="1026"/>
      <c r="AM47" s="1026"/>
      <c r="AN47" s="1026"/>
      <c r="AO47" s="1026"/>
      <c r="AP47" s="1026"/>
      <c r="AQ47" s="1026"/>
      <c r="AR47" s="1026"/>
      <c r="AS47" s="1026"/>
      <c r="AT47" s="1026"/>
      <c r="AU47" s="1026"/>
      <c r="AV47" s="1026"/>
      <c r="AW47" s="1026"/>
      <c r="AX47" s="1026"/>
      <c r="AY47" s="1026"/>
      <c r="AZ47" s="1121"/>
      <c r="BA47" s="1121"/>
      <c r="BB47" s="1121"/>
      <c r="BC47" s="1121"/>
      <c r="BD47" s="1121"/>
      <c r="BE47" s="1111"/>
      <c r="BF47" s="1111"/>
      <c r="BG47" s="1111"/>
      <c r="BH47" s="1111"/>
      <c r="BI47" s="1112"/>
      <c r="BJ47" s="253"/>
      <c r="BK47" s="253"/>
      <c r="BL47" s="253"/>
      <c r="BM47" s="253"/>
      <c r="BN47" s="253"/>
      <c r="BO47" s="266"/>
      <c r="BP47" s="266"/>
      <c r="BQ47" s="263">
        <v>
41</v>
      </c>
      <c r="BR47" s="264"/>
      <c r="BS47" s="1093"/>
      <c r="BT47" s="1094"/>
      <c r="BU47" s="1094"/>
      <c r="BV47" s="1094"/>
      <c r="BW47" s="1094"/>
      <c r="BX47" s="1094"/>
      <c r="BY47" s="1094"/>
      <c r="BZ47" s="1094"/>
      <c r="CA47" s="1094"/>
      <c r="CB47" s="1094"/>
      <c r="CC47" s="1094"/>
      <c r="CD47" s="1094"/>
      <c r="CE47" s="1094"/>
      <c r="CF47" s="1094"/>
      <c r="CG47" s="1095"/>
      <c r="CH47" s="1068"/>
      <c r="CI47" s="1069"/>
      <c r="CJ47" s="1069"/>
      <c r="CK47" s="1069"/>
      <c r="CL47" s="1070"/>
      <c r="CM47" s="1068"/>
      <c r="CN47" s="1069"/>
      <c r="CO47" s="1069"/>
      <c r="CP47" s="1069"/>
      <c r="CQ47" s="1070"/>
      <c r="CR47" s="1068"/>
      <c r="CS47" s="1069"/>
      <c r="CT47" s="1069"/>
      <c r="CU47" s="1069"/>
      <c r="CV47" s="1070"/>
      <c r="CW47" s="1068"/>
      <c r="CX47" s="1069"/>
      <c r="CY47" s="1069"/>
      <c r="CZ47" s="1069"/>
      <c r="DA47" s="1070"/>
      <c r="DB47" s="1068"/>
      <c r="DC47" s="1069"/>
      <c r="DD47" s="1069"/>
      <c r="DE47" s="1069"/>
      <c r="DF47" s="1070"/>
      <c r="DG47" s="1068"/>
      <c r="DH47" s="1069"/>
      <c r="DI47" s="1069"/>
      <c r="DJ47" s="1069"/>
      <c r="DK47" s="1070"/>
      <c r="DL47" s="1068"/>
      <c r="DM47" s="1069"/>
      <c r="DN47" s="1069"/>
      <c r="DO47" s="1069"/>
      <c r="DP47" s="1070"/>
      <c r="DQ47" s="1068"/>
      <c r="DR47" s="1069"/>
      <c r="DS47" s="1069"/>
      <c r="DT47" s="1069"/>
      <c r="DU47" s="1070"/>
      <c r="DV47" s="1071"/>
      <c r="DW47" s="1072"/>
      <c r="DX47" s="1072"/>
      <c r="DY47" s="1072"/>
      <c r="DZ47" s="1073"/>
      <c r="EA47" s="247"/>
    </row>
    <row r="48" spans="1:131" s="248" customFormat="1" ht="26.25" customHeight="1" x14ac:dyDescent="0.25">
      <c r="A48" s="262">
        <v>
21</v>
      </c>
      <c r="B48" s="1116"/>
      <c r="C48" s="1117"/>
      <c r="D48" s="1117"/>
      <c r="E48" s="1117"/>
      <c r="F48" s="1117"/>
      <c r="G48" s="1117"/>
      <c r="H48" s="1117"/>
      <c r="I48" s="1117"/>
      <c r="J48" s="1117"/>
      <c r="K48" s="1117"/>
      <c r="L48" s="1117"/>
      <c r="M48" s="1117"/>
      <c r="N48" s="1117"/>
      <c r="O48" s="1117"/>
      <c r="P48" s="1118"/>
      <c r="Q48" s="1122"/>
      <c r="R48" s="1123"/>
      <c r="S48" s="1123"/>
      <c r="T48" s="1123"/>
      <c r="U48" s="1123"/>
      <c r="V48" s="1123"/>
      <c r="W48" s="1123"/>
      <c r="X48" s="1123"/>
      <c r="Y48" s="1123"/>
      <c r="Z48" s="1123"/>
      <c r="AA48" s="1123"/>
      <c r="AB48" s="1123"/>
      <c r="AC48" s="1123"/>
      <c r="AD48" s="1123"/>
      <c r="AE48" s="1124"/>
      <c r="AF48" s="1098"/>
      <c r="AG48" s="1099"/>
      <c r="AH48" s="1099"/>
      <c r="AI48" s="1099"/>
      <c r="AJ48" s="1100"/>
      <c r="AK48" s="1035"/>
      <c r="AL48" s="1026"/>
      <c r="AM48" s="1026"/>
      <c r="AN48" s="1026"/>
      <c r="AO48" s="1026"/>
      <c r="AP48" s="1026"/>
      <c r="AQ48" s="1026"/>
      <c r="AR48" s="1026"/>
      <c r="AS48" s="1026"/>
      <c r="AT48" s="1026"/>
      <c r="AU48" s="1026"/>
      <c r="AV48" s="1026"/>
      <c r="AW48" s="1026"/>
      <c r="AX48" s="1026"/>
      <c r="AY48" s="1026"/>
      <c r="AZ48" s="1121"/>
      <c r="BA48" s="1121"/>
      <c r="BB48" s="1121"/>
      <c r="BC48" s="1121"/>
      <c r="BD48" s="1121"/>
      <c r="BE48" s="1111"/>
      <c r="BF48" s="1111"/>
      <c r="BG48" s="1111"/>
      <c r="BH48" s="1111"/>
      <c r="BI48" s="1112"/>
      <c r="BJ48" s="253"/>
      <c r="BK48" s="253"/>
      <c r="BL48" s="253"/>
      <c r="BM48" s="253"/>
      <c r="BN48" s="253"/>
      <c r="BO48" s="266"/>
      <c r="BP48" s="266"/>
      <c r="BQ48" s="263">
        <v>
42</v>
      </c>
      <c r="BR48" s="264"/>
      <c r="BS48" s="1093"/>
      <c r="BT48" s="1094"/>
      <c r="BU48" s="1094"/>
      <c r="BV48" s="1094"/>
      <c r="BW48" s="1094"/>
      <c r="BX48" s="1094"/>
      <c r="BY48" s="1094"/>
      <c r="BZ48" s="1094"/>
      <c r="CA48" s="1094"/>
      <c r="CB48" s="1094"/>
      <c r="CC48" s="1094"/>
      <c r="CD48" s="1094"/>
      <c r="CE48" s="1094"/>
      <c r="CF48" s="1094"/>
      <c r="CG48" s="1095"/>
      <c r="CH48" s="1068"/>
      <c r="CI48" s="1069"/>
      <c r="CJ48" s="1069"/>
      <c r="CK48" s="1069"/>
      <c r="CL48" s="1070"/>
      <c r="CM48" s="1068"/>
      <c r="CN48" s="1069"/>
      <c r="CO48" s="1069"/>
      <c r="CP48" s="1069"/>
      <c r="CQ48" s="1070"/>
      <c r="CR48" s="1068"/>
      <c r="CS48" s="1069"/>
      <c r="CT48" s="1069"/>
      <c r="CU48" s="1069"/>
      <c r="CV48" s="1070"/>
      <c r="CW48" s="1068"/>
      <c r="CX48" s="1069"/>
      <c r="CY48" s="1069"/>
      <c r="CZ48" s="1069"/>
      <c r="DA48" s="1070"/>
      <c r="DB48" s="1068"/>
      <c r="DC48" s="1069"/>
      <c r="DD48" s="1069"/>
      <c r="DE48" s="1069"/>
      <c r="DF48" s="1070"/>
      <c r="DG48" s="1068"/>
      <c r="DH48" s="1069"/>
      <c r="DI48" s="1069"/>
      <c r="DJ48" s="1069"/>
      <c r="DK48" s="1070"/>
      <c r="DL48" s="1068"/>
      <c r="DM48" s="1069"/>
      <c r="DN48" s="1069"/>
      <c r="DO48" s="1069"/>
      <c r="DP48" s="1070"/>
      <c r="DQ48" s="1068"/>
      <c r="DR48" s="1069"/>
      <c r="DS48" s="1069"/>
      <c r="DT48" s="1069"/>
      <c r="DU48" s="1070"/>
      <c r="DV48" s="1071"/>
      <c r="DW48" s="1072"/>
      <c r="DX48" s="1072"/>
      <c r="DY48" s="1072"/>
      <c r="DZ48" s="1073"/>
      <c r="EA48" s="247"/>
    </row>
    <row r="49" spans="1:131" s="248" customFormat="1" ht="26.25" customHeight="1" x14ac:dyDescent="0.25">
      <c r="A49" s="262">
        <v>
22</v>
      </c>
      <c r="B49" s="1116"/>
      <c r="C49" s="1117"/>
      <c r="D49" s="1117"/>
      <c r="E49" s="1117"/>
      <c r="F49" s="1117"/>
      <c r="G49" s="1117"/>
      <c r="H49" s="1117"/>
      <c r="I49" s="1117"/>
      <c r="J49" s="1117"/>
      <c r="K49" s="1117"/>
      <c r="L49" s="1117"/>
      <c r="M49" s="1117"/>
      <c r="N49" s="1117"/>
      <c r="O49" s="1117"/>
      <c r="P49" s="1118"/>
      <c r="Q49" s="1122"/>
      <c r="R49" s="1123"/>
      <c r="S49" s="1123"/>
      <c r="T49" s="1123"/>
      <c r="U49" s="1123"/>
      <c r="V49" s="1123"/>
      <c r="W49" s="1123"/>
      <c r="X49" s="1123"/>
      <c r="Y49" s="1123"/>
      <c r="Z49" s="1123"/>
      <c r="AA49" s="1123"/>
      <c r="AB49" s="1123"/>
      <c r="AC49" s="1123"/>
      <c r="AD49" s="1123"/>
      <c r="AE49" s="1124"/>
      <c r="AF49" s="1098"/>
      <c r="AG49" s="1099"/>
      <c r="AH49" s="1099"/>
      <c r="AI49" s="1099"/>
      <c r="AJ49" s="1100"/>
      <c r="AK49" s="1035"/>
      <c r="AL49" s="1026"/>
      <c r="AM49" s="1026"/>
      <c r="AN49" s="1026"/>
      <c r="AO49" s="1026"/>
      <c r="AP49" s="1026"/>
      <c r="AQ49" s="1026"/>
      <c r="AR49" s="1026"/>
      <c r="AS49" s="1026"/>
      <c r="AT49" s="1026"/>
      <c r="AU49" s="1026"/>
      <c r="AV49" s="1026"/>
      <c r="AW49" s="1026"/>
      <c r="AX49" s="1026"/>
      <c r="AY49" s="1026"/>
      <c r="AZ49" s="1121"/>
      <c r="BA49" s="1121"/>
      <c r="BB49" s="1121"/>
      <c r="BC49" s="1121"/>
      <c r="BD49" s="1121"/>
      <c r="BE49" s="1111"/>
      <c r="BF49" s="1111"/>
      <c r="BG49" s="1111"/>
      <c r="BH49" s="1111"/>
      <c r="BI49" s="1112"/>
      <c r="BJ49" s="253"/>
      <c r="BK49" s="253"/>
      <c r="BL49" s="253"/>
      <c r="BM49" s="253"/>
      <c r="BN49" s="253"/>
      <c r="BO49" s="266"/>
      <c r="BP49" s="266"/>
      <c r="BQ49" s="263">
        <v>
43</v>
      </c>
      <c r="BR49" s="264"/>
      <c r="BS49" s="1093"/>
      <c r="BT49" s="1094"/>
      <c r="BU49" s="1094"/>
      <c r="BV49" s="1094"/>
      <c r="BW49" s="1094"/>
      <c r="BX49" s="1094"/>
      <c r="BY49" s="1094"/>
      <c r="BZ49" s="1094"/>
      <c r="CA49" s="1094"/>
      <c r="CB49" s="1094"/>
      <c r="CC49" s="1094"/>
      <c r="CD49" s="1094"/>
      <c r="CE49" s="1094"/>
      <c r="CF49" s="1094"/>
      <c r="CG49" s="1095"/>
      <c r="CH49" s="1068"/>
      <c r="CI49" s="1069"/>
      <c r="CJ49" s="1069"/>
      <c r="CK49" s="1069"/>
      <c r="CL49" s="1070"/>
      <c r="CM49" s="1068"/>
      <c r="CN49" s="1069"/>
      <c r="CO49" s="1069"/>
      <c r="CP49" s="1069"/>
      <c r="CQ49" s="1070"/>
      <c r="CR49" s="1068"/>
      <c r="CS49" s="1069"/>
      <c r="CT49" s="1069"/>
      <c r="CU49" s="1069"/>
      <c r="CV49" s="1070"/>
      <c r="CW49" s="1068"/>
      <c r="CX49" s="1069"/>
      <c r="CY49" s="1069"/>
      <c r="CZ49" s="1069"/>
      <c r="DA49" s="1070"/>
      <c r="DB49" s="1068"/>
      <c r="DC49" s="1069"/>
      <c r="DD49" s="1069"/>
      <c r="DE49" s="1069"/>
      <c r="DF49" s="1070"/>
      <c r="DG49" s="1068"/>
      <c r="DH49" s="1069"/>
      <c r="DI49" s="1069"/>
      <c r="DJ49" s="1069"/>
      <c r="DK49" s="1070"/>
      <c r="DL49" s="1068"/>
      <c r="DM49" s="1069"/>
      <c r="DN49" s="1069"/>
      <c r="DO49" s="1069"/>
      <c r="DP49" s="1070"/>
      <c r="DQ49" s="1068"/>
      <c r="DR49" s="1069"/>
      <c r="DS49" s="1069"/>
      <c r="DT49" s="1069"/>
      <c r="DU49" s="1070"/>
      <c r="DV49" s="1071"/>
      <c r="DW49" s="1072"/>
      <c r="DX49" s="1072"/>
      <c r="DY49" s="1072"/>
      <c r="DZ49" s="1073"/>
      <c r="EA49" s="247"/>
    </row>
    <row r="50" spans="1:131" s="248" customFormat="1" ht="26.25" customHeight="1" x14ac:dyDescent="0.25">
      <c r="A50" s="262">
        <v>
23</v>
      </c>
      <c r="B50" s="1116"/>
      <c r="C50" s="1117"/>
      <c r="D50" s="1117"/>
      <c r="E50" s="1117"/>
      <c r="F50" s="1117"/>
      <c r="G50" s="1117"/>
      <c r="H50" s="1117"/>
      <c r="I50" s="1117"/>
      <c r="J50" s="1117"/>
      <c r="K50" s="1117"/>
      <c r="L50" s="1117"/>
      <c r="M50" s="1117"/>
      <c r="N50" s="1117"/>
      <c r="O50" s="1117"/>
      <c r="P50" s="1118"/>
      <c r="Q50" s="1119"/>
      <c r="R50" s="1102"/>
      <c r="S50" s="1102"/>
      <c r="T50" s="1102"/>
      <c r="U50" s="1102"/>
      <c r="V50" s="1102"/>
      <c r="W50" s="1102"/>
      <c r="X50" s="1102"/>
      <c r="Y50" s="1102"/>
      <c r="Z50" s="1102"/>
      <c r="AA50" s="1102"/>
      <c r="AB50" s="1102"/>
      <c r="AC50" s="1102"/>
      <c r="AD50" s="1102"/>
      <c r="AE50" s="1120"/>
      <c r="AF50" s="1098"/>
      <c r="AG50" s="1099"/>
      <c r="AH50" s="1099"/>
      <c r="AI50" s="1099"/>
      <c r="AJ50" s="1100"/>
      <c r="AK50" s="1101"/>
      <c r="AL50" s="1102"/>
      <c r="AM50" s="1102"/>
      <c r="AN50" s="1102"/>
      <c r="AO50" s="1102"/>
      <c r="AP50" s="1102"/>
      <c r="AQ50" s="1102"/>
      <c r="AR50" s="1102"/>
      <c r="AS50" s="1102"/>
      <c r="AT50" s="1102"/>
      <c r="AU50" s="1102"/>
      <c r="AV50" s="1102"/>
      <c r="AW50" s="1102"/>
      <c r="AX50" s="1102"/>
      <c r="AY50" s="1102"/>
      <c r="AZ50" s="1103"/>
      <c r="BA50" s="1103"/>
      <c r="BB50" s="1103"/>
      <c r="BC50" s="1103"/>
      <c r="BD50" s="1103"/>
      <c r="BE50" s="1111"/>
      <c r="BF50" s="1111"/>
      <c r="BG50" s="1111"/>
      <c r="BH50" s="1111"/>
      <c r="BI50" s="1112"/>
      <c r="BJ50" s="253"/>
      <c r="BK50" s="253"/>
      <c r="BL50" s="253"/>
      <c r="BM50" s="253"/>
      <c r="BN50" s="253"/>
      <c r="BO50" s="266"/>
      <c r="BP50" s="266"/>
      <c r="BQ50" s="263">
        <v>
44</v>
      </c>
      <c r="BR50" s="264"/>
      <c r="BS50" s="1093"/>
      <c r="BT50" s="1094"/>
      <c r="BU50" s="1094"/>
      <c r="BV50" s="1094"/>
      <c r="BW50" s="1094"/>
      <c r="BX50" s="1094"/>
      <c r="BY50" s="1094"/>
      <c r="BZ50" s="1094"/>
      <c r="CA50" s="1094"/>
      <c r="CB50" s="1094"/>
      <c r="CC50" s="1094"/>
      <c r="CD50" s="1094"/>
      <c r="CE50" s="1094"/>
      <c r="CF50" s="1094"/>
      <c r="CG50" s="1095"/>
      <c r="CH50" s="1068"/>
      <c r="CI50" s="1069"/>
      <c r="CJ50" s="1069"/>
      <c r="CK50" s="1069"/>
      <c r="CL50" s="1070"/>
      <c r="CM50" s="1068"/>
      <c r="CN50" s="1069"/>
      <c r="CO50" s="1069"/>
      <c r="CP50" s="1069"/>
      <c r="CQ50" s="1070"/>
      <c r="CR50" s="1068"/>
      <c r="CS50" s="1069"/>
      <c r="CT50" s="1069"/>
      <c r="CU50" s="1069"/>
      <c r="CV50" s="1070"/>
      <c r="CW50" s="1068"/>
      <c r="CX50" s="1069"/>
      <c r="CY50" s="1069"/>
      <c r="CZ50" s="1069"/>
      <c r="DA50" s="1070"/>
      <c r="DB50" s="1068"/>
      <c r="DC50" s="1069"/>
      <c r="DD50" s="1069"/>
      <c r="DE50" s="1069"/>
      <c r="DF50" s="1070"/>
      <c r="DG50" s="1068"/>
      <c r="DH50" s="1069"/>
      <c r="DI50" s="1069"/>
      <c r="DJ50" s="1069"/>
      <c r="DK50" s="1070"/>
      <c r="DL50" s="1068"/>
      <c r="DM50" s="1069"/>
      <c r="DN50" s="1069"/>
      <c r="DO50" s="1069"/>
      <c r="DP50" s="1070"/>
      <c r="DQ50" s="1068"/>
      <c r="DR50" s="1069"/>
      <c r="DS50" s="1069"/>
      <c r="DT50" s="1069"/>
      <c r="DU50" s="1070"/>
      <c r="DV50" s="1071"/>
      <c r="DW50" s="1072"/>
      <c r="DX50" s="1072"/>
      <c r="DY50" s="1072"/>
      <c r="DZ50" s="1073"/>
      <c r="EA50" s="247"/>
    </row>
    <row r="51" spans="1:131" s="248" customFormat="1" ht="26.25" customHeight="1" x14ac:dyDescent="0.25">
      <c r="A51" s="262">
        <v>
24</v>
      </c>
      <c r="B51" s="1116"/>
      <c r="C51" s="1117"/>
      <c r="D51" s="1117"/>
      <c r="E51" s="1117"/>
      <c r="F51" s="1117"/>
      <c r="G51" s="1117"/>
      <c r="H51" s="1117"/>
      <c r="I51" s="1117"/>
      <c r="J51" s="1117"/>
      <c r="K51" s="1117"/>
      <c r="L51" s="1117"/>
      <c r="M51" s="1117"/>
      <c r="N51" s="1117"/>
      <c r="O51" s="1117"/>
      <c r="P51" s="1118"/>
      <c r="Q51" s="1119"/>
      <c r="R51" s="1102"/>
      <c r="S51" s="1102"/>
      <c r="T51" s="1102"/>
      <c r="U51" s="1102"/>
      <c r="V51" s="1102"/>
      <c r="W51" s="1102"/>
      <c r="X51" s="1102"/>
      <c r="Y51" s="1102"/>
      <c r="Z51" s="1102"/>
      <c r="AA51" s="1102"/>
      <c r="AB51" s="1102"/>
      <c r="AC51" s="1102"/>
      <c r="AD51" s="1102"/>
      <c r="AE51" s="1120"/>
      <c r="AF51" s="1098"/>
      <c r="AG51" s="1099"/>
      <c r="AH51" s="1099"/>
      <c r="AI51" s="1099"/>
      <c r="AJ51" s="1100"/>
      <c r="AK51" s="1101"/>
      <c r="AL51" s="1102"/>
      <c r="AM51" s="1102"/>
      <c r="AN51" s="1102"/>
      <c r="AO51" s="1102"/>
      <c r="AP51" s="1102"/>
      <c r="AQ51" s="1102"/>
      <c r="AR51" s="1102"/>
      <c r="AS51" s="1102"/>
      <c r="AT51" s="1102"/>
      <c r="AU51" s="1102"/>
      <c r="AV51" s="1102"/>
      <c r="AW51" s="1102"/>
      <c r="AX51" s="1102"/>
      <c r="AY51" s="1102"/>
      <c r="AZ51" s="1103"/>
      <c r="BA51" s="1103"/>
      <c r="BB51" s="1103"/>
      <c r="BC51" s="1103"/>
      <c r="BD51" s="1103"/>
      <c r="BE51" s="1111"/>
      <c r="BF51" s="1111"/>
      <c r="BG51" s="1111"/>
      <c r="BH51" s="1111"/>
      <c r="BI51" s="1112"/>
      <c r="BJ51" s="253"/>
      <c r="BK51" s="253"/>
      <c r="BL51" s="253"/>
      <c r="BM51" s="253"/>
      <c r="BN51" s="253"/>
      <c r="BO51" s="266"/>
      <c r="BP51" s="266"/>
      <c r="BQ51" s="263">
        <v>
45</v>
      </c>
      <c r="BR51" s="264"/>
      <c r="BS51" s="1093"/>
      <c r="BT51" s="1094"/>
      <c r="BU51" s="1094"/>
      <c r="BV51" s="1094"/>
      <c r="BW51" s="1094"/>
      <c r="BX51" s="1094"/>
      <c r="BY51" s="1094"/>
      <c r="BZ51" s="1094"/>
      <c r="CA51" s="1094"/>
      <c r="CB51" s="1094"/>
      <c r="CC51" s="1094"/>
      <c r="CD51" s="1094"/>
      <c r="CE51" s="1094"/>
      <c r="CF51" s="1094"/>
      <c r="CG51" s="1095"/>
      <c r="CH51" s="1068"/>
      <c r="CI51" s="1069"/>
      <c r="CJ51" s="1069"/>
      <c r="CK51" s="1069"/>
      <c r="CL51" s="1070"/>
      <c r="CM51" s="1068"/>
      <c r="CN51" s="1069"/>
      <c r="CO51" s="1069"/>
      <c r="CP51" s="1069"/>
      <c r="CQ51" s="1070"/>
      <c r="CR51" s="1068"/>
      <c r="CS51" s="1069"/>
      <c r="CT51" s="1069"/>
      <c r="CU51" s="1069"/>
      <c r="CV51" s="1070"/>
      <c r="CW51" s="1068"/>
      <c r="CX51" s="1069"/>
      <c r="CY51" s="1069"/>
      <c r="CZ51" s="1069"/>
      <c r="DA51" s="1070"/>
      <c r="DB51" s="1068"/>
      <c r="DC51" s="1069"/>
      <c r="DD51" s="1069"/>
      <c r="DE51" s="1069"/>
      <c r="DF51" s="1070"/>
      <c r="DG51" s="1068"/>
      <c r="DH51" s="1069"/>
      <c r="DI51" s="1069"/>
      <c r="DJ51" s="1069"/>
      <c r="DK51" s="1070"/>
      <c r="DL51" s="1068"/>
      <c r="DM51" s="1069"/>
      <c r="DN51" s="1069"/>
      <c r="DO51" s="1069"/>
      <c r="DP51" s="1070"/>
      <c r="DQ51" s="1068"/>
      <c r="DR51" s="1069"/>
      <c r="DS51" s="1069"/>
      <c r="DT51" s="1069"/>
      <c r="DU51" s="1070"/>
      <c r="DV51" s="1071"/>
      <c r="DW51" s="1072"/>
      <c r="DX51" s="1072"/>
      <c r="DY51" s="1072"/>
      <c r="DZ51" s="1073"/>
      <c r="EA51" s="247"/>
    </row>
    <row r="52" spans="1:131" s="248" customFormat="1" ht="26.25" customHeight="1" x14ac:dyDescent="0.25">
      <c r="A52" s="262">
        <v>
25</v>
      </c>
      <c r="B52" s="1116"/>
      <c r="C52" s="1117"/>
      <c r="D52" s="1117"/>
      <c r="E52" s="1117"/>
      <c r="F52" s="1117"/>
      <c r="G52" s="1117"/>
      <c r="H52" s="1117"/>
      <c r="I52" s="1117"/>
      <c r="J52" s="1117"/>
      <c r="K52" s="1117"/>
      <c r="L52" s="1117"/>
      <c r="M52" s="1117"/>
      <c r="N52" s="1117"/>
      <c r="O52" s="1117"/>
      <c r="P52" s="1118"/>
      <c r="Q52" s="1119"/>
      <c r="R52" s="1102"/>
      <c r="S52" s="1102"/>
      <c r="T52" s="1102"/>
      <c r="U52" s="1102"/>
      <c r="V52" s="1102"/>
      <c r="W52" s="1102"/>
      <c r="X52" s="1102"/>
      <c r="Y52" s="1102"/>
      <c r="Z52" s="1102"/>
      <c r="AA52" s="1102"/>
      <c r="AB52" s="1102"/>
      <c r="AC52" s="1102"/>
      <c r="AD52" s="1102"/>
      <c r="AE52" s="1120"/>
      <c r="AF52" s="1098"/>
      <c r="AG52" s="1099"/>
      <c r="AH52" s="1099"/>
      <c r="AI52" s="1099"/>
      <c r="AJ52" s="1100"/>
      <c r="AK52" s="1101"/>
      <c r="AL52" s="1102"/>
      <c r="AM52" s="1102"/>
      <c r="AN52" s="1102"/>
      <c r="AO52" s="1102"/>
      <c r="AP52" s="1102"/>
      <c r="AQ52" s="1102"/>
      <c r="AR52" s="1102"/>
      <c r="AS52" s="1102"/>
      <c r="AT52" s="1102"/>
      <c r="AU52" s="1102"/>
      <c r="AV52" s="1102"/>
      <c r="AW52" s="1102"/>
      <c r="AX52" s="1102"/>
      <c r="AY52" s="1102"/>
      <c r="AZ52" s="1103"/>
      <c r="BA52" s="1103"/>
      <c r="BB52" s="1103"/>
      <c r="BC52" s="1103"/>
      <c r="BD52" s="1103"/>
      <c r="BE52" s="1111"/>
      <c r="BF52" s="1111"/>
      <c r="BG52" s="1111"/>
      <c r="BH52" s="1111"/>
      <c r="BI52" s="1112"/>
      <c r="BJ52" s="253"/>
      <c r="BK52" s="253"/>
      <c r="BL52" s="253"/>
      <c r="BM52" s="253"/>
      <c r="BN52" s="253"/>
      <c r="BO52" s="266"/>
      <c r="BP52" s="266"/>
      <c r="BQ52" s="263">
        <v>
46</v>
      </c>
      <c r="BR52" s="264"/>
      <c r="BS52" s="1093"/>
      <c r="BT52" s="1094"/>
      <c r="BU52" s="1094"/>
      <c r="BV52" s="1094"/>
      <c r="BW52" s="1094"/>
      <c r="BX52" s="1094"/>
      <c r="BY52" s="1094"/>
      <c r="BZ52" s="1094"/>
      <c r="CA52" s="1094"/>
      <c r="CB52" s="1094"/>
      <c r="CC52" s="1094"/>
      <c r="CD52" s="1094"/>
      <c r="CE52" s="1094"/>
      <c r="CF52" s="1094"/>
      <c r="CG52" s="1095"/>
      <c r="CH52" s="1068"/>
      <c r="CI52" s="1069"/>
      <c r="CJ52" s="1069"/>
      <c r="CK52" s="1069"/>
      <c r="CL52" s="1070"/>
      <c r="CM52" s="1068"/>
      <c r="CN52" s="1069"/>
      <c r="CO52" s="1069"/>
      <c r="CP52" s="1069"/>
      <c r="CQ52" s="1070"/>
      <c r="CR52" s="1068"/>
      <c r="CS52" s="1069"/>
      <c r="CT52" s="1069"/>
      <c r="CU52" s="1069"/>
      <c r="CV52" s="1070"/>
      <c r="CW52" s="1068"/>
      <c r="CX52" s="1069"/>
      <c r="CY52" s="1069"/>
      <c r="CZ52" s="1069"/>
      <c r="DA52" s="1070"/>
      <c r="DB52" s="1068"/>
      <c r="DC52" s="1069"/>
      <c r="DD52" s="1069"/>
      <c r="DE52" s="1069"/>
      <c r="DF52" s="1070"/>
      <c r="DG52" s="1068"/>
      <c r="DH52" s="1069"/>
      <c r="DI52" s="1069"/>
      <c r="DJ52" s="1069"/>
      <c r="DK52" s="1070"/>
      <c r="DL52" s="1068"/>
      <c r="DM52" s="1069"/>
      <c r="DN52" s="1069"/>
      <c r="DO52" s="1069"/>
      <c r="DP52" s="1070"/>
      <c r="DQ52" s="1068"/>
      <c r="DR52" s="1069"/>
      <c r="DS52" s="1069"/>
      <c r="DT52" s="1069"/>
      <c r="DU52" s="1070"/>
      <c r="DV52" s="1071"/>
      <c r="DW52" s="1072"/>
      <c r="DX52" s="1072"/>
      <c r="DY52" s="1072"/>
      <c r="DZ52" s="1073"/>
      <c r="EA52" s="247"/>
    </row>
    <row r="53" spans="1:131" s="248" customFormat="1" ht="26.25" customHeight="1" x14ac:dyDescent="0.25">
      <c r="A53" s="262">
        <v>
26</v>
      </c>
      <c r="B53" s="1116"/>
      <c r="C53" s="1117"/>
      <c r="D53" s="1117"/>
      <c r="E53" s="1117"/>
      <c r="F53" s="1117"/>
      <c r="G53" s="1117"/>
      <c r="H53" s="1117"/>
      <c r="I53" s="1117"/>
      <c r="J53" s="1117"/>
      <c r="K53" s="1117"/>
      <c r="L53" s="1117"/>
      <c r="M53" s="1117"/>
      <c r="N53" s="1117"/>
      <c r="O53" s="1117"/>
      <c r="P53" s="1118"/>
      <c r="Q53" s="1119"/>
      <c r="R53" s="1102"/>
      <c r="S53" s="1102"/>
      <c r="T53" s="1102"/>
      <c r="U53" s="1102"/>
      <c r="V53" s="1102"/>
      <c r="W53" s="1102"/>
      <c r="X53" s="1102"/>
      <c r="Y53" s="1102"/>
      <c r="Z53" s="1102"/>
      <c r="AA53" s="1102"/>
      <c r="AB53" s="1102"/>
      <c r="AC53" s="1102"/>
      <c r="AD53" s="1102"/>
      <c r="AE53" s="1120"/>
      <c r="AF53" s="1098"/>
      <c r="AG53" s="1099"/>
      <c r="AH53" s="1099"/>
      <c r="AI53" s="1099"/>
      <c r="AJ53" s="1100"/>
      <c r="AK53" s="1101"/>
      <c r="AL53" s="1102"/>
      <c r="AM53" s="1102"/>
      <c r="AN53" s="1102"/>
      <c r="AO53" s="1102"/>
      <c r="AP53" s="1102"/>
      <c r="AQ53" s="1102"/>
      <c r="AR53" s="1102"/>
      <c r="AS53" s="1102"/>
      <c r="AT53" s="1102"/>
      <c r="AU53" s="1102"/>
      <c r="AV53" s="1102"/>
      <c r="AW53" s="1102"/>
      <c r="AX53" s="1102"/>
      <c r="AY53" s="1102"/>
      <c r="AZ53" s="1103"/>
      <c r="BA53" s="1103"/>
      <c r="BB53" s="1103"/>
      <c r="BC53" s="1103"/>
      <c r="BD53" s="1103"/>
      <c r="BE53" s="1111"/>
      <c r="BF53" s="1111"/>
      <c r="BG53" s="1111"/>
      <c r="BH53" s="1111"/>
      <c r="BI53" s="1112"/>
      <c r="BJ53" s="253"/>
      <c r="BK53" s="253"/>
      <c r="BL53" s="253"/>
      <c r="BM53" s="253"/>
      <c r="BN53" s="253"/>
      <c r="BO53" s="266"/>
      <c r="BP53" s="266"/>
      <c r="BQ53" s="263">
        <v>
47</v>
      </c>
      <c r="BR53" s="264"/>
      <c r="BS53" s="1093"/>
      <c r="BT53" s="1094"/>
      <c r="BU53" s="1094"/>
      <c r="BV53" s="1094"/>
      <c r="BW53" s="1094"/>
      <c r="BX53" s="1094"/>
      <c r="BY53" s="1094"/>
      <c r="BZ53" s="1094"/>
      <c r="CA53" s="1094"/>
      <c r="CB53" s="1094"/>
      <c r="CC53" s="1094"/>
      <c r="CD53" s="1094"/>
      <c r="CE53" s="1094"/>
      <c r="CF53" s="1094"/>
      <c r="CG53" s="1095"/>
      <c r="CH53" s="1068"/>
      <c r="CI53" s="1069"/>
      <c r="CJ53" s="1069"/>
      <c r="CK53" s="1069"/>
      <c r="CL53" s="1070"/>
      <c r="CM53" s="1068"/>
      <c r="CN53" s="1069"/>
      <c r="CO53" s="1069"/>
      <c r="CP53" s="1069"/>
      <c r="CQ53" s="1070"/>
      <c r="CR53" s="1068"/>
      <c r="CS53" s="1069"/>
      <c r="CT53" s="1069"/>
      <c r="CU53" s="1069"/>
      <c r="CV53" s="1070"/>
      <c r="CW53" s="1068"/>
      <c r="CX53" s="1069"/>
      <c r="CY53" s="1069"/>
      <c r="CZ53" s="1069"/>
      <c r="DA53" s="1070"/>
      <c r="DB53" s="1068"/>
      <c r="DC53" s="1069"/>
      <c r="DD53" s="1069"/>
      <c r="DE53" s="1069"/>
      <c r="DF53" s="1070"/>
      <c r="DG53" s="1068"/>
      <c r="DH53" s="1069"/>
      <c r="DI53" s="1069"/>
      <c r="DJ53" s="1069"/>
      <c r="DK53" s="1070"/>
      <c r="DL53" s="1068"/>
      <c r="DM53" s="1069"/>
      <c r="DN53" s="1069"/>
      <c r="DO53" s="1069"/>
      <c r="DP53" s="1070"/>
      <c r="DQ53" s="1068"/>
      <c r="DR53" s="1069"/>
      <c r="DS53" s="1069"/>
      <c r="DT53" s="1069"/>
      <c r="DU53" s="1070"/>
      <c r="DV53" s="1071"/>
      <c r="DW53" s="1072"/>
      <c r="DX53" s="1072"/>
      <c r="DY53" s="1072"/>
      <c r="DZ53" s="1073"/>
      <c r="EA53" s="247"/>
    </row>
    <row r="54" spans="1:131" s="248" customFormat="1" ht="26.25" customHeight="1" x14ac:dyDescent="0.25">
      <c r="A54" s="262">
        <v>
27</v>
      </c>
      <c r="B54" s="1116"/>
      <c r="C54" s="1117"/>
      <c r="D54" s="1117"/>
      <c r="E54" s="1117"/>
      <c r="F54" s="1117"/>
      <c r="G54" s="1117"/>
      <c r="H54" s="1117"/>
      <c r="I54" s="1117"/>
      <c r="J54" s="1117"/>
      <c r="K54" s="1117"/>
      <c r="L54" s="1117"/>
      <c r="M54" s="1117"/>
      <c r="N54" s="1117"/>
      <c r="O54" s="1117"/>
      <c r="P54" s="1118"/>
      <c r="Q54" s="1119"/>
      <c r="R54" s="1102"/>
      <c r="S54" s="1102"/>
      <c r="T54" s="1102"/>
      <c r="U54" s="1102"/>
      <c r="V54" s="1102"/>
      <c r="W54" s="1102"/>
      <c r="X54" s="1102"/>
      <c r="Y54" s="1102"/>
      <c r="Z54" s="1102"/>
      <c r="AA54" s="1102"/>
      <c r="AB54" s="1102"/>
      <c r="AC54" s="1102"/>
      <c r="AD54" s="1102"/>
      <c r="AE54" s="1120"/>
      <c r="AF54" s="1098"/>
      <c r="AG54" s="1099"/>
      <c r="AH54" s="1099"/>
      <c r="AI54" s="1099"/>
      <c r="AJ54" s="1100"/>
      <c r="AK54" s="1101"/>
      <c r="AL54" s="1102"/>
      <c r="AM54" s="1102"/>
      <c r="AN54" s="1102"/>
      <c r="AO54" s="1102"/>
      <c r="AP54" s="1102"/>
      <c r="AQ54" s="1102"/>
      <c r="AR54" s="1102"/>
      <c r="AS54" s="1102"/>
      <c r="AT54" s="1102"/>
      <c r="AU54" s="1102"/>
      <c r="AV54" s="1102"/>
      <c r="AW54" s="1102"/>
      <c r="AX54" s="1102"/>
      <c r="AY54" s="1102"/>
      <c r="AZ54" s="1103"/>
      <c r="BA54" s="1103"/>
      <c r="BB54" s="1103"/>
      <c r="BC54" s="1103"/>
      <c r="BD54" s="1103"/>
      <c r="BE54" s="1111"/>
      <c r="BF54" s="1111"/>
      <c r="BG54" s="1111"/>
      <c r="BH54" s="1111"/>
      <c r="BI54" s="1112"/>
      <c r="BJ54" s="253"/>
      <c r="BK54" s="253"/>
      <c r="BL54" s="253"/>
      <c r="BM54" s="253"/>
      <c r="BN54" s="253"/>
      <c r="BO54" s="266"/>
      <c r="BP54" s="266"/>
      <c r="BQ54" s="263">
        <v>
48</v>
      </c>
      <c r="BR54" s="264"/>
      <c r="BS54" s="1093"/>
      <c r="BT54" s="1094"/>
      <c r="BU54" s="1094"/>
      <c r="BV54" s="1094"/>
      <c r="BW54" s="1094"/>
      <c r="BX54" s="1094"/>
      <c r="BY54" s="1094"/>
      <c r="BZ54" s="1094"/>
      <c r="CA54" s="1094"/>
      <c r="CB54" s="1094"/>
      <c r="CC54" s="1094"/>
      <c r="CD54" s="1094"/>
      <c r="CE54" s="1094"/>
      <c r="CF54" s="1094"/>
      <c r="CG54" s="1095"/>
      <c r="CH54" s="1068"/>
      <c r="CI54" s="1069"/>
      <c r="CJ54" s="1069"/>
      <c r="CK54" s="1069"/>
      <c r="CL54" s="1070"/>
      <c r="CM54" s="1068"/>
      <c r="CN54" s="1069"/>
      <c r="CO54" s="1069"/>
      <c r="CP54" s="1069"/>
      <c r="CQ54" s="1070"/>
      <c r="CR54" s="1068"/>
      <c r="CS54" s="1069"/>
      <c r="CT54" s="1069"/>
      <c r="CU54" s="1069"/>
      <c r="CV54" s="1070"/>
      <c r="CW54" s="1068"/>
      <c r="CX54" s="1069"/>
      <c r="CY54" s="1069"/>
      <c r="CZ54" s="1069"/>
      <c r="DA54" s="1070"/>
      <c r="DB54" s="1068"/>
      <c r="DC54" s="1069"/>
      <c r="DD54" s="1069"/>
      <c r="DE54" s="1069"/>
      <c r="DF54" s="1070"/>
      <c r="DG54" s="1068"/>
      <c r="DH54" s="1069"/>
      <c r="DI54" s="1069"/>
      <c r="DJ54" s="1069"/>
      <c r="DK54" s="1070"/>
      <c r="DL54" s="1068"/>
      <c r="DM54" s="1069"/>
      <c r="DN54" s="1069"/>
      <c r="DO54" s="1069"/>
      <c r="DP54" s="1070"/>
      <c r="DQ54" s="1068"/>
      <c r="DR54" s="1069"/>
      <c r="DS54" s="1069"/>
      <c r="DT54" s="1069"/>
      <c r="DU54" s="1070"/>
      <c r="DV54" s="1071"/>
      <c r="DW54" s="1072"/>
      <c r="DX54" s="1072"/>
      <c r="DY54" s="1072"/>
      <c r="DZ54" s="1073"/>
      <c r="EA54" s="247"/>
    </row>
    <row r="55" spans="1:131" s="248" customFormat="1" ht="26.25" customHeight="1" x14ac:dyDescent="0.25">
      <c r="A55" s="262">
        <v>
28</v>
      </c>
      <c r="B55" s="1116"/>
      <c r="C55" s="1117"/>
      <c r="D55" s="1117"/>
      <c r="E55" s="1117"/>
      <c r="F55" s="1117"/>
      <c r="G55" s="1117"/>
      <c r="H55" s="1117"/>
      <c r="I55" s="1117"/>
      <c r="J55" s="1117"/>
      <c r="K55" s="1117"/>
      <c r="L55" s="1117"/>
      <c r="M55" s="1117"/>
      <c r="N55" s="1117"/>
      <c r="O55" s="1117"/>
      <c r="P55" s="1118"/>
      <c r="Q55" s="1119"/>
      <c r="R55" s="1102"/>
      <c r="S55" s="1102"/>
      <c r="T55" s="1102"/>
      <c r="U55" s="1102"/>
      <c r="V55" s="1102"/>
      <c r="W55" s="1102"/>
      <c r="X55" s="1102"/>
      <c r="Y55" s="1102"/>
      <c r="Z55" s="1102"/>
      <c r="AA55" s="1102"/>
      <c r="AB55" s="1102"/>
      <c r="AC55" s="1102"/>
      <c r="AD55" s="1102"/>
      <c r="AE55" s="1120"/>
      <c r="AF55" s="1098"/>
      <c r="AG55" s="1099"/>
      <c r="AH55" s="1099"/>
      <c r="AI55" s="1099"/>
      <c r="AJ55" s="1100"/>
      <c r="AK55" s="1101"/>
      <c r="AL55" s="1102"/>
      <c r="AM55" s="1102"/>
      <c r="AN55" s="1102"/>
      <c r="AO55" s="1102"/>
      <c r="AP55" s="1102"/>
      <c r="AQ55" s="1102"/>
      <c r="AR55" s="1102"/>
      <c r="AS55" s="1102"/>
      <c r="AT55" s="1102"/>
      <c r="AU55" s="1102"/>
      <c r="AV55" s="1102"/>
      <c r="AW55" s="1102"/>
      <c r="AX55" s="1102"/>
      <c r="AY55" s="1102"/>
      <c r="AZ55" s="1103"/>
      <c r="BA55" s="1103"/>
      <c r="BB55" s="1103"/>
      <c r="BC55" s="1103"/>
      <c r="BD55" s="1103"/>
      <c r="BE55" s="1111"/>
      <c r="BF55" s="1111"/>
      <c r="BG55" s="1111"/>
      <c r="BH55" s="1111"/>
      <c r="BI55" s="1112"/>
      <c r="BJ55" s="253"/>
      <c r="BK55" s="253"/>
      <c r="BL55" s="253"/>
      <c r="BM55" s="253"/>
      <c r="BN55" s="253"/>
      <c r="BO55" s="266"/>
      <c r="BP55" s="266"/>
      <c r="BQ55" s="263">
        <v>
49</v>
      </c>
      <c r="BR55" s="264"/>
      <c r="BS55" s="1093"/>
      <c r="BT55" s="1094"/>
      <c r="BU55" s="1094"/>
      <c r="BV55" s="1094"/>
      <c r="BW55" s="1094"/>
      <c r="BX55" s="1094"/>
      <c r="BY55" s="1094"/>
      <c r="BZ55" s="1094"/>
      <c r="CA55" s="1094"/>
      <c r="CB55" s="1094"/>
      <c r="CC55" s="1094"/>
      <c r="CD55" s="1094"/>
      <c r="CE55" s="1094"/>
      <c r="CF55" s="1094"/>
      <c r="CG55" s="1095"/>
      <c r="CH55" s="1068"/>
      <c r="CI55" s="1069"/>
      <c r="CJ55" s="1069"/>
      <c r="CK55" s="1069"/>
      <c r="CL55" s="1070"/>
      <c r="CM55" s="1068"/>
      <c r="CN55" s="1069"/>
      <c r="CO55" s="1069"/>
      <c r="CP55" s="1069"/>
      <c r="CQ55" s="1070"/>
      <c r="CR55" s="1068"/>
      <c r="CS55" s="1069"/>
      <c r="CT55" s="1069"/>
      <c r="CU55" s="1069"/>
      <c r="CV55" s="1070"/>
      <c r="CW55" s="1068"/>
      <c r="CX55" s="1069"/>
      <c r="CY55" s="1069"/>
      <c r="CZ55" s="1069"/>
      <c r="DA55" s="1070"/>
      <c r="DB55" s="1068"/>
      <c r="DC55" s="1069"/>
      <c r="DD55" s="1069"/>
      <c r="DE55" s="1069"/>
      <c r="DF55" s="1070"/>
      <c r="DG55" s="1068"/>
      <c r="DH55" s="1069"/>
      <c r="DI55" s="1069"/>
      <c r="DJ55" s="1069"/>
      <c r="DK55" s="1070"/>
      <c r="DL55" s="1068"/>
      <c r="DM55" s="1069"/>
      <c r="DN55" s="1069"/>
      <c r="DO55" s="1069"/>
      <c r="DP55" s="1070"/>
      <c r="DQ55" s="1068"/>
      <c r="DR55" s="1069"/>
      <c r="DS55" s="1069"/>
      <c r="DT55" s="1069"/>
      <c r="DU55" s="1070"/>
      <c r="DV55" s="1071"/>
      <c r="DW55" s="1072"/>
      <c r="DX55" s="1072"/>
      <c r="DY55" s="1072"/>
      <c r="DZ55" s="1073"/>
      <c r="EA55" s="247"/>
    </row>
    <row r="56" spans="1:131" s="248" customFormat="1" ht="26.25" customHeight="1" x14ac:dyDescent="0.25">
      <c r="A56" s="262">
        <v>
29</v>
      </c>
      <c r="B56" s="1116"/>
      <c r="C56" s="1117"/>
      <c r="D56" s="1117"/>
      <c r="E56" s="1117"/>
      <c r="F56" s="1117"/>
      <c r="G56" s="1117"/>
      <c r="H56" s="1117"/>
      <c r="I56" s="1117"/>
      <c r="J56" s="1117"/>
      <c r="K56" s="1117"/>
      <c r="L56" s="1117"/>
      <c r="M56" s="1117"/>
      <c r="N56" s="1117"/>
      <c r="O56" s="1117"/>
      <c r="P56" s="1118"/>
      <c r="Q56" s="1119"/>
      <c r="R56" s="1102"/>
      <c r="S56" s="1102"/>
      <c r="T56" s="1102"/>
      <c r="U56" s="1102"/>
      <c r="V56" s="1102"/>
      <c r="W56" s="1102"/>
      <c r="X56" s="1102"/>
      <c r="Y56" s="1102"/>
      <c r="Z56" s="1102"/>
      <c r="AA56" s="1102"/>
      <c r="AB56" s="1102"/>
      <c r="AC56" s="1102"/>
      <c r="AD56" s="1102"/>
      <c r="AE56" s="1120"/>
      <c r="AF56" s="1098"/>
      <c r="AG56" s="1099"/>
      <c r="AH56" s="1099"/>
      <c r="AI56" s="1099"/>
      <c r="AJ56" s="1100"/>
      <c r="AK56" s="1101"/>
      <c r="AL56" s="1102"/>
      <c r="AM56" s="1102"/>
      <c r="AN56" s="1102"/>
      <c r="AO56" s="1102"/>
      <c r="AP56" s="1102"/>
      <c r="AQ56" s="1102"/>
      <c r="AR56" s="1102"/>
      <c r="AS56" s="1102"/>
      <c r="AT56" s="1102"/>
      <c r="AU56" s="1102"/>
      <c r="AV56" s="1102"/>
      <c r="AW56" s="1102"/>
      <c r="AX56" s="1102"/>
      <c r="AY56" s="1102"/>
      <c r="AZ56" s="1103"/>
      <c r="BA56" s="1103"/>
      <c r="BB56" s="1103"/>
      <c r="BC56" s="1103"/>
      <c r="BD56" s="1103"/>
      <c r="BE56" s="1111"/>
      <c r="BF56" s="1111"/>
      <c r="BG56" s="1111"/>
      <c r="BH56" s="1111"/>
      <c r="BI56" s="1112"/>
      <c r="BJ56" s="253"/>
      <c r="BK56" s="253"/>
      <c r="BL56" s="253"/>
      <c r="BM56" s="253"/>
      <c r="BN56" s="253"/>
      <c r="BO56" s="266"/>
      <c r="BP56" s="266"/>
      <c r="BQ56" s="263">
        <v>
50</v>
      </c>
      <c r="BR56" s="264"/>
      <c r="BS56" s="1093"/>
      <c r="BT56" s="1094"/>
      <c r="BU56" s="1094"/>
      <c r="BV56" s="1094"/>
      <c r="BW56" s="1094"/>
      <c r="BX56" s="1094"/>
      <c r="BY56" s="1094"/>
      <c r="BZ56" s="1094"/>
      <c r="CA56" s="1094"/>
      <c r="CB56" s="1094"/>
      <c r="CC56" s="1094"/>
      <c r="CD56" s="1094"/>
      <c r="CE56" s="1094"/>
      <c r="CF56" s="1094"/>
      <c r="CG56" s="1095"/>
      <c r="CH56" s="1068"/>
      <c r="CI56" s="1069"/>
      <c r="CJ56" s="1069"/>
      <c r="CK56" s="1069"/>
      <c r="CL56" s="1070"/>
      <c r="CM56" s="1068"/>
      <c r="CN56" s="1069"/>
      <c r="CO56" s="1069"/>
      <c r="CP56" s="1069"/>
      <c r="CQ56" s="1070"/>
      <c r="CR56" s="1068"/>
      <c r="CS56" s="1069"/>
      <c r="CT56" s="1069"/>
      <c r="CU56" s="1069"/>
      <c r="CV56" s="1070"/>
      <c r="CW56" s="1068"/>
      <c r="CX56" s="1069"/>
      <c r="CY56" s="1069"/>
      <c r="CZ56" s="1069"/>
      <c r="DA56" s="1070"/>
      <c r="DB56" s="1068"/>
      <c r="DC56" s="1069"/>
      <c r="DD56" s="1069"/>
      <c r="DE56" s="1069"/>
      <c r="DF56" s="1070"/>
      <c r="DG56" s="1068"/>
      <c r="DH56" s="1069"/>
      <c r="DI56" s="1069"/>
      <c r="DJ56" s="1069"/>
      <c r="DK56" s="1070"/>
      <c r="DL56" s="1068"/>
      <c r="DM56" s="1069"/>
      <c r="DN56" s="1069"/>
      <c r="DO56" s="1069"/>
      <c r="DP56" s="1070"/>
      <c r="DQ56" s="1068"/>
      <c r="DR56" s="1069"/>
      <c r="DS56" s="1069"/>
      <c r="DT56" s="1069"/>
      <c r="DU56" s="1070"/>
      <c r="DV56" s="1071"/>
      <c r="DW56" s="1072"/>
      <c r="DX56" s="1072"/>
      <c r="DY56" s="1072"/>
      <c r="DZ56" s="1073"/>
      <c r="EA56" s="247"/>
    </row>
    <row r="57" spans="1:131" s="248" customFormat="1" ht="26.25" customHeight="1" x14ac:dyDescent="0.25">
      <c r="A57" s="262">
        <v>
30</v>
      </c>
      <c r="B57" s="1116"/>
      <c r="C57" s="1117"/>
      <c r="D57" s="1117"/>
      <c r="E57" s="1117"/>
      <c r="F57" s="1117"/>
      <c r="G57" s="1117"/>
      <c r="H57" s="1117"/>
      <c r="I57" s="1117"/>
      <c r="J57" s="1117"/>
      <c r="K57" s="1117"/>
      <c r="L57" s="1117"/>
      <c r="M57" s="1117"/>
      <c r="N57" s="1117"/>
      <c r="O57" s="1117"/>
      <c r="P57" s="1118"/>
      <c r="Q57" s="1119"/>
      <c r="R57" s="1102"/>
      <c r="S57" s="1102"/>
      <c r="T57" s="1102"/>
      <c r="U57" s="1102"/>
      <c r="V57" s="1102"/>
      <c r="W57" s="1102"/>
      <c r="X57" s="1102"/>
      <c r="Y57" s="1102"/>
      <c r="Z57" s="1102"/>
      <c r="AA57" s="1102"/>
      <c r="AB57" s="1102"/>
      <c r="AC57" s="1102"/>
      <c r="AD57" s="1102"/>
      <c r="AE57" s="1120"/>
      <c r="AF57" s="1098"/>
      <c r="AG57" s="1099"/>
      <c r="AH57" s="1099"/>
      <c r="AI57" s="1099"/>
      <c r="AJ57" s="1100"/>
      <c r="AK57" s="1101"/>
      <c r="AL57" s="1102"/>
      <c r="AM57" s="1102"/>
      <c r="AN57" s="1102"/>
      <c r="AO57" s="1102"/>
      <c r="AP57" s="1102"/>
      <c r="AQ57" s="1102"/>
      <c r="AR57" s="1102"/>
      <c r="AS57" s="1102"/>
      <c r="AT57" s="1102"/>
      <c r="AU57" s="1102"/>
      <c r="AV57" s="1102"/>
      <c r="AW57" s="1102"/>
      <c r="AX57" s="1102"/>
      <c r="AY57" s="1102"/>
      <c r="AZ57" s="1103"/>
      <c r="BA57" s="1103"/>
      <c r="BB57" s="1103"/>
      <c r="BC57" s="1103"/>
      <c r="BD57" s="1103"/>
      <c r="BE57" s="1111"/>
      <c r="BF57" s="1111"/>
      <c r="BG57" s="1111"/>
      <c r="BH57" s="1111"/>
      <c r="BI57" s="1112"/>
      <c r="BJ57" s="253"/>
      <c r="BK57" s="253"/>
      <c r="BL57" s="253"/>
      <c r="BM57" s="253"/>
      <c r="BN57" s="253"/>
      <c r="BO57" s="266"/>
      <c r="BP57" s="266"/>
      <c r="BQ57" s="263">
        <v>
51</v>
      </c>
      <c r="BR57" s="264"/>
      <c r="BS57" s="1093"/>
      <c r="BT57" s="1094"/>
      <c r="BU57" s="1094"/>
      <c r="BV57" s="1094"/>
      <c r="BW57" s="1094"/>
      <c r="BX57" s="1094"/>
      <c r="BY57" s="1094"/>
      <c r="BZ57" s="1094"/>
      <c r="CA57" s="1094"/>
      <c r="CB57" s="1094"/>
      <c r="CC57" s="1094"/>
      <c r="CD57" s="1094"/>
      <c r="CE57" s="1094"/>
      <c r="CF57" s="1094"/>
      <c r="CG57" s="1095"/>
      <c r="CH57" s="1068"/>
      <c r="CI57" s="1069"/>
      <c r="CJ57" s="1069"/>
      <c r="CK57" s="1069"/>
      <c r="CL57" s="1070"/>
      <c r="CM57" s="1068"/>
      <c r="CN57" s="1069"/>
      <c r="CO57" s="1069"/>
      <c r="CP57" s="1069"/>
      <c r="CQ57" s="1070"/>
      <c r="CR57" s="1068"/>
      <c r="CS57" s="1069"/>
      <c r="CT57" s="1069"/>
      <c r="CU57" s="1069"/>
      <c r="CV57" s="1070"/>
      <c r="CW57" s="1068"/>
      <c r="CX57" s="1069"/>
      <c r="CY57" s="1069"/>
      <c r="CZ57" s="1069"/>
      <c r="DA57" s="1070"/>
      <c r="DB57" s="1068"/>
      <c r="DC57" s="1069"/>
      <c r="DD57" s="1069"/>
      <c r="DE57" s="1069"/>
      <c r="DF57" s="1070"/>
      <c r="DG57" s="1068"/>
      <c r="DH57" s="1069"/>
      <c r="DI57" s="1069"/>
      <c r="DJ57" s="1069"/>
      <c r="DK57" s="1070"/>
      <c r="DL57" s="1068"/>
      <c r="DM57" s="1069"/>
      <c r="DN57" s="1069"/>
      <c r="DO57" s="1069"/>
      <c r="DP57" s="1070"/>
      <c r="DQ57" s="1068"/>
      <c r="DR57" s="1069"/>
      <c r="DS57" s="1069"/>
      <c r="DT57" s="1069"/>
      <c r="DU57" s="1070"/>
      <c r="DV57" s="1071"/>
      <c r="DW57" s="1072"/>
      <c r="DX57" s="1072"/>
      <c r="DY57" s="1072"/>
      <c r="DZ57" s="1073"/>
      <c r="EA57" s="247"/>
    </row>
    <row r="58" spans="1:131" s="248" customFormat="1" ht="26.25" customHeight="1" x14ac:dyDescent="0.25">
      <c r="A58" s="262">
        <v>
31</v>
      </c>
      <c r="B58" s="1116"/>
      <c r="C58" s="1117"/>
      <c r="D58" s="1117"/>
      <c r="E58" s="1117"/>
      <c r="F58" s="1117"/>
      <c r="G58" s="1117"/>
      <c r="H58" s="1117"/>
      <c r="I58" s="1117"/>
      <c r="J58" s="1117"/>
      <c r="K58" s="1117"/>
      <c r="L58" s="1117"/>
      <c r="M58" s="1117"/>
      <c r="N58" s="1117"/>
      <c r="O58" s="1117"/>
      <c r="P58" s="1118"/>
      <c r="Q58" s="1119"/>
      <c r="R58" s="1102"/>
      <c r="S58" s="1102"/>
      <c r="T58" s="1102"/>
      <c r="U58" s="1102"/>
      <c r="V58" s="1102"/>
      <c r="W58" s="1102"/>
      <c r="X58" s="1102"/>
      <c r="Y58" s="1102"/>
      <c r="Z58" s="1102"/>
      <c r="AA58" s="1102"/>
      <c r="AB58" s="1102"/>
      <c r="AC58" s="1102"/>
      <c r="AD58" s="1102"/>
      <c r="AE58" s="1120"/>
      <c r="AF58" s="1098"/>
      <c r="AG58" s="1099"/>
      <c r="AH58" s="1099"/>
      <c r="AI58" s="1099"/>
      <c r="AJ58" s="1100"/>
      <c r="AK58" s="1101"/>
      <c r="AL58" s="1102"/>
      <c r="AM58" s="1102"/>
      <c r="AN58" s="1102"/>
      <c r="AO58" s="1102"/>
      <c r="AP58" s="1102"/>
      <c r="AQ58" s="1102"/>
      <c r="AR58" s="1102"/>
      <c r="AS58" s="1102"/>
      <c r="AT58" s="1102"/>
      <c r="AU58" s="1102"/>
      <c r="AV58" s="1102"/>
      <c r="AW58" s="1102"/>
      <c r="AX58" s="1102"/>
      <c r="AY58" s="1102"/>
      <c r="AZ58" s="1103"/>
      <c r="BA58" s="1103"/>
      <c r="BB58" s="1103"/>
      <c r="BC58" s="1103"/>
      <c r="BD58" s="1103"/>
      <c r="BE58" s="1111"/>
      <c r="BF58" s="1111"/>
      <c r="BG58" s="1111"/>
      <c r="BH58" s="1111"/>
      <c r="BI58" s="1112"/>
      <c r="BJ58" s="253"/>
      <c r="BK58" s="253"/>
      <c r="BL58" s="253"/>
      <c r="BM58" s="253"/>
      <c r="BN58" s="253"/>
      <c r="BO58" s="266"/>
      <c r="BP58" s="266"/>
      <c r="BQ58" s="263">
        <v>
52</v>
      </c>
      <c r="BR58" s="264"/>
      <c r="BS58" s="1093"/>
      <c r="BT58" s="1094"/>
      <c r="BU58" s="1094"/>
      <c r="BV58" s="1094"/>
      <c r="BW58" s="1094"/>
      <c r="BX58" s="1094"/>
      <c r="BY58" s="1094"/>
      <c r="BZ58" s="1094"/>
      <c r="CA58" s="1094"/>
      <c r="CB58" s="1094"/>
      <c r="CC58" s="1094"/>
      <c r="CD58" s="1094"/>
      <c r="CE58" s="1094"/>
      <c r="CF58" s="1094"/>
      <c r="CG58" s="1095"/>
      <c r="CH58" s="1068"/>
      <c r="CI58" s="1069"/>
      <c r="CJ58" s="1069"/>
      <c r="CK58" s="1069"/>
      <c r="CL58" s="1070"/>
      <c r="CM58" s="1068"/>
      <c r="CN58" s="1069"/>
      <c r="CO58" s="1069"/>
      <c r="CP58" s="1069"/>
      <c r="CQ58" s="1070"/>
      <c r="CR58" s="1068"/>
      <c r="CS58" s="1069"/>
      <c r="CT58" s="1069"/>
      <c r="CU58" s="1069"/>
      <c r="CV58" s="1070"/>
      <c r="CW58" s="1068"/>
      <c r="CX58" s="1069"/>
      <c r="CY58" s="1069"/>
      <c r="CZ58" s="1069"/>
      <c r="DA58" s="1070"/>
      <c r="DB58" s="1068"/>
      <c r="DC58" s="1069"/>
      <c r="DD58" s="1069"/>
      <c r="DE58" s="1069"/>
      <c r="DF58" s="1070"/>
      <c r="DG58" s="1068"/>
      <c r="DH58" s="1069"/>
      <c r="DI58" s="1069"/>
      <c r="DJ58" s="1069"/>
      <c r="DK58" s="1070"/>
      <c r="DL58" s="1068"/>
      <c r="DM58" s="1069"/>
      <c r="DN58" s="1069"/>
      <c r="DO58" s="1069"/>
      <c r="DP58" s="1070"/>
      <c r="DQ58" s="1068"/>
      <c r="DR58" s="1069"/>
      <c r="DS58" s="1069"/>
      <c r="DT58" s="1069"/>
      <c r="DU58" s="1070"/>
      <c r="DV58" s="1071"/>
      <c r="DW58" s="1072"/>
      <c r="DX58" s="1072"/>
      <c r="DY58" s="1072"/>
      <c r="DZ58" s="1073"/>
      <c r="EA58" s="247"/>
    </row>
    <row r="59" spans="1:131" s="248" customFormat="1" ht="26.25" customHeight="1" x14ac:dyDescent="0.25">
      <c r="A59" s="262">
        <v>
32</v>
      </c>
      <c r="B59" s="1116"/>
      <c r="C59" s="1117"/>
      <c r="D59" s="1117"/>
      <c r="E59" s="1117"/>
      <c r="F59" s="1117"/>
      <c r="G59" s="1117"/>
      <c r="H59" s="1117"/>
      <c r="I59" s="1117"/>
      <c r="J59" s="1117"/>
      <c r="K59" s="1117"/>
      <c r="L59" s="1117"/>
      <c r="M59" s="1117"/>
      <c r="N59" s="1117"/>
      <c r="O59" s="1117"/>
      <c r="P59" s="1118"/>
      <c r="Q59" s="1119"/>
      <c r="R59" s="1102"/>
      <c r="S59" s="1102"/>
      <c r="T59" s="1102"/>
      <c r="U59" s="1102"/>
      <c r="V59" s="1102"/>
      <c r="W59" s="1102"/>
      <c r="X59" s="1102"/>
      <c r="Y59" s="1102"/>
      <c r="Z59" s="1102"/>
      <c r="AA59" s="1102"/>
      <c r="AB59" s="1102"/>
      <c r="AC59" s="1102"/>
      <c r="AD59" s="1102"/>
      <c r="AE59" s="1120"/>
      <c r="AF59" s="1098"/>
      <c r="AG59" s="1099"/>
      <c r="AH59" s="1099"/>
      <c r="AI59" s="1099"/>
      <c r="AJ59" s="1100"/>
      <c r="AK59" s="1101"/>
      <c r="AL59" s="1102"/>
      <c r="AM59" s="1102"/>
      <c r="AN59" s="1102"/>
      <c r="AO59" s="1102"/>
      <c r="AP59" s="1102"/>
      <c r="AQ59" s="1102"/>
      <c r="AR59" s="1102"/>
      <c r="AS59" s="1102"/>
      <c r="AT59" s="1102"/>
      <c r="AU59" s="1102"/>
      <c r="AV59" s="1102"/>
      <c r="AW59" s="1102"/>
      <c r="AX59" s="1102"/>
      <c r="AY59" s="1102"/>
      <c r="AZ59" s="1103"/>
      <c r="BA59" s="1103"/>
      <c r="BB59" s="1103"/>
      <c r="BC59" s="1103"/>
      <c r="BD59" s="1103"/>
      <c r="BE59" s="1111"/>
      <c r="BF59" s="1111"/>
      <c r="BG59" s="1111"/>
      <c r="BH59" s="1111"/>
      <c r="BI59" s="1112"/>
      <c r="BJ59" s="253"/>
      <c r="BK59" s="253"/>
      <c r="BL59" s="253"/>
      <c r="BM59" s="253"/>
      <c r="BN59" s="253"/>
      <c r="BO59" s="266"/>
      <c r="BP59" s="266"/>
      <c r="BQ59" s="263">
        <v>
53</v>
      </c>
      <c r="BR59" s="264"/>
      <c r="BS59" s="1093"/>
      <c r="BT59" s="1094"/>
      <c r="BU59" s="1094"/>
      <c r="BV59" s="1094"/>
      <c r="BW59" s="1094"/>
      <c r="BX59" s="1094"/>
      <c r="BY59" s="1094"/>
      <c r="BZ59" s="1094"/>
      <c r="CA59" s="1094"/>
      <c r="CB59" s="1094"/>
      <c r="CC59" s="1094"/>
      <c r="CD59" s="1094"/>
      <c r="CE59" s="1094"/>
      <c r="CF59" s="1094"/>
      <c r="CG59" s="1095"/>
      <c r="CH59" s="1068"/>
      <c r="CI59" s="1069"/>
      <c r="CJ59" s="1069"/>
      <c r="CK59" s="1069"/>
      <c r="CL59" s="1070"/>
      <c r="CM59" s="1068"/>
      <c r="CN59" s="1069"/>
      <c r="CO59" s="1069"/>
      <c r="CP59" s="1069"/>
      <c r="CQ59" s="1070"/>
      <c r="CR59" s="1068"/>
      <c r="CS59" s="1069"/>
      <c r="CT59" s="1069"/>
      <c r="CU59" s="1069"/>
      <c r="CV59" s="1070"/>
      <c r="CW59" s="1068"/>
      <c r="CX59" s="1069"/>
      <c r="CY59" s="1069"/>
      <c r="CZ59" s="1069"/>
      <c r="DA59" s="1070"/>
      <c r="DB59" s="1068"/>
      <c r="DC59" s="1069"/>
      <c r="DD59" s="1069"/>
      <c r="DE59" s="1069"/>
      <c r="DF59" s="1070"/>
      <c r="DG59" s="1068"/>
      <c r="DH59" s="1069"/>
      <c r="DI59" s="1069"/>
      <c r="DJ59" s="1069"/>
      <c r="DK59" s="1070"/>
      <c r="DL59" s="1068"/>
      <c r="DM59" s="1069"/>
      <c r="DN59" s="1069"/>
      <c r="DO59" s="1069"/>
      <c r="DP59" s="1070"/>
      <c r="DQ59" s="1068"/>
      <c r="DR59" s="1069"/>
      <c r="DS59" s="1069"/>
      <c r="DT59" s="1069"/>
      <c r="DU59" s="1070"/>
      <c r="DV59" s="1071"/>
      <c r="DW59" s="1072"/>
      <c r="DX59" s="1072"/>
      <c r="DY59" s="1072"/>
      <c r="DZ59" s="1073"/>
      <c r="EA59" s="247"/>
    </row>
    <row r="60" spans="1:131" s="248" customFormat="1" ht="26.25" customHeight="1" x14ac:dyDescent="0.25">
      <c r="A60" s="262">
        <v>
33</v>
      </c>
      <c r="B60" s="1116"/>
      <c r="C60" s="1117"/>
      <c r="D60" s="1117"/>
      <c r="E60" s="1117"/>
      <c r="F60" s="1117"/>
      <c r="G60" s="1117"/>
      <c r="H60" s="1117"/>
      <c r="I60" s="1117"/>
      <c r="J60" s="1117"/>
      <c r="K60" s="1117"/>
      <c r="L60" s="1117"/>
      <c r="M60" s="1117"/>
      <c r="N60" s="1117"/>
      <c r="O60" s="1117"/>
      <c r="P60" s="1118"/>
      <c r="Q60" s="1119"/>
      <c r="R60" s="1102"/>
      <c r="S60" s="1102"/>
      <c r="T60" s="1102"/>
      <c r="U60" s="1102"/>
      <c r="V60" s="1102"/>
      <c r="W60" s="1102"/>
      <c r="X60" s="1102"/>
      <c r="Y60" s="1102"/>
      <c r="Z60" s="1102"/>
      <c r="AA60" s="1102"/>
      <c r="AB60" s="1102"/>
      <c r="AC60" s="1102"/>
      <c r="AD60" s="1102"/>
      <c r="AE60" s="1120"/>
      <c r="AF60" s="1098"/>
      <c r="AG60" s="1099"/>
      <c r="AH60" s="1099"/>
      <c r="AI60" s="1099"/>
      <c r="AJ60" s="1100"/>
      <c r="AK60" s="1101"/>
      <c r="AL60" s="1102"/>
      <c r="AM60" s="1102"/>
      <c r="AN60" s="1102"/>
      <c r="AO60" s="1102"/>
      <c r="AP60" s="1102"/>
      <c r="AQ60" s="1102"/>
      <c r="AR60" s="1102"/>
      <c r="AS60" s="1102"/>
      <c r="AT60" s="1102"/>
      <c r="AU60" s="1102"/>
      <c r="AV60" s="1102"/>
      <c r="AW60" s="1102"/>
      <c r="AX60" s="1102"/>
      <c r="AY60" s="1102"/>
      <c r="AZ60" s="1103"/>
      <c r="BA60" s="1103"/>
      <c r="BB60" s="1103"/>
      <c r="BC60" s="1103"/>
      <c r="BD60" s="1103"/>
      <c r="BE60" s="1111"/>
      <c r="BF60" s="1111"/>
      <c r="BG60" s="1111"/>
      <c r="BH60" s="1111"/>
      <c r="BI60" s="1112"/>
      <c r="BJ60" s="253"/>
      <c r="BK60" s="253"/>
      <c r="BL60" s="253"/>
      <c r="BM60" s="253"/>
      <c r="BN60" s="253"/>
      <c r="BO60" s="266"/>
      <c r="BP60" s="266"/>
      <c r="BQ60" s="263">
        <v>
54</v>
      </c>
      <c r="BR60" s="264"/>
      <c r="BS60" s="1093"/>
      <c r="BT60" s="1094"/>
      <c r="BU60" s="1094"/>
      <c r="BV60" s="1094"/>
      <c r="BW60" s="1094"/>
      <c r="BX60" s="1094"/>
      <c r="BY60" s="1094"/>
      <c r="BZ60" s="1094"/>
      <c r="CA60" s="1094"/>
      <c r="CB60" s="1094"/>
      <c r="CC60" s="1094"/>
      <c r="CD60" s="1094"/>
      <c r="CE60" s="1094"/>
      <c r="CF60" s="1094"/>
      <c r="CG60" s="1095"/>
      <c r="CH60" s="1068"/>
      <c r="CI60" s="1069"/>
      <c r="CJ60" s="1069"/>
      <c r="CK60" s="1069"/>
      <c r="CL60" s="1070"/>
      <c r="CM60" s="1068"/>
      <c r="CN60" s="1069"/>
      <c r="CO60" s="1069"/>
      <c r="CP60" s="1069"/>
      <c r="CQ60" s="1070"/>
      <c r="CR60" s="1068"/>
      <c r="CS60" s="1069"/>
      <c r="CT60" s="1069"/>
      <c r="CU60" s="1069"/>
      <c r="CV60" s="1070"/>
      <c r="CW60" s="1068"/>
      <c r="CX60" s="1069"/>
      <c r="CY60" s="1069"/>
      <c r="CZ60" s="1069"/>
      <c r="DA60" s="1070"/>
      <c r="DB60" s="1068"/>
      <c r="DC60" s="1069"/>
      <c r="DD60" s="1069"/>
      <c r="DE60" s="1069"/>
      <c r="DF60" s="1070"/>
      <c r="DG60" s="1068"/>
      <c r="DH60" s="1069"/>
      <c r="DI60" s="1069"/>
      <c r="DJ60" s="1069"/>
      <c r="DK60" s="1070"/>
      <c r="DL60" s="1068"/>
      <c r="DM60" s="1069"/>
      <c r="DN60" s="1069"/>
      <c r="DO60" s="1069"/>
      <c r="DP60" s="1070"/>
      <c r="DQ60" s="1068"/>
      <c r="DR60" s="1069"/>
      <c r="DS60" s="1069"/>
      <c r="DT60" s="1069"/>
      <c r="DU60" s="1070"/>
      <c r="DV60" s="1071"/>
      <c r="DW60" s="1072"/>
      <c r="DX60" s="1072"/>
      <c r="DY60" s="1072"/>
      <c r="DZ60" s="1073"/>
      <c r="EA60" s="247"/>
    </row>
    <row r="61" spans="1:131" s="248" customFormat="1" ht="26.25" customHeight="1" thickBot="1" x14ac:dyDescent="0.3">
      <c r="A61" s="262">
        <v>
34</v>
      </c>
      <c r="B61" s="1116"/>
      <c r="C61" s="1117"/>
      <c r="D61" s="1117"/>
      <c r="E61" s="1117"/>
      <c r="F61" s="1117"/>
      <c r="G61" s="1117"/>
      <c r="H61" s="1117"/>
      <c r="I61" s="1117"/>
      <c r="J61" s="1117"/>
      <c r="K61" s="1117"/>
      <c r="L61" s="1117"/>
      <c r="M61" s="1117"/>
      <c r="N61" s="1117"/>
      <c r="O61" s="1117"/>
      <c r="P61" s="1118"/>
      <c r="Q61" s="1119"/>
      <c r="R61" s="1102"/>
      <c r="S61" s="1102"/>
      <c r="T61" s="1102"/>
      <c r="U61" s="1102"/>
      <c r="V61" s="1102"/>
      <c r="W61" s="1102"/>
      <c r="X61" s="1102"/>
      <c r="Y61" s="1102"/>
      <c r="Z61" s="1102"/>
      <c r="AA61" s="1102"/>
      <c r="AB61" s="1102"/>
      <c r="AC61" s="1102"/>
      <c r="AD61" s="1102"/>
      <c r="AE61" s="1120"/>
      <c r="AF61" s="1098"/>
      <c r="AG61" s="1099"/>
      <c r="AH61" s="1099"/>
      <c r="AI61" s="1099"/>
      <c r="AJ61" s="1100"/>
      <c r="AK61" s="1101"/>
      <c r="AL61" s="1102"/>
      <c r="AM61" s="1102"/>
      <c r="AN61" s="1102"/>
      <c r="AO61" s="1102"/>
      <c r="AP61" s="1102"/>
      <c r="AQ61" s="1102"/>
      <c r="AR61" s="1102"/>
      <c r="AS61" s="1102"/>
      <c r="AT61" s="1102"/>
      <c r="AU61" s="1102"/>
      <c r="AV61" s="1102"/>
      <c r="AW61" s="1102"/>
      <c r="AX61" s="1102"/>
      <c r="AY61" s="1102"/>
      <c r="AZ61" s="1103"/>
      <c r="BA61" s="1103"/>
      <c r="BB61" s="1103"/>
      <c r="BC61" s="1103"/>
      <c r="BD61" s="1103"/>
      <c r="BE61" s="1111"/>
      <c r="BF61" s="1111"/>
      <c r="BG61" s="1111"/>
      <c r="BH61" s="1111"/>
      <c r="BI61" s="1112"/>
      <c r="BJ61" s="253"/>
      <c r="BK61" s="253"/>
      <c r="BL61" s="253"/>
      <c r="BM61" s="253"/>
      <c r="BN61" s="253"/>
      <c r="BO61" s="266"/>
      <c r="BP61" s="266"/>
      <c r="BQ61" s="263">
        <v>
55</v>
      </c>
      <c r="BR61" s="264"/>
      <c r="BS61" s="1093"/>
      <c r="BT61" s="1094"/>
      <c r="BU61" s="1094"/>
      <c r="BV61" s="1094"/>
      <c r="BW61" s="1094"/>
      <c r="BX61" s="1094"/>
      <c r="BY61" s="1094"/>
      <c r="BZ61" s="1094"/>
      <c r="CA61" s="1094"/>
      <c r="CB61" s="1094"/>
      <c r="CC61" s="1094"/>
      <c r="CD61" s="1094"/>
      <c r="CE61" s="1094"/>
      <c r="CF61" s="1094"/>
      <c r="CG61" s="1095"/>
      <c r="CH61" s="1068"/>
      <c r="CI61" s="1069"/>
      <c r="CJ61" s="1069"/>
      <c r="CK61" s="1069"/>
      <c r="CL61" s="1070"/>
      <c r="CM61" s="1068"/>
      <c r="CN61" s="1069"/>
      <c r="CO61" s="1069"/>
      <c r="CP61" s="1069"/>
      <c r="CQ61" s="1070"/>
      <c r="CR61" s="1068"/>
      <c r="CS61" s="1069"/>
      <c r="CT61" s="1069"/>
      <c r="CU61" s="1069"/>
      <c r="CV61" s="1070"/>
      <c r="CW61" s="1068"/>
      <c r="CX61" s="1069"/>
      <c r="CY61" s="1069"/>
      <c r="CZ61" s="1069"/>
      <c r="DA61" s="1070"/>
      <c r="DB61" s="1068"/>
      <c r="DC61" s="1069"/>
      <c r="DD61" s="1069"/>
      <c r="DE61" s="1069"/>
      <c r="DF61" s="1070"/>
      <c r="DG61" s="1068"/>
      <c r="DH61" s="1069"/>
      <c r="DI61" s="1069"/>
      <c r="DJ61" s="1069"/>
      <c r="DK61" s="1070"/>
      <c r="DL61" s="1068"/>
      <c r="DM61" s="1069"/>
      <c r="DN61" s="1069"/>
      <c r="DO61" s="1069"/>
      <c r="DP61" s="1070"/>
      <c r="DQ61" s="1068"/>
      <c r="DR61" s="1069"/>
      <c r="DS61" s="1069"/>
      <c r="DT61" s="1069"/>
      <c r="DU61" s="1070"/>
      <c r="DV61" s="1071"/>
      <c r="DW61" s="1072"/>
      <c r="DX61" s="1072"/>
      <c r="DY61" s="1072"/>
      <c r="DZ61" s="1073"/>
      <c r="EA61" s="247"/>
    </row>
    <row r="62" spans="1:131" s="248" customFormat="1" ht="26.25" customHeight="1" x14ac:dyDescent="0.25">
      <c r="A62" s="262">
        <v>
35</v>
      </c>
      <c r="B62" s="1116"/>
      <c r="C62" s="1117"/>
      <c r="D62" s="1117"/>
      <c r="E62" s="1117"/>
      <c r="F62" s="1117"/>
      <c r="G62" s="1117"/>
      <c r="H62" s="1117"/>
      <c r="I62" s="1117"/>
      <c r="J62" s="1117"/>
      <c r="K62" s="1117"/>
      <c r="L62" s="1117"/>
      <c r="M62" s="1117"/>
      <c r="N62" s="1117"/>
      <c r="O62" s="1117"/>
      <c r="P62" s="1118"/>
      <c r="Q62" s="1119"/>
      <c r="R62" s="1102"/>
      <c r="S62" s="1102"/>
      <c r="T62" s="1102"/>
      <c r="U62" s="1102"/>
      <c r="V62" s="1102"/>
      <c r="W62" s="1102"/>
      <c r="X62" s="1102"/>
      <c r="Y62" s="1102"/>
      <c r="Z62" s="1102"/>
      <c r="AA62" s="1102"/>
      <c r="AB62" s="1102"/>
      <c r="AC62" s="1102"/>
      <c r="AD62" s="1102"/>
      <c r="AE62" s="1120"/>
      <c r="AF62" s="1098"/>
      <c r="AG62" s="1099"/>
      <c r="AH62" s="1099"/>
      <c r="AI62" s="1099"/>
      <c r="AJ62" s="1100"/>
      <c r="AK62" s="1101"/>
      <c r="AL62" s="1102"/>
      <c r="AM62" s="1102"/>
      <c r="AN62" s="1102"/>
      <c r="AO62" s="1102"/>
      <c r="AP62" s="1102"/>
      <c r="AQ62" s="1102"/>
      <c r="AR62" s="1102"/>
      <c r="AS62" s="1102"/>
      <c r="AT62" s="1102"/>
      <c r="AU62" s="1102"/>
      <c r="AV62" s="1102"/>
      <c r="AW62" s="1102"/>
      <c r="AX62" s="1102"/>
      <c r="AY62" s="1102"/>
      <c r="AZ62" s="1103"/>
      <c r="BA62" s="1103"/>
      <c r="BB62" s="1103"/>
      <c r="BC62" s="1103"/>
      <c r="BD62" s="1103"/>
      <c r="BE62" s="1111"/>
      <c r="BF62" s="1111"/>
      <c r="BG62" s="1111"/>
      <c r="BH62" s="1111"/>
      <c r="BI62" s="1112"/>
      <c r="BJ62" s="1113" t="s">
        <v>
405</v>
      </c>
      <c r="BK62" s="1114"/>
      <c r="BL62" s="1114"/>
      <c r="BM62" s="1114"/>
      <c r="BN62" s="1115"/>
      <c r="BO62" s="266"/>
      <c r="BP62" s="266"/>
      <c r="BQ62" s="263">
        <v>
56</v>
      </c>
      <c r="BR62" s="264"/>
      <c r="BS62" s="1093"/>
      <c r="BT62" s="1094"/>
      <c r="BU62" s="1094"/>
      <c r="BV62" s="1094"/>
      <c r="BW62" s="1094"/>
      <c r="BX62" s="1094"/>
      <c r="BY62" s="1094"/>
      <c r="BZ62" s="1094"/>
      <c r="CA62" s="1094"/>
      <c r="CB62" s="1094"/>
      <c r="CC62" s="1094"/>
      <c r="CD62" s="1094"/>
      <c r="CE62" s="1094"/>
      <c r="CF62" s="1094"/>
      <c r="CG62" s="1095"/>
      <c r="CH62" s="1068"/>
      <c r="CI62" s="1069"/>
      <c r="CJ62" s="1069"/>
      <c r="CK62" s="1069"/>
      <c r="CL62" s="1070"/>
      <c r="CM62" s="1068"/>
      <c r="CN62" s="1069"/>
      <c r="CO62" s="1069"/>
      <c r="CP62" s="1069"/>
      <c r="CQ62" s="1070"/>
      <c r="CR62" s="1068"/>
      <c r="CS62" s="1069"/>
      <c r="CT62" s="1069"/>
      <c r="CU62" s="1069"/>
      <c r="CV62" s="1070"/>
      <c r="CW62" s="1068"/>
      <c r="CX62" s="1069"/>
      <c r="CY62" s="1069"/>
      <c r="CZ62" s="1069"/>
      <c r="DA62" s="1070"/>
      <c r="DB62" s="1068"/>
      <c r="DC62" s="1069"/>
      <c r="DD62" s="1069"/>
      <c r="DE62" s="1069"/>
      <c r="DF62" s="1070"/>
      <c r="DG62" s="1068"/>
      <c r="DH62" s="1069"/>
      <c r="DI62" s="1069"/>
      <c r="DJ62" s="1069"/>
      <c r="DK62" s="1070"/>
      <c r="DL62" s="1068"/>
      <c r="DM62" s="1069"/>
      <c r="DN62" s="1069"/>
      <c r="DO62" s="1069"/>
      <c r="DP62" s="1070"/>
      <c r="DQ62" s="1068"/>
      <c r="DR62" s="1069"/>
      <c r="DS62" s="1069"/>
      <c r="DT62" s="1069"/>
      <c r="DU62" s="1070"/>
      <c r="DV62" s="1071"/>
      <c r="DW62" s="1072"/>
      <c r="DX62" s="1072"/>
      <c r="DY62" s="1072"/>
      <c r="DZ62" s="1073"/>
      <c r="EA62" s="247"/>
    </row>
    <row r="63" spans="1:131" s="248" customFormat="1" ht="26.25" customHeight="1" thickBot="1" x14ac:dyDescent="0.3">
      <c r="A63" s="265" t="s">
        <v>
390</v>
      </c>
      <c r="B63" s="999" t="s">
        <v>
406</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107"/>
      <c r="AF63" s="1108">
        <v>
962</v>
      </c>
      <c r="AG63" s="1014"/>
      <c r="AH63" s="1014"/>
      <c r="AI63" s="1014"/>
      <c r="AJ63" s="1109"/>
      <c r="AK63" s="1110"/>
      <c r="AL63" s="1018"/>
      <c r="AM63" s="1018"/>
      <c r="AN63" s="1018"/>
      <c r="AO63" s="1018"/>
      <c r="AP63" s="1014" t="s">
        <v>
592</v>
      </c>
      <c r="AQ63" s="1014"/>
      <c r="AR63" s="1014"/>
      <c r="AS63" s="1014"/>
      <c r="AT63" s="1014"/>
      <c r="AU63" s="1014" t="s">
        <v>
592</v>
      </c>
      <c r="AV63" s="1014"/>
      <c r="AW63" s="1014"/>
      <c r="AX63" s="1014"/>
      <c r="AY63" s="1014"/>
      <c r="AZ63" s="1104"/>
      <c r="BA63" s="1104"/>
      <c r="BB63" s="1104"/>
      <c r="BC63" s="1104"/>
      <c r="BD63" s="1104"/>
      <c r="BE63" s="1015"/>
      <c r="BF63" s="1015"/>
      <c r="BG63" s="1015"/>
      <c r="BH63" s="1015"/>
      <c r="BI63" s="1016"/>
      <c r="BJ63" s="1105" t="s">
        <v>
127</v>
      </c>
      <c r="BK63" s="1006"/>
      <c r="BL63" s="1006"/>
      <c r="BM63" s="1006"/>
      <c r="BN63" s="1106"/>
      <c r="BO63" s="266"/>
      <c r="BP63" s="266"/>
      <c r="BQ63" s="263">
        <v>
57</v>
      </c>
      <c r="BR63" s="264"/>
      <c r="BS63" s="1093"/>
      <c r="BT63" s="1094"/>
      <c r="BU63" s="1094"/>
      <c r="BV63" s="1094"/>
      <c r="BW63" s="1094"/>
      <c r="BX63" s="1094"/>
      <c r="BY63" s="1094"/>
      <c r="BZ63" s="1094"/>
      <c r="CA63" s="1094"/>
      <c r="CB63" s="1094"/>
      <c r="CC63" s="1094"/>
      <c r="CD63" s="1094"/>
      <c r="CE63" s="1094"/>
      <c r="CF63" s="1094"/>
      <c r="CG63" s="1095"/>
      <c r="CH63" s="1068"/>
      <c r="CI63" s="1069"/>
      <c r="CJ63" s="1069"/>
      <c r="CK63" s="1069"/>
      <c r="CL63" s="1070"/>
      <c r="CM63" s="1068"/>
      <c r="CN63" s="1069"/>
      <c r="CO63" s="1069"/>
      <c r="CP63" s="1069"/>
      <c r="CQ63" s="1070"/>
      <c r="CR63" s="1068"/>
      <c r="CS63" s="1069"/>
      <c r="CT63" s="1069"/>
      <c r="CU63" s="1069"/>
      <c r="CV63" s="1070"/>
      <c r="CW63" s="1068"/>
      <c r="CX63" s="1069"/>
      <c r="CY63" s="1069"/>
      <c r="CZ63" s="1069"/>
      <c r="DA63" s="1070"/>
      <c r="DB63" s="1068"/>
      <c r="DC63" s="1069"/>
      <c r="DD63" s="1069"/>
      <c r="DE63" s="1069"/>
      <c r="DF63" s="1070"/>
      <c r="DG63" s="1068"/>
      <c r="DH63" s="1069"/>
      <c r="DI63" s="1069"/>
      <c r="DJ63" s="1069"/>
      <c r="DK63" s="1070"/>
      <c r="DL63" s="1068"/>
      <c r="DM63" s="1069"/>
      <c r="DN63" s="1069"/>
      <c r="DO63" s="1069"/>
      <c r="DP63" s="1070"/>
      <c r="DQ63" s="1068"/>
      <c r="DR63" s="1069"/>
      <c r="DS63" s="1069"/>
      <c r="DT63" s="1069"/>
      <c r="DU63" s="1070"/>
      <c r="DV63" s="1071"/>
      <c r="DW63" s="1072"/>
      <c r="DX63" s="1072"/>
      <c r="DY63" s="1072"/>
      <c r="DZ63" s="1073"/>
      <c r="EA63" s="247"/>
    </row>
    <row r="64" spans="1:131" s="248" customFormat="1" ht="26.25" customHeight="1" x14ac:dyDescent="0.2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1093"/>
      <c r="BT64" s="1094"/>
      <c r="BU64" s="1094"/>
      <c r="BV64" s="1094"/>
      <c r="BW64" s="1094"/>
      <c r="BX64" s="1094"/>
      <c r="BY64" s="1094"/>
      <c r="BZ64" s="1094"/>
      <c r="CA64" s="1094"/>
      <c r="CB64" s="1094"/>
      <c r="CC64" s="1094"/>
      <c r="CD64" s="1094"/>
      <c r="CE64" s="1094"/>
      <c r="CF64" s="1094"/>
      <c r="CG64" s="1095"/>
      <c r="CH64" s="1068"/>
      <c r="CI64" s="1069"/>
      <c r="CJ64" s="1069"/>
      <c r="CK64" s="1069"/>
      <c r="CL64" s="1070"/>
      <c r="CM64" s="1068"/>
      <c r="CN64" s="1069"/>
      <c r="CO64" s="1069"/>
      <c r="CP64" s="1069"/>
      <c r="CQ64" s="1070"/>
      <c r="CR64" s="1068"/>
      <c r="CS64" s="1069"/>
      <c r="CT64" s="1069"/>
      <c r="CU64" s="1069"/>
      <c r="CV64" s="1070"/>
      <c r="CW64" s="1068"/>
      <c r="CX64" s="1069"/>
      <c r="CY64" s="1069"/>
      <c r="CZ64" s="1069"/>
      <c r="DA64" s="1070"/>
      <c r="DB64" s="1068"/>
      <c r="DC64" s="1069"/>
      <c r="DD64" s="1069"/>
      <c r="DE64" s="1069"/>
      <c r="DF64" s="1070"/>
      <c r="DG64" s="1068"/>
      <c r="DH64" s="1069"/>
      <c r="DI64" s="1069"/>
      <c r="DJ64" s="1069"/>
      <c r="DK64" s="1070"/>
      <c r="DL64" s="1068"/>
      <c r="DM64" s="1069"/>
      <c r="DN64" s="1069"/>
      <c r="DO64" s="1069"/>
      <c r="DP64" s="1070"/>
      <c r="DQ64" s="1068"/>
      <c r="DR64" s="1069"/>
      <c r="DS64" s="1069"/>
      <c r="DT64" s="1069"/>
      <c r="DU64" s="1070"/>
      <c r="DV64" s="1071"/>
      <c r="DW64" s="1072"/>
      <c r="DX64" s="1072"/>
      <c r="DY64" s="1072"/>
      <c r="DZ64" s="1073"/>
      <c r="EA64" s="247"/>
    </row>
    <row r="65" spans="1:131" s="248" customFormat="1" ht="26.25" customHeight="1" thickBot="1" x14ac:dyDescent="0.3">
      <c r="A65" s="253" t="s">
        <v>
407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1093"/>
      <c r="BT65" s="1094"/>
      <c r="BU65" s="1094"/>
      <c r="BV65" s="1094"/>
      <c r="BW65" s="1094"/>
      <c r="BX65" s="1094"/>
      <c r="BY65" s="1094"/>
      <c r="BZ65" s="1094"/>
      <c r="CA65" s="1094"/>
      <c r="CB65" s="1094"/>
      <c r="CC65" s="1094"/>
      <c r="CD65" s="1094"/>
      <c r="CE65" s="1094"/>
      <c r="CF65" s="1094"/>
      <c r="CG65" s="1095"/>
      <c r="CH65" s="1068"/>
      <c r="CI65" s="1069"/>
      <c r="CJ65" s="1069"/>
      <c r="CK65" s="1069"/>
      <c r="CL65" s="1070"/>
      <c r="CM65" s="1068"/>
      <c r="CN65" s="1069"/>
      <c r="CO65" s="1069"/>
      <c r="CP65" s="1069"/>
      <c r="CQ65" s="1070"/>
      <c r="CR65" s="1068"/>
      <c r="CS65" s="1069"/>
      <c r="CT65" s="1069"/>
      <c r="CU65" s="1069"/>
      <c r="CV65" s="1070"/>
      <c r="CW65" s="1068"/>
      <c r="CX65" s="1069"/>
      <c r="CY65" s="1069"/>
      <c r="CZ65" s="1069"/>
      <c r="DA65" s="1070"/>
      <c r="DB65" s="1068"/>
      <c r="DC65" s="1069"/>
      <c r="DD65" s="1069"/>
      <c r="DE65" s="1069"/>
      <c r="DF65" s="1070"/>
      <c r="DG65" s="1068"/>
      <c r="DH65" s="1069"/>
      <c r="DI65" s="1069"/>
      <c r="DJ65" s="1069"/>
      <c r="DK65" s="1070"/>
      <c r="DL65" s="1068"/>
      <c r="DM65" s="1069"/>
      <c r="DN65" s="1069"/>
      <c r="DO65" s="1069"/>
      <c r="DP65" s="1070"/>
      <c r="DQ65" s="1068"/>
      <c r="DR65" s="1069"/>
      <c r="DS65" s="1069"/>
      <c r="DT65" s="1069"/>
      <c r="DU65" s="1070"/>
      <c r="DV65" s="1071"/>
      <c r="DW65" s="1072"/>
      <c r="DX65" s="1072"/>
      <c r="DY65" s="1072"/>
      <c r="DZ65" s="1073"/>
      <c r="EA65" s="247"/>
    </row>
    <row r="66" spans="1:131" s="248" customFormat="1" ht="26.25" customHeight="1" x14ac:dyDescent="0.25">
      <c r="A66" s="1074" t="s">
        <v>
408</v>
      </c>
      <c r="B66" s="1075"/>
      <c r="C66" s="1075"/>
      <c r="D66" s="1075"/>
      <c r="E66" s="1075"/>
      <c r="F66" s="1075"/>
      <c r="G66" s="1075"/>
      <c r="H66" s="1075"/>
      <c r="I66" s="1075"/>
      <c r="J66" s="1075"/>
      <c r="K66" s="1075"/>
      <c r="L66" s="1075"/>
      <c r="M66" s="1075"/>
      <c r="N66" s="1075"/>
      <c r="O66" s="1075"/>
      <c r="P66" s="1076"/>
      <c r="Q66" s="1080" t="s">
        <v>
394</v>
      </c>
      <c r="R66" s="1081"/>
      <c r="S66" s="1081"/>
      <c r="T66" s="1081"/>
      <c r="U66" s="1082"/>
      <c r="V66" s="1080" t="s">
        <v>
409</v>
      </c>
      <c r="W66" s="1081"/>
      <c r="X66" s="1081"/>
      <c r="Y66" s="1081"/>
      <c r="Z66" s="1082"/>
      <c r="AA66" s="1080" t="s">
        <v>
410</v>
      </c>
      <c r="AB66" s="1081"/>
      <c r="AC66" s="1081"/>
      <c r="AD66" s="1081"/>
      <c r="AE66" s="1082"/>
      <c r="AF66" s="1086" t="s">
        <v>
411</v>
      </c>
      <c r="AG66" s="1087"/>
      <c r="AH66" s="1087"/>
      <c r="AI66" s="1087"/>
      <c r="AJ66" s="1088"/>
      <c r="AK66" s="1080" t="s">
        <v>
412</v>
      </c>
      <c r="AL66" s="1075"/>
      <c r="AM66" s="1075"/>
      <c r="AN66" s="1075"/>
      <c r="AO66" s="1076"/>
      <c r="AP66" s="1080" t="s">
        <v>
413</v>
      </c>
      <c r="AQ66" s="1081"/>
      <c r="AR66" s="1081"/>
      <c r="AS66" s="1081"/>
      <c r="AT66" s="1082"/>
      <c r="AU66" s="1080" t="s">
        <v>
414</v>
      </c>
      <c r="AV66" s="1081"/>
      <c r="AW66" s="1081"/>
      <c r="AX66" s="1081"/>
      <c r="AY66" s="1082"/>
      <c r="AZ66" s="1080" t="s">
        <v>
378</v>
      </c>
      <c r="BA66" s="1081"/>
      <c r="BB66" s="1081"/>
      <c r="BC66" s="1081"/>
      <c r="BD66" s="1096"/>
      <c r="BE66" s="266"/>
      <c r="BF66" s="266"/>
      <c r="BG66" s="266"/>
      <c r="BH66" s="266"/>
      <c r="BI66" s="266"/>
      <c r="BJ66" s="266"/>
      <c r="BK66" s="266"/>
      <c r="BL66" s="266"/>
      <c r="BM66" s="266"/>
      <c r="BN66" s="266"/>
      <c r="BO66" s="266"/>
      <c r="BP66" s="266"/>
      <c r="BQ66" s="263">
        <v>
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3">
      <c r="A67" s="1077"/>
      <c r="B67" s="1078"/>
      <c r="C67" s="1078"/>
      <c r="D67" s="1078"/>
      <c r="E67" s="1078"/>
      <c r="F67" s="1078"/>
      <c r="G67" s="1078"/>
      <c r="H67" s="1078"/>
      <c r="I67" s="1078"/>
      <c r="J67" s="1078"/>
      <c r="K67" s="1078"/>
      <c r="L67" s="1078"/>
      <c r="M67" s="1078"/>
      <c r="N67" s="1078"/>
      <c r="O67" s="1078"/>
      <c r="P67" s="1079"/>
      <c r="Q67" s="1083"/>
      <c r="R67" s="1084"/>
      <c r="S67" s="1084"/>
      <c r="T67" s="1084"/>
      <c r="U67" s="1085"/>
      <c r="V67" s="1083"/>
      <c r="W67" s="1084"/>
      <c r="X67" s="1084"/>
      <c r="Y67" s="1084"/>
      <c r="Z67" s="1085"/>
      <c r="AA67" s="1083"/>
      <c r="AB67" s="1084"/>
      <c r="AC67" s="1084"/>
      <c r="AD67" s="1084"/>
      <c r="AE67" s="1085"/>
      <c r="AF67" s="1089"/>
      <c r="AG67" s="1090"/>
      <c r="AH67" s="1090"/>
      <c r="AI67" s="1090"/>
      <c r="AJ67" s="1091"/>
      <c r="AK67" s="1092"/>
      <c r="AL67" s="1078"/>
      <c r="AM67" s="1078"/>
      <c r="AN67" s="1078"/>
      <c r="AO67" s="1079"/>
      <c r="AP67" s="1083"/>
      <c r="AQ67" s="1084"/>
      <c r="AR67" s="1084"/>
      <c r="AS67" s="1084"/>
      <c r="AT67" s="1085"/>
      <c r="AU67" s="1083"/>
      <c r="AV67" s="1084"/>
      <c r="AW67" s="1084"/>
      <c r="AX67" s="1084"/>
      <c r="AY67" s="1085"/>
      <c r="AZ67" s="1083"/>
      <c r="BA67" s="1084"/>
      <c r="BB67" s="1084"/>
      <c r="BC67" s="1084"/>
      <c r="BD67" s="1097"/>
      <c r="BE67" s="266"/>
      <c r="BF67" s="266"/>
      <c r="BG67" s="266"/>
      <c r="BH67" s="266"/>
      <c r="BI67" s="266"/>
      <c r="BJ67" s="266"/>
      <c r="BK67" s="266"/>
      <c r="BL67" s="266"/>
      <c r="BM67" s="266"/>
      <c r="BN67" s="266"/>
      <c r="BO67" s="266"/>
      <c r="BP67" s="266"/>
      <c r="BQ67" s="263">
        <v>
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25">
      <c r="A68" s="259">
        <v>
1</v>
      </c>
      <c r="B68" s="1037" t="s">
        <v>
570</v>
      </c>
      <c r="C68" s="1038"/>
      <c r="D68" s="1038"/>
      <c r="E68" s="1038"/>
      <c r="F68" s="1038"/>
      <c r="G68" s="1038"/>
      <c r="H68" s="1038"/>
      <c r="I68" s="1038"/>
      <c r="J68" s="1038"/>
      <c r="K68" s="1038"/>
      <c r="L68" s="1038"/>
      <c r="M68" s="1038"/>
      <c r="N68" s="1038"/>
      <c r="O68" s="1038"/>
      <c r="P68" s="1039"/>
      <c r="Q68" s="1067">
        <v>
8285</v>
      </c>
      <c r="R68" s="1063">
        <v>
7961</v>
      </c>
      <c r="S68" s="1063">
        <v>
7961</v>
      </c>
      <c r="T68" s="1063">
        <v>
7961</v>
      </c>
      <c r="U68" s="1063">
        <v>
7961</v>
      </c>
      <c r="V68" s="1063">
        <v>
7743</v>
      </c>
      <c r="W68" s="1063">
        <v>
7475</v>
      </c>
      <c r="X68" s="1063">
        <v>
7475</v>
      </c>
      <c r="Y68" s="1063">
        <v>
7475</v>
      </c>
      <c r="Z68" s="1063">
        <v>
7475</v>
      </c>
      <c r="AA68" s="1063">
        <v>
541</v>
      </c>
      <c r="AB68" s="1063">
        <v>
486</v>
      </c>
      <c r="AC68" s="1063">
        <v>
486</v>
      </c>
      <c r="AD68" s="1063">
        <v>
486</v>
      </c>
      <c r="AE68" s="1063">
        <v>
486</v>
      </c>
      <c r="AF68" s="1063">
        <v>
541</v>
      </c>
      <c r="AG68" s="1063">
        <v>
486</v>
      </c>
      <c r="AH68" s="1063">
        <v>
486</v>
      </c>
      <c r="AI68" s="1063">
        <v>
486</v>
      </c>
      <c r="AJ68" s="1063">
        <v>
486</v>
      </c>
      <c r="AK68" s="1063">
        <v>
105</v>
      </c>
      <c r="AL68" s="1063">
        <v>
9</v>
      </c>
      <c r="AM68" s="1063">
        <v>
9</v>
      </c>
      <c r="AN68" s="1063">
        <v>
9</v>
      </c>
      <c r="AO68" s="1063">
        <v>
9</v>
      </c>
      <c r="AP68" s="1063">
        <v>
4341</v>
      </c>
      <c r="AQ68" s="1063">
        <v>
4476</v>
      </c>
      <c r="AR68" s="1063">
        <v>
4476</v>
      </c>
      <c r="AS68" s="1063">
        <v>
4476</v>
      </c>
      <c r="AT68" s="1063">
        <v>
4476</v>
      </c>
      <c r="AU68" s="1064">
        <v>
187</v>
      </c>
      <c r="AV68" s="1064">
        <v>
192</v>
      </c>
      <c r="AW68" s="1064">
        <v>
192</v>
      </c>
      <c r="AX68" s="1064">
        <v>
192</v>
      </c>
      <c r="AY68" s="1064">
        <v>
192</v>
      </c>
      <c r="AZ68" s="1065"/>
      <c r="BA68" s="1065"/>
      <c r="BB68" s="1065"/>
      <c r="BC68" s="1065"/>
      <c r="BD68" s="1066"/>
      <c r="BE68" s="266"/>
      <c r="BF68" s="266"/>
      <c r="BG68" s="266"/>
      <c r="BH68" s="266"/>
      <c r="BI68" s="266"/>
      <c r="BJ68" s="266"/>
      <c r="BK68" s="266"/>
      <c r="BL68" s="266"/>
      <c r="BM68" s="266"/>
      <c r="BN68" s="266"/>
      <c r="BO68" s="266"/>
      <c r="BP68" s="266"/>
      <c r="BQ68" s="263">
        <v>
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25">
      <c r="A69" s="262">
        <v>
2</v>
      </c>
      <c r="B69" s="1037" t="s">
        <v>
571</v>
      </c>
      <c r="C69" s="1038"/>
      <c r="D69" s="1038"/>
      <c r="E69" s="1038"/>
      <c r="F69" s="1038"/>
      <c r="G69" s="1038"/>
      <c r="H69" s="1038"/>
      <c r="I69" s="1038"/>
      <c r="J69" s="1038"/>
      <c r="K69" s="1038"/>
      <c r="L69" s="1038"/>
      <c r="M69" s="1038"/>
      <c r="N69" s="1038"/>
      <c r="O69" s="1038"/>
      <c r="P69" s="1039"/>
      <c r="Q69" s="1061">
        <v>
156337</v>
      </c>
      <c r="R69" s="1062">
        <v>
144168</v>
      </c>
      <c r="S69" s="1062">
        <v>
144168</v>
      </c>
      <c r="T69" s="1062">
        <v>
144168</v>
      </c>
      <c r="U69" s="1062">
        <v>
144168</v>
      </c>
      <c r="V69" s="1062">
        <v>
148325</v>
      </c>
      <c r="W69" s="1062">
        <v>
138019</v>
      </c>
      <c r="X69" s="1062">
        <v>
138019</v>
      </c>
      <c r="Y69" s="1062">
        <v>
138019</v>
      </c>
      <c r="Z69" s="1062">
        <v>
138019</v>
      </c>
      <c r="AA69" s="1062">
        <v>
8012</v>
      </c>
      <c r="AB69" s="1062">
        <v>
6149</v>
      </c>
      <c r="AC69" s="1062">
        <v>
6149</v>
      </c>
      <c r="AD69" s="1062">
        <v>
6149</v>
      </c>
      <c r="AE69" s="1062">
        <v>
6149</v>
      </c>
      <c r="AF69" s="1062">
        <v>
36177</v>
      </c>
      <c r="AG69" s="1062">
        <v>
32354</v>
      </c>
      <c r="AH69" s="1062">
        <v>
32354</v>
      </c>
      <c r="AI69" s="1062">
        <v>
32354</v>
      </c>
      <c r="AJ69" s="1062">
        <v>
32354</v>
      </c>
      <c r="AK69" s="1050" t="s">
        <v>
575</v>
      </c>
      <c r="AL69" s="1050"/>
      <c r="AM69" s="1050"/>
      <c r="AN69" s="1050"/>
      <c r="AO69" s="1050"/>
      <c r="AP69" s="1050" t="s">
        <v>
575</v>
      </c>
      <c r="AQ69" s="1050"/>
      <c r="AR69" s="1050"/>
      <c r="AS69" s="1050"/>
      <c r="AT69" s="1050"/>
      <c r="AU69" s="1050" t="s">
        <v>
575</v>
      </c>
      <c r="AV69" s="1050"/>
      <c r="AW69" s="1050"/>
      <c r="AX69" s="1050"/>
      <c r="AY69" s="1050"/>
      <c r="AZ69" s="1052" t="s">
        <v>
576</v>
      </c>
      <c r="BA69" s="1053"/>
      <c r="BB69" s="1053"/>
      <c r="BC69" s="1053"/>
      <c r="BD69" s="1054"/>
      <c r="BE69" s="266"/>
      <c r="BF69" s="266"/>
      <c r="BG69" s="266"/>
      <c r="BH69" s="266"/>
      <c r="BI69" s="266"/>
      <c r="BJ69" s="266"/>
      <c r="BK69" s="266"/>
      <c r="BL69" s="266"/>
      <c r="BM69" s="266"/>
      <c r="BN69" s="266"/>
      <c r="BO69" s="266"/>
      <c r="BP69" s="266"/>
      <c r="BQ69" s="263">
        <v>
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25">
      <c r="A70" s="262">
        <v>
3</v>
      </c>
      <c r="B70" s="1037" t="s">
        <v>
572</v>
      </c>
      <c r="C70" s="1038"/>
      <c r="D70" s="1038"/>
      <c r="E70" s="1038"/>
      <c r="F70" s="1038"/>
      <c r="G70" s="1038"/>
      <c r="H70" s="1038"/>
      <c r="I70" s="1038"/>
      <c r="J70" s="1038"/>
      <c r="K70" s="1038"/>
      <c r="L70" s="1038"/>
      <c r="M70" s="1038"/>
      <c r="N70" s="1038"/>
      <c r="O70" s="1038"/>
      <c r="P70" s="1039"/>
      <c r="Q70" s="1040">
        <v>
85568</v>
      </c>
      <c r="R70" s="1041">
        <v>
76940</v>
      </c>
      <c r="S70" s="1041">
        <v>
76940</v>
      </c>
      <c r="T70" s="1041">
        <v>
76940</v>
      </c>
      <c r="U70" s="1042">
        <v>
76940</v>
      </c>
      <c r="V70" s="1043">
        <v>
81790</v>
      </c>
      <c r="W70" s="1041">
        <v>
73165</v>
      </c>
      <c r="X70" s="1041">
        <v>
73165</v>
      </c>
      <c r="Y70" s="1041">
        <v>
73165</v>
      </c>
      <c r="Z70" s="1042">
        <v>
73165</v>
      </c>
      <c r="AA70" s="1043">
        <v>
3778</v>
      </c>
      <c r="AB70" s="1041">
        <v>
3775</v>
      </c>
      <c r="AC70" s="1041">
        <v>
3775</v>
      </c>
      <c r="AD70" s="1041">
        <v>
3775</v>
      </c>
      <c r="AE70" s="1042">
        <v>
3775</v>
      </c>
      <c r="AF70" s="1043">
        <v>
3733</v>
      </c>
      <c r="AG70" s="1041">
        <v>
3775</v>
      </c>
      <c r="AH70" s="1041">
        <v>
3775</v>
      </c>
      <c r="AI70" s="1041">
        <v>
3775</v>
      </c>
      <c r="AJ70" s="1042">
        <v>
3775</v>
      </c>
      <c r="AK70" s="1043">
        <v>
8772</v>
      </c>
      <c r="AL70" s="1041">
        <v>
7300</v>
      </c>
      <c r="AM70" s="1041">
        <v>
7300</v>
      </c>
      <c r="AN70" s="1041">
        <v>
7300</v>
      </c>
      <c r="AO70" s="1042">
        <v>
7300</v>
      </c>
      <c r="AP70" s="1043">
        <v>
46122</v>
      </c>
      <c r="AQ70" s="1041">
        <v>
42318</v>
      </c>
      <c r="AR70" s="1041">
        <v>
42318</v>
      </c>
      <c r="AS70" s="1041">
        <v>
42318</v>
      </c>
      <c r="AT70" s="1042">
        <v>
42318</v>
      </c>
      <c r="AU70" s="1055">
        <v>
969</v>
      </c>
      <c r="AV70" s="1056"/>
      <c r="AW70" s="1056"/>
      <c r="AX70" s="1056"/>
      <c r="AY70" s="1057"/>
      <c r="AZ70" s="1058"/>
      <c r="BA70" s="1059"/>
      <c r="BB70" s="1059"/>
      <c r="BC70" s="1059"/>
      <c r="BD70" s="1060"/>
      <c r="BE70" s="266"/>
      <c r="BF70" s="266"/>
      <c r="BG70" s="266"/>
      <c r="BH70" s="266"/>
      <c r="BI70" s="266"/>
      <c r="BJ70" s="266"/>
      <c r="BK70" s="266"/>
      <c r="BL70" s="266"/>
      <c r="BM70" s="266"/>
      <c r="BN70" s="266"/>
      <c r="BO70" s="266"/>
      <c r="BP70" s="266"/>
      <c r="BQ70" s="263">
        <v>
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25">
      <c r="A71" s="262">
        <v>
4</v>
      </c>
      <c r="B71" s="1037" t="s">
        <v>
573</v>
      </c>
      <c r="C71" s="1038"/>
      <c r="D71" s="1038"/>
      <c r="E71" s="1038"/>
      <c r="F71" s="1038"/>
      <c r="G71" s="1038"/>
      <c r="H71" s="1038"/>
      <c r="I71" s="1038"/>
      <c r="J71" s="1038"/>
      <c r="K71" s="1038"/>
      <c r="L71" s="1038"/>
      <c r="M71" s="1038"/>
      <c r="N71" s="1038"/>
      <c r="O71" s="1038"/>
      <c r="P71" s="1039"/>
      <c r="Q71" s="1040">
        <v>
6529</v>
      </c>
      <c r="R71" s="1041">
        <v>
6933</v>
      </c>
      <c r="S71" s="1041">
        <v>
6933</v>
      </c>
      <c r="T71" s="1041">
        <v>
6933</v>
      </c>
      <c r="U71" s="1042">
        <v>
6933</v>
      </c>
      <c r="V71" s="1043">
        <v>
6443</v>
      </c>
      <c r="W71" s="1041">
        <v>
6850</v>
      </c>
      <c r="X71" s="1041">
        <v>
6850</v>
      </c>
      <c r="Y71" s="1041">
        <v>
6850</v>
      </c>
      <c r="Z71" s="1042">
        <v>
6850</v>
      </c>
      <c r="AA71" s="1043">
        <v>
86</v>
      </c>
      <c r="AB71" s="1041">
        <v>
82</v>
      </c>
      <c r="AC71" s="1041">
        <v>
82</v>
      </c>
      <c r="AD71" s="1041">
        <v>
82</v>
      </c>
      <c r="AE71" s="1042">
        <v>
82</v>
      </c>
      <c r="AF71" s="1043">
        <v>
86</v>
      </c>
      <c r="AG71" s="1041">
        <v>
82</v>
      </c>
      <c r="AH71" s="1041">
        <v>
82</v>
      </c>
      <c r="AI71" s="1041">
        <v>
82</v>
      </c>
      <c r="AJ71" s="1042">
        <v>
82</v>
      </c>
      <c r="AK71" s="1043">
        <v>
1926</v>
      </c>
      <c r="AL71" s="1041">
        <v>
2485</v>
      </c>
      <c r="AM71" s="1041">
        <v>
2485</v>
      </c>
      <c r="AN71" s="1041">
        <v>
2485</v>
      </c>
      <c r="AO71" s="1042">
        <v>
2485</v>
      </c>
      <c r="AP71" s="1047" t="s">
        <v>
575</v>
      </c>
      <c r="AQ71" s="1048"/>
      <c r="AR71" s="1048"/>
      <c r="AS71" s="1048"/>
      <c r="AT71" s="1049"/>
      <c r="AU71" s="1047" t="s">
        <v>
575</v>
      </c>
      <c r="AV71" s="1048"/>
      <c r="AW71" s="1048"/>
      <c r="AX71" s="1048"/>
      <c r="AY71" s="1049"/>
      <c r="AZ71" s="1052"/>
      <c r="BA71" s="1053"/>
      <c r="BB71" s="1053"/>
      <c r="BC71" s="1053"/>
      <c r="BD71" s="1054"/>
      <c r="BE71" s="266"/>
      <c r="BF71" s="266"/>
      <c r="BG71" s="266"/>
      <c r="BH71" s="266"/>
      <c r="BI71" s="266"/>
      <c r="BJ71" s="266"/>
      <c r="BK71" s="266"/>
      <c r="BL71" s="266"/>
      <c r="BM71" s="266"/>
      <c r="BN71" s="266"/>
      <c r="BO71" s="266"/>
      <c r="BP71" s="266"/>
      <c r="BQ71" s="263">
        <v>
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25">
      <c r="A72" s="262">
        <v>
5</v>
      </c>
      <c r="B72" s="1037" t="s">
        <v>
574</v>
      </c>
      <c r="C72" s="1038"/>
      <c r="D72" s="1038"/>
      <c r="E72" s="1038"/>
      <c r="F72" s="1038"/>
      <c r="G72" s="1038"/>
      <c r="H72" s="1038"/>
      <c r="I72" s="1038"/>
      <c r="J72" s="1038"/>
      <c r="K72" s="1038"/>
      <c r="L72" s="1038"/>
      <c r="M72" s="1038"/>
      <c r="N72" s="1038"/>
      <c r="O72" s="1038"/>
      <c r="P72" s="1039"/>
      <c r="Q72" s="1040">
        <v>
1444184</v>
      </c>
      <c r="R72" s="1041">
        <v>
1385861</v>
      </c>
      <c r="S72" s="1041">
        <v>
1385861</v>
      </c>
      <c r="T72" s="1041">
        <v>
1385861</v>
      </c>
      <c r="U72" s="1042">
        <v>
1385861</v>
      </c>
      <c r="V72" s="1043">
        <v>
1404896</v>
      </c>
      <c r="W72" s="1041">
        <v>
1346246</v>
      </c>
      <c r="X72" s="1041">
        <v>
1346246</v>
      </c>
      <c r="Y72" s="1041">
        <v>
1346246</v>
      </c>
      <c r="Z72" s="1042">
        <v>
1346246</v>
      </c>
      <c r="AA72" s="1043">
        <v>
39288</v>
      </c>
      <c r="AB72" s="1041">
        <v>
39615</v>
      </c>
      <c r="AC72" s="1041">
        <v>
39615</v>
      </c>
      <c r="AD72" s="1041">
        <v>
39615</v>
      </c>
      <c r="AE72" s="1042">
        <v>
39615</v>
      </c>
      <c r="AF72" s="1043">
        <v>
39288</v>
      </c>
      <c r="AG72" s="1041">
        <v>
39615</v>
      </c>
      <c r="AH72" s="1041">
        <v>
39615</v>
      </c>
      <c r="AI72" s="1041">
        <v>
39615</v>
      </c>
      <c r="AJ72" s="1042">
        <v>
39615</v>
      </c>
      <c r="AK72" s="1044">
        <v>
16623</v>
      </c>
      <c r="AL72" s="1045">
        <v>
13582</v>
      </c>
      <c r="AM72" s="1045">
        <v>
13582</v>
      </c>
      <c r="AN72" s="1045">
        <v>
13582</v>
      </c>
      <c r="AO72" s="1046">
        <v>
13582</v>
      </c>
      <c r="AP72" s="1047" t="s">
        <v>
575</v>
      </c>
      <c r="AQ72" s="1048"/>
      <c r="AR72" s="1048"/>
      <c r="AS72" s="1048"/>
      <c r="AT72" s="1049"/>
      <c r="AU72" s="1047" t="s">
        <v>
575</v>
      </c>
      <c r="AV72" s="1048"/>
      <c r="AW72" s="1048"/>
      <c r="AX72" s="1048"/>
      <c r="AY72" s="1049"/>
      <c r="AZ72" s="1050"/>
      <c r="BA72" s="1050"/>
      <c r="BB72" s="1050"/>
      <c r="BC72" s="1050"/>
      <c r="BD72" s="1051"/>
      <c r="BE72" s="266"/>
      <c r="BF72" s="266"/>
      <c r="BG72" s="266"/>
      <c r="BH72" s="266"/>
      <c r="BI72" s="266"/>
      <c r="BJ72" s="266"/>
      <c r="BK72" s="266"/>
      <c r="BL72" s="266"/>
      <c r="BM72" s="266"/>
      <c r="BN72" s="266"/>
      <c r="BO72" s="266"/>
      <c r="BP72" s="266"/>
      <c r="BQ72" s="263">
        <v>
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25">
      <c r="A73" s="262">
        <v>
6</v>
      </c>
      <c r="B73" s="1037"/>
      <c r="C73" s="1038"/>
      <c r="D73" s="1038"/>
      <c r="E73" s="1038"/>
      <c r="F73" s="1038"/>
      <c r="G73" s="1038"/>
      <c r="H73" s="1038"/>
      <c r="I73" s="1038"/>
      <c r="J73" s="1038"/>
      <c r="K73" s="1038"/>
      <c r="L73" s="1038"/>
      <c r="M73" s="1038"/>
      <c r="N73" s="1038"/>
      <c r="O73" s="1038"/>
      <c r="P73" s="1039"/>
      <c r="Q73" s="1040"/>
      <c r="R73" s="1041">
        <v>
1385861</v>
      </c>
      <c r="S73" s="1041">
        <v>
1385861</v>
      </c>
      <c r="T73" s="1041">
        <v>
1385861</v>
      </c>
      <c r="U73" s="1042">
        <v>
1385861</v>
      </c>
      <c r="V73" s="1043"/>
      <c r="W73" s="1041">
        <v>
1346246</v>
      </c>
      <c r="X73" s="1041">
        <v>
1346246</v>
      </c>
      <c r="Y73" s="1041">
        <v>
1346246</v>
      </c>
      <c r="Z73" s="1042">
        <v>
1346246</v>
      </c>
      <c r="AA73" s="1043"/>
      <c r="AB73" s="1041">
        <v>
39615</v>
      </c>
      <c r="AC73" s="1041">
        <v>
39615</v>
      </c>
      <c r="AD73" s="1041">
        <v>
39615</v>
      </c>
      <c r="AE73" s="1042">
        <v>
39615</v>
      </c>
      <c r="AF73" s="1043"/>
      <c r="AG73" s="1041">
        <v>
39615</v>
      </c>
      <c r="AH73" s="1041">
        <v>
39615</v>
      </c>
      <c r="AI73" s="1041">
        <v>
39615</v>
      </c>
      <c r="AJ73" s="1042">
        <v>
39615</v>
      </c>
      <c r="AK73" s="1044"/>
      <c r="AL73" s="1045">
        <v>
13582</v>
      </c>
      <c r="AM73" s="1045">
        <v>
13582</v>
      </c>
      <c r="AN73" s="1045">
        <v>
13582</v>
      </c>
      <c r="AO73" s="1046">
        <v>
13582</v>
      </c>
      <c r="AP73" s="1047"/>
      <c r="AQ73" s="1048"/>
      <c r="AR73" s="1048"/>
      <c r="AS73" s="1048"/>
      <c r="AT73" s="1049"/>
      <c r="AU73" s="1047"/>
      <c r="AV73" s="1048"/>
      <c r="AW73" s="1048"/>
      <c r="AX73" s="1048"/>
      <c r="AY73" s="1049"/>
      <c r="AZ73" s="1050"/>
      <c r="BA73" s="1050"/>
      <c r="BB73" s="1050"/>
      <c r="BC73" s="1050"/>
      <c r="BD73" s="1051"/>
      <c r="BE73" s="266"/>
      <c r="BF73" s="266"/>
      <c r="BG73" s="266"/>
      <c r="BH73" s="266"/>
      <c r="BI73" s="266"/>
      <c r="BJ73" s="266"/>
      <c r="BK73" s="266"/>
      <c r="BL73" s="266"/>
      <c r="BM73" s="266"/>
      <c r="BN73" s="266"/>
      <c r="BO73" s="266"/>
      <c r="BP73" s="266"/>
      <c r="BQ73" s="263">
        <v>
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25">
      <c r="A74" s="262">
        <v>
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
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25">
      <c r="A75" s="262">
        <v>
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
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25">
      <c r="A76" s="262">
        <v>
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
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25">
      <c r="A77" s="262">
        <v>
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
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25">
      <c r="A78" s="262">
        <v>
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
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25">
      <c r="A79" s="262">
        <v>
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
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25">
      <c r="A80" s="262">
        <v>
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
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25">
      <c r="A81" s="262">
        <v>
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
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25">
      <c r="A82" s="262">
        <v>
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
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25">
      <c r="A83" s="262">
        <v>
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
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25">
      <c r="A84" s="262">
        <v>
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
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25">
      <c r="A85" s="262">
        <v>
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
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25">
      <c r="A86" s="262">
        <v>
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
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25">
      <c r="A87" s="270">
        <v>
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
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3">
      <c r="A88" s="265" t="s">
        <v>
390</v>
      </c>
      <c r="B88" s="999" t="s">
        <v>
415</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
79825</v>
      </c>
      <c r="AG88" s="1014"/>
      <c r="AH88" s="1014"/>
      <c r="AI88" s="1014"/>
      <c r="AJ88" s="1014"/>
      <c r="AK88" s="1018"/>
      <c r="AL88" s="1018"/>
      <c r="AM88" s="1018"/>
      <c r="AN88" s="1018"/>
      <c r="AO88" s="1018"/>
      <c r="AP88" s="1014">
        <v>
50463</v>
      </c>
      <c r="AQ88" s="1014"/>
      <c r="AR88" s="1014"/>
      <c r="AS88" s="1014"/>
      <c r="AT88" s="1014"/>
      <c r="AU88" s="1014">
        <v>
1155</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
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2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2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2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2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2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2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2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2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2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2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2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2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2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3">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390</v>
      </c>
      <c r="BR102" s="999" t="s">
        <v>
416</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f>
SUM(CR7:CV11)</f>
        <v>
349</v>
      </c>
      <c r="CS102" s="1006"/>
      <c r="CT102" s="1006"/>
      <c r="CU102" s="1006"/>
      <c r="CV102" s="1007"/>
      <c r="CW102" s="1005">
        <v>
0</v>
      </c>
      <c r="CX102" s="1006"/>
      <c r="CY102" s="1006"/>
      <c r="CZ102" s="1006"/>
      <c r="DA102" s="1007"/>
      <c r="DB102" s="1005">
        <v>
4720</v>
      </c>
      <c r="DC102" s="1006"/>
      <c r="DD102" s="1006"/>
      <c r="DE102" s="1006"/>
      <c r="DF102" s="1007"/>
      <c r="DG102" s="1005" t="s">
        <v>
591</v>
      </c>
      <c r="DH102" s="1006"/>
      <c r="DI102" s="1006"/>
      <c r="DJ102" s="1006"/>
      <c r="DK102" s="1007"/>
      <c r="DL102" s="1005" t="s">
        <v>
591</v>
      </c>
      <c r="DM102" s="1006"/>
      <c r="DN102" s="1006"/>
      <c r="DO102" s="1006"/>
      <c r="DP102" s="1007"/>
      <c r="DQ102" s="1005" t="s">
        <v>
591</v>
      </c>
      <c r="DR102" s="1006"/>
      <c r="DS102" s="1006"/>
      <c r="DT102" s="1006"/>
      <c r="DU102" s="1007"/>
      <c r="DV102" s="988"/>
      <c r="DW102" s="989"/>
      <c r="DX102" s="989"/>
      <c r="DY102" s="989"/>
      <c r="DZ102" s="990"/>
      <c r="EA102" s="247"/>
    </row>
    <row r="103" spans="1:131" s="248" customFormat="1" ht="26.25" customHeight="1" x14ac:dyDescent="0.2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
417</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2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
418</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2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3">
      <c r="A107" s="276" t="s">
        <v>
419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420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5">
      <c r="A108" s="993" t="s">
        <v>
421</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
422</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25">
      <c r="A109" s="948" t="s">
        <v>
423</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
424</v>
      </c>
      <c r="AB109" s="949"/>
      <c r="AC109" s="949"/>
      <c r="AD109" s="949"/>
      <c r="AE109" s="950"/>
      <c r="AF109" s="951" t="s">
        <v>
308</v>
      </c>
      <c r="AG109" s="949"/>
      <c r="AH109" s="949"/>
      <c r="AI109" s="949"/>
      <c r="AJ109" s="950"/>
      <c r="AK109" s="951" t="s">
        <v>
307</v>
      </c>
      <c r="AL109" s="949"/>
      <c r="AM109" s="949"/>
      <c r="AN109" s="949"/>
      <c r="AO109" s="950"/>
      <c r="AP109" s="951" t="s">
        <v>
425</v>
      </c>
      <c r="AQ109" s="949"/>
      <c r="AR109" s="949"/>
      <c r="AS109" s="949"/>
      <c r="AT109" s="980"/>
      <c r="AU109" s="948" t="s">
        <v>
423</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
424</v>
      </c>
      <c r="BR109" s="949"/>
      <c r="BS109" s="949"/>
      <c r="BT109" s="949"/>
      <c r="BU109" s="950"/>
      <c r="BV109" s="951" t="s">
        <v>
308</v>
      </c>
      <c r="BW109" s="949"/>
      <c r="BX109" s="949"/>
      <c r="BY109" s="949"/>
      <c r="BZ109" s="950"/>
      <c r="CA109" s="951" t="s">
        <v>
307</v>
      </c>
      <c r="CB109" s="949"/>
      <c r="CC109" s="949"/>
      <c r="CD109" s="949"/>
      <c r="CE109" s="950"/>
      <c r="CF109" s="987" t="s">
        <v>
425</v>
      </c>
      <c r="CG109" s="987"/>
      <c r="CH109" s="987"/>
      <c r="CI109" s="987"/>
      <c r="CJ109" s="987"/>
      <c r="CK109" s="951" t="s">
        <v>
426</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
424</v>
      </c>
      <c r="DH109" s="949"/>
      <c r="DI109" s="949"/>
      <c r="DJ109" s="949"/>
      <c r="DK109" s="950"/>
      <c r="DL109" s="951" t="s">
        <v>
308</v>
      </c>
      <c r="DM109" s="949"/>
      <c r="DN109" s="949"/>
      <c r="DO109" s="949"/>
      <c r="DP109" s="950"/>
      <c r="DQ109" s="951" t="s">
        <v>
307</v>
      </c>
      <c r="DR109" s="949"/>
      <c r="DS109" s="949"/>
      <c r="DT109" s="949"/>
      <c r="DU109" s="950"/>
      <c r="DV109" s="951" t="s">
        <v>
425</v>
      </c>
      <c r="DW109" s="949"/>
      <c r="DX109" s="949"/>
      <c r="DY109" s="949"/>
      <c r="DZ109" s="980"/>
    </row>
    <row r="110" spans="1:131" s="247" customFormat="1" ht="26.25" customHeight="1" x14ac:dyDescent="0.25">
      <c r="A110" s="851" t="s">
        <v>
427</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
2078409</v>
      </c>
      <c r="AB110" s="942"/>
      <c r="AC110" s="942"/>
      <c r="AD110" s="942"/>
      <c r="AE110" s="943"/>
      <c r="AF110" s="944">
        <v>
1882296</v>
      </c>
      <c r="AG110" s="942"/>
      <c r="AH110" s="942"/>
      <c r="AI110" s="942"/>
      <c r="AJ110" s="943"/>
      <c r="AK110" s="944">
        <v>
1774800</v>
      </c>
      <c r="AL110" s="942"/>
      <c r="AM110" s="942"/>
      <c r="AN110" s="942"/>
      <c r="AO110" s="943"/>
      <c r="AP110" s="945">
        <v>
2.9</v>
      </c>
      <c r="AQ110" s="946"/>
      <c r="AR110" s="946"/>
      <c r="AS110" s="946"/>
      <c r="AT110" s="947"/>
      <c r="AU110" s="981" t="s">
        <v>
71</v>
      </c>
      <c r="AV110" s="982"/>
      <c r="AW110" s="982"/>
      <c r="AX110" s="982"/>
      <c r="AY110" s="982"/>
      <c r="AZ110" s="907" t="s">
        <v>
428</v>
      </c>
      <c r="BA110" s="852"/>
      <c r="BB110" s="852"/>
      <c r="BC110" s="852"/>
      <c r="BD110" s="852"/>
      <c r="BE110" s="852"/>
      <c r="BF110" s="852"/>
      <c r="BG110" s="852"/>
      <c r="BH110" s="852"/>
      <c r="BI110" s="852"/>
      <c r="BJ110" s="852"/>
      <c r="BK110" s="852"/>
      <c r="BL110" s="852"/>
      <c r="BM110" s="852"/>
      <c r="BN110" s="852"/>
      <c r="BO110" s="852"/>
      <c r="BP110" s="853"/>
      <c r="BQ110" s="908">
        <v>
12212188</v>
      </c>
      <c r="BR110" s="889"/>
      <c r="BS110" s="889"/>
      <c r="BT110" s="889"/>
      <c r="BU110" s="889"/>
      <c r="BV110" s="889">
        <v>
10462986</v>
      </c>
      <c r="BW110" s="889"/>
      <c r="BX110" s="889"/>
      <c r="BY110" s="889"/>
      <c r="BZ110" s="889"/>
      <c r="CA110" s="889">
        <v>
8799855</v>
      </c>
      <c r="CB110" s="889"/>
      <c r="CC110" s="889"/>
      <c r="CD110" s="889"/>
      <c r="CE110" s="889"/>
      <c r="CF110" s="913">
        <v>
14.3</v>
      </c>
      <c r="CG110" s="914"/>
      <c r="CH110" s="914"/>
      <c r="CI110" s="914"/>
      <c r="CJ110" s="914"/>
      <c r="CK110" s="977" t="s">
        <v>
429</v>
      </c>
      <c r="CL110" s="863"/>
      <c r="CM110" s="938" t="s">
        <v>
430</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
431</v>
      </c>
      <c r="DH110" s="889"/>
      <c r="DI110" s="889"/>
      <c r="DJ110" s="889"/>
      <c r="DK110" s="889"/>
      <c r="DL110" s="889" t="s">
        <v>
432</v>
      </c>
      <c r="DM110" s="889"/>
      <c r="DN110" s="889"/>
      <c r="DO110" s="889"/>
      <c r="DP110" s="889"/>
      <c r="DQ110" s="889" t="s">
        <v>
432</v>
      </c>
      <c r="DR110" s="889"/>
      <c r="DS110" s="889"/>
      <c r="DT110" s="889"/>
      <c r="DU110" s="889"/>
      <c r="DV110" s="890" t="s">
        <v>
431</v>
      </c>
      <c r="DW110" s="890"/>
      <c r="DX110" s="890"/>
      <c r="DY110" s="890"/>
      <c r="DZ110" s="891"/>
    </row>
    <row r="111" spans="1:131" s="247" customFormat="1" ht="26.25" customHeight="1" x14ac:dyDescent="0.25">
      <c r="A111" s="818" t="s">
        <v>
433</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
431</v>
      </c>
      <c r="AB111" s="970"/>
      <c r="AC111" s="970"/>
      <c r="AD111" s="970"/>
      <c r="AE111" s="971"/>
      <c r="AF111" s="972" t="s">
        <v>
432</v>
      </c>
      <c r="AG111" s="970"/>
      <c r="AH111" s="970"/>
      <c r="AI111" s="970"/>
      <c r="AJ111" s="971"/>
      <c r="AK111" s="972" t="s">
        <v>
431</v>
      </c>
      <c r="AL111" s="970"/>
      <c r="AM111" s="970"/>
      <c r="AN111" s="970"/>
      <c r="AO111" s="971"/>
      <c r="AP111" s="973" t="s">
        <v>
432</v>
      </c>
      <c r="AQ111" s="974"/>
      <c r="AR111" s="974"/>
      <c r="AS111" s="974"/>
      <c r="AT111" s="975"/>
      <c r="AU111" s="983"/>
      <c r="AV111" s="984"/>
      <c r="AW111" s="984"/>
      <c r="AX111" s="984"/>
      <c r="AY111" s="984"/>
      <c r="AZ111" s="859" t="s">
        <v>
434</v>
      </c>
      <c r="BA111" s="794"/>
      <c r="BB111" s="794"/>
      <c r="BC111" s="794"/>
      <c r="BD111" s="794"/>
      <c r="BE111" s="794"/>
      <c r="BF111" s="794"/>
      <c r="BG111" s="794"/>
      <c r="BH111" s="794"/>
      <c r="BI111" s="794"/>
      <c r="BJ111" s="794"/>
      <c r="BK111" s="794"/>
      <c r="BL111" s="794"/>
      <c r="BM111" s="794"/>
      <c r="BN111" s="794"/>
      <c r="BO111" s="794"/>
      <c r="BP111" s="795"/>
      <c r="BQ111" s="860">
        <v>
6000</v>
      </c>
      <c r="BR111" s="861"/>
      <c r="BS111" s="861"/>
      <c r="BT111" s="861"/>
      <c r="BU111" s="861"/>
      <c r="BV111" s="861" t="s">
        <v>
431</v>
      </c>
      <c r="BW111" s="861"/>
      <c r="BX111" s="861"/>
      <c r="BY111" s="861"/>
      <c r="BZ111" s="861"/>
      <c r="CA111" s="861" t="s">
        <v>
431</v>
      </c>
      <c r="CB111" s="861"/>
      <c r="CC111" s="861"/>
      <c r="CD111" s="861"/>
      <c r="CE111" s="861"/>
      <c r="CF111" s="922" t="s">
        <v>
435</v>
      </c>
      <c r="CG111" s="923"/>
      <c r="CH111" s="923"/>
      <c r="CI111" s="923"/>
      <c r="CJ111" s="923"/>
      <c r="CK111" s="978"/>
      <c r="CL111" s="865"/>
      <c r="CM111" s="868" t="s">
        <v>
436</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
432</v>
      </c>
      <c r="DH111" s="861"/>
      <c r="DI111" s="861"/>
      <c r="DJ111" s="861"/>
      <c r="DK111" s="861"/>
      <c r="DL111" s="861" t="s">
        <v>
432</v>
      </c>
      <c r="DM111" s="861"/>
      <c r="DN111" s="861"/>
      <c r="DO111" s="861"/>
      <c r="DP111" s="861"/>
      <c r="DQ111" s="861" t="s">
        <v>
432</v>
      </c>
      <c r="DR111" s="861"/>
      <c r="DS111" s="861"/>
      <c r="DT111" s="861"/>
      <c r="DU111" s="861"/>
      <c r="DV111" s="838" t="s">
        <v>
435</v>
      </c>
      <c r="DW111" s="838"/>
      <c r="DX111" s="838"/>
      <c r="DY111" s="838"/>
      <c r="DZ111" s="839"/>
    </row>
    <row r="112" spans="1:131" s="247" customFormat="1" ht="26.25" customHeight="1" x14ac:dyDescent="0.25">
      <c r="A112" s="963" t="s">
        <v>
437</v>
      </c>
      <c r="B112" s="964"/>
      <c r="C112" s="794" t="s">
        <v>
438</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
127</v>
      </c>
      <c r="AB112" s="824"/>
      <c r="AC112" s="824"/>
      <c r="AD112" s="824"/>
      <c r="AE112" s="825"/>
      <c r="AF112" s="826" t="s">
        <v>
431</v>
      </c>
      <c r="AG112" s="824"/>
      <c r="AH112" s="824"/>
      <c r="AI112" s="824"/>
      <c r="AJ112" s="825"/>
      <c r="AK112" s="826" t="s">
        <v>
431</v>
      </c>
      <c r="AL112" s="824"/>
      <c r="AM112" s="824"/>
      <c r="AN112" s="824"/>
      <c r="AO112" s="825"/>
      <c r="AP112" s="871" t="s">
        <v>
127</v>
      </c>
      <c r="AQ112" s="872"/>
      <c r="AR112" s="872"/>
      <c r="AS112" s="872"/>
      <c r="AT112" s="873"/>
      <c r="AU112" s="983"/>
      <c r="AV112" s="984"/>
      <c r="AW112" s="984"/>
      <c r="AX112" s="984"/>
      <c r="AY112" s="984"/>
      <c r="AZ112" s="859" t="s">
        <v>
439</v>
      </c>
      <c r="BA112" s="794"/>
      <c r="BB112" s="794"/>
      <c r="BC112" s="794"/>
      <c r="BD112" s="794"/>
      <c r="BE112" s="794"/>
      <c r="BF112" s="794"/>
      <c r="BG112" s="794"/>
      <c r="BH112" s="794"/>
      <c r="BI112" s="794"/>
      <c r="BJ112" s="794"/>
      <c r="BK112" s="794"/>
      <c r="BL112" s="794"/>
      <c r="BM112" s="794"/>
      <c r="BN112" s="794"/>
      <c r="BO112" s="794"/>
      <c r="BP112" s="795"/>
      <c r="BQ112" s="860" t="s">
        <v>
431</v>
      </c>
      <c r="BR112" s="861"/>
      <c r="BS112" s="861"/>
      <c r="BT112" s="861"/>
      <c r="BU112" s="861"/>
      <c r="BV112" s="861" t="s">
        <v>
432</v>
      </c>
      <c r="BW112" s="861"/>
      <c r="BX112" s="861"/>
      <c r="BY112" s="861"/>
      <c r="BZ112" s="861"/>
      <c r="CA112" s="861" t="s">
        <v>
432</v>
      </c>
      <c r="CB112" s="861"/>
      <c r="CC112" s="861"/>
      <c r="CD112" s="861"/>
      <c r="CE112" s="861"/>
      <c r="CF112" s="922" t="s">
        <v>
432</v>
      </c>
      <c r="CG112" s="923"/>
      <c r="CH112" s="923"/>
      <c r="CI112" s="923"/>
      <c r="CJ112" s="923"/>
      <c r="CK112" s="978"/>
      <c r="CL112" s="865"/>
      <c r="CM112" s="868" t="s">
        <v>
440</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
431</v>
      </c>
      <c r="DH112" s="861"/>
      <c r="DI112" s="861"/>
      <c r="DJ112" s="861"/>
      <c r="DK112" s="861"/>
      <c r="DL112" s="861" t="s">
        <v>
431</v>
      </c>
      <c r="DM112" s="861"/>
      <c r="DN112" s="861"/>
      <c r="DO112" s="861"/>
      <c r="DP112" s="861"/>
      <c r="DQ112" s="861" t="s">
        <v>
432</v>
      </c>
      <c r="DR112" s="861"/>
      <c r="DS112" s="861"/>
      <c r="DT112" s="861"/>
      <c r="DU112" s="861"/>
      <c r="DV112" s="838" t="s">
        <v>
431</v>
      </c>
      <c r="DW112" s="838"/>
      <c r="DX112" s="838"/>
      <c r="DY112" s="838"/>
      <c r="DZ112" s="839"/>
    </row>
    <row r="113" spans="1:130" s="247" customFormat="1" ht="26.25" customHeight="1" x14ac:dyDescent="0.25">
      <c r="A113" s="965"/>
      <c r="B113" s="966"/>
      <c r="C113" s="794" t="s">
        <v>
441</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t="s">
        <v>
431</v>
      </c>
      <c r="AB113" s="970"/>
      <c r="AC113" s="970"/>
      <c r="AD113" s="970"/>
      <c r="AE113" s="971"/>
      <c r="AF113" s="972" t="s">
        <v>
435</v>
      </c>
      <c r="AG113" s="970"/>
      <c r="AH113" s="970"/>
      <c r="AI113" s="970"/>
      <c r="AJ113" s="971"/>
      <c r="AK113" s="972" t="s">
        <v>
432</v>
      </c>
      <c r="AL113" s="970"/>
      <c r="AM113" s="970"/>
      <c r="AN113" s="970"/>
      <c r="AO113" s="971"/>
      <c r="AP113" s="973" t="s">
        <v>
432</v>
      </c>
      <c r="AQ113" s="974"/>
      <c r="AR113" s="974"/>
      <c r="AS113" s="974"/>
      <c r="AT113" s="975"/>
      <c r="AU113" s="983"/>
      <c r="AV113" s="984"/>
      <c r="AW113" s="984"/>
      <c r="AX113" s="984"/>
      <c r="AY113" s="984"/>
      <c r="AZ113" s="859" t="s">
        <v>
442</v>
      </c>
      <c r="BA113" s="794"/>
      <c r="BB113" s="794"/>
      <c r="BC113" s="794"/>
      <c r="BD113" s="794"/>
      <c r="BE113" s="794"/>
      <c r="BF113" s="794"/>
      <c r="BG113" s="794"/>
      <c r="BH113" s="794"/>
      <c r="BI113" s="794"/>
      <c r="BJ113" s="794"/>
      <c r="BK113" s="794"/>
      <c r="BL113" s="794"/>
      <c r="BM113" s="794"/>
      <c r="BN113" s="794"/>
      <c r="BO113" s="794"/>
      <c r="BP113" s="795"/>
      <c r="BQ113" s="860">
        <v>
1107566</v>
      </c>
      <c r="BR113" s="861"/>
      <c r="BS113" s="861"/>
      <c r="BT113" s="861"/>
      <c r="BU113" s="861"/>
      <c r="BV113" s="861">
        <v>
1123444</v>
      </c>
      <c r="BW113" s="861"/>
      <c r="BX113" s="861"/>
      <c r="BY113" s="861"/>
      <c r="BZ113" s="861"/>
      <c r="CA113" s="861">
        <v>
1155229</v>
      </c>
      <c r="CB113" s="861"/>
      <c r="CC113" s="861"/>
      <c r="CD113" s="861"/>
      <c r="CE113" s="861"/>
      <c r="CF113" s="922">
        <v>
1.9</v>
      </c>
      <c r="CG113" s="923"/>
      <c r="CH113" s="923"/>
      <c r="CI113" s="923"/>
      <c r="CJ113" s="923"/>
      <c r="CK113" s="978"/>
      <c r="CL113" s="865"/>
      <c r="CM113" s="868" t="s">
        <v>
443</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
431</v>
      </c>
      <c r="DH113" s="824"/>
      <c r="DI113" s="824"/>
      <c r="DJ113" s="824"/>
      <c r="DK113" s="825"/>
      <c r="DL113" s="826" t="s">
        <v>
431</v>
      </c>
      <c r="DM113" s="824"/>
      <c r="DN113" s="824"/>
      <c r="DO113" s="824"/>
      <c r="DP113" s="825"/>
      <c r="DQ113" s="826" t="s">
        <v>
431</v>
      </c>
      <c r="DR113" s="824"/>
      <c r="DS113" s="824"/>
      <c r="DT113" s="824"/>
      <c r="DU113" s="825"/>
      <c r="DV113" s="871" t="s">
        <v>
435</v>
      </c>
      <c r="DW113" s="872"/>
      <c r="DX113" s="872"/>
      <c r="DY113" s="872"/>
      <c r="DZ113" s="873"/>
    </row>
    <row r="114" spans="1:130" s="247" customFormat="1" ht="26.25" customHeight="1" x14ac:dyDescent="0.25">
      <c r="A114" s="965"/>
      <c r="B114" s="966"/>
      <c r="C114" s="794" t="s">
        <v>
444</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
82241</v>
      </c>
      <c r="AB114" s="824"/>
      <c r="AC114" s="824"/>
      <c r="AD114" s="824"/>
      <c r="AE114" s="825"/>
      <c r="AF114" s="826">
        <v>
89490</v>
      </c>
      <c r="AG114" s="824"/>
      <c r="AH114" s="824"/>
      <c r="AI114" s="824"/>
      <c r="AJ114" s="825"/>
      <c r="AK114" s="826">
        <v>
93151</v>
      </c>
      <c r="AL114" s="824"/>
      <c r="AM114" s="824"/>
      <c r="AN114" s="824"/>
      <c r="AO114" s="825"/>
      <c r="AP114" s="871">
        <v>
0.2</v>
      </c>
      <c r="AQ114" s="872"/>
      <c r="AR114" s="872"/>
      <c r="AS114" s="872"/>
      <c r="AT114" s="873"/>
      <c r="AU114" s="983"/>
      <c r="AV114" s="984"/>
      <c r="AW114" s="984"/>
      <c r="AX114" s="984"/>
      <c r="AY114" s="984"/>
      <c r="AZ114" s="859" t="s">
        <v>
445</v>
      </c>
      <c r="BA114" s="794"/>
      <c r="BB114" s="794"/>
      <c r="BC114" s="794"/>
      <c r="BD114" s="794"/>
      <c r="BE114" s="794"/>
      <c r="BF114" s="794"/>
      <c r="BG114" s="794"/>
      <c r="BH114" s="794"/>
      <c r="BI114" s="794"/>
      <c r="BJ114" s="794"/>
      <c r="BK114" s="794"/>
      <c r="BL114" s="794"/>
      <c r="BM114" s="794"/>
      <c r="BN114" s="794"/>
      <c r="BO114" s="794"/>
      <c r="BP114" s="795"/>
      <c r="BQ114" s="860">
        <v>
14608612</v>
      </c>
      <c r="BR114" s="861"/>
      <c r="BS114" s="861"/>
      <c r="BT114" s="861"/>
      <c r="BU114" s="861"/>
      <c r="BV114" s="861">
        <v>
13143397</v>
      </c>
      <c r="BW114" s="861"/>
      <c r="BX114" s="861"/>
      <c r="BY114" s="861"/>
      <c r="BZ114" s="861"/>
      <c r="CA114" s="861">
        <v>
12937899</v>
      </c>
      <c r="CB114" s="861"/>
      <c r="CC114" s="861"/>
      <c r="CD114" s="861"/>
      <c r="CE114" s="861"/>
      <c r="CF114" s="922">
        <v>
21</v>
      </c>
      <c r="CG114" s="923"/>
      <c r="CH114" s="923"/>
      <c r="CI114" s="923"/>
      <c r="CJ114" s="923"/>
      <c r="CK114" s="978"/>
      <c r="CL114" s="865"/>
      <c r="CM114" s="868" t="s">
        <v>
446</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
432</v>
      </c>
      <c r="DH114" s="824"/>
      <c r="DI114" s="824"/>
      <c r="DJ114" s="824"/>
      <c r="DK114" s="825"/>
      <c r="DL114" s="826" t="s">
        <v>
127</v>
      </c>
      <c r="DM114" s="824"/>
      <c r="DN114" s="824"/>
      <c r="DO114" s="824"/>
      <c r="DP114" s="825"/>
      <c r="DQ114" s="826" t="s">
        <v>
432</v>
      </c>
      <c r="DR114" s="824"/>
      <c r="DS114" s="824"/>
      <c r="DT114" s="824"/>
      <c r="DU114" s="825"/>
      <c r="DV114" s="871" t="s">
        <v>
431</v>
      </c>
      <c r="DW114" s="872"/>
      <c r="DX114" s="872"/>
      <c r="DY114" s="872"/>
      <c r="DZ114" s="873"/>
    </row>
    <row r="115" spans="1:130" s="247" customFormat="1" ht="26.25" customHeight="1" x14ac:dyDescent="0.25">
      <c r="A115" s="965"/>
      <c r="B115" s="966"/>
      <c r="C115" s="794" t="s">
        <v>
447</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
6000</v>
      </c>
      <c r="AB115" s="970"/>
      <c r="AC115" s="970"/>
      <c r="AD115" s="970"/>
      <c r="AE115" s="971"/>
      <c r="AF115" s="972">
        <v>
6000</v>
      </c>
      <c r="AG115" s="970"/>
      <c r="AH115" s="970"/>
      <c r="AI115" s="970"/>
      <c r="AJ115" s="971"/>
      <c r="AK115" s="972" t="s">
        <v>
431</v>
      </c>
      <c r="AL115" s="970"/>
      <c r="AM115" s="970"/>
      <c r="AN115" s="970"/>
      <c r="AO115" s="971"/>
      <c r="AP115" s="973" t="s">
        <v>
431</v>
      </c>
      <c r="AQ115" s="974"/>
      <c r="AR115" s="974"/>
      <c r="AS115" s="974"/>
      <c r="AT115" s="975"/>
      <c r="AU115" s="983"/>
      <c r="AV115" s="984"/>
      <c r="AW115" s="984"/>
      <c r="AX115" s="984"/>
      <c r="AY115" s="984"/>
      <c r="AZ115" s="859" t="s">
        <v>
448</v>
      </c>
      <c r="BA115" s="794"/>
      <c r="BB115" s="794"/>
      <c r="BC115" s="794"/>
      <c r="BD115" s="794"/>
      <c r="BE115" s="794"/>
      <c r="BF115" s="794"/>
      <c r="BG115" s="794"/>
      <c r="BH115" s="794"/>
      <c r="BI115" s="794"/>
      <c r="BJ115" s="794"/>
      <c r="BK115" s="794"/>
      <c r="BL115" s="794"/>
      <c r="BM115" s="794"/>
      <c r="BN115" s="794"/>
      <c r="BO115" s="794"/>
      <c r="BP115" s="795"/>
      <c r="BQ115" s="860">
        <v>
105569</v>
      </c>
      <c r="BR115" s="861"/>
      <c r="BS115" s="861"/>
      <c r="BT115" s="861"/>
      <c r="BU115" s="861"/>
      <c r="BV115" s="861">
        <v>
52938</v>
      </c>
      <c r="BW115" s="861"/>
      <c r="BX115" s="861"/>
      <c r="BY115" s="861"/>
      <c r="BZ115" s="861"/>
      <c r="CA115" s="861" t="s">
        <v>
435</v>
      </c>
      <c r="CB115" s="861"/>
      <c r="CC115" s="861"/>
      <c r="CD115" s="861"/>
      <c r="CE115" s="861"/>
      <c r="CF115" s="922" t="s">
        <v>
432</v>
      </c>
      <c r="CG115" s="923"/>
      <c r="CH115" s="923"/>
      <c r="CI115" s="923"/>
      <c r="CJ115" s="923"/>
      <c r="CK115" s="978"/>
      <c r="CL115" s="865"/>
      <c r="CM115" s="859" t="s">
        <v>
449</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
431</v>
      </c>
      <c r="DH115" s="824"/>
      <c r="DI115" s="824"/>
      <c r="DJ115" s="824"/>
      <c r="DK115" s="825"/>
      <c r="DL115" s="826" t="s">
        <v>
432</v>
      </c>
      <c r="DM115" s="824"/>
      <c r="DN115" s="824"/>
      <c r="DO115" s="824"/>
      <c r="DP115" s="825"/>
      <c r="DQ115" s="826" t="s">
        <v>
431</v>
      </c>
      <c r="DR115" s="824"/>
      <c r="DS115" s="824"/>
      <c r="DT115" s="824"/>
      <c r="DU115" s="825"/>
      <c r="DV115" s="871" t="s">
        <v>
435</v>
      </c>
      <c r="DW115" s="872"/>
      <c r="DX115" s="872"/>
      <c r="DY115" s="872"/>
      <c r="DZ115" s="873"/>
    </row>
    <row r="116" spans="1:130" s="247" customFormat="1" ht="26.25" customHeight="1" x14ac:dyDescent="0.25">
      <c r="A116" s="967"/>
      <c r="B116" s="968"/>
      <c r="C116" s="927" t="s">
        <v>
450</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
432</v>
      </c>
      <c r="AB116" s="824"/>
      <c r="AC116" s="824"/>
      <c r="AD116" s="824"/>
      <c r="AE116" s="825"/>
      <c r="AF116" s="826" t="s">
        <v>
435</v>
      </c>
      <c r="AG116" s="824"/>
      <c r="AH116" s="824"/>
      <c r="AI116" s="824"/>
      <c r="AJ116" s="825"/>
      <c r="AK116" s="826" t="s">
        <v>
127</v>
      </c>
      <c r="AL116" s="824"/>
      <c r="AM116" s="824"/>
      <c r="AN116" s="824"/>
      <c r="AO116" s="825"/>
      <c r="AP116" s="871" t="s">
        <v>
127</v>
      </c>
      <c r="AQ116" s="872"/>
      <c r="AR116" s="872"/>
      <c r="AS116" s="872"/>
      <c r="AT116" s="873"/>
      <c r="AU116" s="983"/>
      <c r="AV116" s="984"/>
      <c r="AW116" s="984"/>
      <c r="AX116" s="984"/>
      <c r="AY116" s="984"/>
      <c r="AZ116" s="910" t="s">
        <v>
451</v>
      </c>
      <c r="BA116" s="911"/>
      <c r="BB116" s="911"/>
      <c r="BC116" s="911"/>
      <c r="BD116" s="911"/>
      <c r="BE116" s="911"/>
      <c r="BF116" s="911"/>
      <c r="BG116" s="911"/>
      <c r="BH116" s="911"/>
      <c r="BI116" s="911"/>
      <c r="BJ116" s="911"/>
      <c r="BK116" s="911"/>
      <c r="BL116" s="911"/>
      <c r="BM116" s="911"/>
      <c r="BN116" s="911"/>
      <c r="BO116" s="911"/>
      <c r="BP116" s="912"/>
      <c r="BQ116" s="860" t="s">
        <v>
432</v>
      </c>
      <c r="BR116" s="861"/>
      <c r="BS116" s="861"/>
      <c r="BT116" s="861"/>
      <c r="BU116" s="861"/>
      <c r="BV116" s="861" t="s">
        <v>
432</v>
      </c>
      <c r="BW116" s="861"/>
      <c r="BX116" s="861"/>
      <c r="BY116" s="861"/>
      <c r="BZ116" s="861"/>
      <c r="CA116" s="861" t="s">
        <v>
435</v>
      </c>
      <c r="CB116" s="861"/>
      <c r="CC116" s="861"/>
      <c r="CD116" s="861"/>
      <c r="CE116" s="861"/>
      <c r="CF116" s="922" t="s">
        <v>
431</v>
      </c>
      <c r="CG116" s="923"/>
      <c r="CH116" s="923"/>
      <c r="CI116" s="923"/>
      <c r="CJ116" s="923"/>
      <c r="CK116" s="978"/>
      <c r="CL116" s="865"/>
      <c r="CM116" s="868" t="s">
        <v>
452</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v>
6000</v>
      </c>
      <c r="DH116" s="824"/>
      <c r="DI116" s="824"/>
      <c r="DJ116" s="824"/>
      <c r="DK116" s="825"/>
      <c r="DL116" s="826" t="s">
        <v>
127</v>
      </c>
      <c r="DM116" s="824"/>
      <c r="DN116" s="824"/>
      <c r="DO116" s="824"/>
      <c r="DP116" s="825"/>
      <c r="DQ116" s="826" t="s">
        <v>
431</v>
      </c>
      <c r="DR116" s="824"/>
      <c r="DS116" s="824"/>
      <c r="DT116" s="824"/>
      <c r="DU116" s="825"/>
      <c r="DV116" s="871" t="s">
        <v>
431</v>
      </c>
      <c r="DW116" s="872"/>
      <c r="DX116" s="872"/>
      <c r="DY116" s="872"/>
      <c r="DZ116" s="873"/>
    </row>
    <row r="117" spans="1:130" s="247" customFormat="1" ht="26.25" customHeight="1" x14ac:dyDescent="0.25">
      <c r="A117" s="948" t="s">
        <v>
185</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
453</v>
      </c>
      <c r="Z117" s="950"/>
      <c r="AA117" s="955">
        <v>
2166650</v>
      </c>
      <c r="AB117" s="956"/>
      <c r="AC117" s="956"/>
      <c r="AD117" s="956"/>
      <c r="AE117" s="957"/>
      <c r="AF117" s="958">
        <v>
1977786</v>
      </c>
      <c r="AG117" s="956"/>
      <c r="AH117" s="956"/>
      <c r="AI117" s="956"/>
      <c r="AJ117" s="957"/>
      <c r="AK117" s="958">
        <v>
1867951</v>
      </c>
      <c r="AL117" s="956"/>
      <c r="AM117" s="956"/>
      <c r="AN117" s="956"/>
      <c r="AO117" s="957"/>
      <c r="AP117" s="959"/>
      <c r="AQ117" s="960"/>
      <c r="AR117" s="960"/>
      <c r="AS117" s="960"/>
      <c r="AT117" s="961"/>
      <c r="AU117" s="983"/>
      <c r="AV117" s="984"/>
      <c r="AW117" s="984"/>
      <c r="AX117" s="984"/>
      <c r="AY117" s="984"/>
      <c r="AZ117" s="910" t="s">
        <v>
454</v>
      </c>
      <c r="BA117" s="911"/>
      <c r="BB117" s="911"/>
      <c r="BC117" s="911"/>
      <c r="BD117" s="911"/>
      <c r="BE117" s="911"/>
      <c r="BF117" s="911"/>
      <c r="BG117" s="911"/>
      <c r="BH117" s="911"/>
      <c r="BI117" s="911"/>
      <c r="BJ117" s="911"/>
      <c r="BK117" s="911"/>
      <c r="BL117" s="911"/>
      <c r="BM117" s="911"/>
      <c r="BN117" s="911"/>
      <c r="BO117" s="911"/>
      <c r="BP117" s="912"/>
      <c r="BQ117" s="860" t="s">
        <v>
127</v>
      </c>
      <c r="BR117" s="861"/>
      <c r="BS117" s="861"/>
      <c r="BT117" s="861"/>
      <c r="BU117" s="861"/>
      <c r="BV117" s="861" t="s">
        <v>
127</v>
      </c>
      <c r="BW117" s="861"/>
      <c r="BX117" s="861"/>
      <c r="BY117" s="861"/>
      <c r="BZ117" s="861"/>
      <c r="CA117" s="861" t="s">
        <v>
127</v>
      </c>
      <c r="CB117" s="861"/>
      <c r="CC117" s="861"/>
      <c r="CD117" s="861"/>
      <c r="CE117" s="861"/>
      <c r="CF117" s="922" t="s">
        <v>
127</v>
      </c>
      <c r="CG117" s="923"/>
      <c r="CH117" s="923"/>
      <c r="CI117" s="923"/>
      <c r="CJ117" s="923"/>
      <c r="CK117" s="978"/>
      <c r="CL117" s="865"/>
      <c r="CM117" s="868" t="s">
        <v>
455</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
127</v>
      </c>
      <c r="DH117" s="824"/>
      <c r="DI117" s="824"/>
      <c r="DJ117" s="824"/>
      <c r="DK117" s="825"/>
      <c r="DL117" s="826" t="s">
        <v>
127</v>
      </c>
      <c r="DM117" s="824"/>
      <c r="DN117" s="824"/>
      <c r="DO117" s="824"/>
      <c r="DP117" s="825"/>
      <c r="DQ117" s="826" t="s">
        <v>
127</v>
      </c>
      <c r="DR117" s="824"/>
      <c r="DS117" s="824"/>
      <c r="DT117" s="824"/>
      <c r="DU117" s="825"/>
      <c r="DV117" s="871" t="s">
        <v>
127</v>
      </c>
      <c r="DW117" s="872"/>
      <c r="DX117" s="872"/>
      <c r="DY117" s="872"/>
      <c r="DZ117" s="873"/>
    </row>
    <row r="118" spans="1:130" s="247" customFormat="1" ht="26.25" customHeight="1" x14ac:dyDescent="0.25">
      <c r="A118" s="948" t="s">
        <v>
426</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
424</v>
      </c>
      <c r="AB118" s="949"/>
      <c r="AC118" s="949"/>
      <c r="AD118" s="949"/>
      <c r="AE118" s="950"/>
      <c r="AF118" s="951" t="s">
        <v>
308</v>
      </c>
      <c r="AG118" s="949"/>
      <c r="AH118" s="949"/>
      <c r="AI118" s="949"/>
      <c r="AJ118" s="950"/>
      <c r="AK118" s="951" t="s">
        <v>
307</v>
      </c>
      <c r="AL118" s="949"/>
      <c r="AM118" s="949"/>
      <c r="AN118" s="949"/>
      <c r="AO118" s="950"/>
      <c r="AP118" s="952" t="s">
        <v>
425</v>
      </c>
      <c r="AQ118" s="953"/>
      <c r="AR118" s="953"/>
      <c r="AS118" s="953"/>
      <c r="AT118" s="954"/>
      <c r="AU118" s="983"/>
      <c r="AV118" s="984"/>
      <c r="AW118" s="984"/>
      <c r="AX118" s="984"/>
      <c r="AY118" s="984"/>
      <c r="AZ118" s="926" t="s">
        <v>
456</v>
      </c>
      <c r="BA118" s="927"/>
      <c r="BB118" s="927"/>
      <c r="BC118" s="927"/>
      <c r="BD118" s="927"/>
      <c r="BE118" s="927"/>
      <c r="BF118" s="927"/>
      <c r="BG118" s="927"/>
      <c r="BH118" s="927"/>
      <c r="BI118" s="927"/>
      <c r="BJ118" s="927"/>
      <c r="BK118" s="927"/>
      <c r="BL118" s="927"/>
      <c r="BM118" s="927"/>
      <c r="BN118" s="927"/>
      <c r="BO118" s="927"/>
      <c r="BP118" s="928"/>
      <c r="BQ118" s="929" t="s">
        <v>
432</v>
      </c>
      <c r="BR118" s="892"/>
      <c r="BS118" s="892"/>
      <c r="BT118" s="892"/>
      <c r="BU118" s="892"/>
      <c r="BV118" s="892" t="s">
        <v>
432</v>
      </c>
      <c r="BW118" s="892"/>
      <c r="BX118" s="892"/>
      <c r="BY118" s="892"/>
      <c r="BZ118" s="892"/>
      <c r="CA118" s="892" t="s">
        <v>
432</v>
      </c>
      <c r="CB118" s="892"/>
      <c r="CC118" s="892"/>
      <c r="CD118" s="892"/>
      <c r="CE118" s="892"/>
      <c r="CF118" s="922" t="s">
        <v>
432</v>
      </c>
      <c r="CG118" s="923"/>
      <c r="CH118" s="923"/>
      <c r="CI118" s="923"/>
      <c r="CJ118" s="923"/>
      <c r="CK118" s="978"/>
      <c r="CL118" s="865"/>
      <c r="CM118" s="868" t="s">
        <v>
457</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
432</v>
      </c>
      <c r="DH118" s="824"/>
      <c r="DI118" s="824"/>
      <c r="DJ118" s="824"/>
      <c r="DK118" s="825"/>
      <c r="DL118" s="826" t="s">
        <v>
432</v>
      </c>
      <c r="DM118" s="824"/>
      <c r="DN118" s="824"/>
      <c r="DO118" s="824"/>
      <c r="DP118" s="825"/>
      <c r="DQ118" s="826" t="s">
        <v>
432</v>
      </c>
      <c r="DR118" s="824"/>
      <c r="DS118" s="824"/>
      <c r="DT118" s="824"/>
      <c r="DU118" s="825"/>
      <c r="DV118" s="871" t="s">
        <v>
432</v>
      </c>
      <c r="DW118" s="872"/>
      <c r="DX118" s="872"/>
      <c r="DY118" s="872"/>
      <c r="DZ118" s="873"/>
    </row>
    <row r="119" spans="1:130" s="247" customFormat="1" ht="26.25" customHeight="1" x14ac:dyDescent="0.25">
      <c r="A119" s="862" t="s">
        <v>
429</v>
      </c>
      <c r="B119" s="863"/>
      <c r="C119" s="938" t="s">
        <v>
430</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
432</v>
      </c>
      <c r="AB119" s="942"/>
      <c r="AC119" s="942"/>
      <c r="AD119" s="942"/>
      <c r="AE119" s="943"/>
      <c r="AF119" s="944" t="s">
        <v>
432</v>
      </c>
      <c r="AG119" s="942"/>
      <c r="AH119" s="942"/>
      <c r="AI119" s="942"/>
      <c r="AJ119" s="943"/>
      <c r="AK119" s="944" t="s">
        <v>
432</v>
      </c>
      <c r="AL119" s="942"/>
      <c r="AM119" s="942"/>
      <c r="AN119" s="942"/>
      <c r="AO119" s="943"/>
      <c r="AP119" s="945" t="s">
        <v>
432</v>
      </c>
      <c r="AQ119" s="946"/>
      <c r="AR119" s="946"/>
      <c r="AS119" s="946"/>
      <c r="AT119" s="947"/>
      <c r="AU119" s="985"/>
      <c r="AV119" s="986"/>
      <c r="AW119" s="986"/>
      <c r="AX119" s="986"/>
      <c r="AY119" s="986"/>
      <c r="AZ119" s="278" t="s">
        <v>
185</v>
      </c>
      <c r="BA119" s="278"/>
      <c r="BB119" s="278"/>
      <c r="BC119" s="278"/>
      <c r="BD119" s="278"/>
      <c r="BE119" s="278"/>
      <c r="BF119" s="278"/>
      <c r="BG119" s="278"/>
      <c r="BH119" s="278"/>
      <c r="BI119" s="278"/>
      <c r="BJ119" s="278"/>
      <c r="BK119" s="278"/>
      <c r="BL119" s="278"/>
      <c r="BM119" s="278"/>
      <c r="BN119" s="278"/>
      <c r="BO119" s="924" t="s">
        <v>
458</v>
      </c>
      <c r="BP119" s="925"/>
      <c r="BQ119" s="929">
        <v>
28039935</v>
      </c>
      <c r="BR119" s="892"/>
      <c r="BS119" s="892"/>
      <c r="BT119" s="892"/>
      <c r="BU119" s="892"/>
      <c r="BV119" s="892">
        <v>
24782765</v>
      </c>
      <c r="BW119" s="892"/>
      <c r="BX119" s="892"/>
      <c r="BY119" s="892"/>
      <c r="BZ119" s="892"/>
      <c r="CA119" s="892">
        <v>
22892983</v>
      </c>
      <c r="CB119" s="892"/>
      <c r="CC119" s="892"/>
      <c r="CD119" s="892"/>
      <c r="CE119" s="892"/>
      <c r="CF119" s="790"/>
      <c r="CG119" s="791"/>
      <c r="CH119" s="791"/>
      <c r="CI119" s="791"/>
      <c r="CJ119" s="881"/>
      <c r="CK119" s="979"/>
      <c r="CL119" s="867"/>
      <c r="CM119" s="885" t="s">
        <v>
459</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
127</v>
      </c>
      <c r="DH119" s="807"/>
      <c r="DI119" s="807"/>
      <c r="DJ119" s="807"/>
      <c r="DK119" s="808"/>
      <c r="DL119" s="809" t="s">
        <v>
460</v>
      </c>
      <c r="DM119" s="807"/>
      <c r="DN119" s="807"/>
      <c r="DO119" s="807"/>
      <c r="DP119" s="808"/>
      <c r="DQ119" s="809" t="s">
        <v>
127</v>
      </c>
      <c r="DR119" s="807"/>
      <c r="DS119" s="807"/>
      <c r="DT119" s="807"/>
      <c r="DU119" s="808"/>
      <c r="DV119" s="895" t="s">
        <v>
435</v>
      </c>
      <c r="DW119" s="896"/>
      <c r="DX119" s="896"/>
      <c r="DY119" s="896"/>
      <c r="DZ119" s="897"/>
    </row>
    <row r="120" spans="1:130" s="247" customFormat="1" ht="26.25" customHeight="1" x14ac:dyDescent="0.25">
      <c r="A120" s="864"/>
      <c r="B120" s="865"/>
      <c r="C120" s="868" t="s">
        <v>
436</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
435</v>
      </c>
      <c r="AB120" s="824"/>
      <c r="AC120" s="824"/>
      <c r="AD120" s="824"/>
      <c r="AE120" s="825"/>
      <c r="AF120" s="826" t="s">
        <v>
435</v>
      </c>
      <c r="AG120" s="824"/>
      <c r="AH120" s="824"/>
      <c r="AI120" s="824"/>
      <c r="AJ120" s="825"/>
      <c r="AK120" s="826" t="s">
        <v>
435</v>
      </c>
      <c r="AL120" s="824"/>
      <c r="AM120" s="824"/>
      <c r="AN120" s="824"/>
      <c r="AO120" s="825"/>
      <c r="AP120" s="871" t="s">
        <v>
435</v>
      </c>
      <c r="AQ120" s="872"/>
      <c r="AR120" s="872"/>
      <c r="AS120" s="872"/>
      <c r="AT120" s="873"/>
      <c r="AU120" s="930" t="s">
        <v>
461</v>
      </c>
      <c r="AV120" s="931"/>
      <c r="AW120" s="931"/>
      <c r="AX120" s="931"/>
      <c r="AY120" s="932"/>
      <c r="AZ120" s="907" t="s">
        <v>
462</v>
      </c>
      <c r="BA120" s="852"/>
      <c r="BB120" s="852"/>
      <c r="BC120" s="852"/>
      <c r="BD120" s="852"/>
      <c r="BE120" s="852"/>
      <c r="BF120" s="852"/>
      <c r="BG120" s="852"/>
      <c r="BH120" s="852"/>
      <c r="BI120" s="852"/>
      <c r="BJ120" s="852"/>
      <c r="BK120" s="852"/>
      <c r="BL120" s="852"/>
      <c r="BM120" s="852"/>
      <c r="BN120" s="852"/>
      <c r="BO120" s="852"/>
      <c r="BP120" s="853"/>
      <c r="BQ120" s="908">
        <v>
88248071</v>
      </c>
      <c r="BR120" s="889"/>
      <c r="BS120" s="889"/>
      <c r="BT120" s="889"/>
      <c r="BU120" s="889"/>
      <c r="BV120" s="889">
        <v>
96827761</v>
      </c>
      <c r="BW120" s="889"/>
      <c r="BX120" s="889"/>
      <c r="BY120" s="889"/>
      <c r="BZ120" s="889"/>
      <c r="CA120" s="889">
        <v>
110601880</v>
      </c>
      <c r="CB120" s="889"/>
      <c r="CC120" s="889"/>
      <c r="CD120" s="889"/>
      <c r="CE120" s="889"/>
      <c r="CF120" s="913">
        <v>
179.8</v>
      </c>
      <c r="CG120" s="914"/>
      <c r="CH120" s="914"/>
      <c r="CI120" s="914"/>
      <c r="CJ120" s="914"/>
      <c r="CK120" s="915" t="s">
        <v>
463</v>
      </c>
      <c r="CL120" s="899"/>
      <c r="CM120" s="899"/>
      <c r="CN120" s="899"/>
      <c r="CO120" s="900"/>
      <c r="CP120" s="919" t="s">
        <v>
464</v>
      </c>
      <c r="CQ120" s="920"/>
      <c r="CR120" s="920"/>
      <c r="CS120" s="920"/>
      <c r="CT120" s="920"/>
      <c r="CU120" s="920"/>
      <c r="CV120" s="920"/>
      <c r="CW120" s="920"/>
      <c r="CX120" s="920"/>
      <c r="CY120" s="920"/>
      <c r="CZ120" s="920"/>
      <c r="DA120" s="920"/>
      <c r="DB120" s="920"/>
      <c r="DC120" s="920"/>
      <c r="DD120" s="920"/>
      <c r="DE120" s="920"/>
      <c r="DF120" s="921"/>
      <c r="DG120" s="908" t="s">
        <v>
435</v>
      </c>
      <c r="DH120" s="889"/>
      <c r="DI120" s="889"/>
      <c r="DJ120" s="889"/>
      <c r="DK120" s="889"/>
      <c r="DL120" s="889" t="s">
        <v>
435</v>
      </c>
      <c r="DM120" s="889"/>
      <c r="DN120" s="889"/>
      <c r="DO120" s="889"/>
      <c r="DP120" s="889"/>
      <c r="DQ120" s="889" t="s">
        <v>
435</v>
      </c>
      <c r="DR120" s="889"/>
      <c r="DS120" s="889"/>
      <c r="DT120" s="889"/>
      <c r="DU120" s="889"/>
      <c r="DV120" s="890" t="s">
        <v>
127</v>
      </c>
      <c r="DW120" s="890"/>
      <c r="DX120" s="890"/>
      <c r="DY120" s="890"/>
      <c r="DZ120" s="891"/>
    </row>
    <row r="121" spans="1:130" s="247" customFormat="1" ht="26.25" customHeight="1" x14ac:dyDescent="0.25">
      <c r="A121" s="864"/>
      <c r="B121" s="865"/>
      <c r="C121" s="910" t="s">
        <v>
465</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
127</v>
      </c>
      <c r="AB121" s="824"/>
      <c r="AC121" s="824"/>
      <c r="AD121" s="824"/>
      <c r="AE121" s="825"/>
      <c r="AF121" s="826" t="s">
        <v>
435</v>
      </c>
      <c r="AG121" s="824"/>
      <c r="AH121" s="824"/>
      <c r="AI121" s="824"/>
      <c r="AJ121" s="825"/>
      <c r="AK121" s="826" t="s">
        <v>
435</v>
      </c>
      <c r="AL121" s="824"/>
      <c r="AM121" s="824"/>
      <c r="AN121" s="824"/>
      <c r="AO121" s="825"/>
      <c r="AP121" s="871" t="s">
        <v>
127</v>
      </c>
      <c r="AQ121" s="872"/>
      <c r="AR121" s="872"/>
      <c r="AS121" s="872"/>
      <c r="AT121" s="873"/>
      <c r="AU121" s="933"/>
      <c r="AV121" s="934"/>
      <c r="AW121" s="934"/>
      <c r="AX121" s="934"/>
      <c r="AY121" s="935"/>
      <c r="AZ121" s="859" t="s">
        <v>
466</v>
      </c>
      <c r="BA121" s="794"/>
      <c r="BB121" s="794"/>
      <c r="BC121" s="794"/>
      <c r="BD121" s="794"/>
      <c r="BE121" s="794"/>
      <c r="BF121" s="794"/>
      <c r="BG121" s="794"/>
      <c r="BH121" s="794"/>
      <c r="BI121" s="794"/>
      <c r="BJ121" s="794"/>
      <c r="BK121" s="794"/>
      <c r="BL121" s="794"/>
      <c r="BM121" s="794"/>
      <c r="BN121" s="794"/>
      <c r="BO121" s="794"/>
      <c r="BP121" s="795"/>
      <c r="BQ121" s="860" t="s">
        <v>
435</v>
      </c>
      <c r="BR121" s="861"/>
      <c r="BS121" s="861"/>
      <c r="BT121" s="861"/>
      <c r="BU121" s="861"/>
      <c r="BV121" s="861" t="s">
        <v>
127</v>
      </c>
      <c r="BW121" s="861"/>
      <c r="BX121" s="861"/>
      <c r="BY121" s="861"/>
      <c r="BZ121" s="861"/>
      <c r="CA121" s="861" t="s">
        <v>
435</v>
      </c>
      <c r="CB121" s="861"/>
      <c r="CC121" s="861"/>
      <c r="CD121" s="861"/>
      <c r="CE121" s="861"/>
      <c r="CF121" s="922" t="s">
        <v>
127</v>
      </c>
      <c r="CG121" s="923"/>
      <c r="CH121" s="923"/>
      <c r="CI121" s="923"/>
      <c r="CJ121" s="923"/>
      <c r="CK121" s="916"/>
      <c r="CL121" s="902"/>
      <c r="CM121" s="902"/>
      <c r="CN121" s="902"/>
      <c r="CO121" s="903"/>
      <c r="CP121" s="882" t="s">
        <v>
404</v>
      </c>
      <c r="CQ121" s="883"/>
      <c r="CR121" s="883"/>
      <c r="CS121" s="883"/>
      <c r="CT121" s="883"/>
      <c r="CU121" s="883"/>
      <c r="CV121" s="883"/>
      <c r="CW121" s="883"/>
      <c r="CX121" s="883"/>
      <c r="CY121" s="883"/>
      <c r="CZ121" s="883"/>
      <c r="DA121" s="883"/>
      <c r="DB121" s="883"/>
      <c r="DC121" s="883"/>
      <c r="DD121" s="883"/>
      <c r="DE121" s="883"/>
      <c r="DF121" s="884"/>
      <c r="DG121" s="860" t="s">
        <v>
460</v>
      </c>
      <c r="DH121" s="861"/>
      <c r="DI121" s="861"/>
      <c r="DJ121" s="861"/>
      <c r="DK121" s="861"/>
      <c r="DL121" s="861" t="s">
        <v>
127</v>
      </c>
      <c r="DM121" s="861"/>
      <c r="DN121" s="861"/>
      <c r="DO121" s="861"/>
      <c r="DP121" s="861"/>
      <c r="DQ121" s="861" t="s">
        <v>
435</v>
      </c>
      <c r="DR121" s="861"/>
      <c r="DS121" s="861"/>
      <c r="DT121" s="861"/>
      <c r="DU121" s="861"/>
      <c r="DV121" s="838" t="s">
        <v>
127</v>
      </c>
      <c r="DW121" s="838"/>
      <c r="DX121" s="838"/>
      <c r="DY121" s="838"/>
      <c r="DZ121" s="839"/>
    </row>
    <row r="122" spans="1:130" s="247" customFormat="1" ht="26.25" customHeight="1" x14ac:dyDescent="0.25">
      <c r="A122" s="864"/>
      <c r="B122" s="865"/>
      <c r="C122" s="868" t="s">
        <v>
446</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
435</v>
      </c>
      <c r="AB122" s="824"/>
      <c r="AC122" s="824"/>
      <c r="AD122" s="824"/>
      <c r="AE122" s="825"/>
      <c r="AF122" s="826" t="s">
        <v>
127</v>
      </c>
      <c r="AG122" s="824"/>
      <c r="AH122" s="824"/>
      <c r="AI122" s="824"/>
      <c r="AJ122" s="825"/>
      <c r="AK122" s="826" t="s">
        <v>
435</v>
      </c>
      <c r="AL122" s="824"/>
      <c r="AM122" s="824"/>
      <c r="AN122" s="824"/>
      <c r="AO122" s="825"/>
      <c r="AP122" s="871" t="s">
        <v>
127</v>
      </c>
      <c r="AQ122" s="872"/>
      <c r="AR122" s="872"/>
      <c r="AS122" s="872"/>
      <c r="AT122" s="873"/>
      <c r="AU122" s="933"/>
      <c r="AV122" s="934"/>
      <c r="AW122" s="934"/>
      <c r="AX122" s="934"/>
      <c r="AY122" s="935"/>
      <c r="AZ122" s="926" t="s">
        <v>
467</v>
      </c>
      <c r="BA122" s="927"/>
      <c r="BB122" s="927"/>
      <c r="BC122" s="927"/>
      <c r="BD122" s="927"/>
      <c r="BE122" s="927"/>
      <c r="BF122" s="927"/>
      <c r="BG122" s="927"/>
      <c r="BH122" s="927"/>
      <c r="BI122" s="927"/>
      <c r="BJ122" s="927"/>
      <c r="BK122" s="927"/>
      <c r="BL122" s="927"/>
      <c r="BM122" s="927"/>
      <c r="BN122" s="927"/>
      <c r="BO122" s="927"/>
      <c r="BP122" s="928"/>
      <c r="BQ122" s="929">
        <v>
39408170</v>
      </c>
      <c r="BR122" s="892"/>
      <c r="BS122" s="892"/>
      <c r="BT122" s="892"/>
      <c r="BU122" s="892"/>
      <c r="BV122" s="892">
        <v>
35526168</v>
      </c>
      <c r="BW122" s="892"/>
      <c r="BX122" s="892"/>
      <c r="BY122" s="892"/>
      <c r="BZ122" s="892"/>
      <c r="CA122" s="892">
        <v>
31805336</v>
      </c>
      <c r="CB122" s="892"/>
      <c r="CC122" s="892"/>
      <c r="CD122" s="892"/>
      <c r="CE122" s="892"/>
      <c r="CF122" s="893">
        <v>
51.7</v>
      </c>
      <c r="CG122" s="894"/>
      <c r="CH122" s="894"/>
      <c r="CI122" s="894"/>
      <c r="CJ122" s="894"/>
      <c r="CK122" s="916"/>
      <c r="CL122" s="902"/>
      <c r="CM122" s="902"/>
      <c r="CN122" s="902"/>
      <c r="CO122" s="903"/>
      <c r="CP122" s="882" t="s">
        <v>
468</v>
      </c>
      <c r="CQ122" s="883"/>
      <c r="CR122" s="883"/>
      <c r="CS122" s="883"/>
      <c r="CT122" s="883"/>
      <c r="CU122" s="883"/>
      <c r="CV122" s="883"/>
      <c r="CW122" s="883"/>
      <c r="CX122" s="883"/>
      <c r="CY122" s="883"/>
      <c r="CZ122" s="883"/>
      <c r="DA122" s="883"/>
      <c r="DB122" s="883"/>
      <c r="DC122" s="883"/>
      <c r="DD122" s="883"/>
      <c r="DE122" s="883"/>
      <c r="DF122" s="884"/>
      <c r="DG122" s="860" t="s">
        <v>
127</v>
      </c>
      <c r="DH122" s="861"/>
      <c r="DI122" s="861"/>
      <c r="DJ122" s="861"/>
      <c r="DK122" s="861"/>
      <c r="DL122" s="861" t="s">
        <v>
127</v>
      </c>
      <c r="DM122" s="861"/>
      <c r="DN122" s="861"/>
      <c r="DO122" s="861"/>
      <c r="DP122" s="861"/>
      <c r="DQ122" s="861" t="s">
        <v>
469</v>
      </c>
      <c r="DR122" s="861"/>
      <c r="DS122" s="861"/>
      <c r="DT122" s="861"/>
      <c r="DU122" s="861"/>
      <c r="DV122" s="838" t="s">
        <v>
127</v>
      </c>
      <c r="DW122" s="838"/>
      <c r="DX122" s="838"/>
      <c r="DY122" s="838"/>
      <c r="DZ122" s="839"/>
    </row>
    <row r="123" spans="1:130" s="247" customFormat="1" ht="26.25" customHeight="1" x14ac:dyDescent="0.25">
      <c r="A123" s="864"/>
      <c r="B123" s="865"/>
      <c r="C123" s="868" t="s">
        <v>
452</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v>
6000</v>
      </c>
      <c r="AB123" s="824"/>
      <c r="AC123" s="824"/>
      <c r="AD123" s="824"/>
      <c r="AE123" s="825"/>
      <c r="AF123" s="826">
        <v>
6000</v>
      </c>
      <c r="AG123" s="824"/>
      <c r="AH123" s="824"/>
      <c r="AI123" s="824"/>
      <c r="AJ123" s="825"/>
      <c r="AK123" s="826" t="s">
        <v>
469</v>
      </c>
      <c r="AL123" s="824"/>
      <c r="AM123" s="824"/>
      <c r="AN123" s="824"/>
      <c r="AO123" s="825"/>
      <c r="AP123" s="871" t="s">
        <v>
435</v>
      </c>
      <c r="AQ123" s="872"/>
      <c r="AR123" s="872"/>
      <c r="AS123" s="872"/>
      <c r="AT123" s="873"/>
      <c r="AU123" s="936"/>
      <c r="AV123" s="937"/>
      <c r="AW123" s="937"/>
      <c r="AX123" s="937"/>
      <c r="AY123" s="937"/>
      <c r="AZ123" s="278" t="s">
        <v>
185</v>
      </c>
      <c r="BA123" s="278"/>
      <c r="BB123" s="278"/>
      <c r="BC123" s="278"/>
      <c r="BD123" s="278"/>
      <c r="BE123" s="278"/>
      <c r="BF123" s="278"/>
      <c r="BG123" s="278"/>
      <c r="BH123" s="278"/>
      <c r="BI123" s="278"/>
      <c r="BJ123" s="278"/>
      <c r="BK123" s="278"/>
      <c r="BL123" s="278"/>
      <c r="BM123" s="278"/>
      <c r="BN123" s="278"/>
      <c r="BO123" s="924" t="s">
        <v>
470</v>
      </c>
      <c r="BP123" s="925"/>
      <c r="BQ123" s="879">
        <v>
127656241</v>
      </c>
      <c r="BR123" s="880"/>
      <c r="BS123" s="880"/>
      <c r="BT123" s="880"/>
      <c r="BU123" s="880"/>
      <c r="BV123" s="880">
        <v>
132353929</v>
      </c>
      <c r="BW123" s="880"/>
      <c r="BX123" s="880"/>
      <c r="BY123" s="880"/>
      <c r="BZ123" s="880"/>
      <c r="CA123" s="880">
        <v>
142407216</v>
      </c>
      <c r="CB123" s="880"/>
      <c r="CC123" s="880"/>
      <c r="CD123" s="880"/>
      <c r="CE123" s="880"/>
      <c r="CF123" s="790"/>
      <c r="CG123" s="791"/>
      <c r="CH123" s="791"/>
      <c r="CI123" s="791"/>
      <c r="CJ123" s="881"/>
      <c r="CK123" s="916"/>
      <c r="CL123" s="902"/>
      <c r="CM123" s="902"/>
      <c r="CN123" s="902"/>
      <c r="CO123" s="903"/>
      <c r="CP123" s="882"/>
      <c r="CQ123" s="883"/>
      <c r="CR123" s="883"/>
      <c r="CS123" s="883"/>
      <c r="CT123" s="883"/>
      <c r="CU123" s="883"/>
      <c r="CV123" s="883"/>
      <c r="CW123" s="883"/>
      <c r="CX123" s="883"/>
      <c r="CY123" s="883"/>
      <c r="CZ123" s="883"/>
      <c r="DA123" s="883"/>
      <c r="DB123" s="883"/>
      <c r="DC123" s="883"/>
      <c r="DD123" s="883"/>
      <c r="DE123" s="883"/>
      <c r="DF123" s="884"/>
      <c r="DG123" s="823"/>
      <c r="DH123" s="824"/>
      <c r="DI123" s="824"/>
      <c r="DJ123" s="824"/>
      <c r="DK123" s="825"/>
      <c r="DL123" s="826"/>
      <c r="DM123" s="824"/>
      <c r="DN123" s="824"/>
      <c r="DO123" s="824"/>
      <c r="DP123" s="825"/>
      <c r="DQ123" s="826"/>
      <c r="DR123" s="824"/>
      <c r="DS123" s="824"/>
      <c r="DT123" s="824"/>
      <c r="DU123" s="825"/>
      <c r="DV123" s="871"/>
      <c r="DW123" s="872"/>
      <c r="DX123" s="872"/>
      <c r="DY123" s="872"/>
      <c r="DZ123" s="873"/>
    </row>
    <row r="124" spans="1:130" s="247" customFormat="1" ht="26.25" customHeight="1" thickBot="1" x14ac:dyDescent="0.3">
      <c r="A124" s="864"/>
      <c r="B124" s="865"/>
      <c r="C124" s="868" t="s">
        <v>
455</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
435</v>
      </c>
      <c r="AB124" s="824"/>
      <c r="AC124" s="824"/>
      <c r="AD124" s="824"/>
      <c r="AE124" s="825"/>
      <c r="AF124" s="826" t="s">
        <v>
435</v>
      </c>
      <c r="AG124" s="824"/>
      <c r="AH124" s="824"/>
      <c r="AI124" s="824"/>
      <c r="AJ124" s="825"/>
      <c r="AK124" s="826" t="s">
        <v>
127</v>
      </c>
      <c r="AL124" s="824"/>
      <c r="AM124" s="824"/>
      <c r="AN124" s="824"/>
      <c r="AO124" s="825"/>
      <c r="AP124" s="871" t="s">
        <v>
435</v>
      </c>
      <c r="AQ124" s="872"/>
      <c r="AR124" s="872"/>
      <c r="AS124" s="872"/>
      <c r="AT124" s="873"/>
      <c r="AU124" s="874" t="s">
        <v>
471</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
127</v>
      </c>
      <c r="BR124" s="878"/>
      <c r="BS124" s="878"/>
      <c r="BT124" s="878"/>
      <c r="BU124" s="878"/>
      <c r="BV124" s="878" t="s">
        <v>
435</v>
      </c>
      <c r="BW124" s="878"/>
      <c r="BX124" s="878"/>
      <c r="BY124" s="878"/>
      <c r="BZ124" s="878"/>
      <c r="CA124" s="878" t="s">
        <v>
127</v>
      </c>
      <c r="CB124" s="878"/>
      <c r="CC124" s="878"/>
      <c r="CD124" s="878"/>
      <c r="CE124" s="878"/>
      <c r="CF124" s="768"/>
      <c r="CG124" s="769"/>
      <c r="CH124" s="769"/>
      <c r="CI124" s="769"/>
      <c r="CJ124" s="909"/>
      <c r="CK124" s="917"/>
      <c r="CL124" s="917"/>
      <c r="CM124" s="917"/>
      <c r="CN124" s="917"/>
      <c r="CO124" s="918"/>
      <c r="CP124" s="882" t="s">
        <v>
472</v>
      </c>
      <c r="CQ124" s="883"/>
      <c r="CR124" s="883"/>
      <c r="CS124" s="883"/>
      <c r="CT124" s="883"/>
      <c r="CU124" s="883"/>
      <c r="CV124" s="883"/>
      <c r="CW124" s="883"/>
      <c r="CX124" s="883"/>
      <c r="CY124" s="883"/>
      <c r="CZ124" s="883"/>
      <c r="DA124" s="883"/>
      <c r="DB124" s="883"/>
      <c r="DC124" s="883"/>
      <c r="DD124" s="883"/>
      <c r="DE124" s="883"/>
      <c r="DF124" s="884"/>
      <c r="DG124" s="806" t="s">
        <v>
127</v>
      </c>
      <c r="DH124" s="807"/>
      <c r="DI124" s="807"/>
      <c r="DJ124" s="807"/>
      <c r="DK124" s="808"/>
      <c r="DL124" s="809" t="s">
        <v>
469</v>
      </c>
      <c r="DM124" s="807"/>
      <c r="DN124" s="807"/>
      <c r="DO124" s="807"/>
      <c r="DP124" s="808"/>
      <c r="DQ124" s="809" t="s">
        <v>
435</v>
      </c>
      <c r="DR124" s="807"/>
      <c r="DS124" s="807"/>
      <c r="DT124" s="807"/>
      <c r="DU124" s="808"/>
      <c r="DV124" s="895" t="s">
        <v>
127</v>
      </c>
      <c r="DW124" s="896"/>
      <c r="DX124" s="896"/>
      <c r="DY124" s="896"/>
      <c r="DZ124" s="897"/>
    </row>
    <row r="125" spans="1:130" s="247" customFormat="1" ht="26.25" customHeight="1" x14ac:dyDescent="0.25">
      <c r="A125" s="864"/>
      <c r="B125" s="865"/>
      <c r="C125" s="868" t="s">
        <v>
457</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
435</v>
      </c>
      <c r="AB125" s="824"/>
      <c r="AC125" s="824"/>
      <c r="AD125" s="824"/>
      <c r="AE125" s="825"/>
      <c r="AF125" s="826" t="s">
        <v>
127</v>
      </c>
      <c r="AG125" s="824"/>
      <c r="AH125" s="824"/>
      <c r="AI125" s="824"/>
      <c r="AJ125" s="825"/>
      <c r="AK125" s="826" t="s">
        <v>
127</v>
      </c>
      <c r="AL125" s="824"/>
      <c r="AM125" s="824"/>
      <c r="AN125" s="824"/>
      <c r="AO125" s="825"/>
      <c r="AP125" s="871" t="s">
        <v>
127</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
473</v>
      </c>
      <c r="CL125" s="899"/>
      <c r="CM125" s="899"/>
      <c r="CN125" s="899"/>
      <c r="CO125" s="900"/>
      <c r="CP125" s="907" t="s">
        <v>
474</v>
      </c>
      <c r="CQ125" s="852"/>
      <c r="CR125" s="852"/>
      <c r="CS125" s="852"/>
      <c r="CT125" s="852"/>
      <c r="CU125" s="852"/>
      <c r="CV125" s="852"/>
      <c r="CW125" s="852"/>
      <c r="CX125" s="852"/>
      <c r="CY125" s="852"/>
      <c r="CZ125" s="852"/>
      <c r="DA125" s="852"/>
      <c r="DB125" s="852"/>
      <c r="DC125" s="852"/>
      <c r="DD125" s="852"/>
      <c r="DE125" s="852"/>
      <c r="DF125" s="853"/>
      <c r="DG125" s="908" t="s">
        <v>
435</v>
      </c>
      <c r="DH125" s="889"/>
      <c r="DI125" s="889"/>
      <c r="DJ125" s="889"/>
      <c r="DK125" s="889"/>
      <c r="DL125" s="889" t="s">
        <v>
127</v>
      </c>
      <c r="DM125" s="889"/>
      <c r="DN125" s="889"/>
      <c r="DO125" s="889"/>
      <c r="DP125" s="889"/>
      <c r="DQ125" s="889" t="s">
        <v>
435</v>
      </c>
      <c r="DR125" s="889"/>
      <c r="DS125" s="889"/>
      <c r="DT125" s="889"/>
      <c r="DU125" s="889"/>
      <c r="DV125" s="890" t="s">
        <v>
127</v>
      </c>
      <c r="DW125" s="890"/>
      <c r="DX125" s="890"/>
      <c r="DY125" s="890"/>
      <c r="DZ125" s="891"/>
    </row>
    <row r="126" spans="1:130" s="247" customFormat="1" ht="26.25" customHeight="1" thickBot="1" x14ac:dyDescent="0.3">
      <c r="A126" s="864"/>
      <c r="B126" s="865"/>
      <c r="C126" s="868" t="s">
        <v>
459</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
435</v>
      </c>
      <c r="AB126" s="824"/>
      <c r="AC126" s="824"/>
      <c r="AD126" s="824"/>
      <c r="AE126" s="825"/>
      <c r="AF126" s="826" t="s">
        <v>
435</v>
      </c>
      <c r="AG126" s="824"/>
      <c r="AH126" s="824"/>
      <c r="AI126" s="824"/>
      <c r="AJ126" s="825"/>
      <c r="AK126" s="826" t="s">
        <v>
460</v>
      </c>
      <c r="AL126" s="824"/>
      <c r="AM126" s="824"/>
      <c r="AN126" s="824"/>
      <c r="AO126" s="825"/>
      <c r="AP126" s="871" t="s">
        <v>
127</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
475</v>
      </c>
      <c r="CQ126" s="794"/>
      <c r="CR126" s="794"/>
      <c r="CS126" s="794"/>
      <c r="CT126" s="794"/>
      <c r="CU126" s="794"/>
      <c r="CV126" s="794"/>
      <c r="CW126" s="794"/>
      <c r="CX126" s="794"/>
      <c r="CY126" s="794"/>
      <c r="CZ126" s="794"/>
      <c r="DA126" s="794"/>
      <c r="DB126" s="794"/>
      <c r="DC126" s="794"/>
      <c r="DD126" s="794"/>
      <c r="DE126" s="794"/>
      <c r="DF126" s="795"/>
      <c r="DG126" s="860" t="s">
        <v>
435</v>
      </c>
      <c r="DH126" s="861"/>
      <c r="DI126" s="861"/>
      <c r="DJ126" s="861"/>
      <c r="DK126" s="861"/>
      <c r="DL126" s="861" t="s">
        <v>
435</v>
      </c>
      <c r="DM126" s="861"/>
      <c r="DN126" s="861"/>
      <c r="DO126" s="861"/>
      <c r="DP126" s="861"/>
      <c r="DQ126" s="861" t="s">
        <v>
435</v>
      </c>
      <c r="DR126" s="861"/>
      <c r="DS126" s="861"/>
      <c r="DT126" s="861"/>
      <c r="DU126" s="861"/>
      <c r="DV126" s="838" t="s">
        <v>
435</v>
      </c>
      <c r="DW126" s="838"/>
      <c r="DX126" s="838"/>
      <c r="DY126" s="838"/>
      <c r="DZ126" s="839"/>
    </row>
    <row r="127" spans="1:130" s="247" customFormat="1" ht="26.25" customHeight="1" x14ac:dyDescent="0.25">
      <c r="A127" s="866"/>
      <c r="B127" s="867"/>
      <c r="C127" s="885" t="s">
        <v>
476</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
435</v>
      </c>
      <c r="AB127" s="824"/>
      <c r="AC127" s="824"/>
      <c r="AD127" s="824"/>
      <c r="AE127" s="825"/>
      <c r="AF127" s="826" t="s">
        <v>
435</v>
      </c>
      <c r="AG127" s="824"/>
      <c r="AH127" s="824"/>
      <c r="AI127" s="824"/>
      <c r="AJ127" s="825"/>
      <c r="AK127" s="826" t="s">
        <v>
127</v>
      </c>
      <c r="AL127" s="824"/>
      <c r="AM127" s="824"/>
      <c r="AN127" s="824"/>
      <c r="AO127" s="825"/>
      <c r="AP127" s="871" t="s">
        <v>
435</v>
      </c>
      <c r="AQ127" s="872"/>
      <c r="AR127" s="872"/>
      <c r="AS127" s="872"/>
      <c r="AT127" s="873"/>
      <c r="AU127" s="283"/>
      <c r="AV127" s="283"/>
      <c r="AW127" s="283"/>
      <c r="AX127" s="888" t="s">
        <v>
477</v>
      </c>
      <c r="AY127" s="856"/>
      <c r="AZ127" s="856"/>
      <c r="BA127" s="856"/>
      <c r="BB127" s="856"/>
      <c r="BC127" s="856"/>
      <c r="BD127" s="856"/>
      <c r="BE127" s="857"/>
      <c r="BF127" s="855" t="s">
        <v>
478</v>
      </c>
      <c r="BG127" s="856"/>
      <c r="BH127" s="856"/>
      <c r="BI127" s="856"/>
      <c r="BJ127" s="856"/>
      <c r="BK127" s="856"/>
      <c r="BL127" s="857"/>
      <c r="BM127" s="855" t="s">
        <v>
479</v>
      </c>
      <c r="BN127" s="856"/>
      <c r="BO127" s="856"/>
      <c r="BP127" s="856"/>
      <c r="BQ127" s="856"/>
      <c r="BR127" s="856"/>
      <c r="BS127" s="857"/>
      <c r="BT127" s="855" t="s">
        <v>
480</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
481</v>
      </c>
      <c r="CQ127" s="794"/>
      <c r="CR127" s="794"/>
      <c r="CS127" s="794"/>
      <c r="CT127" s="794"/>
      <c r="CU127" s="794"/>
      <c r="CV127" s="794"/>
      <c r="CW127" s="794"/>
      <c r="CX127" s="794"/>
      <c r="CY127" s="794"/>
      <c r="CZ127" s="794"/>
      <c r="DA127" s="794"/>
      <c r="DB127" s="794"/>
      <c r="DC127" s="794"/>
      <c r="DD127" s="794"/>
      <c r="DE127" s="794"/>
      <c r="DF127" s="795"/>
      <c r="DG127" s="860" t="s">
        <v>
435</v>
      </c>
      <c r="DH127" s="861"/>
      <c r="DI127" s="861"/>
      <c r="DJ127" s="861"/>
      <c r="DK127" s="861"/>
      <c r="DL127" s="861" t="s">
        <v>
127</v>
      </c>
      <c r="DM127" s="861"/>
      <c r="DN127" s="861"/>
      <c r="DO127" s="861"/>
      <c r="DP127" s="861"/>
      <c r="DQ127" s="861" t="s">
        <v>
435</v>
      </c>
      <c r="DR127" s="861"/>
      <c r="DS127" s="861"/>
      <c r="DT127" s="861"/>
      <c r="DU127" s="861"/>
      <c r="DV127" s="838" t="s">
        <v>
127</v>
      </c>
      <c r="DW127" s="838"/>
      <c r="DX127" s="838"/>
      <c r="DY127" s="838"/>
      <c r="DZ127" s="839"/>
    </row>
    <row r="128" spans="1:130" s="247" customFormat="1" ht="26.25" customHeight="1" thickBot="1" x14ac:dyDescent="0.3">
      <c r="A128" s="840" t="s">
        <v>
482</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
483</v>
      </c>
      <c r="X128" s="842"/>
      <c r="Y128" s="842"/>
      <c r="Z128" s="843"/>
      <c r="AA128" s="844" t="s">
        <v>
469</v>
      </c>
      <c r="AB128" s="845"/>
      <c r="AC128" s="845"/>
      <c r="AD128" s="845"/>
      <c r="AE128" s="846"/>
      <c r="AF128" s="847" t="s">
        <v>
460</v>
      </c>
      <c r="AG128" s="845"/>
      <c r="AH128" s="845"/>
      <c r="AI128" s="845"/>
      <c r="AJ128" s="846"/>
      <c r="AK128" s="847" t="s">
        <v>
469</v>
      </c>
      <c r="AL128" s="845"/>
      <c r="AM128" s="845"/>
      <c r="AN128" s="845"/>
      <c r="AO128" s="846"/>
      <c r="AP128" s="848"/>
      <c r="AQ128" s="849"/>
      <c r="AR128" s="849"/>
      <c r="AS128" s="849"/>
      <c r="AT128" s="850"/>
      <c r="AU128" s="283"/>
      <c r="AV128" s="283"/>
      <c r="AW128" s="283"/>
      <c r="AX128" s="851" t="s">
        <v>
484</v>
      </c>
      <c r="AY128" s="852"/>
      <c r="AZ128" s="852"/>
      <c r="BA128" s="852"/>
      <c r="BB128" s="852"/>
      <c r="BC128" s="852"/>
      <c r="BD128" s="852"/>
      <c r="BE128" s="853"/>
      <c r="BF128" s="830" t="s">
        <v>
460</v>
      </c>
      <c r="BG128" s="831"/>
      <c r="BH128" s="831"/>
      <c r="BI128" s="831"/>
      <c r="BJ128" s="831"/>
      <c r="BK128" s="831"/>
      <c r="BL128" s="854"/>
      <c r="BM128" s="830">
        <v>
11.25</v>
      </c>
      <c r="BN128" s="831"/>
      <c r="BO128" s="831"/>
      <c r="BP128" s="831"/>
      <c r="BQ128" s="831"/>
      <c r="BR128" s="831"/>
      <c r="BS128" s="854"/>
      <c r="BT128" s="830">
        <v>
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
485</v>
      </c>
      <c r="CQ128" s="772"/>
      <c r="CR128" s="772"/>
      <c r="CS128" s="772"/>
      <c r="CT128" s="772"/>
      <c r="CU128" s="772"/>
      <c r="CV128" s="772"/>
      <c r="CW128" s="772"/>
      <c r="CX128" s="772"/>
      <c r="CY128" s="772"/>
      <c r="CZ128" s="772"/>
      <c r="DA128" s="772"/>
      <c r="DB128" s="772"/>
      <c r="DC128" s="772"/>
      <c r="DD128" s="772"/>
      <c r="DE128" s="772"/>
      <c r="DF128" s="773"/>
      <c r="DG128" s="834">
        <v>
105569</v>
      </c>
      <c r="DH128" s="835"/>
      <c r="DI128" s="835"/>
      <c r="DJ128" s="835"/>
      <c r="DK128" s="835"/>
      <c r="DL128" s="835">
        <v>
52938</v>
      </c>
      <c r="DM128" s="835"/>
      <c r="DN128" s="835"/>
      <c r="DO128" s="835"/>
      <c r="DP128" s="835"/>
      <c r="DQ128" s="835" t="s">
        <v>
435</v>
      </c>
      <c r="DR128" s="835"/>
      <c r="DS128" s="835"/>
      <c r="DT128" s="835"/>
      <c r="DU128" s="835"/>
      <c r="DV128" s="836" t="s">
        <v>
127</v>
      </c>
      <c r="DW128" s="836"/>
      <c r="DX128" s="836"/>
      <c r="DY128" s="836"/>
      <c r="DZ128" s="837"/>
    </row>
    <row r="129" spans="1:131" s="247" customFormat="1" ht="26.25" customHeight="1" x14ac:dyDescent="0.25">
      <c r="A129" s="818" t="s">
        <v>
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
486</v>
      </c>
      <c r="X129" s="821"/>
      <c r="Y129" s="821"/>
      <c r="Z129" s="822"/>
      <c r="AA129" s="823">
        <v>
58751232</v>
      </c>
      <c r="AB129" s="824"/>
      <c r="AC129" s="824"/>
      <c r="AD129" s="824"/>
      <c r="AE129" s="825"/>
      <c r="AF129" s="826">
        <v>
62086170</v>
      </c>
      <c r="AG129" s="824"/>
      <c r="AH129" s="824"/>
      <c r="AI129" s="824"/>
      <c r="AJ129" s="825"/>
      <c r="AK129" s="826">
        <v>
65681735</v>
      </c>
      <c r="AL129" s="824"/>
      <c r="AM129" s="824"/>
      <c r="AN129" s="824"/>
      <c r="AO129" s="825"/>
      <c r="AP129" s="827"/>
      <c r="AQ129" s="828"/>
      <c r="AR129" s="828"/>
      <c r="AS129" s="828"/>
      <c r="AT129" s="829"/>
      <c r="AU129" s="285"/>
      <c r="AV129" s="285"/>
      <c r="AW129" s="285"/>
      <c r="AX129" s="793" t="s">
        <v>
487</v>
      </c>
      <c r="AY129" s="794"/>
      <c r="AZ129" s="794"/>
      <c r="BA129" s="794"/>
      <c r="BB129" s="794"/>
      <c r="BC129" s="794"/>
      <c r="BD129" s="794"/>
      <c r="BE129" s="795"/>
      <c r="BF129" s="813" t="s">
        <v>
127</v>
      </c>
      <c r="BG129" s="814"/>
      <c r="BH129" s="814"/>
      <c r="BI129" s="814"/>
      <c r="BJ129" s="814"/>
      <c r="BK129" s="814"/>
      <c r="BL129" s="815"/>
      <c r="BM129" s="813">
        <v>
16.25</v>
      </c>
      <c r="BN129" s="814"/>
      <c r="BO129" s="814"/>
      <c r="BP129" s="814"/>
      <c r="BQ129" s="814"/>
      <c r="BR129" s="814"/>
      <c r="BS129" s="815"/>
      <c r="BT129" s="813">
        <v>
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5">
      <c r="A130" s="818" t="s">
        <v>
488</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
489</v>
      </c>
      <c r="X130" s="821"/>
      <c r="Y130" s="821"/>
      <c r="Z130" s="822"/>
      <c r="AA130" s="823">
        <v>
4376569</v>
      </c>
      <c r="AB130" s="824"/>
      <c r="AC130" s="824"/>
      <c r="AD130" s="824"/>
      <c r="AE130" s="825"/>
      <c r="AF130" s="826">
        <v>
4230344</v>
      </c>
      <c r="AG130" s="824"/>
      <c r="AH130" s="824"/>
      <c r="AI130" s="824"/>
      <c r="AJ130" s="825"/>
      <c r="AK130" s="826">
        <v>
4154880</v>
      </c>
      <c r="AL130" s="824"/>
      <c r="AM130" s="824"/>
      <c r="AN130" s="824"/>
      <c r="AO130" s="825"/>
      <c r="AP130" s="827"/>
      <c r="AQ130" s="828"/>
      <c r="AR130" s="828"/>
      <c r="AS130" s="828"/>
      <c r="AT130" s="829"/>
      <c r="AU130" s="285"/>
      <c r="AV130" s="285"/>
      <c r="AW130" s="285"/>
      <c r="AX130" s="793" t="s">
        <v>
490</v>
      </c>
      <c r="AY130" s="794"/>
      <c r="AZ130" s="794"/>
      <c r="BA130" s="794"/>
      <c r="BB130" s="794"/>
      <c r="BC130" s="794"/>
      <c r="BD130" s="794"/>
      <c r="BE130" s="795"/>
      <c r="BF130" s="796">
        <v>
-3.8</v>
      </c>
      <c r="BG130" s="797"/>
      <c r="BH130" s="797"/>
      <c r="BI130" s="797"/>
      <c r="BJ130" s="797"/>
      <c r="BK130" s="797"/>
      <c r="BL130" s="798"/>
      <c r="BM130" s="796">
        <v>
25</v>
      </c>
      <c r="BN130" s="797"/>
      <c r="BO130" s="797"/>
      <c r="BP130" s="797"/>
      <c r="BQ130" s="797"/>
      <c r="BR130" s="797"/>
      <c r="BS130" s="798"/>
      <c r="BT130" s="796">
        <v>
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3">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
491</v>
      </c>
      <c r="X131" s="804"/>
      <c r="Y131" s="804"/>
      <c r="Z131" s="805"/>
      <c r="AA131" s="806">
        <v>
54374663</v>
      </c>
      <c r="AB131" s="807"/>
      <c r="AC131" s="807"/>
      <c r="AD131" s="807"/>
      <c r="AE131" s="808"/>
      <c r="AF131" s="809">
        <v>
57855826</v>
      </c>
      <c r="AG131" s="807"/>
      <c r="AH131" s="807"/>
      <c r="AI131" s="807"/>
      <c r="AJ131" s="808"/>
      <c r="AK131" s="809">
        <v>
61526855</v>
      </c>
      <c r="AL131" s="807"/>
      <c r="AM131" s="807"/>
      <c r="AN131" s="807"/>
      <c r="AO131" s="808"/>
      <c r="AP131" s="810"/>
      <c r="AQ131" s="811"/>
      <c r="AR131" s="811"/>
      <c r="AS131" s="811"/>
      <c r="AT131" s="812"/>
      <c r="AU131" s="285"/>
      <c r="AV131" s="285"/>
      <c r="AW131" s="285"/>
      <c r="AX131" s="771" t="s">
        <v>
492</v>
      </c>
      <c r="AY131" s="772"/>
      <c r="AZ131" s="772"/>
      <c r="BA131" s="772"/>
      <c r="BB131" s="772"/>
      <c r="BC131" s="772"/>
      <c r="BD131" s="772"/>
      <c r="BE131" s="773"/>
      <c r="BF131" s="774" t="s">
        <v>
435</v>
      </c>
      <c r="BG131" s="775"/>
      <c r="BH131" s="775"/>
      <c r="BI131" s="775"/>
      <c r="BJ131" s="775"/>
      <c r="BK131" s="775"/>
      <c r="BL131" s="776"/>
      <c r="BM131" s="774">
        <v>
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5">
      <c r="A132" s="780" t="s">
        <v>
493</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
494</v>
      </c>
      <c r="W132" s="784"/>
      <c r="X132" s="784"/>
      <c r="Y132" s="784"/>
      <c r="Z132" s="785"/>
      <c r="AA132" s="786">
        <v>
-4.0642440400000002</v>
      </c>
      <c r="AB132" s="787"/>
      <c r="AC132" s="787"/>
      <c r="AD132" s="787"/>
      <c r="AE132" s="788"/>
      <c r="AF132" s="789">
        <v>
-3.8933987390000002</v>
      </c>
      <c r="AG132" s="787"/>
      <c r="AH132" s="787"/>
      <c r="AI132" s="787"/>
      <c r="AJ132" s="788"/>
      <c r="AK132" s="789">
        <v>
-3.7169606669999999</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3">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
495</v>
      </c>
      <c r="W133" s="763"/>
      <c r="X133" s="763"/>
      <c r="Y133" s="763"/>
      <c r="Z133" s="764"/>
      <c r="AA133" s="765">
        <v>
-3.7</v>
      </c>
      <c r="AB133" s="766"/>
      <c r="AC133" s="766"/>
      <c r="AD133" s="766"/>
      <c r="AE133" s="767"/>
      <c r="AF133" s="765">
        <v>
-3.7</v>
      </c>
      <c r="AG133" s="766"/>
      <c r="AH133" s="766"/>
      <c r="AI133" s="766"/>
      <c r="AJ133" s="767"/>
      <c r="AK133" s="765">
        <v>
-3.8</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2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SOWu+8o+bud8Peqk/WUP2ucMN/v80Be4AYZydAGWjGt5wA6C5e45eg2pjajE0xG26WZVHJhb58WxO808EXAtcA==" saltValue="nqfkkCKIZFc59BEdAovEU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L11:DP11"/>
    <mergeCell ref="DQ11:DU11"/>
    <mergeCell ref="CH11:CL11"/>
    <mergeCell ref="CM11:CQ11"/>
    <mergeCell ref="CR11:CV11"/>
    <mergeCell ref="CW11:DA11"/>
    <mergeCell ref="DB11:DF11"/>
    <mergeCell ref="DG11:DK11"/>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V11:DZ11"/>
    <mergeCell ref="B12:P12"/>
    <mergeCell ref="Q12:U12"/>
    <mergeCell ref="V12:Z12"/>
    <mergeCell ref="AA12:AE12"/>
    <mergeCell ref="AF12:AJ12"/>
    <mergeCell ref="AK12:AO12"/>
    <mergeCell ref="AP12:AT12"/>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96875" style="292" customWidth="1"/>
    <col min="121" max="121" width="0" style="291" hidden="1" customWidth="1"/>
    <col min="122" max="16384" width="9" style="291" hidden="1"/>
  </cols>
  <sheetData>
    <row r="1" spans="1:120" ht="12.75" x14ac:dyDescent="0.2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91"/>
    </row>
    <row r="17" spans="119:120" ht="12.75" x14ac:dyDescent="0.25">
      <c r="DP17" s="291"/>
    </row>
    <row r="18" spans="119:120" ht="12.75" x14ac:dyDescent="0.25"/>
    <row r="19" spans="119:120" ht="12.75" x14ac:dyDescent="0.25"/>
    <row r="20" spans="119:120" ht="12.75" x14ac:dyDescent="0.25">
      <c r="DO20" s="291"/>
      <c r="DP20" s="291"/>
    </row>
    <row r="21" spans="119:120" ht="12.75" x14ac:dyDescent="0.25">
      <c r="DP21" s="291"/>
    </row>
    <row r="22" spans="119:120" ht="12.75" x14ac:dyDescent="0.25"/>
    <row r="23" spans="119:120" ht="12.75" x14ac:dyDescent="0.25">
      <c r="DO23" s="291"/>
      <c r="DP23" s="291"/>
    </row>
    <row r="24" spans="119:120" ht="12.75" x14ac:dyDescent="0.25">
      <c r="DP24" s="291"/>
    </row>
    <row r="25" spans="119:120" ht="12.75" x14ac:dyDescent="0.25">
      <c r="DP25" s="291"/>
    </row>
    <row r="26" spans="119:120" ht="12.75" x14ac:dyDescent="0.25">
      <c r="DO26" s="291"/>
      <c r="DP26" s="291"/>
    </row>
    <row r="27" spans="119:120" ht="12.75" x14ac:dyDescent="0.25"/>
    <row r="28" spans="119:120" ht="12.75" x14ac:dyDescent="0.25">
      <c r="DO28" s="291"/>
      <c r="DP28" s="291"/>
    </row>
    <row r="29" spans="119:120" ht="12.75" x14ac:dyDescent="0.25">
      <c r="DP29" s="291"/>
    </row>
    <row r="30" spans="119:120" ht="12.75" x14ac:dyDescent="0.25"/>
    <row r="31" spans="119:120" ht="12.75" x14ac:dyDescent="0.25">
      <c r="DO31" s="291"/>
      <c r="DP31" s="291"/>
    </row>
    <row r="32" spans="119:120" ht="12.75" x14ac:dyDescent="0.25"/>
    <row r="33" spans="98:120" ht="12.75" x14ac:dyDescent="0.25">
      <c r="DO33" s="291"/>
      <c r="DP33" s="291"/>
    </row>
    <row r="34" spans="98:120" ht="12.75" x14ac:dyDescent="0.25">
      <c r="DM34" s="291"/>
    </row>
    <row r="35" spans="98:120" ht="12.75" x14ac:dyDescent="0.25">
      <c r="CT35" s="291"/>
      <c r="CU35" s="291"/>
      <c r="CV35" s="291"/>
      <c r="CY35" s="291"/>
      <c r="CZ35" s="291"/>
      <c r="DA35" s="291"/>
      <c r="DD35" s="291"/>
      <c r="DE35" s="291"/>
      <c r="DF35" s="291"/>
      <c r="DI35" s="291"/>
      <c r="DJ35" s="291"/>
      <c r="DK35" s="291"/>
      <c r="DM35" s="291"/>
      <c r="DN35" s="291"/>
      <c r="DO35" s="291"/>
      <c r="DP35" s="291"/>
    </row>
    <row r="36" spans="98:120" ht="12.75" x14ac:dyDescent="0.25"/>
    <row r="37" spans="98:120" ht="12.75" x14ac:dyDescent="0.25">
      <c r="CW37" s="291"/>
      <c r="DB37" s="291"/>
      <c r="DG37" s="291"/>
      <c r="DL37" s="291"/>
      <c r="DP37" s="291"/>
    </row>
    <row r="38" spans="98:120" ht="12.75" x14ac:dyDescent="0.25">
      <c r="CT38" s="291"/>
      <c r="CU38" s="291"/>
      <c r="CV38" s="291"/>
      <c r="CW38" s="291"/>
      <c r="CY38" s="291"/>
      <c r="CZ38" s="291"/>
      <c r="DA38" s="291"/>
      <c r="DB38" s="291"/>
      <c r="DD38" s="291"/>
      <c r="DE38" s="291"/>
      <c r="DF38" s="291"/>
      <c r="DG38" s="291"/>
      <c r="DI38" s="291"/>
      <c r="DJ38" s="291"/>
      <c r="DK38" s="291"/>
      <c r="DL38" s="291"/>
      <c r="DN38" s="291"/>
      <c r="DO38" s="291"/>
      <c r="DP38" s="29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91"/>
      <c r="DO49" s="291"/>
      <c r="DP49" s="29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91"/>
      <c r="CS63" s="291"/>
      <c r="CX63" s="291"/>
      <c r="DC63" s="291"/>
      <c r="DH63" s="291"/>
    </row>
    <row r="64" spans="22:120" ht="12.75" x14ac:dyDescent="0.25">
      <c r="V64" s="291"/>
    </row>
    <row r="65" spans="15:120" ht="12.75" x14ac:dyDescent="0.2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2.75" x14ac:dyDescent="0.25">
      <c r="Q66" s="291"/>
      <c r="S66" s="291"/>
      <c r="U66" s="291"/>
      <c r="DM66" s="291"/>
    </row>
    <row r="67" spans="15:120" ht="12.75" x14ac:dyDescent="0.2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2.75" x14ac:dyDescent="0.25"/>
    <row r="69" spans="15:120" ht="12.75" x14ac:dyDescent="0.25"/>
    <row r="70" spans="15:120" ht="12.75" x14ac:dyDescent="0.25"/>
    <row r="71" spans="15:120" ht="12.75" x14ac:dyDescent="0.25"/>
    <row r="72" spans="15:120" ht="12.75" x14ac:dyDescent="0.25">
      <c r="DP72" s="291"/>
    </row>
    <row r="73" spans="15:120" ht="12.75" x14ac:dyDescent="0.25">
      <c r="DP73" s="29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91"/>
      <c r="CX96" s="291"/>
      <c r="DC96" s="291"/>
      <c r="DH96" s="291"/>
    </row>
    <row r="97" spans="24:120" ht="12.75" x14ac:dyDescent="0.25">
      <c r="CS97" s="291"/>
      <c r="CX97" s="291"/>
      <c r="DC97" s="291"/>
      <c r="DH97" s="291"/>
      <c r="DP97" s="292" t="s">
        <v>
496</v>
      </c>
    </row>
    <row r="98" spans="24:120" ht="12.75" hidden="1" x14ac:dyDescent="0.25">
      <c r="CS98" s="291"/>
      <c r="CX98" s="291"/>
      <c r="DC98" s="291"/>
      <c r="DH98" s="291"/>
    </row>
    <row r="99" spans="24:120" ht="12.75" hidden="1" x14ac:dyDescent="0.25">
      <c r="CS99" s="291"/>
      <c r="CX99" s="291"/>
      <c r="DC99" s="291"/>
      <c r="DH99" s="291"/>
    </row>
    <row r="101" spans="24:120" ht="12" hidden="1" customHeight="1" x14ac:dyDescent="0.2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5">
      <c r="CU102" s="291"/>
      <c r="CZ102" s="291"/>
      <c r="DE102" s="291"/>
      <c r="DJ102" s="291"/>
      <c r="DM102" s="291"/>
    </row>
    <row r="103" spans="24:120" ht="12.75" hidden="1" x14ac:dyDescent="0.25">
      <c r="CT103" s="291"/>
      <c r="CV103" s="291"/>
      <c r="CW103" s="291"/>
      <c r="CY103" s="291"/>
      <c r="DA103" s="291"/>
      <c r="DB103" s="291"/>
      <c r="DD103" s="291"/>
      <c r="DF103" s="291"/>
      <c r="DG103" s="291"/>
      <c r="DI103" s="291"/>
      <c r="DK103" s="291"/>
      <c r="DL103" s="291"/>
      <c r="DM103" s="291"/>
      <c r="DN103" s="291"/>
      <c r="DO103" s="291"/>
      <c r="DP103" s="291"/>
    </row>
    <row r="104" spans="24:120" ht="12.75" hidden="1" x14ac:dyDescent="0.25">
      <c r="CV104" s="291"/>
      <c r="CW104" s="291"/>
      <c r="DA104" s="291"/>
      <c r="DB104" s="291"/>
      <c r="DF104" s="291"/>
      <c r="DG104" s="291"/>
      <c r="DK104" s="291"/>
      <c r="DL104" s="291"/>
      <c r="DN104" s="291"/>
      <c r="DO104" s="291"/>
      <c r="DP104" s="291"/>
    </row>
    <row r="105" spans="24:120" ht="12.75" hidden="1" customHeight="1" x14ac:dyDescent="0.25"/>
  </sheetData>
  <sheetProtection algorithmName="SHA-512" hashValue="2LzlSYplVormeuS1CVOoIonLC8//A/LJLkzAP7dYHyXfDcJvvisrYhmDE0ARrrcZUEqU78BKRdJyv7KCNipFPQ==" saltValue="fMd0b2T9xNJk27AVHXhiHA=="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3125" style="292" customWidth="1"/>
    <col min="117" max="16384" width="9" style="291" hidden="1"/>
  </cols>
  <sheetData>
    <row r="1" spans="2:116" ht="12.75" x14ac:dyDescent="0.2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2.75" x14ac:dyDescent="0.25"/>
    <row r="3" spans="2:116" ht="12.75" x14ac:dyDescent="0.25"/>
    <row r="4" spans="2:116" ht="12.75" x14ac:dyDescent="0.2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2.75" x14ac:dyDescent="0.2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2.75" x14ac:dyDescent="0.25"/>
    <row r="20" spans="9:116" ht="12.75" x14ac:dyDescent="0.25"/>
    <row r="21" spans="9:116" ht="12.75" x14ac:dyDescent="0.25">
      <c r="DL21" s="291"/>
    </row>
    <row r="22" spans="9:116" ht="12.75" x14ac:dyDescent="0.25">
      <c r="DI22" s="291"/>
      <c r="DJ22" s="291"/>
      <c r="DK22" s="291"/>
      <c r="DL22" s="291"/>
    </row>
    <row r="23" spans="9:116" ht="12.75" x14ac:dyDescent="0.25">
      <c r="CY23" s="291"/>
      <c r="CZ23" s="291"/>
      <c r="DA23" s="291"/>
      <c r="DB23" s="291"/>
      <c r="DC23" s="291"/>
      <c r="DD23" s="291"/>
      <c r="DE23" s="291"/>
      <c r="DF23" s="291"/>
      <c r="DG23" s="291"/>
      <c r="DH23" s="291"/>
      <c r="DI23" s="291"/>
      <c r="DJ23" s="291"/>
      <c r="DK23" s="291"/>
      <c r="DL23" s="29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91"/>
      <c r="DA35" s="291"/>
      <c r="DB35" s="291"/>
      <c r="DC35" s="291"/>
      <c r="DD35" s="291"/>
      <c r="DE35" s="291"/>
      <c r="DF35" s="291"/>
      <c r="DG35" s="291"/>
      <c r="DH35" s="291"/>
      <c r="DI35" s="291"/>
      <c r="DJ35" s="291"/>
      <c r="DK35" s="291"/>
      <c r="DL35" s="291"/>
    </row>
    <row r="36" spans="15:116" ht="12.75" x14ac:dyDescent="0.25"/>
    <row r="37" spans="15:116" ht="12.75" x14ac:dyDescent="0.25">
      <c r="DL37" s="291"/>
    </row>
    <row r="38" spans="15:116" ht="12.75" x14ac:dyDescent="0.25">
      <c r="DI38" s="291"/>
      <c r="DJ38" s="291"/>
      <c r="DK38" s="291"/>
      <c r="DL38" s="291"/>
    </row>
    <row r="39" spans="15:116" ht="12.75" x14ac:dyDescent="0.25"/>
    <row r="40" spans="15:116" ht="12.75" x14ac:dyDescent="0.25"/>
    <row r="41" spans="15:116" ht="12.75" x14ac:dyDescent="0.25"/>
    <row r="42" spans="15:116" ht="12.75" x14ac:dyDescent="0.25"/>
    <row r="43" spans="15:116" ht="12.75" x14ac:dyDescent="0.2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2.75" x14ac:dyDescent="0.25">
      <c r="DL44" s="291"/>
    </row>
    <row r="45" spans="15:116" ht="12.75" x14ac:dyDescent="0.25"/>
    <row r="46" spans="15:116" ht="12.75" x14ac:dyDescent="0.25">
      <c r="DA46" s="291"/>
      <c r="DB46" s="291"/>
      <c r="DC46" s="291"/>
      <c r="DD46" s="291"/>
      <c r="DE46" s="291"/>
      <c r="DF46" s="291"/>
      <c r="DG46" s="291"/>
      <c r="DH46" s="291"/>
      <c r="DI46" s="291"/>
      <c r="DJ46" s="291"/>
      <c r="DK46" s="291"/>
      <c r="DL46" s="291"/>
    </row>
    <row r="47" spans="15:116" ht="12.75" x14ac:dyDescent="0.25"/>
    <row r="48" spans="15:116" ht="12.75" x14ac:dyDescent="0.25"/>
    <row r="49" spans="104:116" ht="12.75" x14ac:dyDescent="0.25"/>
    <row r="50" spans="104:116" ht="12.75" x14ac:dyDescent="0.25">
      <c r="CZ50" s="291"/>
      <c r="DA50" s="291"/>
      <c r="DB50" s="291"/>
      <c r="DC50" s="291"/>
      <c r="DD50" s="291"/>
      <c r="DE50" s="291"/>
      <c r="DF50" s="291"/>
      <c r="DG50" s="291"/>
      <c r="DH50" s="291"/>
      <c r="DI50" s="291"/>
      <c r="DJ50" s="291"/>
      <c r="DK50" s="291"/>
      <c r="DL50" s="291"/>
    </row>
    <row r="51" spans="104:116" ht="12.75" x14ac:dyDescent="0.25"/>
    <row r="52" spans="104:116" ht="12.75" x14ac:dyDescent="0.25"/>
    <row r="53" spans="104:116" ht="12.75" x14ac:dyDescent="0.25">
      <c r="DL53" s="29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91"/>
      <c r="DD67" s="291"/>
      <c r="DE67" s="291"/>
      <c r="DF67" s="291"/>
      <c r="DG67" s="291"/>
      <c r="DH67" s="291"/>
      <c r="DI67" s="291"/>
      <c r="DJ67" s="291"/>
      <c r="DK67" s="291"/>
      <c r="DL67" s="29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0bKWCx5TecKMZStjtLSPyJt+3wnu7Lr9OR2mw53EDXEphFZFZmfC628oE2LI+3K9el0KS+laR4/jlReD6nIwPg==" saltValue="Tru3WTUhTgLT6j7ICiM9xQ=="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25"/>
  <cols>
    <col min="1" max="36" width="2.46484375" style="293" customWidth="1"/>
    <col min="37" max="44" width="17" style="293" customWidth="1"/>
    <col min="45" max="45" width="6.1328125" style="300" customWidth="1"/>
    <col min="46" max="46" width="3" style="298" customWidth="1"/>
    <col min="47" max="47" width="19.1328125" style="293" hidden="1" customWidth="1"/>
    <col min="48" max="52" width="12.53125" style="293" hidden="1" customWidth="1"/>
    <col min="53" max="16384" width="8.53125" style="293" hidden="1"/>
  </cols>
  <sheetData>
    <row r="1" spans="1:46" ht="12.75" x14ac:dyDescent="0.25">
      <c r="AS1" s="294"/>
      <c r="AT1" s="294"/>
    </row>
    <row r="2" spans="1:46" ht="12.75" x14ac:dyDescent="0.25">
      <c r="AS2" s="294"/>
      <c r="AT2" s="294"/>
    </row>
    <row r="3" spans="1:46" ht="12.75" x14ac:dyDescent="0.25">
      <c r="AS3" s="294"/>
      <c r="AT3" s="294"/>
    </row>
    <row r="4" spans="1:46" ht="12.75" x14ac:dyDescent="0.25">
      <c r="AS4" s="294"/>
      <c r="AT4" s="294"/>
    </row>
    <row r="5" spans="1:46" ht="16.149999999999999" x14ac:dyDescent="0.25">
      <c r="A5" s="295" t="s">
        <v>
497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2.75" x14ac:dyDescent="0.2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498</v>
      </c>
      <c r="AL6" s="299"/>
      <c r="AM6" s="299"/>
      <c r="AN6" s="299"/>
      <c r="AO6" s="294"/>
      <c r="AP6" s="294"/>
      <c r="AQ6" s="294"/>
      <c r="AR6" s="294"/>
    </row>
    <row r="7" spans="1:46" ht="12.75" x14ac:dyDescent="0.2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02" t="s">
        <v>
499</v>
      </c>
      <c r="AP7" s="304"/>
      <c r="AQ7" s="305" t="s">
        <v>
500</v>
      </c>
      <c r="AR7" s="306"/>
    </row>
    <row r="8" spans="1:46" ht="12.75" x14ac:dyDescent="0.2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03"/>
      <c r="AP8" s="310" t="s">
        <v>
501</v>
      </c>
      <c r="AQ8" s="311" t="s">
        <v>
502</v>
      </c>
      <c r="AR8" s="312" t="s">
        <v>
503</v>
      </c>
    </row>
    <row r="9" spans="1:46" ht="12.75" x14ac:dyDescent="0.2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
504</v>
      </c>
      <c r="AL9" s="1217"/>
      <c r="AM9" s="1217"/>
      <c r="AN9" s="1218"/>
      <c r="AO9" s="313">
        <v>
18292147</v>
      </c>
      <c r="AP9" s="313">
        <v>
79645</v>
      </c>
      <c r="AQ9" s="314">
        <v>
62629</v>
      </c>
      <c r="AR9" s="315">
        <v>
27.2</v>
      </c>
    </row>
    <row r="10" spans="1:46" ht="12.75" x14ac:dyDescent="0.2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
505</v>
      </c>
      <c r="AL10" s="1217"/>
      <c r="AM10" s="1217"/>
      <c r="AN10" s="1218"/>
      <c r="AO10" s="316">
        <v>
227713</v>
      </c>
      <c r="AP10" s="316">
        <v>
991</v>
      </c>
      <c r="AQ10" s="317">
        <v>
1046</v>
      </c>
      <c r="AR10" s="318">
        <v>
-5.3</v>
      </c>
    </row>
    <row r="11" spans="1:46" ht="13.5" customHeight="1" x14ac:dyDescent="0.2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
506</v>
      </c>
      <c r="AL11" s="1217"/>
      <c r="AM11" s="1217"/>
      <c r="AN11" s="1218"/>
      <c r="AO11" s="316">
        <v>
282669</v>
      </c>
      <c r="AP11" s="316">
        <v>
1231</v>
      </c>
      <c r="AQ11" s="317">
        <v>
841</v>
      </c>
      <c r="AR11" s="318">
        <v>
46.4</v>
      </c>
    </row>
    <row r="12" spans="1:46" ht="13.5" customHeight="1" x14ac:dyDescent="0.2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
507</v>
      </c>
      <c r="AL12" s="1217"/>
      <c r="AM12" s="1217"/>
      <c r="AN12" s="1218"/>
      <c r="AO12" s="316" t="s">
        <v>
508</v>
      </c>
      <c r="AP12" s="316" t="s">
        <v>
508</v>
      </c>
      <c r="AQ12" s="317" t="s">
        <v>
508</v>
      </c>
      <c r="AR12" s="318" t="s">
        <v>
508</v>
      </c>
    </row>
    <row r="13" spans="1:46" ht="13.5" customHeight="1" x14ac:dyDescent="0.2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
509</v>
      </c>
      <c r="AL13" s="1217"/>
      <c r="AM13" s="1217"/>
      <c r="AN13" s="1218"/>
      <c r="AO13" s="316" t="s">
        <v>
508</v>
      </c>
      <c r="AP13" s="316" t="s">
        <v>
508</v>
      </c>
      <c r="AQ13" s="317" t="s">
        <v>
508</v>
      </c>
      <c r="AR13" s="318" t="s">
        <v>
508</v>
      </c>
    </row>
    <row r="14" spans="1:46" ht="13.5" customHeight="1" x14ac:dyDescent="0.2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
510</v>
      </c>
      <c r="AL14" s="1217"/>
      <c r="AM14" s="1217"/>
      <c r="AN14" s="1218"/>
      <c r="AO14" s="316">
        <v>
761018</v>
      </c>
      <c r="AP14" s="316">
        <v>
3314</v>
      </c>
      <c r="AQ14" s="317">
        <v>
2247</v>
      </c>
      <c r="AR14" s="318">
        <v>
47.5</v>
      </c>
    </row>
    <row r="15" spans="1:46" ht="13.5" customHeight="1" x14ac:dyDescent="0.2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
511</v>
      </c>
      <c r="AL15" s="1217"/>
      <c r="AM15" s="1217"/>
      <c r="AN15" s="1218"/>
      <c r="AO15" s="316">
        <v>
401191</v>
      </c>
      <c r="AP15" s="316">
        <v>
1747</v>
      </c>
      <c r="AQ15" s="317">
        <v>
1478</v>
      </c>
      <c r="AR15" s="318">
        <v>
18.2</v>
      </c>
    </row>
    <row r="16" spans="1:46" ht="12.75" x14ac:dyDescent="0.2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
512</v>
      </c>
      <c r="AL16" s="1220"/>
      <c r="AM16" s="1220"/>
      <c r="AN16" s="1221"/>
      <c r="AO16" s="316">
        <v>
-1793988</v>
      </c>
      <c r="AP16" s="316">
        <v>
-7811</v>
      </c>
      <c r="AQ16" s="317">
        <v>
-5042</v>
      </c>
      <c r="AR16" s="318">
        <v>
54.9</v>
      </c>
    </row>
    <row r="17" spans="1:46" ht="12.75" x14ac:dyDescent="0.2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
185</v>
      </c>
      <c r="AL17" s="1220"/>
      <c r="AM17" s="1220"/>
      <c r="AN17" s="1221"/>
      <c r="AO17" s="316">
        <v>
18170750</v>
      </c>
      <c r="AP17" s="316">
        <v>
79116</v>
      </c>
      <c r="AQ17" s="317">
        <v>
63199</v>
      </c>
      <c r="AR17" s="318">
        <v>
25.2</v>
      </c>
    </row>
    <row r="18" spans="1:46" ht="12.75" x14ac:dyDescent="0.2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2.75" x14ac:dyDescent="0.2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513</v>
      </c>
      <c r="AL19" s="294"/>
      <c r="AM19" s="294"/>
      <c r="AN19" s="294"/>
      <c r="AO19" s="294"/>
      <c r="AP19" s="294"/>
      <c r="AQ19" s="294"/>
      <c r="AR19" s="294"/>
    </row>
    <row r="20" spans="1:46" ht="12.75" x14ac:dyDescent="0.2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514</v>
      </c>
      <c r="AP20" s="324" t="s">
        <v>
515</v>
      </c>
      <c r="AQ20" s="325" t="s">
        <v>
516</v>
      </c>
      <c r="AR20" s="326"/>
    </row>
    <row r="21" spans="1:46" s="332" customFormat="1" ht="12.75" x14ac:dyDescent="0.2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3" t="s">
        <v>
517</v>
      </c>
      <c r="AL21" s="1214"/>
      <c r="AM21" s="1214"/>
      <c r="AN21" s="1215"/>
      <c r="AO21" s="328">
        <v>
8.2899999999999991</v>
      </c>
      <c r="AP21" s="329">
        <v>
6.3</v>
      </c>
      <c r="AQ21" s="330">
        <v>
1.99</v>
      </c>
      <c r="AR21" s="299"/>
      <c r="AS21" s="331"/>
      <c r="AT21" s="327"/>
    </row>
    <row r="22" spans="1:46" s="332" customFormat="1" ht="12.75" x14ac:dyDescent="0.2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3" t="s">
        <v>
518</v>
      </c>
      <c r="AL22" s="1214"/>
      <c r="AM22" s="1214"/>
      <c r="AN22" s="1215"/>
      <c r="AO22" s="333">
        <v>
98.1</v>
      </c>
      <c r="AP22" s="334">
        <v>
99.1</v>
      </c>
      <c r="AQ22" s="335">
        <v>
-1</v>
      </c>
      <c r="AR22" s="319"/>
      <c r="AS22" s="331"/>
      <c r="AT22" s="327"/>
    </row>
    <row r="23" spans="1:46" s="332" customFormat="1" ht="12.75" x14ac:dyDescent="0.2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2.75" x14ac:dyDescent="0.2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2.75" x14ac:dyDescent="0.2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2.75" x14ac:dyDescent="0.25">
      <c r="A26" s="299" t="s">
        <v>
519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2.75" x14ac:dyDescent="0.25">
      <c r="A27" s="340"/>
      <c r="AO27" s="294"/>
      <c r="AP27" s="294"/>
      <c r="AQ27" s="294"/>
      <c r="AR27" s="294"/>
      <c r="AS27" s="294"/>
      <c r="AT27" s="294"/>
    </row>
    <row r="28" spans="1:46" ht="16.149999999999999" x14ac:dyDescent="0.25">
      <c r="A28" s="295" t="s">
        <v>
520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2.75" x14ac:dyDescent="0.2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521</v>
      </c>
      <c r="AL29" s="299"/>
      <c r="AM29" s="299"/>
      <c r="AN29" s="299"/>
      <c r="AO29" s="294"/>
      <c r="AP29" s="294"/>
      <c r="AQ29" s="294"/>
      <c r="AR29" s="294"/>
      <c r="AS29" s="342"/>
    </row>
    <row r="30" spans="1:46" ht="12.75" x14ac:dyDescent="0.2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02" t="s">
        <v>
499</v>
      </c>
      <c r="AP30" s="304"/>
      <c r="AQ30" s="305" t="s">
        <v>
500</v>
      </c>
      <c r="AR30" s="306"/>
    </row>
    <row r="31" spans="1:46" ht="12.75" x14ac:dyDescent="0.2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03"/>
      <c r="AP31" s="310" t="s">
        <v>
501</v>
      </c>
      <c r="AQ31" s="311" t="s">
        <v>
502</v>
      </c>
      <c r="AR31" s="312" t="s">
        <v>
503</v>
      </c>
    </row>
    <row r="32" spans="1:46" ht="27" customHeight="1" x14ac:dyDescent="0.2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04" t="s">
        <v>
522</v>
      </c>
      <c r="AL32" s="1205"/>
      <c r="AM32" s="1205"/>
      <c r="AN32" s="1206"/>
      <c r="AO32" s="343">
        <v>
1774800</v>
      </c>
      <c r="AP32" s="343">
        <v>
7728</v>
      </c>
      <c r="AQ32" s="344">
        <v>
4925</v>
      </c>
      <c r="AR32" s="345">
        <v>
56.9</v>
      </c>
    </row>
    <row r="33" spans="1:46" ht="13.5" customHeight="1" x14ac:dyDescent="0.2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04" t="s">
        <v>
523</v>
      </c>
      <c r="AL33" s="1205"/>
      <c r="AM33" s="1205"/>
      <c r="AN33" s="1206"/>
      <c r="AO33" s="343" t="s">
        <v>
508</v>
      </c>
      <c r="AP33" s="343" t="s">
        <v>
508</v>
      </c>
      <c r="AQ33" s="344" t="s">
        <v>
508</v>
      </c>
      <c r="AR33" s="345" t="s">
        <v>
508</v>
      </c>
    </row>
    <row r="34" spans="1:46" ht="27" customHeight="1" x14ac:dyDescent="0.2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04" t="s">
        <v>
524</v>
      </c>
      <c r="AL34" s="1205"/>
      <c r="AM34" s="1205"/>
      <c r="AN34" s="1206"/>
      <c r="AO34" s="343" t="s">
        <v>
508</v>
      </c>
      <c r="AP34" s="343" t="s">
        <v>
508</v>
      </c>
      <c r="AQ34" s="344">
        <v>
327</v>
      </c>
      <c r="AR34" s="345" t="s">
        <v>
508</v>
      </c>
    </row>
    <row r="35" spans="1:46" ht="27" customHeight="1" x14ac:dyDescent="0.2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04" t="s">
        <v>
525</v>
      </c>
      <c r="AL35" s="1205"/>
      <c r="AM35" s="1205"/>
      <c r="AN35" s="1206"/>
      <c r="AO35" s="343" t="s">
        <v>
508</v>
      </c>
      <c r="AP35" s="343" t="s">
        <v>
508</v>
      </c>
      <c r="AQ35" s="344">
        <v>
27</v>
      </c>
      <c r="AR35" s="345" t="s">
        <v>
508</v>
      </c>
    </row>
    <row r="36" spans="1:46" ht="27" customHeight="1" x14ac:dyDescent="0.2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04" t="s">
        <v>
526</v>
      </c>
      <c r="AL36" s="1205"/>
      <c r="AM36" s="1205"/>
      <c r="AN36" s="1206"/>
      <c r="AO36" s="343">
        <v>
93151</v>
      </c>
      <c r="AP36" s="343">
        <v>
406</v>
      </c>
      <c r="AQ36" s="344">
        <v>
286</v>
      </c>
      <c r="AR36" s="345">
        <v>
42</v>
      </c>
    </row>
    <row r="37" spans="1:46" ht="13.5" customHeight="1" x14ac:dyDescent="0.2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04" t="s">
        <v>
527</v>
      </c>
      <c r="AL37" s="1205"/>
      <c r="AM37" s="1205"/>
      <c r="AN37" s="1206"/>
      <c r="AO37" s="343" t="s">
        <v>
508</v>
      </c>
      <c r="AP37" s="343" t="s">
        <v>
508</v>
      </c>
      <c r="AQ37" s="344">
        <v>
1760</v>
      </c>
      <c r="AR37" s="345" t="s">
        <v>
508</v>
      </c>
    </row>
    <row r="38" spans="1:46" ht="27" customHeight="1" x14ac:dyDescent="0.2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07" t="s">
        <v>
528</v>
      </c>
      <c r="AL38" s="1208"/>
      <c r="AM38" s="1208"/>
      <c r="AN38" s="1209"/>
      <c r="AO38" s="346" t="s">
        <v>
508</v>
      </c>
      <c r="AP38" s="346" t="s">
        <v>
508</v>
      </c>
      <c r="AQ38" s="347">
        <v>
0</v>
      </c>
      <c r="AR38" s="335" t="s">
        <v>
508</v>
      </c>
      <c r="AS38" s="342"/>
    </row>
    <row r="39" spans="1:46" ht="12.75" x14ac:dyDescent="0.2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07" t="s">
        <v>
529</v>
      </c>
      <c r="AL39" s="1208"/>
      <c r="AM39" s="1208"/>
      <c r="AN39" s="1209"/>
      <c r="AO39" s="343" t="s">
        <v>
508</v>
      </c>
      <c r="AP39" s="343" t="s">
        <v>
508</v>
      </c>
      <c r="AQ39" s="344">
        <v>
-11</v>
      </c>
      <c r="AR39" s="345" t="s">
        <v>
508</v>
      </c>
      <c r="AS39" s="342"/>
    </row>
    <row r="40" spans="1:46" ht="27" customHeight="1" x14ac:dyDescent="0.2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04" t="s">
        <v>
530</v>
      </c>
      <c r="AL40" s="1205"/>
      <c r="AM40" s="1205"/>
      <c r="AN40" s="1206"/>
      <c r="AO40" s="343">
        <v>
-4154880</v>
      </c>
      <c r="AP40" s="343">
        <v>
-18091</v>
      </c>
      <c r="AQ40" s="344">
        <v>
-15582</v>
      </c>
      <c r="AR40" s="345">
        <v>
16.100000000000001</v>
      </c>
      <c r="AS40" s="342"/>
    </row>
    <row r="41" spans="1:46" ht="12.75" x14ac:dyDescent="0.2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10" t="s">
        <v>
299</v>
      </c>
      <c r="AL41" s="1211"/>
      <c r="AM41" s="1211"/>
      <c r="AN41" s="1212"/>
      <c r="AO41" s="343">
        <v>
-2286929</v>
      </c>
      <c r="AP41" s="343">
        <v>
-9957</v>
      </c>
      <c r="AQ41" s="344">
        <v>
-8267</v>
      </c>
      <c r="AR41" s="345">
        <v>
20.399999999999999</v>
      </c>
      <c r="AS41" s="342"/>
    </row>
    <row r="42" spans="1:46" ht="12.75" x14ac:dyDescent="0.2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531</v>
      </c>
      <c r="AL42" s="294"/>
      <c r="AM42" s="294"/>
      <c r="AN42" s="294"/>
      <c r="AO42" s="294"/>
      <c r="AP42" s="294"/>
      <c r="AQ42" s="319"/>
      <c r="AR42" s="319"/>
      <c r="AS42" s="342"/>
    </row>
    <row r="43" spans="1:46" ht="12.75" x14ac:dyDescent="0.2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2.75" x14ac:dyDescent="0.2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2.75" x14ac:dyDescent="0.2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2.75" x14ac:dyDescent="0.2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5">
      <c r="A47" s="352" t="s">
        <v>
532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2.75" x14ac:dyDescent="0.2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533</v>
      </c>
      <c r="AL48" s="353"/>
      <c r="AM48" s="353"/>
      <c r="AN48" s="353"/>
      <c r="AO48" s="353"/>
      <c r="AP48" s="353"/>
      <c r="AQ48" s="354"/>
      <c r="AR48" s="353"/>
    </row>
    <row r="49" spans="1:44" ht="13.5" customHeight="1" x14ac:dyDescent="0.2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97" t="s">
        <v>
499</v>
      </c>
      <c r="AN49" s="1199" t="s">
        <v>
534</v>
      </c>
      <c r="AO49" s="1200"/>
      <c r="AP49" s="1200"/>
      <c r="AQ49" s="1200"/>
      <c r="AR49" s="1201"/>
    </row>
    <row r="50" spans="1:44" ht="12.75" x14ac:dyDescent="0.2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98"/>
      <c r="AN50" s="359" t="s">
        <v>
535</v>
      </c>
      <c r="AO50" s="360" t="s">
        <v>
536</v>
      </c>
      <c r="AP50" s="361" t="s">
        <v>
537</v>
      </c>
      <c r="AQ50" s="362" t="s">
        <v>
538</v>
      </c>
      <c r="AR50" s="363" t="s">
        <v>
539</v>
      </c>
    </row>
    <row r="51" spans="1:44" ht="12.75" x14ac:dyDescent="0.2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540</v>
      </c>
      <c r="AL51" s="356"/>
      <c r="AM51" s="364">
        <v>
10206623</v>
      </c>
      <c r="AN51" s="365">
        <v>
46415</v>
      </c>
      <c r="AO51" s="366">
        <v>
-0.3</v>
      </c>
      <c r="AP51" s="367">
        <v>
43773</v>
      </c>
      <c r="AQ51" s="368">
        <v>
-7</v>
      </c>
      <c r="AR51" s="369">
        <v>
6.7</v>
      </c>
    </row>
    <row r="52" spans="1:44" ht="12.75" x14ac:dyDescent="0.2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541</v>
      </c>
      <c r="AM52" s="372">
        <v>
8123469</v>
      </c>
      <c r="AN52" s="373">
        <v>
36942</v>
      </c>
      <c r="AO52" s="374">
        <v>
-6.1</v>
      </c>
      <c r="AP52" s="375">
        <v>
30346</v>
      </c>
      <c r="AQ52" s="376">
        <v>
-6.7</v>
      </c>
      <c r="AR52" s="377">
        <v>
0.6</v>
      </c>
    </row>
    <row r="53" spans="1:44" ht="12.75" x14ac:dyDescent="0.2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542</v>
      </c>
      <c r="AL53" s="356"/>
      <c r="AM53" s="364">
        <v>
6140146</v>
      </c>
      <c r="AN53" s="365">
        <v>
27624</v>
      </c>
      <c r="AO53" s="366">
        <v>
-40.5</v>
      </c>
      <c r="AP53" s="367">
        <v>
51565</v>
      </c>
      <c r="AQ53" s="368">
        <v>
17.8</v>
      </c>
      <c r="AR53" s="369">
        <v>
-58.3</v>
      </c>
    </row>
    <row r="54" spans="1:44" ht="12.75" x14ac:dyDescent="0.2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541</v>
      </c>
      <c r="AM54" s="372">
        <v>
4742098</v>
      </c>
      <c r="AN54" s="373">
        <v>
21334</v>
      </c>
      <c r="AO54" s="374">
        <v>
-42.3</v>
      </c>
      <c r="AP54" s="375">
        <v>
35359</v>
      </c>
      <c r="AQ54" s="376">
        <v>
16.5</v>
      </c>
      <c r="AR54" s="377">
        <v>
-58.8</v>
      </c>
    </row>
    <row r="55" spans="1:44" ht="12.75" x14ac:dyDescent="0.2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543</v>
      </c>
      <c r="AL55" s="356"/>
      <c r="AM55" s="364">
        <v>
9497632</v>
      </c>
      <c r="AN55" s="365">
        <v>
42272</v>
      </c>
      <c r="AO55" s="366">
        <v>
53</v>
      </c>
      <c r="AP55" s="367">
        <v>
46686</v>
      </c>
      <c r="AQ55" s="368">
        <v>
-9.5</v>
      </c>
      <c r="AR55" s="369">
        <v>
62.5</v>
      </c>
    </row>
    <row r="56" spans="1:44" ht="12.75" x14ac:dyDescent="0.2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541</v>
      </c>
      <c r="AM56" s="372">
        <v>
6651338</v>
      </c>
      <c r="AN56" s="373">
        <v>
29604</v>
      </c>
      <c r="AO56" s="374">
        <v>
38.799999999999997</v>
      </c>
      <c r="AP56" s="375">
        <v>
32595</v>
      </c>
      <c r="AQ56" s="376">
        <v>
-7.8</v>
      </c>
      <c r="AR56" s="377">
        <v>
46.6</v>
      </c>
    </row>
    <row r="57" spans="1:44" ht="12.75" x14ac:dyDescent="0.2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544</v>
      </c>
      <c r="AL57" s="356"/>
      <c r="AM57" s="364">
        <v>
10890037</v>
      </c>
      <c r="AN57" s="365">
        <v>
48060</v>
      </c>
      <c r="AO57" s="366">
        <v>
13.7</v>
      </c>
      <c r="AP57" s="367">
        <v>
49796</v>
      </c>
      <c r="AQ57" s="368">
        <v>
6.7</v>
      </c>
      <c r="AR57" s="369">
        <v>
7</v>
      </c>
    </row>
    <row r="58" spans="1:44" ht="12.75" x14ac:dyDescent="0.2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541</v>
      </c>
      <c r="AM58" s="372">
        <v>
8420652</v>
      </c>
      <c r="AN58" s="373">
        <v>
37162</v>
      </c>
      <c r="AO58" s="374">
        <v>
25.5</v>
      </c>
      <c r="AP58" s="375">
        <v>
37281</v>
      </c>
      <c r="AQ58" s="376">
        <v>
14.4</v>
      </c>
      <c r="AR58" s="377">
        <v>
11.1</v>
      </c>
    </row>
    <row r="59" spans="1:44" ht="12.75" x14ac:dyDescent="0.2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545</v>
      </c>
      <c r="AL59" s="356"/>
      <c r="AM59" s="364">
        <v>
9209845</v>
      </c>
      <c r="AN59" s="365">
        <v>
40100</v>
      </c>
      <c r="AO59" s="366">
        <v>
-16.600000000000001</v>
      </c>
      <c r="AP59" s="367">
        <v>
51681</v>
      </c>
      <c r="AQ59" s="368">
        <v>
3.8</v>
      </c>
      <c r="AR59" s="369">
        <v>
-20.399999999999999</v>
      </c>
    </row>
    <row r="60" spans="1:44" ht="12.75" x14ac:dyDescent="0.2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541</v>
      </c>
      <c r="AM60" s="372">
        <v>
6894318</v>
      </c>
      <c r="AN60" s="373">
        <v>
30018</v>
      </c>
      <c r="AO60" s="374">
        <v>
-19.2</v>
      </c>
      <c r="AP60" s="375">
        <v>
37226</v>
      </c>
      <c r="AQ60" s="376">
        <v>
-0.1</v>
      </c>
      <c r="AR60" s="377">
        <v>
-19.100000000000001</v>
      </c>
    </row>
    <row r="61" spans="1:44" ht="12.75" x14ac:dyDescent="0.2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546</v>
      </c>
      <c r="AL61" s="378"/>
      <c r="AM61" s="379">
        <v>
9188857</v>
      </c>
      <c r="AN61" s="380">
        <v>
40894</v>
      </c>
      <c r="AO61" s="381">
        <v>
1.9</v>
      </c>
      <c r="AP61" s="382">
        <v>
48700</v>
      </c>
      <c r="AQ61" s="383">
        <v>
2.4</v>
      </c>
      <c r="AR61" s="369">
        <v>
-0.5</v>
      </c>
    </row>
    <row r="62" spans="1:44" ht="12.75" x14ac:dyDescent="0.2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541</v>
      </c>
      <c r="AM62" s="372">
        <v>
6966375</v>
      </c>
      <c r="AN62" s="373">
        <v>
31012</v>
      </c>
      <c r="AO62" s="374">
        <v>
-0.7</v>
      </c>
      <c r="AP62" s="375">
        <v>
34561</v>
      </c>
      <c r="AQ62" s="376">
        <v>
3.3</v>
      </c>
      <c r="AR62" s="377">
        <v>
-4</v>
      </c>
    </row>
    <row r="63" spans="1:44" ht="12.75" x14ac:dyDescent="0.2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2.75" x14ac:dyDescent="0.2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2.75" x14ac:dyDescent="0.2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2.75" x14ac:dyDescent="0.2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5">
      <c r="AK67" s="294"/>
      <c r="AL67" s="294"/>
      <c r="AM67" s="294"/>
      <c r="AN67" s="294"/>
      <c r="AO67" s="294"/>
      <c r="AP67" s="294"/>
      <c r="AQ67" s="294"/>
      <c r="AR67" s="294"/>
      <c r="AS67" s="294"/>
      <c r="AT67" s="294"/>
    </row>
    <row r="68" spans="1:46" ht="13.5" hidden="1" customHeight="1" x14ac:dyDescent="0.25">
      <c r="AK68" s="294"/>
      <c r="AL68" s="294"/>
      <c r="AM68" s="294"/>
      <c r="AN68" s="294"/>
      <c r="AO68" s="294"/>
      <c r="AP68" s="294"/>
      <c r="AQ68" s="294"/>
      <c r="AR68" s="294"/>
    </row>
    <row r="69" spans="1:46" ht="13.5" hidden="1" customHeight="1" x14ac:dyDescent="0.25">
      <c r="AK69" s="294"/>
      <c r="AL69" s="294"/>
      <c r="AM69" s="294"/>
      <c r="AN69" s="294"/>
      <c r="AO69" s="294"/>
      <c r="AP69" s="294"/>
      <c r="AQ69" s="294"/>
      <c r="AR69" s="294"/>
    </row>
    <row r="70" spans="1:46" ht="12.75" hidden="1" x14ac:dyDescent="0.25">
      <c r="AK70" s="294"/>
      <c r="AL70" s="294"/>
      <c r="AM70" s="294"/>
      <c r="AN70" s="294"/>
      <c r="AO70" s="294"/>
      <c r="AP70" s="294"/>
      <c r="AQ70" s="294"/>
      <c r="AR70" s="294"/>
    </row>
    <row r="71" spans="1:46" ht="12.75" hidden="1" x14ac:dyDescent="0.25">
      <c r="AK71" s="294"/>
      <c r="AL71" s="294"/>
      <c r="AM71" s="294"/>
      <c r="AN71" s="294"/>
      <c r="AO71" s="294"/>
      <c r="AP71" s="294"/>
      <c r="AQ71" s="294"/>
      <c r="AR71" s="294"/>
    </row>
    <row r="72" spans="1:46" ht="12.75" hidden="1" x14ac:dyDescent="0.25">
      <c r="AK72" s="294"/>
      <c r="AL72" s="294"/>
      <c r="AM72" s="294"/>
      <c r="AN72" s="294"/>
      <c r="AO72" s="294"/>
      <c r="AP72" s="294"/>
      <c r="AQ72" s="294"/>
      <c r="AR72" s="294"/>
    </row>
    <row r="73" spans="1:46" ht="12.75" hidden="1" x14ac:dyDescent="0.25">
      <c r="AK73" s="294"/>
      <c r="AL73" s="294"/>
      <c r="AM73" s="294"/>
      <c r="AN73" s="294"/>
      <c r="AO73" s="294"/>
      <c r="AP73" s="294"/>
      <c r="AQ73" s="294"/>
      <c r="AR73" s="294"/>
    </row>
    <row r="74" spans="1:46" ht="12.75" hidden="1" x14ac:dyDescent="0.25"/>
  </sheetData>
  <sheetProtection algorithmName="SHA-512" hashValue="I9spE6mZeEt72ccGMixGJgEHc2QXvkFYoaLGyzuYGGt+ORqZkLdEhm7IPz3kf+o9YoUg2JjyKU6wymoSjNRzKA==" saltValue="1pduo+CJH6Kb2hoIs+Aqh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92" customWidth="1"/>
    <col min="126" max="16384" width="9" style="291" hidden="1"/>
  </cols>
  <sheetData>
    <row r="1" spans="2:125" ht="13.5" customHeight="1" x14ac:dyDescent="0.2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2.75" x14ac:dyDescent="0.25">
      <c r="B2" s="291"/>
      <c r="DG2" s="291"/>
    </row>
    <row r="3" spans="2:125" ht="12.75" x14ac:dyDescent="0.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2.75" x14ac:dyDescent="0.25"/>
    <row r="5" spans="2:125" ht="12.75" x14ac:dyDescent="0.25"/>
    <row r="6" spans="2:125" ht="12.75" x14ac:dyDescent="0.25"/>
    <row r="7" spans="2:125" ht="12.75" x14ac:dyDescent="0.25"/>
    <row r="8" spans="2:125" ht="12.75" x14ac:dyDescent="0.25"/>
    <row r="9" spans="2:125" ht="12.75" x14ac:dyDescent="0.25">
      <c r="DU9" s="29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91"/>
    </row>
    <row r="18" spans="125:125" ht="12.75" x14ac:dyDescent="0.25"/>
    <row r="19" spans="125:125" ht="12.75" x14ac:dyDescent="0.25"/>
    <row r="20" spans="125:125" ht="12.75" x14ac:dyDescent="0.25">
      <c r="DU20" s="291"/>
    </row>
    <row r="21" spans="125:125" ht="12.75" x14ac:dyDescent="0.25">
      <c r="DU21" s="29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91"/>
    </row>
    <row r="29" spans="125:125" ht="12.75" x14ac:dyDescent="0.25"/>
    <row r="30" spans="125:125" ht="12.75" x14ac:dyDescent="0.25"/>
    <row r="31" spans="125:125" ht="12.75" x14ac:dyDescent="0.25"/>
    <row r="32" spans="125:125" ht="12.75" x14ac:dyDescent="0.25"/>
    <row r="33" spans="2:125" ht="12.75" x14ac:dyDescent="0.25">
      <c r="B33" s="291"/>
      <c r="G33" s="291"/>
      <c r="I33" s="291"/>
    </row>
    <row r="34" spans="2:125" ht="12.75" x14ac:dyDescent="0.25">
      <c r="C34" s="291"/>
      <c r="P34" s="291"/>
      <c r="DE34" s="291"/>
      <c r="DH34" s="291"/>
    </row>
    <row r="35" spans="2:125" ht="12.75" x14ac:dyDescent="0.25">
      <c r="D35" s="291"/>
      <c r="E35" s="291"/>
      <c r="DG35" s="291"/>
      <c r="DJ35" s="291"/>
      <c r="DP35" s="291"/>
      <c r="DQ35" s="291"/>
      <c r="DR35" s="291"/>
      <c r="DS35" s="291"/>
      <c r="DT35" s="291"/>
      <c r="DU35" s="291"/>
    </row>
    <row r="36" spans="2:125" ht="12.75" x14ac:dyDescent="0.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2.75" x14ac:dyDescent="0.25">
      <c r="DU37" s="291"/>
    </row>
    <row r="38" spans="2:125" ht="12.75" x14ac:dyDescent="0.25">
      <c r="DT38" s="291"/>
      <c r="DU38" s="291"/>
    </row>
    <row r="39" spans="2:125" ht="12.75" x14ac:dyDescent="0.25"/>
    <row r="40" spans="2:125" ht="12.75" x14ac:dyDescent="0.25">
      <c r="DH40" s="291"/>
    </row>
    <row r="41" spans="2:125" ht="12.75" x14ac:dyDescent="0.25">
      <c r="DE41" s="291"/>
    </row>
    <row r="42" spans="2:125" ht="12.75" x14ac:dyDescent="0.25">
      <c r="DG42" s="291"/>
      <c r="DJ42" s="291"/>
    </row>
    <row r="43" spans="2:125" ht="12.75" x14ac:dyDescent="0.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2.75" x14ac:dyDescent="0.25">
      <c r="DU44" s="291"/>
    </row>
    <row r="45" spans="2:125" ht="12.75" x14ac:dyDescent="0.25"/>
    <row r="46" spans="2:125" ht="12.75" x14ac:dyDescent="0.25"/>
    <row r="47" spans="2:125" ht="12.75" x14ac:dyDescent="0.25"/>
    <row r="48" spans="2:125" ht="12.75" x14ac:dyDescent="0.25">
      <c r="DT48" s="291"/>
      <c r="DU48" s="291"/>
    </row>
    <row r="49" spans="120:125" ht="12.75" x14ac:dyDescent="0.25">
      <c r="DU49" s="291"/>
    </row>
    <row r="50" spans="120:125" ht="12.75" x14ac:dyDescent="0.25">
      <c r="DU50" s="291"/>
    </row>
    <row r="51" spans="120:125" ht="12.75" x14ac:dyDescent="0.25">
      <c r="DP51" s="291"/>
      <c r="DQ51" s="291"/>
      <c r="DR51" s="291"/>
      <c r="DS51" s="291"/>
      <c r="DT51" s="291"/>
      <c r="DU51" s="291"/>
    </row>
    <row r="52" spans="120:125" ht="12.75" x14ac:dyDescent="0.25"/>
    <row r="53" spans="120:125" ht="12.75" x14ac:dyDescent="0.25"/>
    <row r="54" spans="120:125" ht="12.75" x14ac:dyDescent="0.25">
      <c r="DU54" s="291"/>
    </row>
    <row r="55" spans="120:125" ht="12.75" x14ac:dyDescent="0.25"/>
    <row r="56" spans="120:125" ht="12.75" x14ac:dyDescent="0.25"/>
    <row r="57" spans="120:125" ht="12.75" x14ac:dyDescent="0.25"/>
    <row r="58" spans="120:125" ht="12.75" x14ac:dyDescent="0.25">
      <c r="DU58" s="291"/>
    </row>
    <row r="59" spans="120:125" ht="12.75" x14ac:dyDescent="0.25"/>
    <row r="60" spans="120:125" ht="12.75" x14ac:dyDescent="0.25"/>
    <row r="61" spans="120:125" ht="12.75" x14ac:dyDescent="0.25"/>
    <row r="62" spans="120:125" ht="12.75" x14ac:dyDescent="0.25"/>
    <row r="63" spans="120:125" ht="12.75" x14ac:dyDescent="0.25">
      <c r="DU63" s="291"/>
    </row>
    <row r="64" spans="120:125" ht="12.75" x14ac:dyDescent="0.25">
      <c r="DT64" s="291"/>
      <c r="DU64" s="291"/>
    </row>
    <row r="65" spans="123:125" ht="12.75" x14ac:dyDescent="0.25"/>
    <row r="66" spans="123:125" ht="12.75" x14ac:dyDescent="0.25"/>
    <row r="67" spans="123:125" ht="12.75" x14ac:dyDescent="0.25"/>
    <row r="68" spans="123:125" ht="12.75" x14ac:dyDescent="0.25"/>
    <row r="69" spans="123:125" ht="12.75" x14ac:dyDescent="0.25">
      <c r="DS69" s="291"/>
      <c r="DT69" s="291"/>
      <c r="DU69" s="29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91"/>
    </row>
    <row r="83" spans="116:125" ht="12.75" x14ac:dyDescent="0.25">
      <c r="DM83" s="291"/>
      <c r="DN83" s="291"/>
      <c r="DO83" s="291"/>
      <c r="DP83" s="291"/>
      <c r="DQ83" s="291"/>
      <c r="DR83" s="291"/>
      <c r="DS83" s="291"/>
      <c r="DT83" s="291"/>
      <c r="DU83" s="291"/>
    </row>
    <row r="84" spans="116:125" ht="12.75" x14ac:dyDescent="0.25"/>
    <row r="85" spans="116:125" ht="12.75" x14ac:dyDescent="0.25"/>
    <row r="86" spans="116:125" ht="12.75" x14ac:dyDescent="0.25"/>
    <row r="87" spans="116:125" ht="12.75" x14ac:dyDescent="0.25"/>
    <row r="88" spans="116:125" ht="12.75" x14ac:dyDescent="0.25">
      <c r="DU88" s="29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91"/>
      <c r="DT94" s="291"/>
      <c r="DU94" s="291"/>
    </row>
    <row r="95" spans="116:125" ht="13.5" customHeight="1" x14ac:dyDescent="0.25">
      <c r="DU95" s="29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91"/>
    </row>
    <row r="102" spans="124:125" ht="13.5" customHeight="1" x14ac:dyDescent="0.25"/>
    <row r="103" spans="124:125" ht="13.5" customHeight="1" x14ac:dyDescent="0.25"/>
    <row r="104" spans="124:125" ht="13.5" customHeight="1" x14ac:dyDescent="0.25">
      <c r="DT104" s="291"/>
      <c r="DU104" s="29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91" t="s">
        <v>
548</v>
      </c>
    </row>
    <row r="121" spans="125:125" ht="13.5" hidden="1" customHeight="1" x14ac:dyDescent="0.25">
      <c r="DU121" s="291"/>
    </row>
  </sheetData>
  <sheetProtection algorithmName="SHA-512" hashValue="ahROJRx5eRLPu30AnxP0FZwlqeGnh6eqOYPezYA60gJVGU6KWN5HfYmDl9krBMLXPAFcmHlz6lducl0CeidriQ==" saltValue="qUAZPL3Y9+ujwb7pVV+cv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92" customWidth="1"/>
    <col min="126" max="142" width="0" style="291" hidden="1" customWidth="1"/>
    <col min="143" max="16384" width="9" style="291" hidden="1"/>
  </cols>
  <sheetData>
    <row r="1" spans="1:125" ht="13.5" customHeight="1" x14ac:dyDescent="0.2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2.75" x14ac:dyDescent="0.25">
      <c r="B2" s="291"/>
      <c r="T2" s="291"/>
    </row>
    <row r="3" spans="1:125" ht="12.75" x14ac:dyDescent="0.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91"/>
      <c r="G33" s="291"/>
      <c r="I33" s="291"/>
    </row>
    <row r="34" spans="2:125" ht="12.75" x14ac:dyDescent="0.25">
      <c r="C34" s="291"/>
      <c r="P34" s="291"/>
      <c r="R34" s="291"/>
      <c r="U34" s="291"/>
    </row>
    <row r="35" spans="2:125" ht="12.75" x14ac:dyDescent="0.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2.75" x14ac:dyDescent="0.25">
      <c r="F36" s="291"/>
      <c r="H36" s="291"/>
      <c r="J36" s="291"/>
      <c r="K36" s="291"/>
      <c r="L36" s="291"/>
      <c r="M36" s="291"/>
      <c r="N36" s="291"/>
      <c r="O36" s="291"/>
      <c r="Q36" s="291"/>
      <c r="S36" s="291"/>
      <c r="V36" s="291"/>
    </row>
    <row r="37" spans="2:125" ht="12.75" x14ac:dyDescent="0.25"/>
    <row r="38" spans="2:125" ht="12.75" x14ac:dyDescent="0.25"/>
    <row r="39" spans="2:125" ht="12.75" x14ac:dyDescent="0.25"/>
    <row r="40" spans="2:125" ht="12.75" x14ac:dyDescent="0.25">
      <c r="U40" s="291"/>
    </row>
    <row r="41" spans="2:125" ht="12.75" x14ac:dyDescent="0.25">
      <c r="R41" s="291"/>
    </row>
    <row r="42" spans="2:125" ht="12.75" x14ac:dyDescent="0.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2.75" x14ac:dyDescent="0.25">
      <c r="Q43" s="291"/>
      <c r="S43" s="291"/>
      <c r="V43" s="29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92" t="s">
        <v>
549</v>
      </c>
    </row>
  </sheetData>
  <sheetProtection algorithmName="SHA-512" hashValue="9pYGGAcznd3A387ykJqgQwUUGFednc+aAz+syMTdNg2ZmG33RbCzo+ljzTeUI27ifp8il11Se5XDXg11kQRzMA==" saltValue="6TZrIy2O504TiL5bb5G0d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5"/>
  <cols>
    <col min="1" max="1" width="8.19921875" style="1" customWidth="1"/>
    <col min="2" max="16" width="14.531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
0</v>
      </c>
    </row>
    <row r="46" spans="2:10" ht="29.25" customHeight="1" thickBot="1" x14ac:dyDescent="0.35">
      <c r="B46" s="4" t="s">
        <v>
1</v>
      </c>
      <c r="C46" s="5"/>
      <c r="D46" s="5"/>
      <c r="E46" s="6" t="s">
        <v>
2</v>
      </c>
      <c r="F46" s="7" t="s">
        <v>
550</v>
      </c>
      <c r="G46" s="8" t="s">
        <v>
551</v>
      </c>
      <c r="H46" s="8" t="s">
        <v>
552</v>
      </c>
      <c r="I46" s="8" t="s">
        <v>
553</v>
      </c>
      <c r="J46" s="9" t="s">
        <v>
554</v>
      </c>
    </row>
    <row r="47" spans="2:10" ht="57.75" customHeight="1" x14ac:dyDescent="0.25">
      <c r="B47" s="10"/>
      <c r="C47" s="1222" t="s">
        <v>
3</v>
      </c>
      <c r="D47" s="1222"/>
      <c r="E47" s="1223"/>
      <c r="F47" s="11">
        <v>
60.32</v>
      </c>
      <c r="G47" s="12">
        <v>
60.3</v>
      </c>
      <c r="H47" s="12">
        <v>
61.27</v>
      </c>
      <c r="I47" s="12">
        <v>
58.04</v>
      </c>
      <c r="J47" s="13">
        <v>
54.9</v>
      </c>
    </row>
    <row r="48" spans="2:10" ht="57.75" customHeight="1" x14ac:dyDescent="0.25">
      <c r="B48" s="14"/>
      <c r="C48" s="1224" t="s">
        <v>
4</v>
      </c>
      <c r="D48" s="1224"/>
      <c r="E48" s="1225"/>
      <c r="F48" s="15">
        <v>
11.37</v>
      </c>
      <c r="G48" s="16">
        <v>
14.29</v>
      </c>
      <c r="H48" s="16">
        <v>
18</v>
      </c>
      <c r="I48" s="16">
        <v>
15.08</v>
      </c>
      <c r="J48" s="17">
        <v>
11.84</v>
      </c>
    </row>
    <row r="49" spans="2:10" ht="57.75" customHeight="1" thickBot="1" x14ac:dyDescent="0.3">
      <c r="B49" s="18"/>
      <c r="C49" s="1226" t="s">
        <v>
5</v>
      </c>
      <c r="D49" s="1226"/>
      <c r="E49" s="1227"/>
      <c r="F49" s="19">
        <v>
13.93</v>
      </c>
      <c r="G49" s="20">
        <v>
3.02</v>
      </c>
      <c r="H49" s="20">
        <v>
3.53</v>
      </c>
      <c r="I49" s="20" t="s">
        <v>
555</v>
      </c>
      <c r="J49" s="21" t="s">
        <v>
556</v>
      </c>
    </row>
    <row r="50" spans="2:10" ht="13.5" customHeight="1" x14ac:dyDescent="0.25"/>
  </sheetData>
  <sheetProtection algorithmName="SHA-512" hashValue="dbEzfwZHmQQ1ggrklmbwI8otJZOsjOUZM7aup3kpQWVapf/kcaIUNnpZwIHr3eYi2ax62gxjrwvWo62uCW9zTA==" saltValue="xrA9so+Rrs3khuwhhkFIx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山田　得真</cp:lastModifiedBy>
  <cp:lastPrinted>2021-03-08T08:07:22Z</cp:lastPrinted>
  <dcterms:created xsi:type="dcterms:W3CDTF">2021-02-05T01:59:12Z</dcterms:created>
  <dcterms:modified xsi:type="dcterms:W3CDTF">2022-03-22T00:48:58Z</dcterms:modified>
  <cp:category/>
</cp:coreProperties>
</file>