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３年度　決算統計\25 決算カード（決算状況一覧）\★HP掲載用\"/>
    </mc:Choice>
  </mc:AlternateContent>
  <bookViews>
    <workbookView xWindow="480" yWindow="72" windowWidth="18192" windowHeight="11640"/>
  </bookViews>
  <sheets>
    <sheet name="渋谷・左" sheetId="3" r:id="rId1"/>
    <sheet name="渋谷・右" sheetId="2" r:id="rId2"/>
  </sheets>
  <definedNames>
    <definedName name="_xlnm.Print_Area" localSheetId="1">渋谷・右!$A$1:$S$62</definedName>
    <definedName name="_xlnm.Print_Area" localSheetId="0">渋谷・左!$A$1:$AL$52</definedName>
  </definedNames>
  <calcPr calcId="162913"/>
</workbook>
</file>

<file path=xl/calcChain.xml><?xml version="1.0" encoding="utf-8"?>
<calcChain xmlns="http://schemas.openxmlformats.org/spreadsheetml/2006/main">
  <c r="O52" i="3" l="1"/>
  <c r="E52" i="3"/>
  <c r="AD51" i="3"/>
  <c r="X51" i="3"/>
  <c r="L49" i="3"/>
  <c r="L52" i="3"/>
  <c r="E49" i="3"/>
  <c r="AH43" i="3"/>
  <c r="AH51" i="3"/>
  <c r="G28" i="3"/>
  <c r="S26" i="3"/>
  <c r="S22" i="3"/>
  <c r="S16" i="3"/>
  <c r="G14" i="3"/>
  <c r="G18" i="3"/>
  <c r="S18" i="3"/>
  <c r="S12" i="3"/>
  <c r="S10" i="3"/>
  <c r="G51" i="2"/>
  <c r="J52" i="2"/>
  <c r="D51" i="2"/>
  <c r="E51" i="2"/>
  <c r="E49" i="2"/>
  <c r="E47" i="2"/>
  <c r="E46" i="2"/>
  <c r="E45" i="2"/>
  <c r="E44" i="2"/>
  <c r="N43" i="2"/>
  <c r="P43" i="2"/>
  <c r="E42" i="2"/>
  <c r="E41" i="2"/>
  <c r="E40" i="2"/>
  <c r="J39" i="2"/>
  <c r="P38" i="2"/>
  <c r="E38" i="2"/>
  <c r="D32" i="2"/>
  <c r="O30" i="2"/>
  <c r="J30" i="2"/>
  <c r="P23" i="2"/>
  <c r="R23" i="2"/>
  <c r="O23" i="2"/>
  <c r="J23" i="2"/>
  <c r="R21" i="2"/>
  <c r="R20" i="2"/>
  <c r="D20" i="2"/>
  <c r="R17" i="2"/>
  <c r="R16" i="2"/>
  <c r="R15" i="2"/>
  <c r="R13" i="2"/>
  <c r="P13" i="2"/>
  <c r="O13" i="2"/>
  <c r="O33" i="2"/>
  <c r="J13" i="2"/>
  <c r="R12" i="2"/>
  <c r="R11" i="2"/>
  <c r="R10" i="2"/>
  <c r="R9" i="2"/>
  <c r="R8" i="2"/>
  <c r="R7" i="2"/>
  <c r="R6" i="2"/>
  <c r="S14" i="3"/>
  <c r="E32" i="2"/>
  <c r="D33" i="2"/>
  <c r="J33" i="2"/>
  <c r="E52" i="2"/>
  <c r="P37" i="2"/>
  <c r="J38" i="2"/>
  <c r="E39" i="2"/>
  <c r="P39" i="2"/>
  <c r="J40" i="2"/>
  <c r="J41" i="2"/>
  <c r="J42" i="2"/>
  <c r="J44" i="2"/>
  <c r="J45" i="2"/>
  <c r="J46" i="2"/>
  <c r="J47" i="2"/>
  <c r="J49" i="2"/>
  <c r="J51" i="2"/>
  <c r="E33" i="2"/>
  <c r="E29" i="2"/>
  <c r="E22" i="2"/>
  <c r="E19" i="2"/>
  <c r="E18" i="2"/>
  <c r="E16" i="2"/>
  <c r="E14" i="2"/>
  <c r="E13" i="2"/>
  <c r="E10" i="2"/>
  <c r="E8" i="2"/>
  <c r="E6" i="2"/>
  <c r="E30" i="2"/>
  <c r="E28" i="2"/>
  <c r="E27" i="2"/>
  <c r="E26" i="2"/>
  <c r="E25" i="2"/>
  <c r="E24" i="2"/>
  <c r="E23" i="2"/>
  <c r="E21" i="2"/>
  <c r="E17" i="2"/>
  <c r="E15" i="2"/>
  <c r="E11" i="2"/>
  <c r="E9" i="2"/>
  <c r="E7" i="2"/>
  <c r="E20" i="2"/>
  <c r="L33" i="2"/>
  <c r="L27" i="2"/>
  <c r="L26" i="2"/>
  <c r="L25" i="2"/>
  <c r="L24" i="2"/>
  <c r="L21" i="2"/>
  <c r="L17" i="2"/>
  <c r="L15" i="2"/>
  <c r="L12" i="2"/>
  <c r="L11" i="2"/>
  <c r="L9" i="2"/>
  <c r="L7" i="2"/>
  <c r="L30" i="2"/>
  <c r="L23" i="2"/>
  <c r="L20" i="2"/>
  <c r="L18" i="2"/>
  <c r="L16" i="2"/>
  <c r="L10" i="2"/>
  <c r="L8" i="2"/>
  <c r="L6" i="2"/>
  <c r="L13" i="2"/>
</calcChain>
</file>

<file path=xl/sharedStrings.xml><?xml version="1.0" encoding="utf-8"?>
<sst xmlns="http://schemas.openxmlformats.org/spreadsheetml/2006/main" count="362" uniqueCount="207">
  <si>
    <t>　　　　　　　　</t>
  </si>
  <si>
    <t>団　体　名</t>
    <rPh sb="0" eb="1">
      <t>ダン</t>
    </rPh>
    <rPh sb="2" eb="3">
      <t>カラダ</t>
    </rPh>
    <phoneticPr fontId="4"/>
  </si>
  <si>
    <t>渋谷区</t>
    <rPh sb="0" eb="3">
      <t>シブヤク</t>
    </rPh>
    <phoneticPr fontId="4"/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</si>
  <si>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</si>
  <si>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</si>
  <si>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</si>
  <si>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</si>
  <si>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</si>
  <si>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</si>
  <si>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</si>
  <si>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</si>
  <si>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
比率</t>
    <phoneticPr fontId="4"/>
  </si>
  <si>
    <t>千円</t>
    <rPh sb="0" eb="1">
      <t>セン</t>
    </rPh>
    <phoneticPr fontId="11"/>
  </si>
  <si>
    <t>％</t>
  </si>
  <si>
    <t>千円</t>
  </si>
  <si>
    <t>特別区税</t>
  </si>
  <si>
    <t>人件費</t>
  </si>
  <si>
    <t>地方譲与税</t>
  </si>
  <si>
    <t/>
  </si>
  <si>
    <t>うち職員給</t>
    <phoneticPr fontId="4"/>
  </si>
  <si>
    <t>利子割交付金</t>
  </si>
  <si>
    <t>うち退職金</t>
    <rPh sb="2" eb="5">
      <t>タイショクキン</t>
    </rPh>
    <phoneticPr fontId="11"/>
  </si>
  <si>
    <t>配当割交付金</t>
    <rPh sb="0" eb="2">
      <t>ハイトウ</t>
    </rPh>
    <rPh sb="2" eb="3">
      <t>ワリ</t>
    </rPh>
    <rPh sb="3" eb="6">
      <t>コウフキン</t>
    </rPh>
    <phoneticPr fontId="11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</si>
  <si>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</si>
  <si>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1"/>
  </si>
  <si>
    <t>公債費</t>
  </si>
  <si>
    <t>地方消費税交付金</t>
  </si>
  <si>
    <t>元 利 償 還 金</t>
    <phoneticPr fontId="11"/>
  </si>
  <si>
    <t>ゴルフ場利用税
交付金</t>
    <rPh sb="0" eb="4">
      <t>ゴルフジョウ</t>
    </rPh>
    <rPh sb="4" eb="6">
      <t>リヨウ</t>
    </rPh>
    <phoneticPr fontId="11"/>
  </si>
  <si>
    <t>－</t>
    <phoneticPr fontId="4"/>
  </si>
  <si>
    <t>一時借入金利子</t>
    <phoneticPr fontId="11"/>
  </si>
  <si>
    <t>自動車取得税交付金</t>
  </si>
  <si>
    <t xml:space="preserve">義務的経費計 </t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</si>
  <si>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11"/>
  </si>
  <si>
    <t>物件費</t>
  </si>
  <si>
    <t>特別区財政調整
交付金</t>
    <rPh sb="0" eb="3">
      <t>トクベツク</t>
    </rPh>
    <phoneticPr fontId="4"/>
  </si>
  <si>
    <t>維持補修費</t>
  </si>
  <si>
    <t>普通交付金</t>
    <rPh sb="0" eb="2">
      <t>フツウコウ</t>
    </rPh>
    <rPh sb="2" eb="5">
      <t>コウフキン</t>
    </rPh>
    <phoneticPr fontId="11"/>
  </si>
  <si>
    <t>補助費等</t>
  </si>
  <si>
    <t>特別交付金</t>
    <rPh sb="0" eb="2">
      <t>トクベツコウ</t>
    </rPh>
    <rPh sb="2" eb="5">
      <t>コウフキン</t>
    </rPh>
    <phoneticPr fontId="11"/>
  </si>
  <si>
    <t>積立金</t>
  </si>
  <si>
    <t>交通安全対策
特別交付金</t>
    <rPh sb="4" eb="6">
      <t>タイサク</t>
    </rPh>
    <rPh sb="7" eb="9">
      <t>トクベツ</t>
    </rPh>
    <phoneticPr fontId="11"/>
  </si>
  <si>
    <t>投資及び出資金</t>
    <rPh sb="2" eb="3">
      <t>オヨ</t>
    </rPh>
    <phoneticPr fontId="4"/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</si>
  <si>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</si>
  <si>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</si>
  <si>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</si>
  <si>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</si>
  <si>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</si>
  <si>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</si>
  <si>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前年度繰上充用金</t>
    <rPh sb="0" eb="3">
      <t>ゼンネンド</t>
    </rPh>
    <phoneticPr fontId="4"/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</si>
  <si>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</si>
  <si>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</si>
  <si>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</si>
  <si>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1"/>
  </si>
  <si>
    <t>○経常経費充当一般財源等</t>
    <phoneticPr fontId="11"/>
  </si>
  <si>
    <t>都支出金</t>
  </si>
  <si>
    <t>補助事業費</t>
    <rPh sb="2" eb="5">
      <t>ジギョウヒ</t>
    </rPh>
    <phoneticPr fontId="11"/>
  </si>
  <si>
    <t>財産収入</t>
  </si>
  <si>
    <t>単独事業費</t>
    <rPh sb="2" eb="5">
      <t>ジギョウヒ</t>
    </rPh>
    <phoneticPr fontId="11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</si>
  <si>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1"/>
  </si>
  <si>
    <t>寄附金</t>
  </si>
  <si>
    <t>うち人件費</t>
    <rPh sb="2" eb="5">
      <t>ジンケンヒ</t>
    </rPh>
    <phoneticPr fontId="11"/>
  </si>
  <si>
    <t>繰入金</t>
  </si>
  <si>
    <t>災害復旧事業費</t>
    <rPh sb="4" eb="7">
      <t>ジギョウヒ</t>
    </rPh>
    <phoneticPr fontId="11"/>
  </si>
  <si>
    <t>繰越金</t>
  </si>
  <si>
    <t>失業対策事業費</t>
    <rPh sb="4" eb="7">
      <t>ジギョウヒ</t>
    </rPh>
    <phoneticPr fontId="11"/>
  </si>
  <si>
    <t>諸収入</t>
  </si>
  <si>
    <t xml:space="preserve">投資的経費計 </t>
  </si>
  <si>
    <t>地方債</t>
  </si>
  <si>
    <t xml:space="preserve">特定財源計   </t>
  </si>
  <si>
    <t>合計</t>
  </si>
  <si>
    <t>合計</t>
    <phoneticPr fontId="4"/>
  </si>
  <si>
    <t>目　　　的　　　別　　　歳　　　出</t>
  </si>
  <si>
    <t>特　　別　　区　　税</t>
  </si>
  <si>
    <t>決算額(千円)</t>
    <rPh sb="4" eb="5">
      <t>セン</t>
    </rPh>
    <phoneticPr fontId="11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</si>
  <si>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</si>
  <si>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</si>
  <si>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</si>
  <si>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</si>
  <si>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</si>
  <si>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</si>
  <si>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</si>
  <si>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</si>
  <si>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</si>
  <si>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</si>
  <si>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1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</si>
  <si>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</si>
  <si>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1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</si>
  <si>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</si>
  <si>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</si>
  <si>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</si>
  <si>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</si>
  <si>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</si>
  <si>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</si>
  <si>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</si>
  <si>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</si>
  <si>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</si>
  <si>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1"/>
  </si>
  <si>
    <t>災害復旧費</t>
  </si>
  <si>
    <t>決  算  額 (千円)</t>
    <rPh sb="9" eb="10">
      <t>セン</t>
    </rPh>
    <phoneticPr fontId="11"/>
  </si>
  <si>
    <t>普通会計</t>
    <rPh sb="0" eb="2">
      <t>フツウ</t>
    </rPh>
    <rPh sb="2" eb="4">
      <t>カイケイ</t>
    </rPh>
    <phoneticPr fontId="11"/>
  </si>
  <si>
    <t>繰入繰出額</t>
    <rPh sb="0" eb="2">
      <t>クリイレ</t>
    </rPh>
    <rPh sb="2" eb="4">
      <t>クリダ</t>
    </rPh>
    <rPh sb="4" eb="5">
      <t>ガク</t>
    </rPh>
    <phoneticPr fontId="11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</si>
  <si>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</si>
  <si>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</si>
  <si>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</si>
  <si>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</si>
  <si>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</si>
  <si>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1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</si>
  <si>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1"/>
  </si>
  <si>
    <t>　　　「千円」である。</t>
    <phoneticPr fontId="11"/>
  </si>
  <si>
    <t>介護保険事業</t>
    <rPh sb="0" eb="2">
      <t>カイゴ</t>
    </rPh>
    <rPh sb="2" eb="4">
      <t>ホケン</t>
    </rPh>
    <rPh sb="4" eb="6">
      <t>ジギョウ</t>
    </rPh>
    <phoneticPr fontId="11"/>
  </si>
  <si>
    <t>（保険事業）</t>
    <rPh sb="1" eb="3">
      <t>ホケン</t>
    </rPh>
    <rPh sb="3" eb="5">
      <t>ジギョウ</t>
    </rPh>
    <phoneticPr fontId="11"/>
  </si>
  <si>
    <t>（介護サービス）</t>
    <rPh sb="1" eb="3">
      <t>カイゴ</t>
    </rPh>
    <phoneticPr fontId="11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</si>
  <si>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1"/>
  </si>
  <si>
    <t>（駐車場）</t>
    <rPh sb="1" eb="4">
      <t>チュウシャジョウ</t>
    </rPh>
    <phoneticPr fontId="11"/>
  </si>
  <si>
    <t>（渋谷区）</t>
    <rPh sb="1" eb="4">
      <t>シブヤク</t>
    </rPh>
    <phoneticPr fontId="11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</si>
  <si>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</si>
  <si>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</si>
  <si>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</si>
  <si>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1"/>
  </si>
  <si>
    <t>人口</t>
  </si>
  <si>
    <t>令和２年　　</t>
    <rPh sb="0" eb="2">
      <t>レイワ</t>
    </rPh>
    <rPh sb="3" eb="4">
      <t>ネン</t>
    </rPh>
    <phoneticPr fontId="11"/>
  </si>
  <si>
    <t>人</t>
  </si>
  <si>
    <t>K㎡</t>
  </si>
  <si>
    <t>平成27年　　　　　　　　</t>
    <rPh sb="0" eb="2">
      <t>ヘイセイ</t>
    </rPh>
    <phoneticPr fontId="11"/>
  </si>
  <si>
    <t>増減率</t>
    <phoneticPr fontId="11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</si>
  <si>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</si>
  <si>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</si>
  <si>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</si>
  <si>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</si>
  <si>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</si>
  <si>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</si>
  <si>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</si>
  <si>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</si>
  <si>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</si>
  <si>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</si>
  <si>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</si>
  <si>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</si>
  <si>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1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</si>
  <si>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</si>
  <si>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1"/>
  </si>
  <si>
    <t>－</t>
    <phoneticPr fontId="22"/>
  </si>
  <si>
    <t>越すべき財源</t>
    <rPh sb="0" eb="1">
      <t>コ</t>
    </rPh>
    <phoneticPr fontId="11"/>
  </si>
  <si>
    <t>実質収支
（Ｃ）－（Ｄ）</t>
    <phoneticPr fontId="11"/>
  </si>
  <si>
    <t>Ｅ</t>
  </si>
  <si>
    <t>財政力指数</t>
  </si>
  <si>
    <t>単年度収支</t>
  </si>
  <si>
    <t>Ｆ</t>
  </si>
  <si>
    <t>実質収支比率</t>
  </si>
  <si>
    <t>Ｇ</t>
  </si>
  <si>
    <t>経常収支比率</t>
  </si>
  <si>
    <t>繰上償還金</t>
  </si>
  <si>
    <t>Ｈ</t>
  </si>
  <si>
    <t>地方債現在高</t>
  </si>
  <si>
    <t>積立金取崩額</t>
    <rPh sb="3" eb="5">
      <t>トリクズ</t>
    </rPh>
    <phoneticPr fontId="11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</si>
  <si>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</si>
  <si>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</si>
  <si>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</si>
  <si>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</si>
  <si>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</si>
  <si>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1"/>
  </si>
  <si>
    <t>区分</t>
    <phoneticPr fontId="11"/>
  </si>
  <si>
    <t>実質赤字比率</t>
    <phoneticPr fontId="11"/>
  </si>
  <si>
    <t>％</t>
    <phoneticPr fontId="11"/>
  </si>
  <si>
    <t>－</t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</si>
  <si>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1"/>
  </si>
  <si>
    <t>％</t>
    <phoneticPr fontId="4"/>
  </si>
  <si>
    <t>〔</t>
    <phoneticPr fontId="11"/>
  </si>
  <si>
    <t>%〕</t>
    <phoneticPr fontId="11"/>
  </si>
  <si>
    <t>%〕</t>
    <phoneticPr fontId="4"/>
  </si>
  <si>
    <t xml:space="preserve">  〔　　</t>
    <phoneticPr fontId="4"/>
  </si>
  <si>
    <t>連結実質赤字比率</t>
    <rPh sb="0" eb="2">
      <t>レンケツ</t>
    </rPh>
    <phoneticPr fontId="11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</si>
  <si>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1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</si>
  <si>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</si>
  <si>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</si>
  <si>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1"/>
  </si>
  <si>
    <t>減債基金</t>
    <rPh sb="0" eb="1">
      <t>ゲンサイ</t>
    </rPh>
    <rPh sb="1" eb="2">
      <t>サイ</t>
    </rPh>
    <rPh sb="2" eb="4">
      <t>キキン</t>
    </rPh>
    <phoneticPr fontId="11"/>
  </si>
  <si>
    <t>その他特定
目的基金</t>
    <rPh sb="0" eb="3">
      <t>ソノタ</t>
    </rPh>
    <phoneticPr fontId="11"/>
  </si>
  <si>
    <t>職員数</t>
  </si>
  <si>
    <t>一人当り平均</t>
    <phoneticPr fontId="11"/>
  </si>
  <si>
    <t>新規採用</t>
  </si>
  <si>
    <t>一人当り平均</t>
  </si>
  <si>
    <t>給料月額</t>
    <rPh sb="0" eb="2">
      <t>キュウリョウ</t>
    </rPh>
    <phoneticPr fontId="11"/>
  </si>
  <si>
    <t>普 　通 　会 　計</t>
  </si>
  <si>
    <t>円</t>
    <phoneticPr fontId="11"/>
  </si>
  <si>
    <t>一般職員</t>
  </si>
  <si>
    <t>うち                    技能労務</t>
  </si>
  <si>
    <t>積立額</t>
    <rPh sb="2" eb="3">
      <t>ガク</t>
    </rPh>
    <phoneticPr fontId="11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</si>
  <si>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</si>
  <si>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</si>
  <si>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</si>
  <si>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</si>
  <si>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1"/>
  </si>
  <si>
    <t>その他の会計</t>
  </si>
  <si>
    <t xml:space="preserve"> 4.4.1</t>
    <phoneticPr fontId="11"/>
  </si>
  <si>
    <t xml:space="preserve"> 3.4.1</t>
    <phoneticPr fontId="4"/>
  </si>
  <si>
    <t>令和３年度</t>
    <rPh sb="0" eb="2">
      <t>レイワ</t>
    </rPh>
    <phoneticPr fontId="11"/>
  </si>
  <si>
    <t>令和２年度</t>
    <rPh sb="0" eb="2">
      <t>レイワ</t>
    </rPh>
    <rPh sb="3" eb="5">
      <t>ネンド</t>
    </rPh>
    <phoneticPr fontId="11"/>
  </si>
  <si>
    <t xml:space="preserve">  令  和  ３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1"/>
  </si>
  <si>
    <t>令和３年度</t>
    <phoneticPr fontId="11"/>
  </si>
  <si>
    <t>令和２年度</t>
    <phoneticPr fontId="11"/>
  </si>
  <si>
    <t>4.4.1</t>
    <phoneticPr fontId="11"/>
  </si>
  <si>
    <t>3.4.1</t>
    <phoneticPr fontId="11"/>
  </si>
  <si>
    <t>２年度末
現在高</t>
    <rPh sb="1" eb="4">
      <t>ネンドマツ</t>
    </rPh>
    <phoneticPr fontId="11"/>
  </si>
  <si>
    <t>３年度</t>
    <rPh sb="1" eb="3">
      <t>ネンド</t>
    </rPh>
    <phoneticPr fontId="11"/>
  </si>
  <si>
    <t>３年度末
現在高</t>
    <phoneticPr fontId="11"/>
  </si>
  <si>
    <t xml:space="preserve">地方特例交付金等 </t>
    <rPh sb="7" eb="8">
      <t>トウ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</si>
</sst>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3" fillId="0" borderId="0">
      <alignment vertical="center"/>
    </xf>
  </cellStyleXfs>
  <cellXfs count="662">
    <xf numFmtId="0" fontId="0" fillId="0" borderId="0" xfId="0"/>
    <xf numFmtId="179" fontId="13" fillId="0" borderId="1" xfId="1" applyNumberFormat="1" applyFont="1" applyFill="1" applyBorder="1" applyAlignment="1">
      <alignment vertical="center"/>
    </xf>
    <xf numFmtId="179" fontId="13" fillId="0" borderId="2" xfId="1" applyNumberFormat="1" applyFont="1" applyFill="1" applyBorder="1" applyAlignment="1">
      <alignment vertical="center"/>
    </xf>
    <xf numFmtId="179" fontId="13" fillId="0" borderId="3" xfId="1" applyNumberFormat="1" applyFont="1" applyFill="1" applyBorder="1" applyAlignment="1">
      <alignment vertical="center"/>
    </xf>
    <xf numFmtId="179" fontId="13" fillId="0" borderId="4" xfId="1" applyNumberFormat="1" applyFont="1" applyFill="1" applyBorder="1" applyAlignment="1">
      <alignment vertical="center"/>
    </xf>
    <xf numFmtId="179" fontId="13" fillId="0" borderId="5" xfId="1" applyNumberFormat="1" applyFont="1" applyFill="1" applyBorder="1" applyAlignment="1">
      <alignment vertical="center"/>
    </xf>
    <xf numFmtId="179" fontId="13" fillId="0" borderId="6" xfId="1" applyNumberFormat="1" applyFont="1" applyFill="1" applyBorder="1" applyAlignment="1">
      <alignment vertical="center"/>
    </xf>
    <xf numFmtId="180" fontId="13" fillId="0" borderId="1" xfId="1" applyNumberFormat="1" applyFont="1" applyFill="1" applyBorder="1" applyAlignment="1">
      <alignment vertical="center"/>
    </xf>
    <xf numFmtId="180" fontId="13" fillId="0" borderId="4" xfId="1" applyNumberFormat="1" applyFont="1" applyFill="1" applyBorder="1" applyAlignment="1">
      <alignment vertical="center"/>
    </xf>
    <xf numFmtId="180" fontId="13" fillId="0" borderId="7" xfId="1" applyNumberFormat="1" applyFont="1" applyFill="1" applyBorder="1" applyAlignment="1">
      <alignment vertical="center"/>
    </xf>
    <xf numFmtId="176" fontId="17" fillId="0" borderId="0" xfId="1" applyNumberFormat="1" applyFont="1" applyFill="1"/>
    <xf numFmtId="176" fontId="18" fillId="0" borderId="0" xfId="1" applyNumberFormat="1" applyFont="1" applyFill="1"/>
    <xf numFmtId="0" fontId="18" fillId="0" borderId="0" xfId="1" applyFont="1" applyFill="1"/>
    <xf numFmtId="176" fontId="19" fillId="0" borderId="8" xfId="1" applyNumberFormat="1" applyFont="1" applyFill="1" applyBorder="1"/>
    <xf numFmtId="0" fontId="19" fillId="0" borderId="0" xfId="1" applyFont="1" applyFill="1" applyAlignment="1">
      <alignment horizontal="distributed" vertical="center"/>
    </xf>
    <xf numFmtId="0" fontId="19" fillId="0" borderId="0" xfId="1" applyFont="1" applyFill="1"/>
    <xf numFmtId="176" fontId="15" fillId="0" borderId="14" xfId="1" applyNumberFormat="1" applyFont="1" applyFill="1" applyBorder="1" applyAlignment="1">
      <alignment horizontal="left" vertical="center"/>
    </xf>
    <xf numFmtId="176" fontId="15" fillId="0" borderId="19" xfId="1" applyNumberFormat="1" applyFont="1" applyFill="1" applyBorder="1" applyAlignment="1">
      <alignment vertical="center"/>
    </xf>
    <xf numFmtId="176" fontId="16" fillId="0" borderId="19" xfId="1" applyNumberFormat="1" applyFont="1" applyFill="1" applyBorder="1" applyAlignment="1">
      <alignment vertical="center"/>
    </xf>
    <xf numFmtId="176" fontId="21" fillId="0" borderId="8" xfId="1" applyNumberFormat="1" applyFont="1" applyFill="1" applyBorder="1"/>
    <xf numFmtId="0" fontId="21" fillId="0" borderId="0" xfId="1" applyFont="1" applyFill="1"/>
    <xf numFmtId="176" fontId="13" fillId="0" borderId="22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23" xfId="1" applyNumberFormat="1" applyFont="1" applyFill="1" applyBorder="1" applyAlignment="1">
      <alignment horizontal="right"/>
    </xf>
    <xf numFmtId="176" fontId="13" fillId="0" borderId="1" xfId="1" applyNumberFormat="1" applyFont="1" applyFill="1" applyBorder="1" applyAlignment="1">
      <alignment horizontal="right"/>
    </xf>
    <xf numFmtId="176" fontId="13" fillId="0" borderId="24" xfId="1" applyNumberFormat="1" applyFont="1" applyFill="1" applyBorder="1" applyAlignment="1">
      <alignment horizontal="right"/>
    </xf>
    <xf numFmtId="176" fontId="13" fillId="0" borderId="2" xfId="1" applyNumberFormat="1" applyFont="1" applyFill="1" applyBorder="1" applyAlignment="1">
      <alignment horizontal="right"/>
    </xf>
    <xf numFmtId="176" fontId="13" fillId="0" borderId="25" xfId="1" applyNumberFormat="1" applyFont="1" applyFill="1" applyBorder="1"/>
    <xf numFmtId="176" fontId="13" fillId="0" borderId="1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4" xfId="1" quotePrefix="1" applyNumberFormat="1" applyFont="1" applyFill="1" applyBorder="1" applyAlignment="1">
      <alignment horizontal="right"/>
    </xf>
    <xf numFmtId="176" fontId="12" fillId="0" borderId="2" xfId="1" applyNumberFormat="1" applyFont="1" applyFill="1" applyBorder="1" applyAlignment="1">
      <alignment horizontal="right"/>
    </xf>
    <xf numFmtId="176" fontId="13" fillId="0" borderId="1" xfId="1" applyNumberFormat="1" applyFont="1" applyFill="1" applyBorder="1"/>
    <xf numFmtId="176" fontId="13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3" fillId="0" borderId="26" xfId="1" applyFont="1" applyFill="1" applyBorder="1" applyAlignment="1">
      <alignment horizontal="center" vertical="center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26" xfId="1" applyNumberFormat="1" applyFont="1" applyFill="1" applyBorder="1" applyAlignment="1">
      <alignment horizontal="center" vertical="center"/>
    </xf>
    <xf numFmtId="176" fontId="13" fillId="0" borderId="8" xfId="1" applyNumberFormat="1" applyFont="1" applyFill="1" applyBorder="1" applyAlignment="1">
      <alignment horizontal="center" vertical="center"/>
    </xf>
    <xf numFmtId="176" fontId="13" fillId="0" borderId="4" xfId="1" applyNumberFormat="1" applyFont="1" applyFill="1" applyBorder="1" applyAlignment="1">
      <alignment horizontal="distributed" vertical="center"/>
    </xf>
    <xf numFmtId="176" fontId="13" fillId="0" borderId="4" xfId="1" applyNumberFormat="1" applyFont="1" applyFill="1" applyBorder="1" applyAlignment="1">
      <alignment horizontal="right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176" fontId="13" fillId="0" borderId="4" xfId="1" applyNumberFormat="1" applyFont="1" applyFill="1" applyBorder="1" applyAlignment="1">
      <alignment vertical="center"/>
    </xf>
    <xf numFmtId="176" fontId="13" fillId="0" borderId="4" xfId="1" applyNumberFormat="1" applyFont="1" applyFill="1" applyBorder="1" applyAlignment="1">
      <alignment horizontal="center" vertical="top"/>
    </xf>
    <xf numFmtId="176" fontId="13" fillId="0" borderId="5" xfId="1" applyNumberFormat="1" applyFont="1" applyFill="1" applyBorder="1" applyAlignment="1">
      <alignment horizontal="center" vertical="top"/>
    </xf>
    <xf numFmtId="176" fontId="13" fillId="0" borderId="6" xfId="1" applyNumberFormat="1" applyFont="1" applyFill="1" applyBorder="1" applyAlignment="1">
      <alignment horizontal="center" vertical="top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3" xfId="1" applyNumberFormat="1" applyFont="1" applyFill="1" applyBorder="1" applyAlignment="1">
      <alignment horizontal="right" vertical="center"/>
    </xf>
    <xf numFmtId="0" fontId="13" fillId="0" borderId="4" xfId="1" applyFont="1" applyFill="1" applyBorder="1" applyAlignment="1">
      <alignment horizontal="center" vertical="top"/>
    </xf>
    <xf numFmtId="0" fontId="13" fillId="0" borderId="5" xfId="1" applyFont="1" applyFill="1" applyBorder="1" applyAlignment="1">
      <alignment horizontal="center" vertical="top"/>
    </xf>
    <xf numFmtId="0" fontId="13" fillId="0" borderId="6" xfId="1" applyFont="1" applyFill="1" applyBorder="1" applyAlignment="1">
      <alignment horizontal="center" vertical="top"/>
    </xf>
    <xf numFmtId="176" fontId="13" fillId="0" borderId="1" xfId="1" applyNumberFormat="1" applyFont="1" applyFill="1" applyBorder="1" applyAlignment="1">
      <alignment vertical="center"/>
    </xf>
    <xf numFmtId="176" fontId="12" fillId="0" borderId="1" xfId="1" applyNumberFormat="1" applyFont="1" applyFill="1" applyBorder="1" applyAlignment="1">
      <alignment horizontal="right" vertical="center"/>
    </xf>
    <xf numFmtId="179" fontId="13" fillId="0" borderId="4" xfId="1" applyNumberFormat="1" applyFont="1" applyFill="1" applyBorder="1" applyAlignment="1">
      <alignment horizontal="right" vertical="center"/>
    </xf>
    <xf numFmtId="179" fontId="13" fillId="0" borderId="5" xfId="1" applyNumberFormat="1" applyFont="1" applyFill="1" applyBorder="1" applyAlignment="1">
      <alignment horizontal="right" vertical="center"/>
    </xf>
    <xf numFmtId="179" fontId="13" fillId="0" borderId="6" xfId="1" applyNumberFormat="1" applyFont="1" applyFill="1" applyBorder="1" applyAlignment="1">
      <alignment horizontal="right" vertical="center"/>
    </xf>
    <xf numFmtId="179" fontId="13" fillId="0" borderId="24" xfId="1" applyNumberFormat="1" applyFont="1" applyFill="1" applyBorder="1" applyAlignment="1">
      <alignment vertical="center"/>
    </xf>
    <xf numFmtId="179" fontId="13" fillId="0" borderId="29" xfId="1" applyNumberFormat="1" applyFont="1" applyFill="1" applyBorder="1" applyAlignment="1">
      <alignment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23" xfId="1" applyNumberFormat="1" applyFont="1" applyFill="1" applyBorder="1"/>
    <xf numFmtId="176" fontId="13" fillId="0" borderId="8" xfId="1" applyNumberFormat="1" applyFont="1" applyFill="1" applyBorder="1" applyAlignment="1">
      <alignment horizontal="right" vertical="center"/>
    </xf>
    <xf numFmtId="180" fontId="13" fillId="0" borderId="4" xfId="1" applyNumberFormat="1" applyFont="1" applyFill="1" applyBorder="1" applyAlignment="1">
      <alignment vertical="top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29" xfId="1" applyNumberFormat="1" applyFont="1" applyFill="1" applyBorder="1" applyAlignment="1">
      <alignment vertical="center"/>
    </xf>
    <xf numFmtId="176" fontId="13" fillId="0" borderId="6" xfId="1" applyNumberFormat="1" applyFont="1" applyFill="1" applyBorder="1" applyAlignment="1">
      <alignment horizontal="right" vertical="center"/>
    </xf>
    <xf numFmtId="0" fontId="13" fillId="0" borderId="0" xfId="1" applyFont="1" applyFill="1" applyAlignment="1">
      <alignment horizontal="center" vertical="top"/>
    </xf>
    <xf numFmtId="0" fontId="13" fillId="0" borderId="26" xfId="1" applyFont="1" applyFill="1" applyBorder="1" applyAlignment="1">
      <alignment horizontal="center" vertical="top"/>
    </xf>
    <xf numFmtId="176" fontId="13" fillId="0" borderId="7" xfId="1" applyNumberFormat="1" applyFont="1" applyFill="1" applyBorder="1" applyAlignment="1">
      <alignment vertical="center"/>
    </xf>
    <xf numFmtId="176" fontId="13" fillId="0" borderId="19" xfId="1" applyNumberFormat="1" applyFont="1" applyFill="1" applyBorder="1"/>
    <xf numFmtId="176" fontId="13" fillId="0" borderId="19" xfId="1" applyNumberFormat="1" applyFont="1" applyFill="1" applyBorder="1" applyAlignment="1">
      <alignment horizontal="right"/>
    </xf>
    <xf numFmtId="176" fontId="13" fillId="0" borderId="19" xfId="1" applyNumberFormat="1" applyFont="1" applyFill="1" applyBorder="1" applyAlignment="1">
      <alignment vertical="center"/>
    </xf>
    <xf numFmtId="176" fontId="13" fillId="0" borderId="19" xfId="1" quotePrefix="1" applyNumberFormat="1" applyFont="1" applyFill="1" applyBorder="1" applyAlignment="1">
      <alignment vertical="center"/>
    </xf>
    <xf numFmtId="176" fontId="13" fillId="0" borderId="19" xfId="1" applyNumberFormat="1" applyFont="1" applyFill="1" applyBorder="1" applyAlignment="1">
      <alignment horizontal="right" vertical="center"/>
    </xf>
    <xf numFmtId="176" fontId="20" fillId="0" borderId="52" xfId="1" applyNumberFormat="1" applyFont="1" applyFill="1" applyBorder="1" applyAlignment="1">
      <alignment vertical="center"/>
    </xf>
    <xf numFmtId="176" fontId="20" fillId="0" borderId="4" xfId="1" applyNumberFormat="1" applyFont="1" applyFill="1" applyBorder="1" applyAlignment="1">
      <alignment horizontal="left" vertical="center"/>
    </xf>
    <xf numFmtId="176" fontId="13" fillId="0" borderId="23" xfId="1" applyNumberFormat="1" applyFont="1" applyFill="1" applyBorder="1" applyAlignment="1">
      <alignment vertical="center"/>
    </xf>
    <xf numFmtId="0" fontId="12" fillId="0" borderId="0" xfId="1" applyFont="1" applyFill="1" applyAlignment="1">
      <alignment horizontal="left" vertical="center"/>
    </xf>
    <xf numFmtId="0" fontId="12" fillId="0" borderId="58" xfId="1" applyFont="1" applyFill="1" applyBorder="1" applyAlignment="1">
      <alignment vertical="center"/>
    </xf>
    <xf numFmtId="180" fontId="12" fillId="0" borderId="0" xfId="1" applyNumberFormat="1" applyFont="1" applyFill="1" applyAlignment="1">
      <alignment horizontal="lef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2" fillId="0" borderId="29" xfId="1" applyNumberFormat="1" applyFont="1" applyFill="1" applyBorder="1" applyAlignment="1">
      <alignment horizontal="right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vertical="center"/>
    </xf>
    <xf numFmtId="179" fontId="13" fillId="0" borderId="0" xfId="1" applyNumberFormat="1" applyFont="1" applyFill="1" applyAlignment="1">
      <alignment horizontal="center" vertical="center"/>
    </xf>
    <xf numFmtId="0" fontId="12" fillId="0" borderId="30" xfId="1" applyFont="1" applyFill="1" applyBorder="1" applyAlignment="1">
      <alignment vertical="center"/>
    </xf>
    <xf numFmtId="180" fontId="12" fillId="0" borderId="4" xfId="1" applyNumberFormat="1" applyFont="1" applyFill="1" applyBorder="1" applyAlignment="1">
      <alignment horizontal="left" vertical="center"/>
    </xf>
    <xf numFmtId="176" fontId="12" fillId="0" borderId="6" xfId="1" applyNumberFormat="1" applyFont="1" applyFill="1" applyBorder="1" applyAlignment="1">
      <alignment horizontal="right" vertical="center"/>
    </xf>
    <xf numFmtId="180" fontId="12" fillId="0" borderId="1" xfId="1" applyNumberFormat="1" applyFont="1" applyFill="1" applyBorder="1" applyAlignment="1">
      <alignment horizontal="left" vertical="center"/>
    </xf>
    <xf numFmtId="176" fontId="12" fillId="0" borderId="44" xfId="1" applyNumberFormat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center" vertical="center"/>
    </xf>
    <xf numFmtId="0" fontId="13" fillId="0" borderId="43" xfId="1" applyFont="1" applyFill="1" applyBorder="1" applyAlignment="1">
      <alignment horizontal="center" vertical="center"/>
    </xf>
    <xf numFmtId="0" fontId="12" fillId="0" borderId="44" xfId="1" applyFont="1" applyFill="1" applyBorder="1" applyAlignment="1">
      <alignment vertical="center"/>
    </xf>
    <xf numFmtId="0" fontId="12" fillId="0" borderId="59" xfId="1" applyFont="1" applyFill="1" applyBorder="1" applyAlignment="1">
      <alignment vertical="center"/>
    </xf>
    <xf numFmtId="176" fontId="13" fillId="0" borderId="44" xfId="1" applyNumberFormat="1" applyFont="1" applyFill="1" applyBorder="1" applyAlignment="1">
      <alignment vertical="center"/>
    </xf>
    <xf numFmtId="180" fontId="12" fillId="0" borderId="7" xfId="1" applyNumberFormat="1" applyFont="1" applyFill="1" applyBorder="1" applyAlignment="1">
      <alignment horizontal="left" vertical="center"/>
    </xf>
    <xf numFmtId="176" fontId="12" fillId="0" borderId="61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distributed" vertical="center" shrinkToFit="1"/>
    </xf>
    <xf numFmtId="180" fontId="13" fillId="0" borderId="0" xfId="1" applyNumberFormat="1" applyFont="1" applyFill="1" applyAlignment="1">
      <alignment horizontal="center" vertical="center"/>
    </xf>
    <xf numFmtId="176" fontId="13" fillId="0" borderId="24" xfId="1" applyNumberFormat="1" applyFont="1" applyFill="1" applyBorder="1" applyAlignment="1">
      <alignment horizontal="right" vertical="top"/>
    </xf>
    <xf numFmtId="176" fontId="13" fillId="0" borderId="1" xfId="1" applyNumberFormat="1" applyFont="1" applyFill="1" applyBorder="1" applyAlignment="1">
      <alignment horizontal="right" vertical="top"/>
    </xf>
    <xf numFmtId="176" fontId="13" fillId="0" borderId="2" xfId="1" applyNumberFormat="1" applyFont="1" applyFill="1" applyBorder="1" applyAlignment="1">
      <alignment horizontal="right" vertical="top"/>
    </xf>
    <xf numFmtId="176" fontId="13" fillId="0" borderId="3" xfId="1" applyNumberFormat="1" applyFont="1" applyFill="1" applyBorder="1" applyAlignment="1">
      <alignment horizontal="right" vertical="top"/>
    </xf>
    <xf numFmtId="176" fontId="13" fillId="0" borderId="24" xfId="1" quotePrefix="1" applyNumberFormat="1" applyFont="1" applyFill="1" applyBorder="1"/>
    <xf numFmtId="176" fontId="13" fillId="0" borderId="24" xfId="1" applyNumberFormat="1" applyFont="1" applyFill="1" applyBorder="1"/>
    <xf numFmtId="176" fontId="13" fillId="0" borderId="16" xfId="1" quotePrefix="1" applyNumberFormat="1" applyFont="1" applyFill="1" applyBorder="1"/>
    <xf numFmtId="176" fontId="13" fillId="0" borderId="16" xfId="1" applyNumberFormat="1" applyFont="1" applyFill="1" applyBorder="1" applyAlignment="1">
      <alignment horizontal="distributed" vertical="center"/>
    </xf>
    <xf numFmtId="0" fontId="13" fillId="0" borderId="2" xfId="1" applyFont="1" applyFill="1" applyBorder="1" applyAlignment="1">
      <alignment horizontal="center" vertical="center"/>
    </xf>
    <xf numFmtId="176" fontId="13" fillId="0" borderId="52" xfId="1" applyNumberFormat="1" applyFont="1" applyFill="1" applyBorder="1"/>
    <xf numFmtId="176" fontId="12" fillId="0" borderId="0" xfId="1" quotePrefix="1" applyNumberFormat="1" applyFont="1" applyFill="1"/>
    <xf numFmtId="176" fontId="12" fillId="0" borderId="0" xfId="1" applyNumberFormat="1" applyFont="1" applyFill="1"/>
    <xf numFmtId="0" fontId="12" fillId="0" borderId="0" xfId="1" applyFont="1" applyFill="1"/>
    <xf numFmtId="176" fontId="2" fillId="0" borderId="0" xfId="1" applyNumberFormat="1" applyFont="1" applyFill="1"/>
    <xf numFmtId="0" fontId="2" fillId="0" borderId="0" xfId="1" applyFont="1" applyFill="1"/>
    <xf numFmtId="176" fontId="2" fillId="0" borderId="7" xfId="1" applyNumberFormat="1" applyFont="1" applyFill="1" applyBorder="1"/>
    <xf numFmtId="176" fontId="2" fillId="0" borderId="8" xfId="1" applyNumberFormat="1" applyFont="1" applyFill="1" applyBorder="1" applyAlignment="1">
      <alignment vertical="center"/>
    </xf>
    <xf numFmtId="176" fontId="15" fillId="0" borderId="15" xfId="1" applyNumberFormat="1" applyFont="1" applyFill="1" applyBorder="1" applyAlignment="1">
      <alignment horizontal="left" vertical="center"/>
    </xf>
    <xf numFmtId="176" fontId="13" fillId="0" borderId="15" xfId="1" applyNumberFormat="1" applyFont="1" applyFill="1" applyBorder="1" applyAlignment="1">
      <alignment horizontal="left"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horizontal="right" vertical="center" shrinkToFit="1"/>
    </xf>
    <xf numFmtId="176" fontId="2" fillId="0" borderId="54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76" fontId="13" fillId="0" borderId="17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right" vertical="center" shrinkToFit="1"/>
    </xf>
    <xf numFmtId="176" fontId="2" fillId="0" borderId="26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vertical="center"/>
    </xf>
    <xf numFmtId="176" fontId="2" fillId="0" borderId="19" xfId="1" applyNumberFormat="1" applyFont="1" applyFill="1" applyBorder="1" applyAlignment="1">
      <alignment horizontal="right" vertical="center"/>
    </xf>
    <xf numFmtId="0" fontId="2" fillId="0" borderId="22" xfId="1" applyFont="1" applyFill="1" applyBorder="1" applyAlignment="1">
      <alignment horizontal="distributed" vertical="center"/>
    </xf>
    <xf numFmtId="176" fontId="2" fillId="0" borderId="8" xfId="1" applyNumberFormat="1" applyFont="1" applyFill="1" applyBorder="1"/>
    <xf numFmtId="0" fontId="2" fillId="0" borderId="0" xfId="1" applyFont="1" applyFill="1" applyAlignment="1">
      <alignment horizontal="right"/>
    </xf>
    <xf numFmtId="0" fontId="2" fillId="0" borderId="0" xfId="1" quotePrefix="1" applyFont="1" applyFill="1" applyAlignment="1">
      <alignment horizontal="right"/>
    </xf>
    <xf numFmtId="0" fontId="2" fillId="0" borderId="0" xfId="1" quotePrefix="1" applyFont="1" applyFill="1"/>
    <xf numFmtId="0" fontId="2" fillId="0" borderId="0" xfId="1" applyFont="1" applyFill="1" applyAlignment="1">
      <alignment horizontal="distributed" vertical="center"/>
    </xf>
    <xf numFmtId="0" fontId="2" fillId="0" borderId="24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3" fillId="0" borderId="7" xfId="1" applyFont="1" applyFill="1" applyBorder="1"/>
    <xf numFmtId="0" fontId="6" fillId="0" borderId="8" xfId="1" applyFont="1" applyFill="1" applyBorder="1" applyAlignment="1">
      <alignment horizontal="left" vertical="center" indent="3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indent="3"/>
    </xf>
    <xf numFmtId="0" fontId="8" fillId="0" borderId="77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0" fillId="0" borderId="8" xfId="1" applyFont="1" applyFill="1" applyBorder="1" applyAlignment="1">
      <alignment horizontal="right"/>
    </xf>
    <xf numFmtId="0" fontId="10" fillId="0" borderId="32" xfId="1" quotePrefix="1" applyFont="1" applyFill="1" applyBorder="1" applyAlignment="1">
      <alignment horizontal="right"/>
    </xf>
    <xf numFmtId="0" fontId="10" fillId="0" borderId="1" xfId="1" quotePrefix="1" applyFont="1" applyFill="1" applyBorder="1" applyAlignment="1">
      <alignment horizontal="right"/>
    </xf>
    <xf numFmtId="0" fontId="10" fillId="0" borderId="68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33" xfId="1" quotePrefix="1" applyFont="1" applyFill="1" applyBorder="1" applyAlignment="1">
      <alignment horizontal="right"/>
    </xf>
    <xf numFmtId="0" fontId="10" fillId="0" borderId="7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0" fontId="2" fillId="0" borderId="28" xfId="1" applyFont="1" applyFill="1" applyBorder="1" applyAlignment="1">
      <alignment horizontal="distributed" vertical="center" wrapText="1" shrinkToFit="1"/>
    </xf>
    <xf numFmtId="176" fontId="2" fillId="0" borderId="71" xfId="2" applyNumberFormat="1" applyFont="1" applyFill="1" applyBorder="1">
      <alignment vertical="center"/>
    </xf>
    <xf numFmtId="176" fontId="2" fillId="0" borderId="79" xfId="2" applyNumberFormat="1" applyFont="1" applyFill="1" applyBorder="1">
      <alignment vertical="center"/>
    </xf>
    <xf numFmtId="0" fontId="2" fillId="0" borderId="32" xfId="1" applyFont="1" applyFill="1" applyBorder="1" applyAlignment="1">
      <alignment horizontal="distributed" vertical="center" wrapText="1" shrinkToFit="1"/>
    </xf>
    <xf numFmtId="0" fontId="2" fillId="0" borderId="79" xfId="1" applyFont="1" applyFill="1" applyBorder="1" applyAlignment="1">
      <alignment vertical="center" wrapText="1" shrinkToFit="1"/>
    </xf>
    <xf numFmtId="176" fontId="2" fillId="0" borderId="79" xfId="2" quotePrefix="1" applyNumberFormat="1" applyFont="1" applyFill="1" applyBorder="1">
      <alignment vertical="center"/>
    </xf>
    <xf numFmtId="176" fontId="2" fillId="0" borderId="82" xfId="2" applyNumberFormat="1" applyFont="1" applyFill="1" applyBorder="1">
      <alignment vertical="center"/>
    </xf>
    <xf numFmtId="176" fontId="2" fillId="0" borderId="84" xfId="2" applyNumberFormat="1" applyFont="1" applyFill="1" applyBorder="1">
      <alignment vertical="center"/>
    </xf>
    <xf numFmtId="0" fontId="10" fillId="0" borderId="61" xfId="1" applyFont="1" applyFill="1" applyBorder="1" applyAlignment="1">
      <alignment horizontal="right"/>
    </xf>
    <xf numFmtId="0" fontId="13" fillId="0" borderId="52" xfId="1" applyFont="1" applyFill="1" applyBorder="1" applyAlignment="1">
      <alignment horizontal="distributed" vertical="center"/>
    </xf>
    <xf numFmtId="0" fontId="13" fillId="0" borderId="52" xfId="1" applyFont="1" applyFill="1" applyBorder="1"/>
    <xf numFmtId="0" fontId="13" fillId="0" borderId="52" xfId="1" quotePrefix="1" applyFont="1" applyFill="1" applyBorder="1"/>
    <xf numFmtId="0" fontId="13" fillId="0" borderId="0" xfId="1" applyFont="1" applyFill="1"/>
    <xf numFmtId="0" fontId="2" fillId="0" borderId="79" xfId="2" applyFont="1" applyFill="1" applyBorder="1" applyAlignment="1">
      <alignment horizontal="distributed" vertical="center"/>
    </xf>
    <xf numFmtId="0" fontId="2" fillId="0" borderId="85" xfId="2" applyFont="1" applyFill="1" applyBorder="1" applyAlignment="1">
      <alignment horizontal="distributed" vertical="center"/>
    </xf>
    <xf numFmtId="0" fontId="10" fillId="0" borderId="29" xfId="2" applyFont="1" applyFill="1" applyBorder="1" applyAlignment="1">
      <alignment horizontal="distributed" vertical="center"/>
    </xf>
    <xf numFmtId="0" fontId="14" fillId="0" borderId="8" xfId="1" applyFont="1" applyFill="1" applyBorder="1"/>
    <xf numFmtId="0" fontId="2" fillId="0" borderId="22" xfId="2" quotePrefix="1" applyFont="1" applyFill="1" applyBorder="1" applyAlignment="1">
      <alignment horizontal="distributed" vertical="center"/>
    </xf>
    <xf numFmtId="0" fontId="2" fillId="0" borderId="0" xfId="2" applyFont="1" applyFill="1" applyAlignment="1">
      <alignment horizontal="distributed" vertical="center"/>
    </xf>
    <xf numFmtId="0" fontId="10" fillId="0" borderId="68" xfId="2" applyFont="1" applyFill="1" applyBorder="1" applyAlignment="1">
      <alignment horizontal="right"/>
    </xf>
    <xf numFmtId="0" fontId="2" fillId="0" borderId="69" xfId="2" applyFont="1" applyFill="1" applyBorder="1" applyAlignment="1">
      <alignment horizontal="right"/>
    </xf>
    <xf numFmtId="0" fontId="2" fillId="0" borderId="0" xfId="2" applyFont="1" applyFill="1" applyAlignment="1"/>
    <xf numFmtId="0" fontId="10" fillId="0" borderId="2" xfId="2" applyFont="1" applyFill="1" applyBorder="1" applyAlignment="1">
      <alignment horizontal="right"/>
    </xf>
    <xf numFmtId="0" fontId="2" fillId="0" borderId="86" xfId="2" applyFont="1" applyFill="1" applyBorder="1" applyAlignment="1">
      <alignment horizontal="right"/>
    </xf>
    <xf numFmtId="177" fontId="2" fillId="0" borderId="16" xfId="2" applyNumberFormat="1" applyFont="1" applyFill="1" applyBorder="1" applyAlignment="1">
      <alignment horizontal="righ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/>
    <xf numFmtId="176" fontId="2" fillId="0" borderId="69" xfId="2" applyNumberFormat="1" applyFont="1" applyFill="1" applyBorder="1">
      <alignment vertical="center"/>
    </xf>
    <xf numFmtId="177" fontId="2" fillId="0" borderId="71" xfId="2" applyNumberFormat="1" applyFont="1" applyFill="1" applyBorder="1" applyAlignment="1">
      <alignment horizontal="right" vertical="center"/>
    </xf>
    <xf numFmtId="0" fontId="15" fillId="0" borderId="0" xfId="1" applyFont="1" applyFill="1" applyAlignment="1">
      <alignment horizontal="distributed" vertical="center"/>
    </xf>
    <xf numFmtId="0" fontId="16" fillId="0" borderId="0" xfId="1" applyFont="1" applyFill="1" applyAlignment="1">
      <alignment horizontal="distributed" vertical="center" wrapText="1"/>
    </xf>
    <xf numFmtId="0" fontId="2" fillId="0" borderId="95" xfId="2" applyFont="1" applyFill="1" applyBorder="1">
      <alignment vertical="center"/>
    </xf>
    <xf numFmtId="177" fontId="2" fillId="0" borderId="95" xfId="2" applyNumberFormat="1" applyFont="1" applyFill="1" applyBorder="1" applyAlignment="1">
      <alignment horizontal="right" vertical="center"/>
    </xf>
    <xf numFmtId="0" fontId="2" fillId="0" borderId="71" xfId="2" applyFont="1" applyFill="1" applyBorder="1">
      <alignment vertical="center"/>
    </xf>
    <xf numFmtId="0" fontId="2" fillId="0" borderId="82" xfId="2" applyFont="1" applyFill="1" applyBorder="1">
      <alignment vertical="center"/>
    </xf>
    <xf numFmtId="0" fontId="2" fillId="0" borderId="52" xfId="2" applyFont="1" applyFill="1" applyBorder="1" applyAlignment="1"/>
    <xf numFmtId="0" fontId="2" fillId="0" borderId="53" xfId="2" applyFont="1" applyFill="1" applyBorder="1" applyAlignment="1"/>
    <xf numFmtId="177" fontId="2" fillId="0" borderId="102" xfId="2" applyNumberFormat="1" applyFont="1" applyFill="1" applyBorder="1" applyAlignment="1">
      <alignment horizontal="right" vertical="center"/>
    </xf>
    <xf numFmtId="0" fontId="2" fillId="0" borderId="7" xfId="1" applyFont="1" applyFill="1" applyBorder="1"/>
    <xf numFmtId="0" fontId="2" fillId="0" borderId="8" xfId="1" applyFont="1" applyFill="1" applyBorder="1"/>
    <xf numFmtId="0" fontId="2" fillId="0" borderId="79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distributed" vertical="center"/>
    </xf>
    <xf numFmtId="177" fontId="2" fillId="0" borderId="71" xfId="2" applyNumberFormat="1" applyFont="1" applyFill="1" applyBorder="1">
      <alignment vertical="center"/>
    </xf>
    <xf numFmtId="177" fontId="2" fillId="0" borderId="105" xfId="2" quotePrefix="1" applyNumberFormat="1" applyFont="1" applyFill="1" applyBorder="1" applyAlignment="1">
      <alignment horizontal="right" vertical="center" shrinkToFit="1"/>
    </xf>
    <xf numFmtId="0" fontId="2" fillId="0" borderId="31" xfId="1" applyFont="1" applyFill="1" applyBorder="1" applyAlignment="1">
      <alignment horizontal="distributed" vertical="center"/>
    </xf>
    <xf numFmtId="177" fontId="2" fillId="0" borderId="29" xfId="2" applyNumberFormat="1" applyFont="1" applyFill="1" applyBorder="1">
      <alignment vertical="center"/>
    </xf>
    <xf numFmtId="177" fontId="2" fillId="0" borderId="29" xfId="2" applyNumberFormat="1" applyFont="1" applyFill="1" applyBorder="1" applyAlignment="1">
      <alignment horizontal="right" vertical="center"/>
    </xf>
    <xf numFmtId="177" fontId="2" fillId="0" borderId="106" xfId="2" applyNumberFormat="1" applyFont="1" applyFill="1" applyBorder="1">
      <alignment vertical="center"/>
    </xf>
    <xf numFmtId="177" fontId="2" fillId="0" borderId="79" xfId="2" quotePrefix="1" applyNumberFormat="1" applyFont="1" applyFill="1" applyBorder="1">
      <alignment vertical="center"/>
    </xf>
    <xf numFmtId="0" fontId="2" fillId="0" borderId="33" xfId="1" quotePrefix="1" applyFont="1" applyFill="1" applyBorder="1"/>
    <xf numFmtId="0" fontId="2" fillId="0" borderId="16" xfId="1" applyFont="1" applyFill="1" applyBorder="1" applyAlignment="1">
      <alignment vertical="center"/>
    </xf>
    <xf numFmtId="0" fontId="2" fillId="0" borderId="54" xfId="1" applyFont="1" applyFill="1" applyBorder="1" applyAlignment="1">
      <alignment vertical="center"/>
    </xf>
    <xf numFmtId="177" fontId="2" fillId="0" borderId="77" xfId="2" applyNumberFormat="1" applyFont="1" applyFill="1" applyBorder="1">
      <alignment vertical="center"/>
    </xf>
    <xf numFmtId="0" fontId="2" fillId="0" borderId="31" xfId="1" quotePrefix="1" applyFont="1" applyFill="1" applyBorder="1"/>
    <xf numFmtId="0" fontId="2" fillId="0" borderId="25" xfId="1" applyFont="1" applyFill="1" applyBorder="1"/>
    <xf numFmtId="177" fontId="2" fillId="0" borderId="79" xfId="2" applyNumberFormat="1" applyFont="1" applyFill="1" applyBorder="1" applyAlignment="1">
      <alignment horizontal="right" vertical="center"/>
    </xf>
    <xf numFmtId="177" fontId="2" fillId="0" borderId="71" xfId="2" quotePrefix="1" applyNumberFormat="1" applyFont="1" applyFill="1" applyBorder="1">
      <alignment vertical="center"/>
    </xf>
    <xf numFmtId="177" fontId="2" fillId="0" borderId="79" xfId="2" applyNumberFormat="1" applyFont="1" applyFill="1" applyBorder="1">
      <alignment vertical="center"/>
    </xf>
    <xf numFmtId="177" fontId="2" fillId="0" borderId="110" xfId="2" applyNumberFormat="1" applyFont="1" applyFill="1" applyBorder="1">
      <alignment vertical="center"/>
    </xf>
    <xf numFmtId="0" fontId="2" fillId="0" borderId="8" xfId="1" quotePrefix="1" applyFont="1" applyFill="1" applyBorder="1"/>
    <xf numFmtId="177" fontId="2" fillId="0" borderId="77" xfId="2" applyNumberFormat="1" applyFont="1" applyFill="1" applyBorder="1" applyAlignment="1">
      <alignment horizontal="right" vertical="center"/>
    </xf>
    <xf numFmtId="176" fontId="10" fillId="0" borderId="24" xfId="2" applyNumberFormat="1" applyFont="1" applyFill="1" applyBorder="1" applyAlignment="1"/>
    <xf numFmtId="176" fontId="2" fillId="0" borderId="1" xfId="2" applyNumberFormat="1" applyFont="1" applyFill="1" applyBorder="1" applyAlignment="1"/>
    <xf numFmtId="0" fontId="2" fillId="0" borderId="3" xfId="2" applyFont="1" applyFill="1" applyBorder="1" applyAlignment="1"/>
    <xf numFmtId="0" fontId="2" fillId="0" borderId="24" xfId="1" applyFont="1" applyFill="1" applyBorder="1"/>
    <xf numFmtId="0" fontId="2" fillId="0" borderId="79" xfId="1" applyFont="1" applyFill="1" applyBorder="1" applyAlignment="1">
      <alignment vertical="center"/>
    </xf>
    <xf numFmtId="176" fontId="2" fillId="0" borderId="0" xfId="2" applyNumberFormat="1" applyFont="1" applyFill="1" applyAlignment="1">
      <alignment horizontal="right"/>
    </xf>
    <xf numFmtId="0" fontId="2" fillId="0" borderId="8" xfId="2" applyFont="1" applyFill="1" applyBorder="1" applyAlignment="1"/>
    <xf numFmtId="0" fontId="2" fillId="0" borderId="29" xfId="1" applyFont="1" applyFill="1" applyBorder="1"/>
    <xf numFmtId="0" fontId="2" fillId="0" borderId="71" xfId="1" applyFont="1" applyFill="1" applyBorder="1" applyAlignment="1">
      <alignment vertical="center"/>
    </xf>
    <xf numFmtId="0" fontId="10" fillId="0" borderId="23" xfId="2" applyFont="1" applyFill="1" applyBorder="1" applyAlignment="1"/>
    <xf numFmtId="177" fontId="2" fillId="0" borderId="79" xfId="2" quotePrefix="1" applyNumberFormat="1" applyFont="1" applyFill="1" applyBorder="1" applyAlignment="1">
      <alignment horizontal="right" vertical="center"/>
    </xf>
    <xf numFmtId="0" fontId="2" fillId="0" borderId="26" xfId="1" applyFont="1" applyFill="1" applyBorder="1"/>
    <xf numFmtId="0" fontId="2" fillId="0" borderId="8" xfId="2" applyFont="1" applyFill="1" applyBorder="1" applyAlignment="1">
      <alignment vertical="top"/>
    </xf>
    <xf numFmtId="176" fontId="2" fillId="0" borderId="0" xfId="1" applyNumberFormat="1" applyFont="1" applyFill="1" applyAlignment="1">
      <alignment horizontal="center"/>
    </xf>
    <xf numFmtId="0" fontId="2" fillId="0" borderId="5" xfId="1" applyFont="1" applyFill="1" applyBorder="1"/>
    <xf numFmtId="177" fontId="2" fillId="0" borderId="82" xfId="2" quotePrefix="1" applyNumberFormat="1" applyFont="1" applyFill="1" applyBorder="1">
      <alignment vertical="center"/>
    </xf>
    <xf numFmtId="177" fontId="2" fillId="0" borderId="18" xfId="2" applyNumberFormat="1" applyFont="1" applyFill="1" applyBorder="1">
      <alignment vertical="center"/>
    </xf>
    <xf numFmtId="0" fontId="2" fillId="0" borderId="52" xfId="1" applyFont="1" applyFill="1" applyBorder="1" applyAlignment="1">
      <alignment horizontal="distributed" vertical="center"/>
    </xf>
    <xf numFmtId="0" fontId="2" fillId="0" borderId="52" xfId="1" applyFont="1" applyFill="1" applyBorder="1" applyAlignment="1">
      <alignment vertical="center"/>
    </xf>
    <xf numFmtId="177" fontId="2" fillId="0" borderId="16" xfId="2" applyNumberFormat="1" applyFont="1" applyFill="1" applyBorder="1">
      <alignment vertical="center"/>
    </xf>
    <xf numFmtId="177" fontId="2" fillId="0" borderId="86" xfId="2" applyNumberFormat="1" applyFont="1" applyFill="1" applyBorder="1">
      <alignment vertical="center"/>
    </xf>
    <xf numFmtId="177" fontId="2" fillId="0" borderId="85" xfId="2" applyNumberFormat="1" applyFont="1" applyFill="1" applyBorder="1">
      <alignment vertical="center"/>
    </xf>
    <xf numFmtId="177" fontId="2" fillId="0" borderId="71" xfId="2" quotePrefix="1" applyNumberFormat="1" applyFont="1" applyFill="1" applyBorder="1" applyAlignment="1">
      <alignment horizontal="right" vertical="center"/>
    </xf>
    <xf numFmtId="177" fontId="2" fillId="0" borderId="85" xfId="2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177" fontId="2" fillId="0" borderId="95" xfId="2" quotePrefix="1" applyNumberFormat="1" applyFont="1" applyFill="1" applyBorder="1" applyAlignment="1">
      <alignment horizontal="right" vertical="center"/>
    </xf>
    <xf numFmtId="177" fontId="2" fillId="0" borderId="113" xfId="2" quotePrefix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44" xfId="1" applyNumberFormat="1" applyFont="1" applyFill="1" applyBorder="1" applyAlignment="1">
      <alignment horizontal="right" vertical="center"/>
    </xf>
    <xf numFmtId="176" fontId="13" fillId="0" borderId="7" xfId="1" applyNumberFormat="1" applyFont="1" applyFill="1" applyBorder="1" applyAlignment="1">
      <alignment horizontal="right" vertical="center"/>
    </xf>
    <xf numFmtId="176" fontId="13" fillId="0" borderId="43" xfId="1" applyNumberFormat="1" applyFont="1" applyFill="1" applyBorder="1" applyAlignment="1">
      <alignment horizontal="right" vertical="center"/>
    </xf>
    <xf numFmtId="176" fontId="13" fillId="0" borderId="24" xfId="1" quotePrefix="1" applyNumberFormat="1" applyFont="1" applyFill="1" applyBorder="1" applyAlignment="1">
      <alignment horizontal="right" vertical="center"/>
    </xf>
    <xf numFmtId="176" fontId="13" fillId="0" borderId="1" xfId="1" quotePrefix="1" applyNumberFormat="1" applyFont="1" applyFill="1" applyBorder="1" applyAlignment="1">
      <alignment horizontal="right" vertical="center"/>
    </xf>
    <xf numFmtId="176" fontId="13" fillId="0" borderId="2" xfId="1" quotePrefix="1" applyNumberFormat="1" applyFont="1" applyFill="1" applyBorder="1" applyAlignment="1">
      <alignment horizontal="right" vertical="center"/>
    </xf>
    <xf numFmtId="176" fontId="13" fillId="0" borderId="44" xfId="1" quotePrefix="1" applyNumberFormat="1" applyFont="1" applyFill="1" applyBorder="1" applyAlignment="1">
      <alignment horizontal="right" vertical="center"/>
    </xf>
    <xf numFmtId="176" fontId="13" fillId="0" borderId="7" xfId="1" quotePrefix="1" applyNumberFormat="1" applyFont="1" applyFill="1" applyBorder="1" applyAlignment="1">
      <alignment horizontal="right" vertical="center"/>
    </xf>
    <xf numFmtId="176" fontId="13" fillId="0" borderId="43" xfId="1" quotePrefix="1" applyNumberFormat="1" applyFont="1" applyFill="1" applyBorder="1" applyAlignment="1">
      <alignment horizontal="right" vertical="center"/>
    </xf>
    <xf numFmtId="176" fontId="13" fillId="0" borderId="3" xfId="1" applyNumberFormat="1" applyFont="1" applyFill="1" applyBorder="1" applyAlignment="1">
      <alignment horizontal="right" vertical="center"/>
    </xf>
    <xf numFmtId="176" fontId="13" fillId="0" borderId="61" xfId="1" applyNumberFormat="1" applyFont="1" applyFill="1" applyBorder="1" applyAlignment="1">
      <alignment horizontal="right" vertical="center"/>
    </xf>
    <xf numFmtId="176" fontId="13" fillId="0" borderId="72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73" xfId="1" applyNumberFormat="1" applyFont="1" applyFill="1" applyBorder="1" applyAlignment="1">
      <alignment horizontal="distributed" vertical="center"/>
    </xf>
    <xf numFmtId="176" fontId="13" fillId="0" borderId="18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73" xfId="1" applyNumberFormat="1" applyFont="1" applyFill="1" applyBorder="1" applyAlignment="1">
      <alignment horizontal="center" vertical="center"/>
    </xf>
    <xf numFmtId="176" fontId="13" fillId="0" borderId="74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textRotation="255" wrapText="1"/>
    </xf>
    <xf numFmtId="176" fontId="13" fillId="0" borderId="2" xfId="1" applyNumberFormat="1" applyFont="1" applyFill="1" applyBorder="1" applyAlignment="1">
      <alignment horizontal="center" vertical="center" textRotation="255" wrapText="1"/>
    </xf>
    <xf numFmtId="176" fontId="13" fillId="0" borderId="29" xfId="1" applyNumberFormat="1" applyFont="1" applyFill="1" applyBorder="1" applyAlignment="1">
      <alignment horizontal="center" vertical="center" textRotation="255" wrapText="1"/>
    </xf>
    <xf numFmtId="176" fontId="13" fillId="0" borderId="5" xfId="1" applyNumberFormat="1" applyFont="1" applyFill="1" applyBorder="1" applyAlignment="1">
      <alignment horizontal="center" vertical="center" textRotation="255" wrapText="1"/>
    </xf>
    <xf numFmtId="176" fontId="13" fillId="0" borderId="29" xfId="1" applyNumberFormat="1" applyFont="1" applyFill="1" applyBorder="1" applyAlignment="1">
      <alignment horizontal="right" vertical="center"/>
    </xf>
    <xf numFmtId="176" fontId="13" fillId="0" borderId="4" xfId="1" applyNumberFormat="1" applyFont="1" applyFill="1" applyBorder="1" applyAlignment="1">
      <alignment horizontal="right" vertical="center"/>
    </xf>
    <xf numFmtId="176" fontId="13" fillId="0" borderId="5" xfId="1" applyNumberFormat="1" applyFont="1" applyFill="1" applyBorder="1" applyAlignment="1">
      <alignment horizontal="right" vertical="center"/>
    </xf>
    <xf numFmtId="176" fontId="13" fillId="0" borderId="6" xfId="1" applyNumberFormat="1" applyFont="1" applyFill="1" applyBorder="1" applyAlignment="1">
      <alignment horizontal="right" vertical="center"/>
    </xf>
    <xf numFmtId="176" fontId="13" fillId="0" borderId="32" xfId="1" applyNumberFormat="1" applyFont="1" applyFill="1" applyBorder="1" applyAlignment="1">
      <alignment horizontal="distributed" vertical="center"/>
    </xf>
    <xf numFmtId="176" fontId="13" fillId="0" borderId="1" xfId="1" applyNumberFormat="1" applyFont="1" applyFill="1" applyBorder="1" applyAlignment="1">
      <alignment horizontal="distributed" vertical="center"/>
    </xf>
    <xf numFmtId="176" fontId="13" fillId="0" borderId="2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center"/>
    </xf>
    <xf numFmtId="176" fontId="13" fillId="0" borderId="4" xfId="1" applyNumberFormat="1" applyFont="1" applyFill="1" applyBorder="1" applyAlignment="1">
      <alignment horizontal="distributed" vertical="center"/>
    </xf>
    <xf numFmtId="176" fontId="13" fillId="0" borderId="5" xfId="1" applyNumberFormat="1" applyFont="1" applyFill="1" applyBorder="1" applyAlignment="1">
      <alignment horizontal="distributed" vertical="center"/>
    </xf>
    <xf numFmtId="176" fontId="13" fillId="0" borderId="24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176" fontId="13" fillId="0" borderId="29" xfId="1" applyNumberFormat="1" applyFont="1" applyFill="1" applyBorder="1" applyAlignment="1">
      <alignment horizontal="center" vertical="center"/>
    </xf>
    <xf numFmtId="176" fontId="13" fillId="0" borderId="4" xfId="1" applyNumberFormat="1" applyFont="1" applyFill="1" applyBorder="1" applyAlignment="1">
      <alignment horizontal="center" vertical="center"/>
    </xf>
    <xf numFmtId="176" fontId="13" fillId="0" borderId="5" xfId="1" applyNumberFormat="1" applyFont="1" applyFill="1" applyBorder="1" applyAlignment="1">
      <alignment horizontal="center" vertical="center"/>
    </xf>
    <xf numFmtId="176" fontId="13" fillId="0" borderId="16" xfId="1" applyNumberFormat="1" applyFont="1" applyFill="1" applyBorder="1" applyAlignment="1">
      <alignment horizontal="distributed" vertical="center"/>
    </xf>
    <xf numFmtId="176" fontId="13" fillId="0" borderId="54" xfId="1" applyNumberFormat="1" applyFont="1" applyFill="1" applyBorder="1" applyAlignment="1">
      <alignment horizontal="distributed" vertical="center"/>
    </xf>
    <xf numFmtId="176" fontId="13" fillId="0" borderId="16" xfId="1" applyNumberFormat="1" applyFont="1" applyFill="1" applyBorder="1" applyAlignment="1">
      <alignment horizontal="right" vertical="center"/>
    </xf>
    <xf numFmtId="176" fontId="13" fillId="0" borderId="15" xfId="1" applyNumberFormat="1" applyFont="1" applyFill="1" applyBorder="1" applyAlignment="1">
      <alignment horizontal="right" vertical="center"/>
    </xf>
    <xf numFmtId="176" fontId="13" fillId="0" borderId="16" xfId="1" applyNumberFormat="1" applyFont="1" applyFill="1" applyBorder="1" applyAlignment="1">
      <alignment horizontal="center" vertical="center"/>
    </xf>
    <xf numFmtId="176" fontId="13" fillId="0" borderId="15" xfId="1" applyNumberFormat="1" applyFont="1" applyFill="1" applyBorder="1" applyAlignment="1">
      <alignment horizontal="center" vertical="center"/>
    </xf>
    <xf numFmtId="176" fontId="13" fillId="0" borderId="54" xfId="1" applyNumberFormat="1" applyFont="1" applyFill="1" applyBorder="1" applyAlignment="1">
      <alignment horizontal="center" vertical="center"/>
    </xf>
    <xf numFmtId="176" fontId="13" fillId="0" borderId="55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 textRotation="255"/>
    </xf>
    <xf numFmtId="176" fontId="13" fillId="0" borderId="2" xfId="1" applyNumberFormat="1" applyFont="1" applyFill="1" applyBorder="1" applyAlignment="1">
      <alignment horizontal="center" vertical="center" textRotation="255"/>
    </xf>
    <xf numFmtId="176" fontId="13" fillId="0" borderId="29" xfId="1" applyNumberFormat="1" applyFont="1" applyFill="1" applyBorder="1" applyAlignment="1">
      <alignment horizontal="center" vertical="center" textRotation="255"/>
    </xf>
    <xf numFmtId="176" fontId="13" fillId="0" borderId="5" xfId="1" applyNumberFormat="1" applyFont="1" applyFill="1" applyBorder="1" applyAlignment="1">
      <alignment horizontal="center" vertical="center" textRotation="255"/>
    </xf>
    <xf numFmtId="179" fontId="13" fillId="0" borderId="1" xfId="1" applyNumberFormat="1" applyFont="1" applyFill="1" applyBorder="1" applyAlignment="1">
      <alignment horizontal="center" vertical="center"/>
    </xf>
    <xf numFmtId="176" fontId="13" fillId="0" borderId="23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26" xfId="1" applyNumberFormat="1" applyFont="1" applyFill="1" applyBorder="1" applyAlignment="1">
      <alignment horizontal="right" vertical="center"/>
    </xf>
    <xf numFmtId="176" fontId="13" fillId="0" borderId="8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center"/>
    </xf>
    <xf numFmtId="176" fontId="13" fillId="0" borderId="68" xfId="1" applyNumberFormat="1" applyFont="1" applyFill="1" applyBorder="1" applyAlignment="1">
      <alignment horizontal="center" vertical="center" wrapText="1"/>
    </xf>
    <xf numFmtId="176" fontId="13" fillId="0" borderId="69" xfId="1" applyNumberFormat="1" applyFont="1" applyFill="1" applyBorder="1" applyAlignment="1">
      <alignment horizontal="center" vertical="center" wrapText="1"/>
    </xf>
    <xf numFmtId="176" fontId="13" fillId="0" borderId="71" xfId="1" applyNumberFormat="1" applyFont="1" applyFill="1" applyBorder="1" applyAlignment="1">
      <alignment horizontal="center" vertical="center" wrapText="1"/>
    </xf>
    <xf numFmtId="176" fontId="13" fillId="0" borderId="58" xfId="1" applyNumberFormat="1" applyFont="1" applyFill="1" applyBorder="1" applyAlignment="1">
      <alignment horizontal="center" vertical="center"/>
    </xf>
    <xf numFmtId="176" fontId="13" fillId="0" borderId="30" xfId="1" applyNumberFormat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2" xfId="1" applyNumberFormat="1" applyFont="1" applyFill="1" applyBorder="1" applyAlignment="1">
      <alignment vertical="center" wrapText="1"/>
    </xf>
    <xf numFmtId="176" fontId="12" fillId="0" borderId="44" xfId="1" applyNumberFormat="1" applyFont="1" applyFill="1" applyBorder="1" applyAlignment="1">
      <alignment vertical="center" wrapText="1"/>
    </xf>
    <xf numFmtId="176" fontId="12" fillId="0" borderId="7" xfId="1" applyNumberFormat="1" applyFont="1" applyFill="1" applyBorder="1" applyAlignment="1">
      <alignment vertical="center" wrapText="1"/>
    </xf>
    <xf numFmtId="176" fontId="12" fillId="0" borderId="43" xfId="1" applyNumberFormat="1" applyFont="1" applyFill="1" applyBorder="1" applyAlignment="1">
      <alignment vertical="center" wrapText="1"/>
    </xf>
    <xf numFmtId="176" fontId="13" fillId="0" borderId="23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26" xfId="1" quotePrefix="1" applyNumberFormat="1" applyFont="1" applyFill="1" applyBorder="1" applyAlignment="1">
      <alignment horizontal="right" vertical="center"/>
    </xf>
    <xf numFmtId="176" fontId="13" fillId="0" borderId="29" xfId="1" quotePrefix="1" applyNumberFormat="1" applyFont="1" applyFill="1" applyBorder="1" applyAlignment="1">
      <alignment horizontal="right" vertical="center"/>
    </xf>
    <xf numFmtId="176" fontId="13" fillId="0" borderId="4" xfId="1" quotePrefix="1" applyNumberFormat="1" applyFont="1" applyFill="1" applyBorder="1" applyAlignment="1">
      <alignment horizontal="right" vertical="center"/>
    </xf>
    <xf numFmtId="176" fontId="13" fillId="0" borderId="5" xfId="1" quotePrefix="1" applyNumberFormat="1" applyFont="1" applyFill="1" applyBorder="1" applyAlignment="1">
      <alignment horizontal="right" vertical="center"/>
    </xf>
    <xf numFmtId="176" fontId="21" fillId="0" borderId="63" xfId="1" applyNumberFormat="1" applyFont="1" applyFill="1" applyBorder="1" applyAlignment="1">
      <alignment horizontal="distributed" vertical="center"/>
    </xf>
    <xf numFmtId="176" fontId="21" fillId="0" borderId="52" xfId="1" applyNumberFormat="1" applyFont="1" applyFill="1" applyBorder="1" applyAlignment="1">
      <alignment horizontal="distributed" vertical="center"/>
    </xf>
    <xf numFmtId="176" fontId="21" fillId="0" borderId="53" xfId="1" applyNumberFormat="1" applyFont="1" applyFill="1" applyBorder="1" applyAlignment="1">
      <alignment horizontal="distributed" vertical="center"/>
    </xf>
    <xf numFmtId="176" fontId="21" fillId="0" borderId="23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8" xfId="1" applyNumberFormat="1" applyFont="1" applyFill="1" applyBorder="1" applyAlignment="1">
      <alignment horizontal="distributed" vertical="center"/>
    </xf>
    <xf numFmtId="176" fontId="21" fillId="0" borderId="29" xfId="1" applyNumberFormat="1" applyFont="1" applyFill="1" applyBorder="1" applyAlignment="1">
      <alignment horizontal="distributed" vertical="center"/>
    </xf>
    <xf numFmtId="176" fontId="21" fillId="0" borderId="4" xfId="1" applyNumberFormat="1" applyFont="1" applyFill="1" applyBorder="1" applyAlignment="1">
      <alignment horizontal="distributed" vertical="center"/>
    </xf>
    <xf numFmtId="176" fontId="21" fillId="0" borderId="6" xfId="1" applyNumberFormat="1" applyFont="1" applyFill="1" applyBorder="1" applyAlignment="1">
      <alignment horizontal="distributed" vertical="center"/>
    </xf>
    <xf numFmtId="176" fontId="13" fillId="0" borderId="22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26" xfId="1" applyNumberFormat="1" applyFont="1" applyFill="1" applyBorder="1" applyAlignment="1">
      <alignment horizontal="distributed" vertical="center"/>
    </xf>
    <xf numFmtId="176" fontId="20" fillId="0" borderId="16" xfId="1" quotePrefix="1" applyNumberFormat="1" applyFont="1" applyFill="1" applyBorder="1" applyAlignment="1">
      <alignment horizontal="center" vertical="center"/>
    </xf>
    <xf numFmtId="176" fontId="20" fillId="0" borderId="15" xfId="1" quotePrefix="1" applyNumberFormat="1" applyFont="1" applyFill="1" applyBorder="1" applyAlignment="1">
      <alignment horizontal="center" vertical="center"/>
    </xf>
    <xf numFmtId="176" fontId="20" fillId="0" borderId="54" xfId="1" quotePrefix="1" applyNumberFormat="1" applyFont="1" applyFill="1" applyBorder="1" applyAlignment="1">
      <alignment horizontal="center" vertical="center"/>
    </xf>
    <xf numFmtId="176" fontId="20" fillId="0" borderId="55" xfId="1" quotePrefix="1" applyNumberFormat="1" applyFont="1" applyFill="1" applyBorder="1" applyAlignment="1">
      <alignment horizontal="center" vertical="center"/>
    </xf>
    <xf numFmtId="176" fontId="12" fillId="0" borderId="24" xfId="1" applyNumberFormat="1" applyFont="1" applyFill="1" applyBorder="1" applyAlignment="1">
      <alignment horizontal="distributed" vertical="center"/>
    </xf>
    <xf numFmtId="176" fontId="12" fillId="0" borderId="1" xfId="1" applyNumberFormat="1" applyFont="1" applyFill="1" applyBorder="1" applyAlignment="1">
      <alignment horizontal="distributed" vertical="center"/>
    </xf>
    <xf numFmtId="176" fontId="12" fillId="0" borderId="2" xfId="1" applyNumberFormat="1" applyFont="1" applyFill="1" applyBorder="1" applyAlignment="1">
      <alignment horizontal="distributed" vertical="center"/>
    </xf>
    <xf numFmtId="176" fontId="13" fillId="0" borderId="58" xfId="1" applyNumberFormat="1" applyFont="1" applyFill="1" applyBorder="1" applyAlignment="1">
      <alignment horizontal="distributed" vertical="center"/>
    </xf>
    <xf numFmtId="176" fontId="13" fillId="0" borderId="29" xfId="1" applyNumberFormat="1" applyFont="1" applyFill="1" applyBorder="1" applyAlignment="1">
      <alignment horizontal="distributed" vertical="top"/>
    </xf>
    <xf numFmtId="176" fontId="13" fillId="0" borderId="4" xfId="1" applyNumberFormat="1" applyFont="1" applyFill="1" applyBorder="1" applyAlignment="1">
      <alignment horizontal="distributed" vertical="top"/>
    </xf>
    <xf numFmtId="176" fontId="13" fillId="0" borderId="5" xfId="1" applyNumberFormat="1" applyFont="1" applyFill="1" applyBorder="1" applyAlignment="1">
      <alignment horizontal="distributed" vertical="top"/>
    </xf>
    <xf numFmtId="176" fontId="20" fillId="0" borderId="9" xfId="1" applyNumberFormat="1" applyFont="1" applyFill="1" applyBorder="1" applyAlignment="1">
      <alignment horizontal="distributed" vertical="center" justifyLastLine="1"/>
    </xf>
    <xf numFmtId="176" fontId="20" fillId="0" borderId="10" xfId="1" applyNumberFormat="1" applyFont="1" applyFill="1" applyBorder="1" applyAlignment="1">
      <alignment horizontal="distributed" vertical="center" justifyLastLine="1"/>
    </xf>
    <xf numFmtId="176" fontId="20" fillId="0" borderId="20" xfId="1" applyNumberFormat="1" applyFont="1" applyFill="1" applyBorder="1" applyAlignment="1">
      <alignment horizontal="distributed" vertical="center" justifyLastLine="1"/>
    </xf>
    <xf numFmtId="176" fontId="13" fillId="0" borderId="62" xfId="1" applyNumberFormat="1" applyFont="1" applyFill="1" applyBorder="1" applyAlignment="1">
      <alignment horizontal="center" vertical="center" textRotation="255"/>
    </xf>
    <xf numFmtId="176" fontId="13" fillId="0" borderId="65" xfId="1" applyNumberFormat="1" applyFont="1" applyFill="1" applyBorder="1" applyAlignment="1">
      <alignment horizontal="center" vertical="center" textRotation="255"/>
    </xf>
    <xf numFmtId="176" fontId="13" fillId="0" borderId="75" xfId="1" applyNumberFormat="1" applyFont="1" applyFill="1" applyBorder="1" applyAlignment="1">
      <alignment horizontal="center" vertical="center" textRotation="255"/>
    </xf>
    <xf numFmtId="176" fontId="20" fillId="0" borderId="63" xfId="1" applyNumberFormat="1" applyFont="1" applyFill="1" applyBorder="1" applyAlignment="1">
      <alignment horizontal="distributed" vertical="center"/>
    </xf>
    <xf numFmtId="176" fontId="20" fillId="0" borderId="52" xfId="1" applyNumberFormat="1" applyFont="1" applyFill="1" applyBorder="1" applyAlignment="1">
      <alignment horizontal="distributed" vertical="center"/>
    </xf>
    <xf numFmtId="176" fontId="20" fillId="0" borderId="64" xfId="1" applyNumberFormat="1" applyFont="1" applyFill="1" applyBorder="1" applyAlignment="1">
      <alignment horizontal="distributed" vertical="center"/>
    </xf>
    <xf numFmtId="176" fontId="20" fillId="0" borderId="23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26" xfId="1" applyNumberFormat="1" applyFont="1" applyFill="1" applyBorder="1" applyAlignment="1">
      <alignment horizontal="distributed" vertical="center"/>
    </xf>
    <xf numFmtId="176" fontId="20" fillId="0" borderId="29" xfId="1" applyNumberFormat="1" applyFont="1" applyFill="1" applyBorder="1" applyAlignment="1">
      <alignment horizontal="distributed" vertical="center"/>
    </xf>
    <xf numFmtId="176" fontId="20" fillId="0" borderId="4" xfId="1" applyNumberFormat="1" applyFont="1" applyFill="1" applyBorder="1" applyAlignment="1">
      <alignment horizontal="distributed" vertical="center"/>
    </xf>
    <xf numFmtId="176" fontId="20" fillId="0" borderId="5" xfId="1" applyNumberFormat="1" applyFont="1" applyFill="1" applyBorder="1" applyAlignment="1">
      <alignment horizontal="distributed" vertical="center"/>
    </xf>
    <xf numFmtId="176" fontId="21" fillId="0" borderId="63" xfId="1" applyNumberFormat="1" applyFont="1" applyFill="1" applyBorder="1" applyAlignment="1">
      <alignment horizontal="distributed" vertical="center" wrapText="1"/>
    </xf>
    <xf numFmtId="176" fontId="21" fillId="0" borderId="52" xfId="1" applyNumberFormat="1" applyFont="1" applyFill="1" applyBorder="1" applyAlignment="1">
      <alignment horizontal="distributed" vertical="center" wrapText="1"/>
    </xf>
    <xf numFmtId="176" fontId="21" fillId="0" borderId="64" xfId="1" applyNumberFormat="1" applyFont="1" applyFill="1" applyBorder="1" applyAlignment="1">
      <alignment horizontal="distributed" vertical="center" wrapText="1"/>
    </xf>
    <xf numFmtId="176" fontId="21" fillId="0" borderId="23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26" xfId="1" applyNumberFormat="1" applyFont="1" applyFill="1" applyBorder="1" applyAlignment="1">
      <alignment horizontal="distributed" vertical="center" wrapText="1"/>
    </xf>
    <xf numFmtId="176" fontId="21" fillId="0" borderId="29" xfId="1" applyNumberFormat="1" applyFont="1" applyFill="1" applyBorder="1" applyAlignment="1">
      <alignment horizontal="distributed" vertical="center" wrapText="1"/>
    </xf>
    <xf numFmtId="176" fontId="21" fillId="0" borderId="4" xfId="1" applyNumberFormat="1" applyFont="1" applyFill="1" applyBorder="1" applyAlignment="1">
      <alignment horizontal="distributed" vertical="center" wrapText="1"/>
    </xf>
    <xf numFmtId="176" fontId="21" fillId="0" borderId="5" xfId="1" applyNumberFormat="1" applyFont="1" applyFill="1" applyBorder="1" applyAlignment="1">
      <alignment horizontal="distributed" vertical="center" wrapText="1"/>
    </xf>
    <xf numFmtId="176" fontId="21" fillId="0" borderId="64" xfId="1" applyNumberFormat="1" applyFont="1" applyFill="1" applyBorder="1" applyAlignment="1">
      <alignment horizontal="distributed" vertical="center"/>
    </xf>
    <xf numFmtId="176" fontId="21" fillId="0" borderId="26" xfId="1" applyNumberFormat="1" applyFont="1" applyFill="1" applyBorder="1" applyAlignment="1">
      <alignment horizontal="distributed" vertical="center"/>
    </xf>
    <xf numFmtId="176" fontId="21" fillId="0" borderId="5" xfId="1" applyNumberFormat="1" applyFont="1" applyFill="1" applyBorder="1" applyAlignment="1">
      <alignment horizontal="distributed" vertical="center"/>
    </xf>
    <xf numFmtId="176" fontId="12" fillId="0" borderId="29" xfId="1" applyNumberFormat="1" applyFont="1" applyFill="1" applyBorder="1" applyAlignment="1">
      <alignment horizontal="distributed" vertical="top"/>
    </xf>
    <xf numFmtId="176" fontId="12" fillId="0" borderId="4" xfId="1" applyNumberFormat="1" applyFont="1" applyFill="1" applyBorder="1" applyAlignment="1">
      <alignment horizontal="distributed" vertical="top"/>
    </xf>
    <xf numFmtId="176" fontId="12" fillId="0" borderId="5" xfId="1" applyNumberFormat="1" applyFont="1" applyFill="1" applyBorder="1" applyAlignment="1">
      <alignment horizontal="distributed" vertical="top"/>
    </xf>
    <xf numFmtId="176" fontId="13" fillId="0" borderId="30" xfId="1" applyNumberFormat="1" applyFont="1" applyFill="1" applyBorder="1" applyAlignment="1">
      <alignment horizontal="distributed" vertical="top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29" xfId="1" applyNumberFormat="1" applyFont="1" applyFill="1" applyBorder="1" applyAlignment="1">
      <alignment vertical="center" wrapText="1"/>
    </xf>
    <xf numFmtId="176" fontId="12" fillId="0" borderId="4" xfId="1" applyNumberFormat="1" applyFont="1" applyFill="1" applyBorder="1" applyAlignment="1">
      <alignment vertical="center" wrapText="1"/>
    </xf>
    <xf numFmtId="176" fontId="13" fillId="0" borderId="66" xfId="1" applyNumberFormat="1" applyFont="1" applyFill="1" applyBorder="1" applyAlignment="1">
      <alignment horizontal="center" vertical="center" textRotation="255"/>
    </xf>
    <xf numFmtId="176" fontId="13" fillId="0" borderId="67" xfId="1" applyNumberFormat="1" applyFont="1" applyFill="1" applyBorder="1" applyAlignment="1">
      <alignment horizontal="center" vertical="center" textRotation="255"/>
    </xf>
    <xf numFmtId="176" fontId="13" fillId="0" borderId="70" xfId="1" applyNumberFormat="1" applyFont="1" applyFill="1" applyBorder="1" applyAlignment="1">
      <alignment horizontal="center" vertical="center" textRotation="255"/>
    </xf>
    <xf numFmtId="177" fontId="13" fillId="0" borderId="1" xfId="1" applyNumberFormat="1" applyFont="1" applyFill="1" applyBorder="1" applyAlignment="1">
      <alignment horizontal="center" vertical="center"/>
    </xf>
    <xf numFmtId="179" fontId="13" fillId="0" borderId="7" xfId="1" applyNumberFormat="1" applyFont="1" applyFill="1" applyBorder="1" applyAlignment="1">
      <alignment horizontal="center" vertical="center"/>
    </xf>
    <xf numFmtId="177" fontId="13" fillId="0" borderId="7" xfId="1" applyNumberFormat="1" applyFont="1" applyFill="1" applyBorder="1" applyAlignment="1">
      <alignment horizontal="center" vertical="center"/>
    </xf>
    <xf numFmtId="176" fontId="12" fillId="0" borderId="7" xfId="1" applyNumberFormat="1" applyFont="1" applyFill="1" applyBorder="1" applyAlignment="1">
      <alignment horizontal="left" vertical="center"/>
    </xf>
    <xf numFmtId="176" fontId="12" fillId="0" borderId="43" xfId="1" applyNumberFormat="1" applyFont="1" applyFill="1" applyBorder="1" applyAlignment="1">
      <alignment horizontal="left" vertical="center"/>
    </xf>
    <xf numFmtId="176" fontId="13" fillId="0" borderId="42" xfId="1" applyNumberFormat="1" applyFont="1" applyFill="1" applyBorder="1" applyAlignment="1">
      <alignment horizontal="distributed" vertical="center"/>
    </xf>
    <xf numFmtId="176" fontId="13" fillId="0" borderId="7" xfId="1" applyNumberFormat="1" applyFont="1" applyFill="1" applyBorder="1" applyAlignment="1">
      <alignment horizontal="distributed" vertical="center"/>
    </xf>
    <xf numFmtId="176" fontId="13" fillId="0" borderId="43" xfId="1" applyNumberFormat="1" applyFont="1" applyFill="1" applyBorder="1" applyAlignment="1">
      <alignment horizontal="distributed" vertical="center"/>
    </xf>
    <xf numFmtId="176" fontId="13" fillId="0" borderId="33" xfId="1" applyNumberFormat="1" applyFont="1" applyFill="1" applyBorder="1" applyAlignment="1">
      <alignment horizontal="distributed" vertical="center" shrinkToFit="1"/>
    </xf>
    <xf numFmtId="176" fontId="13" fillId="0" borderId="1" xfId="1" applyNumberFormat="1" applyFont="1" applyFill="1" applyBorder="1" applyAlignment="1">
      <alignment horizontal="distributed" vertical="center" shrinkToFit="1"/>
    </xf>
    <xf numFmtId="176" fontId="13" fillId="0" borderId="2" xfId="1" applyNumberFormat="1" applyFont="1" applyFill="1" applyBorder="1" applyAlignment="1">
      <alignment horizontal="distributed" vertical="center" shrinkToFit="1"/>
    </xf>
    <xf numFmtId="176" fontId="13" fillId="0" borderId="60" xfId="1" applyNumberFormat="1" applyFont="1" applyFill="1" applyBorder="1" applyAlignment="1">
      <alignment horizontal="distributed" vertical="center" shrinkToFit="1"/>
    </xf>
    <xf numFmtId="176" fontId="13" fillId="0" borderId="7" xfId="1" applyNumberFormat="1" applyFont="1" applyFill="1" applyBorder="1" applyAlignment="1">
      <alignment horizontal="distributed" vertical="center" shrinkToFit="1"/>
    </xf>
    <xf numFmtId="176" fontId="13" fillId="0" borderId="43" xfId="1" applyNumberFormat="1" applyFont="1" applyFill="1" applyBorder="1" applyAlignment="1">
      <alignment horizontal="distributed" vertical="center" shrinkToFit="1"/>
    </xf>
    <xf numFmtId="177" fontId="13" fillId="0" borderId="1" xfId="2" applyNumberFormat="1" applyFont="1" applyFill="1" applyBorder="1" applyAlignment="1">
      <alignment horizontal="center" vertical="center"/>
    </xf>
    <xf numFmtId="176" fontId="12" fillId="0" borderId="1" xfId="1" applyNumberFormat="1" applyFont="1" applyFill="1" applyBorder="1" applyAlignment="1">
      <alignment horizontal="left" vertical="center"/>
    </xf>
    <xf numFmtId="176" fontId="12" fillId="0" borderId="2" xfId="1" applyNumberFormat="1" applyFont="1" applyFill="1" applyBorder="1" applyAlignment="1">
      <alignment horizontal="left" vertical="center"/>
    </xf>
    <xf numFmtId="179" fontId="13" fillId="0" borderId="4" xfId="1" applyNumberFormat="1" applyFont="1" applyFill="1" applyBorder="1" applyAlignment="1">
      <alignment horizontal="center" vertical="center"/>
    </xf>
    <xf numFmtId="179" fontId="13" fillId="0" borderId="0" xfId="1" applyNumberFormat="1" applyFont="1" applyFill="1" applyAlignment="1">
      <alignment horizontal="center" vertical="center"/>
    </xf>
    <xf numFmtId="177" fontId="13" fillId="0" borderId="4" xfId="1" applyNumberFormat="1" applyFont="1" applyFill="1" applyBorder="1" applyAlignment="1">
      <alignment horizontal="center" vertical="center"/>
    </xf>
    <xf numFmtId="176" fontId="12" fillId="0" borderId="4" xfId="1" applyNumberFormat="1" applyFont="1" applyFill="1" applyBorder="1" applyAlignment="1">
      <alignment horizontal="left" vertical="center"/>
    </xf>
    <xf numFmtId="176" fontId="12" fillId="0" borderId="5" xfId="1" applyNumberFormat="1" applyFont="1" applyFill="1" applyBorder="1" applyAlignment="1">
      <alignment horizontal="left" vertical="center"/>
    </xf>
    <xf numFmtId="176" fontId="13" fillId="0" borderId="31" xfId="1" applyNumberFormat="1" applyFont="1" applyFill="1" applyBorder="1" applyAlignment="1">
      <alignment horizontal="distributed" vertical="center" shrinkToFit="1"/>
    </xf>
    <xf numFmtId="176" fontId="13" fillId="0" borderId="4" xfId="1" applyNumberFormat="1" applyFont="1" applyFill="1" applyBorder="1" applyAlignment="1">
      <alignment horizontal="distributed" vertical="center" shrinkToFit="1"/>
    </xf>
    <xf numFmtId="176" fontId="13" fillId="0" borderId="5" xfId="1" applyNumberFormat="1" applyFont="1" applyFill="1" applyBorder="1" applyAlignment="1">
      <alignment horizontal="distributed" vertical="center" shrinkToFit="1"/>
    </xf>
    <xf numFmtId="176" fontId="13" fillId="0" borderId="42" xfId="1" applyNumberFormat="1" applyFont="1" applyFill="1" applyBorder="1" applyAlignment="1">
      <alignment horizontal="center" vertical="center"/>
    </xf>
    <xf numFmtId="176" fontId="13" fillId="0" borderId="7" xfId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right" vertical="center"/>
    </xf>
    <xf numFmtId="176" fontId="20" fillId="0" borderId="51" xfId="1" applyNumberFormat="1" applyFont="1" applyFill="1" applyBorder="1" applyAlignment="1">
      <alignment horizontal="left" vertical="center"/>
    </xf>
    <xf numFmtId="176" fontId="20" fillId="0" borderId="52" xfId="1" applyNumberFormat="1" applyFont="1" applyFill="1" applyBorder="1" applyAlignment="1">
      <alignment horizontal="left" vertical="center"/>
    </xf>
    <xf numFmtId="176" fontId="20" fillId="0" borderId="28" xfId="1" applyNumberFormat="1" applyFont="1" applyFill="1" applyBorder="1" applyAlignment="1">
      <alignment horizontal="left" vertical="center"/>
    </xf>
    <xf numFmtId="176" fontId="20" fillId="0" borderId="4" xfId="1" applyNumberFormat="1" applyFont="1" applyFill="1" applyBorder="1" applyAlignment="1">
      <alignment horizontal="left" vertical="center"/>
    </xf>
    <xf numFmtId="176" fontId="13" fillId="0" borderId="52" xfId="1" applyNumberFormat="1" applyFont="1" applyFill="1" applyBorder="1" applyAlignment="1">
      <alignment horizontal="right"/>
    </xf>
    <xf numFmtId="176" fontId="13" fillId="0" borderId="53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8" xfId="1" applyNumberFormat="1" applyFont="1" applyFill="1" applyBorder="1" applyAlignment="1">
      <alignment horizontal="right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5" xfId="1" applyNumberFormat="1" applyFont="1" applyFill="1" applyBorder="1" applyAlignment="1">
      <alignment horizontal="distributed" vertical="center"/>
    </xf>
    <xf numFmtId="176" fontId="20" fillId="0" borderId="54" xfId="1" applyNumberFormat="1" applyFont="1" applyFill="1" applyBorder="1" applyAlignment="1">
      <alignment horizontal="distributed" vertical="center"/>
    </xf>
    <xf numFmtId="176" fontId="20" fillId="0" borderId="16" xfId="1" applyNumberFormat="1" applyFont="1" applyFill="1" applyBorder="1" applyAlignment="1">
      <alignment horizontal="distributed" vertical="center"/>
    </xf>
    <xf numFmtId="176" fontId="20" fillId="0" borderId="16" xfId="1" applyNumberFormat="1" applyFont="1" applyFill="1" applyBorder="1" applyAlignment="1">
      <alignment horizontal="distributed" vertical="center" wrapText="1"/>
    </xf>
    <xf numFmtId="176" fontId="20" fillId="0" borderId="15" xfId="1" applyNumberFormat="1" applyFont="1" applyFill="1" applyBorder="1" applyAlignment="1">
      <alignment horizontal="distributed" vertical="center" wrapText="1"/>
    </xf>
    <xf numFmtId="176" fontId="20" fillId="0" borderId="55" xfId="1" applyNumberFormat="1" applyFont="1" applyFill="1" applyBorder="1" applyAlignment="1">
      <alignment horizontal="distributed" vertical="center" wrapText="1"/>
    </xf>
    <xf numFmtId="176" fontId="20" fillId="0" borderId="56" xfId="1" applyNumberFormat="1" applyFont="1" applyFill="1" applyBorder="1" applyAlignment="1">
      <alignment horizontal="distributed" vertical="center"/>
    </xf>
    <xf numFmtId="176" fontId="20" fillId="0" borderId="57" xfId="1" applyNumberFormat="1" applyFont="1" applyFill="1" applyBorder="1" applyAlignment="1">
      <alignment horizontal="distributed" vertical="center" wrapText="1"/>
    </xf>
    <xf numFmtId="176" fontId="13" fillId="0" borderId="24" xfId="1" applyNumberFormat="1" applyFont="1" applyFill="1" applyBorder="1" applyAlignment="1">
      <alignment horizontal="right" vertical="center" wrapText="1"/>
    </xf>
    <xf numFmtId="176" fontId="13" fillId="0" borderId="1" xfId="1" applyNumberFormat="1" applyFont="1" applyFill="1" applyBorder="1" applyAlignment="1">
      <alignment horizontal="right" vertical="center" wrapText="1"/>
    </xf>
    <xf numFmtId="176" fontId="13" fillId="0" borderId="29" xfId="1" applyNumberFormat="1" applyFont="1" applyFill="1" applyBorder="1" applyAlignment="1">
      <alignment horizontal="right" vertical="center" wrapText="1"/>
    </xf>
    <xf numFmtId="176" fontId="13" fillId="0" borderId="4" xfId="1" applyNumberFormat="1" applyFont="1" applyFill="1" applyBorder="1" applyAlignment="1">
      <alignment horizontal="right" vertical="center" wrapText="1"/>
    </xf>
    <xf numFmtId="176" fontId="13" fillId="0" borderId="32" xfId="1" applyNumberFormat="1" applyFont="1" applyFill="1" applyBorder="1" applyAlignment="1">
      <alignment horizontal="distributed"/>
    </xf>
    <xf numFmtId="176" fontId="13" fillId="0" borderId="1" xfId="1" applyNumberFormat="1" applyFont="1" applyFill="1" applyBorder="1" applyAlignment="1">
      <alignment horizontal="distributed"/>
    </xf>
    <xf numFmtId="177" fontId="13" fillId="0" borderId="34" xfId="2" quotePrefix="1" applyNumberFormat="1" applyFont="1" applyFill="1" applyBorder="1" applyAlignment="1">
      <alignment horizontal="center" vertical="center"/>
    </xf>
    <xf numFmtId="177" fontId="13" fillId="0" borderId="35" xfId="2" quotePrefix="1" applyNumberFormat="1" applyFont="1" applyFill="1" applyBorder="1" applyAlignment="1">
      <alignment horizontal="center" vertical="center"/>
    </xf>
    <xf numFmtId="177" fontId="13" fillId="0" borderId="45" xfId="2" quotePrefix="1" applyNumberFormat="1" applyFont="1" applyFill="1" applyBorder="1" applyAlignment="1">
      <alignment horizontal="center" vertical="center"/>
    </xf>
    <xf numFmtId="177" fontId="13" fillId="0" borderId="46" xfId="2" quotePrefix="1" applyNumberFormat="1" applyFont="1" applyFill="1" applyBorder="1" applyAlignment="1">
      <alignment horizontal="center" vertical="center"/>
    </xf>
    <xf numFmtId="176" fontId="13" fillId="0" borderId="38" xfId="1" applyNumberFormat="1" applyFont="1" applyFill="1" applyBorder="1" applyAlignment="1">
      <alignment horizontal="distributed" vertical="center" wrapText="1"/>
    </xf>
    <xf numFmtId="176" fontId="13" fillId="0" borderId="39" xfId="1" applyNumberFormat="1" applyFont="1" applyFill="1" applyBorder="1" applyAlignment="1">
      <alignment horizontal="distributed" vertical="center" wrapText="1"/>
    </xf>
    <xf numFmtId="176" fontId="13" fillId="0" borderId="40" xfId="1" applyNumberFormat="1" applyFont="1" applyFill="1" applyBorder="1" applyAlignment="1">
      <alignment horizontal="distributed" vertical="center" wrapText="1"/>
    </xf>
    <xf numFmtId="176" fontId="13" fillId="0" borderId="47" xfId="1" applyNumberFormat="1" applyFont="1" applyFill="1" applyBorder="1" applyAlignment="1">
      <alignment horizontal="distributed" vertical="center" wrapText="1"/>
    </xf>
    <xf numFmtId="176" fontId="13" fillId="0" borderId="48" xfId="1" applyNumberFormat="1" applyFont="1" applyFill="1" applyBorder="1" applyAlignment="1">
      <alignment horizontal="distributed" vertical="center" wrapText="1"/>
    </xf>
    <xf numFmtId="176" fontId="13" fillId="0" borderId="49" xfId="1" applyNumberFormat="1" applyFont="1" applyFill="1" applyBorder="1" applyAlignment="1">
      <alignment horizontal="distributed" vertical="center" wrapText="1"/>
    </xf>
    <xf numFmtId="176" fontId="13" fillId="0" borderId="34" xfId="1" applyNumberFormat="1" applyFont="1" applyFill="1" applyBorder="1" applyAlignment="1">
      <alignment horizontal="center" vertical="center" wrapText="1"/>
    </xf>
    <xf numFmtId="176" fontId="13" fillId="0" borderId="39" xfId="1" applyNumberFormat="1" applyFont="1" applyFill="1" applyBorder="1" applyAlignment="1">
      <alignment horizontal="center" vertical="center" wrapText="1"/>
    </xf>
    <xf numFmtId="176" fontId="13" fillId="0" borderId="40" xfId="1" applyNumberFormat="1" applyFont="1" applyFill="1" applyBorder="1" applyAlignment="1">
      <alignment horizontal="center" vertical="center" wrapText="1"/>
    </xf>
    <xf numFmtId="176" fontId="13" fillId="0" borderId="45" xfId="1" applyNumberFormat="1" applyFont="1" applyFill="1" applyBorder="1" applyAlignment="1">
      <alignment horizontal="center" vertical="center" wrapText="1"/>
    </xf>
    <xf numFmtId="176" fontId="13" fillId="0" borderId="48" xfId="1" applyNumberFormat="1" applyFont="1" applyFill="1" applyBorder="1" applyAlignment="1">
      <alignment horizontal="center" vertical="center" wrapText="1"/>
    </xf>
    <xf numFmtId="176" fontId="13" fillId="0" borderId="49" xfId="1" applyNumberFormat="1" applyFont="1" applyFill="1" applyBorder="1" applyAlignment="1">
      <alignment horizontal="center" vertical="center" wrapText="1"/>
    </xf>
    <xf numFmtId="176" fontId="13" fillId="0" borderId="41" xfId="1" applyNumberFormat="1" applyFont="1" applyFill="1" applyBorder="1" applyAlignment="1">
      <alignment horizontal="center" vertical="center" wrapText="1"/>
    </xf>
    <xf numFmtId="176" fontId="13" fillId="0" borderId="50" xfId="1" applyNumberFormat="1" applyFont="1" applyFill="1" applyBorder="1" applyAlignment="1">
      <alignment horizontal="center" vertical="center" wrapText="1"/>
    </xf>
    <xf numFmtId="177" fontId="13" fillId="0" borderId="23" xfId="1" quotePrefix="1" applyNumberFormat="1" applyFont="1" applyFill="1" applyBorder="1" applyAlignment="1">
      <alignment horizontal="center" vertical="center"/>
    </xf>
    <xf numFmtId="177" fontId="13" fillId="0" borderId="27" xfId="1" quotePrefix="1" applyNumberFormat="1" applyFont="1" applyFill="1" applyBorder="1" applyAlignment="1">
      <alignment horizontal="center" vertical="center"/>
    </xf>
    <xf numFmtId="177" fontId="13" fillId="0" borderId="29" xfId="1" quotePrefix="1" applyNumberFormat="1" applyFont="1" applyFill="1" applyBorder="1" applyAlignment="1">
      <alignment horizontal="center" vertical="center"/>
    </xf>
    <xf numFmtId="177" fontId="13" fillId="0" borderId="30" xfId="1" quotePrefix="1" applyNumberFormat="1" applyFont="1" applyFill="1" applyBorder="1" applyAlignment="1">
      <alignment horizontal="center" vertical="center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1" xfId="1" applyNumberFormat="1" applyFont="1" applyFill="1" applyBorder="1" applyAlignment="1">
      <alignment horizontal="distributed" vertical="center" wrapText="1"/>
    </xf>
    <xf numFmtId="176" fontId="13" fillId="0" borderId="2" xfId="1" applyNumberFormat="1" applyFont="1" applyFill="1" applyBorder="1" applyAlignment="1">
      <alignment horizontal="distributed" vertical="center" wrapText="1"/>
    </xf>
    <xf numFmtId="176" fontId="13" fillId="0" borderId="31" xfId="1" applyNumberFormat="1" applyFont="1" applyFill="1" applyBorder="1" applyAlignment="1">
      <alignment horizontal="distributed" vertical="center" wrapText="1"/>
    </xf>
    <xf numFmtId="176" fontId="13" fillId="0" borderId="4" xfId="1" applyNumberFormat="1" applyFont="1" applyFill="1" applyBorder="1" applyAlignment="1">
      <alignment horizontal="distributed" vertical="center" wrapText="1"/>
    </xf>
    <xf numFmtId="176" fontId="13" fillId="0" borderId="5" xfId="1" applyNumberFormat="1" applyFont="1" applyFill="1" applyBorder="1" applyAlignment="1">
      <alignment horizontal="distributed" vertical="center" wrapText="1"/>
    </xf>
    <xf numFmtId="177" fontId="13" fillId="0" borderId="24" xfId="1" applyNumberFormat="1" applyFont="1" applyFill="1" applyBorder="1" applyAlignment="1">
      <alignment horizontal="center" vertical="center"/>
    </xf>
    <xf numFmtId="177" fontId="13" fillId="0" borderId="29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horizontal="center" vertical="center" wrapText="1"/>
    </xf>
    <xf numFmtId="180" fontId="13" fillId="0" borderId="4" xfId="1" applyNumberFormat="1" applyFont="1" applyFill="1" applyBorder="1" applyAlignment="1">
      <alignment horizontal="center" vertical="center" wrapText="1"/>
    </xf>
    <xf numFmtId="179" fontId="13" fillId="0" borderId="24" xfId="1" applyNumberFormat="1" applyFont="1" applyFill="1" applyBorder="1" applyAlignment="1">
      <alignment horizontal="center" vertical="center"/>
    </xf>
    <xf numFmtId="179" fontId="13" fillId="0" borderId="29" xfId="1" applyNumberFormat="1" applyFont="1" applyFill="1" applyBorder="1" applyAlignment="1">
      <alignment horizontal="center" vertical="center"/>
    </xf>
    <xf numFmtId="177" fontId="13" fillId="0" borderId="36" xfId="2" quotePrefix="1" applyNumberFormat="1" applyFont="1" applyFill="1" applyBorder="1" applyAlignment="1">
      <alignment horizontal="center" vertical="center"/>
    </xf>
    <xf numFmtId="177" fontId="13" fillId="0" borderId="37" xfId="2" quotePrefix="1" applyNumberFormat="1" applyFont="1" applyFill="1" applyBorder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7" fontId="13" fillId="0" borderId="4" xfId="1" applyNumberFormat="1" applyFont="1" applyFill="1" applyBorder="1" applyAlignment="1">
      <alignment horizontal="center" vertical="center" wrapText="1"/>
    </xf>
    <xf numFmtId="176" fontId="13" fillId="0" borderId="28" xfId="1" applyNumberFormat="1" applyFont="1" applyFill="1" applyBorder="1" applyAlignment="1">
      <alignment horizontal="distributed" vertical="top"/>
    </xf>
    <xf numFmtId="176" fontId="13" fillId="0" borderId="32" xfId="1" applyNumberFormat="1" applyFont="1" applyFill="1" applyBorder="1" applyAlignment="1">
      <alignment horizontal="distributed" vertical="center" wrapText="1"/>
    </xf>
    <xf numFmtId="176" fontId="13" fillId="0" borderId="28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/>
    </xf>
    <xf numFmtId="176" fontId="13" fillId="0" borderId="31" xfId="1" applyNumberFormat="1" applyFont="1" applyFill="1" applyBorder="1" applyAlignment="1">
      <alignment horizontal="distributed" vertical="center"/>
    </xf>
    <xf numFmtId="176" fontId="20" fillId="0" borderId="12" xfId="1" applyNumberFormat="1" applyFont="1" applyFill="1" applyBorder="1" applyAlignment="1">
      <alignment horizontal="distributed" vertical="center" wrapText="1"/>
    </xf>
    <xf numFmtId="176" fontId="20" fillId="0" borderId="10" xfId="1" applyNumberFormat="1" applyFont="1" applyFill="1" applyBorder="1" applyAlignment="1">
      <alignment horizontal="distributed" vertical="center" wrapText="1"/>
    </xf>
    <xf numFmtId="176" fontId="20" fillId="0" borderId="11" xfId="1" applyNumberFormat="1" applyFont="1" applyFill="1" applyBorder="1" applyAlignment="1">
      <alignment horizontal="distributed" vertical="center" wrapText="1"/>
    </xf>
    <xf numFmtId="176" fontId="12" fillId="0" borderId="1" xfId="1" applyNumberFormat="1" applyFont="1" applyFill="1" applyBorder="1" applyAlignment="1">
      <alignment horizontal="right"/>
    </xf>
    <xf numFmtId="176" fontId="12" fillId="0" borderId="3" xfId="1" applyNumberFormat="1" applyFont="1" applyFill="1" applyBorder="1" applyAlignment="1">
      <alignment horizontal="right"/>
    </xf>
    <xf numFmtId="176" fontId="13" fillId="0" borderId="25" xfId="1" applyNumberFormat="1" applyFont="1" applyFill="1" applyBorder="1" applyAlignment="1">
      <alignment horizontal="distributed" vertical="center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0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12" xfId="1" applyNumberFormat="1" applyFont="1" applyFill="1" applyBorder="1" applyAlignment="1">
      <alignment horizontal="distributed" vertical="center"/>
    </xf>
    <xf numFmtId="176" fontId="20" fillId="0" borderId="20" xfId="1" applyNumberFormat="1" applyFont="1" applyFill="1" applyBorder="1" applyAlignment="1">
      <alignment horizontal="distributed" vertical="center" wrapText="1"/>
    </xf>
    <xf numFmtId="176" fontId="20" fillId="0" borderId="21" xfId="1" applyNumberFormat="1" applyFont="1" applyFill="1" applyBorder="1" applyAlignment="1">
      <alignment horizontal="distributed" vertical="center"/>
    </xf>
    <xf numFmtId="176" fontId="2" fillId="0" borderId="15" xfId="1" applyNumberFormat="1" applyFont="1" applyFill="1" applyBorder="1" applyAlignment="1">
      <alignment horizontal="left" vertical="center"/>
    </xf>
    <xf numFmtId="176" fontId="2" fillId="0" borderId="57" xfId="1" applyNumberFormat="1" applyFont="1" applyFill="1" applyBorder="1" applyAlignment="1">
      <alignment horizontal="left" vertical="center"/>
    </xf>
    <xf numFmtId="179" fontId="13" fillId="0" borderId="18" xfId="1" applyNumberFormat="1" applyFont="1" applyFill="1" applyBorder="1" applyAlignment="1">
      <alignment vertical="center"/>
    </xf>
    <xf numFmtId="179" fontId="13" fillId="0" borderId="17" xfId="1" applyNumberFormat="1" applyFont="1" applyFill="1" applyBorder="1" applyAlignment="1">
      <alignment vertical="center"/>
    </xf>
    <xf numFmtId="176" fontId="13" fillId="0" borderId="18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vertical="center"/>
    </xf>
    <xf numFmtId="176" fontId="15" fillId="0" borderId="16" xfId="1" quotePrefix="1" applyNumberFormat="1" applyFont="1" applyFill="1" applyBorder="1" applyAlignment="1">
      <alignment vertical="center"/>
    </xf>
    <xf numFmtId="176" fontId="15" fillId="0" borderId="15" xfId="1" quotePrefix="1" applyNumberFormat="1" applyFont="1" applyFill="1" applyBorder="1" applyAlignment="1">
      <alignment vertical="center"/>
    </xf>
    <xf numFmtId="176" fontId="13" fillId="0" borderId="15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horizontal="left" vertical="center"/>
    </xf>
    <xf numFmtId="176" fontId="2" fillId="0" borderId="76" xfId="1" applyNumberFormat="1" applyFont="1" applyFill="1" applyBorder="1" applyAlignment="1">
      <alignment horizontal="left" vertical="center"/>
    </xf>
    <xf numFmtId="179" fontId="13" fillId="0" borderId="16" xfId="1" applyNumberFormat="1" applyFont="1" applyFill="1" applyBorder="1" applyAlignment="1">
      <alignment vertical="center"/>
    </xf>
    <xf numFmtId="179" fontId="13" fillId="0" borderId="15" xfId="1" applyNumberFormat="1" applyFont="1" applyFill="1" applyBorder="1" applyAlignment="1">
      <alignment vertical="center"/>
    </xf>
    <xf numFmtId="176" fontId="13" fillId="0" borderId="16" xfId="1" applyNumberFormat="1" applyFont="1" applyFill="1" applyBorder="1" applyAlignment="1">
      <alignment vertical="center"/>
    </xf>
    <xf numFmtId="176" fontId="15" fillId="0" borderId="16" xfId="1" quotePrefix="1" applyNumberFormat="1" applyFont="1" applyFill="1" applyBorder="1" applyAlignment="1">
      <alignment horizontal="left" vertical="center"/>
    </xf>
    <xf numFmtId="176" fontId="15" fillId="0" borderId="15" xfId="1" quotePrefix="1" applyNumberFormat="1" applyFont="1" applyFill="1" applyBorder="1" applyAlignment="1">
      <alignment horizontal="left" vertical="center"/>
    </xf>
    <xf numFmtId="176" fontId="13" fillId="0" borderId="0" xfId="1" applyNumberFormat="1" applyFont="1" applyFill="1" applyAlignment="1">
      <alignment horizontal="distributed"/>
    </xf>
    <xf numFmtId="176" fontId="20" fillId="0" borderId="13" xfId="1" applyNumberFormat="1" applyFont="1" applyFill="1" applyBorder="1" applyAlignment="1">
      <alignment horizontal="distributed" vertical="center"/>
    </xf>
    <xf numFmtId="0" fontId="2" fillId="0" borderId="42" xfId="2" applyFont="1" applyFill="1" applyBorder="1" applyAlignment="1">
      <alignment horizontal="distributed" vertical="center"/>
    </xf>
    <xf numFmtId="0" fontId="2" fillId="0" borderId="43" xfId="2" applyFont="1" applyFill="1" applyBorder="1" applyAlignment="1">
      <alignment horizontal="distributed" vertical="center"/>
    </xf>
    <xf numFmtId="176" fontId="2" fillId="0" borderId="103" xfId="2" quotePrefix="1" applyNumberFormat="1" applyFont="1" applyFill="1" applyBorder="1" applyAlignment="1">
      <alignment horizontal="right" vertical="center"/>
    </xf>
    <xf numFmtId="176" fontId="2" fillId="0" borderId="104" xfId="2" quotePrefix="1" applyNumberFormat="1" applyFont="1" applyFill="1" applyBorder="1" applyAlignment="1">
      <alignment horizontal="right" vertical="center"/>
    </xf>
    <xf numFmtId="176" fontId="2" fillId="0" borderId="44" xfId="2" applyNumberFormat="1" applyFont="1" applyFill="1" applyBorder="1" applyAlignment="1">
      <alignment horizontal="right" vertical="center"/>
    </xf>
    <xf numFmtId="0" fontId="2" fillId="0" borderId="61" xfId="2" applyFont="1" applyFill="1" applyBorder="1" applyAlignment="1">
      <alignment horizontal="right" vertical="center"/>
    </xf>
    <xf numFmtId="0" fontId="9" fillId="0" borderId="28" xfId="2" applyFont="1" applyFill="1" applyBorder="1" applyAlignment="1">
      <alignment horizontal="distributed" vertical="center"/>
    </xf>
    <xf numFmtId="0" fontId="9" fillId="0" borderId="5" xfId="2" applyFont="1" applyFill="1" applyBorder="1" applyAlignment="1">
      <alignment horizontal="distributed" vertical="center"/>
    </xf>
    <xf numFmtId="176" fontId="2" fillId="0" borderId="29" xfId="2" quotePrefix="1" applyNumberFormat="1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2" fillId="0" borderId="6" xfId="2" applyFont="1" applyFill="1" applyBorder="1">
      <alignment vertical="center"/>
    </xf>
    <xf numFmtId="0" fontId="2" fillId="0" borderId="32" xfId="2" applyFont="1" applyFill="1" applyBorder="1" applyAlignment="1">
      <alignment horizontal="distributed" vertical="center"/>
    </xf>
    <xf numFmtId="0" fontId="2" fillId="0" borderId="2" xfId="2" applyFont="1" applyFill="1" applyBorder="1" applyAlignment="1">
      <alignment horizontal="distributed" vertical="center"/>
    </xf>
    <xf numFmtId="176" fontId="2" fillId="0" borderId="96" xfId="2" quotePrefix="1" applyNumberFormat="1" applyFont="1" applyFill="1" applyBorder="1" applyAlignment="1">
      <alignment horizontal="right" vertical="center"/>
    </xf>
    <xf numFmtId="176" fontId="2" fillId="0" borderId="97" xfId="2" quotePrefix="1" applyNumberFormat="1" applyFont="1" applyFill="1" applyBorder="1" applyAlignment="1">
      <alignment horizontal="right" vertical="center"/>
    </xf>
    <xf numFmtId="176" fontId="2" fillId="0" borderId="96" xfId="2" applyNumberFormat="1" applyFont="1" applyFill="1" applyBorder="1" applyAlignment="1">
      <alignment horizontal="right" vertical="center"/>
    </xf>
    <xf numFmtId="0" fontId="2" fillId="0" borderId="98" xfId="2" applyFont="1" applyFill="1" applyBorder="1" applyAlignment="1">
      <alignment horizontal="right" vertical="center"/>
    </xf>
    <xf numFmtId="176" fontId="2" fillId="0" borderId="96" xfId="2" quotePrefix="1" applyNumberFormat="1" applyFont="1" applyFill="1" applyBorder="1">
      <alignment vertical="center"/>
    </xf>
    <xf numFmtId="0" fontId="2" fillId="0" borderId="97" xfId="2" applyFont="1" applyFill="1" applyBorder="1">
      <alignment vertical="center"/>
    </xf>
    <xf numFmtId="0" fontId="2" fillId="0" borderId="98" xfId="2" applyFont="1" applyFill="1" applyBorder="1">
      <alignment vertical="center"/>
    </xf>
    <xf numFmtId="0" fontId="2" fillId="0" borderId="28" xfId="2" applyFont="1" applyFill="1" applyBorder="1" applyAlignment="1">
      <alignment horizontal="distributed" vertical="center"/>
    </xf>
    <xf numFmtId="0" fontId="2" fillId="0" borderId="5" xfId="2" applyFont="1" applyFill="1" applyBorder="1" applyAlignment="1">
      <alignment horizontal="distributed" vertical="center"/>
    </xf>
    <xf numFmtId="0" fontId="2" fillId="0" borderId="31" xfId="2" applyFont="1" applyFill="1" applyBorder="1" applyAlignment="1">
      <alignment horizontal="distributed" vertical="center"/>
    </xf>
    <xf numFmtId="176" fontId="2" fillId="0" borderId="99" xfId="2" quotePrefix="1" applyNumberFormat="1" applyFont="1" applyFill="1" applyBorder="1">
      <alignment vertical="center"/>
    </xf>
    <xf numFmtId="0" fontId="2" fillId="0" borderId="100" xfId="2" applyFont="1" applyFill="1" applyBorder="1">
      <alignment vertical="center"/>
    </xf>
    <xf numFmtId="0" fontId="2" fillId="0" borderId="101" xfId="2" applyFont="1" applyFill="1" applyBorder="1">
      <alignment vertical="center"/>
    </xf>
    <xf numFmtId="0" fontId="2" fillId="0" borderId="33" xfId="2" applyFont="1" applyFill="1" applyBorder="1" applyAlignment="1">
      <alignment horizontal="distributed" vertical="center"/>
    </xf>
    <xf numFmtId="0" fontId="12" fillId="0" borderId="32" xfId="2" applyFont="1" applyFill="1" applyBorder="1" applyAlignment="1">
      <alignment horizontal="distributed" vertical="center"/>
    </xf>
    <xf numFmtId="0" fontId="12" fillId="0" borderId="2" xfId="2" applyFont="1" applyFill="1" applyBorder="1" applyAlignment="1">
      <alignment horizontal="distributed" vertical="center"/>
    </xf>
    <xf numFmtId="0" fontId="12" fillId="0" borderId="42" xfId="2" applyFont="1" applyFill="1" applyBorder="1" applyAlignment="1">
      <alignment horizontal="distributed" vertical="center"/>
    </xf>
    <xf numFmtId="0" fontId="12" fillId="0" borderId="43" xfId="2" applyFont="1" applyFill="1" applyBorder="1" applyAlignment="1">
      <alignment horizontal="distributed" vertical="center"/>
    </xf>
    <xf numFmtId="176" fontId="2" fillId="0" borderId="68" xfId="2" applyNumberFormat="1" applyFont="1" applyFill="1" applyBorder="1">
      <alignment vertical="center"/>
    </xf>
    <xf numFmtId="0" fontId="2" fillId="0" borderId="82" xfId="2" applyFont="1" applyFill="1" applyBorder="1">
      <alignment vertical="center"/>
    </xf>
    <xf numFmtId="177" fontId="2" fillId="0" borderId="68" xfId="2" applyNumberFormat="1" applyFont="1" applyFill="1" applyBorder="1">
      <alignment vertical="center"/>
    </xf>
    <xf numFmtId="177" fontId="2" fillId="0" borderId="68" xfId="2" applyNumberFormat="1" applyFont="1" applyFill="1" applyBorder="1" applyAlignment="1">
      <alignment horizontal="right" vertical="center"/>
    </xf>
    <xf numFmtId="0" fontId="2" fillId="0" borderId="82" xfId="2" applyFont="1" applyFill="1" applyBorder="1" applyAlignment="1">
      <alignment horizontal="right" vertical="center"/>
    </xf>
    <xf numFmtId="176" fontId="2" fillId="0" borderId="24" xfId="2" applyNumberFormat="1" applyFont="1" applyFill="1" applyBorder="1">
      <alignment vertical="center"/>
    </xf>
    <xf numFmtId="0" fontId="2" fillId="0" borderId="1" xfId="2" applyFont="1" applyFill="1" applyBorder="1">
      <alignment vertical="center"/>
    </xf>
    <xf numFmtId="0" fontId="2" fillId="0" borderId="2" xfId="2" applyFont="1" applyFill="1" applyBorder="1">
      <alignment vertical="center"/>
    </xf>
    <xf numFmtId="0" fontId="2" fillId="0" borderId="44" xfId="2" applyFont="1" applyFill="1" applyBorder="1">
      <alignment vertical="center"/>
    </xf>
    <xf numFmtId="0" fontId="2" fillId="0" borderId="7" xfId="2" applyFont="1" applyFill="1" applyBorder="1">
      <alignment vertical="center"/>
    </xf>
    <xf numFmtId="0" fontId="2" fillId="0" borderId="43" xfId="2" applyFont="1" applyFill="1" applyBorder="1">
      <alignment vertical="center"/>
    </xf>
    <xf numFmtId="177" fontId="2" fillId="0" borderId="111" xfId="2" applyNumberFormat="1" applyFont="1" applyFill="1" applyBorder="1">
      <alignment vertical="center"/>
    </xf>
    <xf numFmtId="0" fontId="2" fillId="0" borderId="112" xfId="2" applyFont="1" applyFill="1" applyBorder="1">
      <alignment vertical="center"/>
    </xf>
    <xf numFmtId="176" fontId="2" fillId="0" borderId="16" xfId="2" applyNumberFormat="1" applyFont="1" applyFill="1" applyBorder="1">
      <alignment vertical="center"/>
    </xf>
    <xf numFmtId="0" fontId="2" fillId="0" borderId="15" xfId="2" applyFont="1" applyFill="1" applyBorder="1">
      <alignment vertical="center"/>
    </xf>
    <xf numFmtId="0" fontId="2" fillId="0" borderId="54" xfId="2" applyFont="1" applyFill="1" applyBorder="1">
      <alignment vertical="center"/>
    </xf>
    <xf numFmtId="0" fontId="10" fillId="0" borderId="29" xfId="2" applyFont="1" applyFill="1" applyBorder="1" applyAlignment="1">
      <alignment horizontal="distributed" vertical="center"/>
    </xf>
    <xf numFmtId="0" fontId="2" fillId="0" borderId="6" xfId="2" applyFont="1" applyFill="1" applyBorder="1" applyAlignment="1">
      <alignment horizontal="distributed" vertical="center"/>
    </xf>
    <xf numFmtId="0" fontId="2" fillId="0" borderId="14" xfId="2" applyFont="1" applyFill="1" applyBorder="1" applyAlignment="1">
      <alignment horizontal="distributed" vertical="center"/>
    </xf>
    <xf numFmtId="0" fontId="2" fillId="0" borderId="54" xfId="2" applyFont="1" applyFill="1" applyBorder="1" applyAlignment="1">
      <alignment horizontal="distributed" vertical="center"/>
    </xf>
    <xf numFmtId="0" fontId="15" fillId="0" borderId="92" xfId="2" applyFont="1" applyFill="1" applyBorder="1" applyAlignment="1">
      <alignment horizontal="distributed" vertical="center" wrapText="1" justifyLastLine="1"/>
    </xf>
    <xf numFmtId="0" fontId="15" fillId="0" borderId="93" xfId="2" applyFont="1" applyFill="1" applyBorder="1" applyAlignment="1">
      <alignment horizontal="distributed" vertical="center" wrapText="1" justifyLastLine="1"/>
    </xf>
    <xf numFmtId="0" fontId="15" fillId="0" borderId="94" xfId="2" applyFont="1" applyFill="1" applyBorder="1" applyAlignment="1">
      <alignment horizontal="distributed" vertical="center" wrapText="1" justifyLastLine="1"/>
    </xf>
    <xf numFmtId="0" fontId="2" fillId="0" borderId="1" xfId="2" applyFont="1" applyFill="1" applyBorder="1" applyAlignment="1">
      <alignment horizontal="distributed" vertical="center"/>
    </xf>
    <xf numFmtId="0" fontId="2" fillId="0" borderId="4" xfId="2" applyFont="1" applyFill="1" applyBorder="1" applyAlignment="1">
      <alignment horizontal="distributed" vertical="center"/>
    </xf>
    <xf numFmtId="0" fontId="2" fillId="0" borderId="24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10" fillId="0" borderId="68" xfId="2" applyFont="1" applyFill="1" applyBorder="1" applyAlignment="1">
      <alignment horizontal="distributed" vertical="center"/>
    </xf>
    <xf numFmtId="0" fontId="2" fillId="0" borderId="71" xfId="2" applyFont="1" applyFill="1" applyBorder="1" applyAlignment="1">
      <alignment horizontal="distributed" vertical="center"/>
    </xf>
    <xf numFmtId="0" fontId="10" fillId="0" borderId="24" xfId="2" applyFont="1" applyFill="1" applyBorder="1" applyAlignment="1">
      <alignment horizontal="distributed" vertical="center"/>
    </xf>
    <xf numFmtId="0" fontId="2" fillId="0" borderId="3" xfId="2" applyFont="1" applyFill="1" applyBorder="1" applyAlignment="1">
      <alignment horizontal="distributed" vertical="center"/>
    </xf>
    <xf numFmtId="0" fontId="2" fillId="0" borderId="56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/>
    </xf>
    <xf numFmtId="0" fontId="2" fillId="0" borderId="16" xfId="2" applyFont="1" applyFill="1" applyBorder="1" applyAlignment="1">
      <alignment horizontal="distributed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/>
    </xf>
    <xf numFmtId="0" fontId="2" fillId="0" borderId="57" xfId="2" applyFont="1" applyFill="1" applyBorder="1" applyAlignment="1">
      <alignment horizontal="center" vertical="center"/>
    </xf>
    <xf numFmtId="178" fontId="2" fillId="0" borderId="87" xfId="2" applyNumberFormat="1" applyFont="1" applyFill="1" applyBorder="1">
      <alignment vertical="center"/>
    </xf>
    <xf numFmtId="178" fontId="2" fillId="0" borderId="88" xfId="2" applyNumberFormat="1" applyFont="1" applyFill="1" applyBorder="1">
      <alignment vertical="center"/>
    </xf>
    <xf numFmtId="178" fontId="2" fillId="0" borderId="89" xfId="2" applyNumberFormat="1" applyFont="1" applyFill="1" applyBorder="1">
      <alignment vertical="center"/>
    </xf>
    <xf numFmtId="178" fontId="2" fillId="0" borderId="90" xfId="2" applyNumberFormat="1" applyFont="1" applyFill="1" applyBorder="1">
      <alignment vertical="center"/>
    </xf>
    <xf numFmtId="178" fontId="2" fillId="0" borderId="91" xfId="2" applyNumberFormat="1" applyFont="1" applyFill="1" applyBorder="1">
      <alignment vertical="center"/>
    </xf>
    <xf numFmtId="176" fontId="2" fillId="0" borderId="54" xfId="2" applyNumberFormat="1" applyFont="1" applyFill="1" applyBorder="1">
      <alignment vertical="center"/>
    </xf>
    <xf numFmtId="177" fontId="2" fillId="0" borderId="16" xfId="2" applyNumberFormat="1" applyFont="1" applyFill="1" applyBorder="1" applyAlignment="1">
      <alignment horizontal="right" vertical="center"/>
    </xf>
    <xf numFmtId="177" fontId="2" fillId="0" borderId="57" xfId="2" applyNumberFormat="1" applyFont="1" applyFill="1" applyBorder="1" applyAlignment="1">
      <alignment horizontal="right" vertical="center"/>
    </xf>
    <xf numFmtId="0" fontId="15" fillId="0" borderId="56" xfId="2" applyFont="1" applyFill="1" applyBorder="1" applyAlignment="1">
      <alignment horizontal="distributed" vertical="center" justifyLastLine="1"/>
    </xf>
    <xf numFmtId="0" fontId="15" fillId="0" borderId="15" xfId="2" applyFont="1" applyFill="1" applyBorder="1" applyAlignment="1">
      <alignment horizontal="distributed" vertical="center" justifyLastLine="1"/>
    </xf>
    <xf numFmtId="0" fontId="15" fillId="0" borderId="57" xfId="2" applyFont="1" applyFill="1" applyBorder="1" applyAlignment="1">
      <alignment horizontal="distributed" vertical="center" justifyLastLine="1"/>
    </xf>
    <xf numFmtId="176" fontId="2" fillId="0" borderId="29" xfId="2" applyNumberFormat="1" applyFont="1" applyFill="1" applyBorder="1">
      <alignment vertical="center"/>
    </xf>
    <xf numFmtId="0" fontId="2" fillId="0" borderId="4" xfId="2" applyFont="1" applyFill="1" applyBorder="1">
      <alignment vertical="center"/>
    </xf>
    <xf numFmtId="0" fontId="7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distributed" vertical="center"/>
    </xf>
    <xf numFmtId="0" fontId="2" fillId="0" borderId="57" xfId="2" applyFont="1" applyFill="1" applyBorder="1" applyAlignment="1">
      <alignment horizontal="distributed" vertical="center"/>
    </xf>
    <xf numFmtId="0" fontId="2" fillId="0" borderId="14" xfId="1" applyFont="1" applyFill="1" applyBorder="1" applyAlignment="1">
      <alignment horizontal="distributed" vertical="center" wrapText="1" shrinkToFit="1"/>
    </xf>
    <xf numFmtId="0" fontId="2" fillId="0" borderId="54" xfId="1" applyFont="1" applyFill="1" applyBorder="1" applyAlignment="1">
      <alignment horizontal="distributed" vertical="center" wrapText="1" shrinkToFit="1"/>
    </xf>
    <xf numFmtId="176" fontId="2" fillId="0" borderId="23" xfId="1" applyNumberFormat="1" applyFont="1" applyFill="1" applyBorder="1" applyAlignment="1">
      <alignment horizontal="right"/>
    </xf>
    <xf numFmtId="0" fontId="2" fillId="0" borderId="0" xfId="1" applyFont="1" applyFill="1" applyAlignment="1">
      <alignment horizontal="right"/>
    </xf>
    <xf numFmtId="0" fontId="12" fillId="0" borderId="72" xfId="1" applyFont="1" applyFill="1" applyBorder="1" applyAlignment="1">
      <alignment horizontal="distributed" vertical="center" wrapText="1" shrinkToFit="1"/>
    </xf>
    <xf numFmtId="0" fontId="12" fillId="0" borderId="73" xfId="1" applyFont="1" applyFill="1" applyBorder="1" applyAlignment="1">
      <alignment horizontal="distributed" vertical="center" wrapText="1" shrinkToFit="1"/>
    </xf>
    <xf numFmtId="0" fontId="12" fillId="0" borderId="83" xfId="2" applyFont="1" applyFill="1" applyBorder="1" applyAlignment="1">
      <alignment horizontal="distributed" vertical="center"/>
    </xf>
    <xf numFmtId="0" fontId="2" fillId="0" borderId="17" xfId="2" applyFont="1" applyFill="1" applyBorder="1" applyAlignment="1">
      <alignment horizontal="distributed" vertical="center"/>
    </xf>
    <xf numFmtId="0" fontId="2" fillId="0" borderId="73" xfId="2" applyFont="1" applyFill="1" applyBorder="1" applyAlignment="1">
      <alignment horizontal="distributed" vertical="center"/>
    </xf>
    <xf numFmtId="176" fontId="2" fillId="0" borderId="18" xfId="2" applyNumberFormat="1" applyFont="1" applyFill="1" applyBorder="1">
      <alignment vertical="center"/>
    </xf>
    <xf numFmtId="0" fontId="2" fillId="0" borderId="73" xfId="2" applyFont="1" applyFill="1" applyBorder="1">
      <alignment vertical="center"/>
    </xf>
    <xf numFmtId="177" fontId="2" fillId="0" borderId="18" xfId="2" applyNumberFormat="1" applyFont="1" applyFill="1" applyBorder="1" applyAlignment="1">
      <alignment horizontal="right" vertical="center"/>
    </xf>
    <xf numFmtId="177" fontId="2" fillId="0" borderId="73" xfId="2" applyNumberFormat="1" applyFont="1" applyFill="1" applyBorder="1" applyAlignment="1">
      <alignment horizontal="right" vertical="center"/>
    </xf>
    <xf numFmtId="38" fontId="2" fillId="0" borderId="44" xfId="1" applyNumberFormat="1" applyFont="1" applyFill="1" applyBorder="1"/>
    <xf numFmtId="38" fontId="2" fillId="0" borderId="7" xfId="1" applyNumberFormat="1" applyFont="1" applyFill="1" applyBorder="1"/>
    <xf numFmtId="0" fontId="2" fillId="0" borderId="56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54" xfId="1" applyFont="1" applyFill="1" applyBorder="1" applyAlignment="1">
      <alignment horizontal="distributed" vertical="center"/>
    </xf>
    <xf numFmtId="177" fontId="2" fillId="0" borderId="54" xfId="2" applyNumberFormat="1" applyFont="1" applyFill="1" applyBorder="1" applyAlignment="1">
      <alignment horizontal="right" vertical="center"/>
    </xf>
    <xf numFmtId="177" fontId="2" fillId="0" borderId="23" xfId="2" applyNumberFormat="1" applyFont="1" applyFill="1" applyBorder="1" applyAlignment="1">
      <alignment horizontal="right" vertical="top"/>
    </xf>
    <xf numFmtId="177" fontId="2" fillId="0" borderId="0" xfId="2" applyNumberFormat="1" applyFont="1" applyFill="1" applyAlignment="1">
      <alignment horizontal="right" vertical="top"/>
    </xf>
    <xf numFmtId="176" fontId="2" fillId="0" borderId="23" xfId="2" applyNumberFormat="1" applyFont="1" applyFill="1" applyBorder="1" applyAlignment="1">
      <alignment horizontal="right"/>
    </xf>
    <xf numFmtId="176" fontId="2" fillId="0" borderId="0" xfId="2" applyNumberFormat="1" applyFont="1" applyFill="1" applyAlignment="1">
      <alignment horizontal="right"/>
    </xf>
    <xf numFmtId="0" fontId="9" fillId="0" borderId="23" xfId="2" quotePrefix="1" applyFont="1" applyFill="1" applyBorder="1" applyAlignment="1">
      <alignment horizontal="left" vertical="top" wrapText="1"/>
    </xf>
    <xf numFmtId="0" fontId="9" fillId="0" borderId="0" xfId="2" quotePrefix="1" applyFont="1" applyFill="1" applyAlignment="1">
      <alignment horizontal="left" vertical="top" wrapText="1"/>
    </xf>
    <xf numFmtId="0" fontId="9" fillId="0" borderId="8" xfId="2" quotePrefix="1" applyFont="1" applyFill="1" applyBorder="1" applyAlignment="1">
      <alignment horizontal="left" vertical="top" wrapText="1"/>
    </xf>
    <xf numFmtId="0" fontId="10" fillId="0" borderId="56" xfId="1" applyFont="1" applyFill="1" applyBorder="1" applyAlignment="1">
      <alignment horizontal="distributed" vertical="center"/>
    </xf>
    <xf numFmtId="0" fontId="10" fillId="0" borderId="15" xfId="1" applyFont="1" applyFill="1" applyBorder="1" applyAlignment="1">
      <alignment horizontal="distributed" vertical="center"/>
    </xf>
    <xf numFmtId="0" fontId="10" fillId="0" borderId="54" xfId="1" applyFont="1" applyFill="1" applyBorder="1" applyAlignment="1">
      <alignment horizontal="distributed" vertical="center"/>
    </xf>
    <xf numFmtId="176" fontId="2" fillId="0" borderId="34" xfId="2" applyNumberFormat="1" applyFont="1" applyFill="1" applyBorder="1" applyAlignment="1">
      <alignment horizontal="center" vertical="center"/>
    </xf>
    <xf numFmtId="176" fontId="2" fillId="0" borderId="39" xfId="2" applyNumberFormat="1" applyFont="1" applyFill="1" applyBorder="1" applyAlignment="1">
      <alignment horizontal="center" vertical="center"/>
    </xf>
    <xf numFmtId="176" fontId="2" fillId="0" borderId="41" xfId="2" applyNumberFormat="1" applyFont="1" applyFill="1" applyBorder="1" applyAlignment="1">
      <alignment horizontal="center" vertical="center"/>
    </xf>
    <xf numFmtId="176" fontId="2" fillId="0" borderId="36" xfId="2" applyNumberFormat="1" applyFont="1" applyFill="1" applyBorder="1" applyAlignment="1">
      <alignment horizontal="center" vertical="center"/>
    </xf>
    <xf numFmtId="176" fontId="2" fillId="0" borderId="80" xfId="2" applyNumberFormat="1" applyFont="1" applyFill="1" applyBorder="1" applyAlignment="1">
      <alignment horizontal="center" vertical="center"/>
    </xf>
    <xf numFmtId="176" fontId="2" fillId="0" borderId="81" xfId="2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 shrinkToFit="1"/>
    </xf>
    <xf numFmtId="0" fontId="2" fillId="0" borderId="54" xfId="1" applyFont="1" applyFill="1" applyBorder="1" applyAlignment="1">
      <alignment horizontal="distributed" vertical="center" shrinkToFit="1"/>
    </xf>
    <xf numFmtId="177" fontId="2" fillId="0" borderId="29" xfId="2" applyNumberFormat="1" applyFont="1" applyFill="1" applyBorder="1" applyAlignment="1">
      <alignment horizontal="right" vertical="center"/>
    </xf>
    <xf numFmtId="177" fontId="2" fillId="0" borderId="5" xfId="2" applyNumberFormat="1" applyFont="1" applyFill="1" applyBorder="1" applyAlignment="1">
      <alignment horizontal="right" vertical="center"/>
    </xf>
    <xf numFmtId="0" fontId="2" fillId="0" borderId="107" xfId="1" applyFont="1" applyFill="1" applyBorder="1" applyAlignment="1">
      <alignment horizontal="center" vertical="center"/>
    </xf>
    <xf numFmtId="0" fontId="2" fillId="0" borderId="108" xfId="1" applyFont="1" applyFill="1" applyBorder="1" applyAlignment="1">
      <alignment horizontal="center" vertical="center"/>
    </xf>
    <xf numFmtId="0" fontId="2" fillId="0" borderId="109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0" fontId="2" fillId="0" borderId="54" xfId="1" applyFont="1" applyFill="1" applyBorder="1" applyAlignment="1">
      <alignment vertical="center"/>
    </xf>
    <xf numFmtId="0" fontId="2" fillId="0" borderId="16" xfId="1" applyFont="1" applyFill="1" applyBorder="1" applyAlignment="1">
      <alignment vertical="center"/>
    </xf>
    <xf numFmtId="0" fontId="10" fillId="0" borderId="24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0" fontId="2" fillId="0" borderId="28" xfId="1" applyFont="1" applyFill="1" applyBorder="1" applyAlignment="1">
      <alignment horizontal="distributed" vertical="center" wrapText="1" shrinkToFit="1"/>
    </xf>
    <xf numFmtId="0" fontId="2" fillId="0" borderId="5" xfId="1" applyFont="1" applyFill="1" applyBorder="1" applyAlignment="1">
      <alignment horizontal="distributed" vertical="center" wrapText="1" shrinkToFit="1"/>
    </xf>
    <xf numFmtId="0" fontId="2" fillId="0" borderId="31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distributed" vertical="center"/>
    </xf>
    <xf numFmtId="0" fontId="2" fillId="0" borderId="5" xfId="1" applyFont="1" applyFill="1" applyBorder="1" applyAlignment="1">
      <alignment horizontal="distributed" vertical="center"/>
    </xf>
    <xf numFmtId="176" fontId="2" fillId="0" borderId="5" xfId="2" applyNumberFormat="1" applyFont="1" applyFill="1" applyBorder="1">
      <alignment vertical="center"/>
    </xf>
    <xf numFmtId="0" fontId="5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distributed" vertical="center"/>
    </xf>
    <xf numFmtId="0" fontId="2" fillId="0" borderId="16" xfId="1" applyFont="1" applyFill="1" applyBorder="1" applyAlignment="1">
      <alignment horizontal="distributed" vertical="center"/>
    </xf>
  </cellXfs>
  <cellStyles count="3">
    <cellStyle name="標準" xfId="0" builtinId="0"/>
    <cellStyle name="標準 2" xfId="1"/>
    <cellStyle name="標準 3" xfId="2"/>
  </cellStyles>
  <dxfs count="8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6651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289560</xdr:colOff>
      <xdr:row>174</xdr:row>
      <xdr:rowOff>137160</xdr:rowOff>
    </xdr:to>
    <xdr:sp macro="" textlink="">
      <xdr:nvSpPr>
        <xdr:cNvPr id="485378" name="Line 1"/>
        <xdr:cNvSpPr>
          <a:spLocks noChangeShapeType="1"/>
        </xdr:cNvSpPr>
      </xdr:nvSpPr>
      <xdr:spPr bwMode="auto">
        <a:xfrm flipV="1">
          <a:off x="22158960" y="35463480"/>
          <a:ext cx="148590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5"/>
    <pageSetUpPr fitToPage="1"/>
  </sheetPr>
  <dimension ref="A1:AN58"/>
  <sheetViews>
    <sheetView tabSelected="1" view="pageBreakPreview" zoomScale="85" zoomScaleNormal="75" zoomScaleSheetLayoutView="85" workbookViewId="0">
      <selection activeCell="G12" sqref="G12:K13"/>
    </sheetView>
  </sheetViews>
  <sheetFormatPr defaultColWidth="7.109375" defaultRowHeight="13.2" x14ac:dyDescent="0.2"/>
  <cols>
    <col min="1" max="1" width="1.77734375" style="117" customWidth="1"/>
    <col min="2" max="2" width="2.88671875" style="117" customWidth="1"/>
    <col min="3" max="3" width="1.21875" style="117" customWidth="1"/>
    <col min="4" max="4" width="10.5546875" style="117" customWidth="1"/>
    <col min="5" max="5" width="5.109375" style="117" customWidth="1"/>
    <col min="6" max="6" width="3.33203125" style="117" customWidth="1"/>
    <col min="7" max="7" width="2.21875" style="117" customWidth="1"/>
    <col min="8" max="9" width="4" style="117" customWidth="1"/>
    <col min="10" max="10" width="6.21875" style="117" customWidth="1"/>
    <col min="11" max="11" width="2.21875" style="117" customWidth="1"/>
    <col min="12" max="12" width="4" style="117" customWidth="1"/>
    <col min="13" max="13" width="3" style="117" customWidth="1"/>
    <col min="14" max="14" width="2.33203125" style="117" customWidth="1"/>
    <col min="15" max="15" width="7.109375" style="117" customWidth="1"/>
    <col min="16" max="16" width="2.21875" style="117" customWidth="1"/>
    <col min="17" max="17" width="6.109375" style="117" customWidth="1"/>
    <col min="18" max="18" width="5.109375" style="117" customWidth="1"/>
    <col min="19" max="19" width="2.88671875" style="117" customWidth="1"/>
    <col min="20" max="20" width="6.109375" style="117" customWidth="1"/>
    <col min="21" max="21" width="4" style="117" customWidth="1"/>
    <col min="22" max="22" width="2.88671875" style="117" customWidth="1"/>
    <col min="23" max="23" width="1.88671875" style="117" customWidth="1"/>
    <col min="24" max="24" width="4.33203125" style="117" customWidth="1"/>
    <col min="25" max="25" width="4.88671875" style="117" customWidth="1"/>
    <col min="26" max="26" width="4.6640625" style="117" customWidth="1"/>
    <col min="27" max="27" width="7.109375" style="117" customWidth="1"/>
    <col min="28" max="28" width="3.44140625" style="117" customWidth="1"/>
    <col min="29" max="31" width="3" style="117" customWidth="1"/>
    <col min="32" max="32" width="0.109375" style="117" customWidth="1"/>
    <col min="33" max="33" width="7.88671875" style="117" customWidth="1"/>
    <col min="34" max="34" width="2.21875" style="117" customWidth="1"/>
    <col min="35" max="35" width="10.6640625" style="117" customWidth="1"/>
    <col min="36" max="36" width="2.21875" style="117" customWidth="1"/>
    <col min="37" max="37" width="2.77734375" style="117" customWidth="1"/>
    <col min="38" max="38" width="1.21875" style="118" customWidth="1"/>
    <col min="39" max="39" width="11.21875" style="118" bestFit="1" customWidth="1"/>
    <col min="40" max="16384" width="7.109375" style="118"/>
  </cols>
  <sheetData>
    <row r="1" spans="1:38" ht="15" customHeight="1" x14ac:dyDescent="0.2"/>
    <row r="2" spans="1:38" s="12" customFormat="1" ht="25.5" customHeight="1" x14ac:dyDescent="0.3">
      <c r="A2" s="10"/>
      <c r="B2" s="505" t="s">
        <v>115</v>
      </c>
      <c r="C2" s="505"/>
      <c r="D2" s="505"/>
      <c r="E2" s="50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8" ht="19.5" customHeight="1" thickBot="1" x14ac:dyDescent="0.25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</row>
    <row r="4" spans="1:38" s="15" customFormat="1" ht="26.25" customHeight="1" x14ac:dyDescent="0.2">
      <c r="A4" s="13"/>
      <c r="B4" s="483" t="s">
        <v>116</v>
      </c>
      <c r="C4" s="484"/>
      <c r="D4" s="484"/>
      <c r="E4" s="484"/>
      <c r="F4" s="484"/>
      <c r="G4" s="484"/>
      <c r="H4" s="484"/>
      <c r="I4" s="485"/>
      <c r="J4" s="486" t="s">
        <v>117</v>
      </c>
      <c r="K4" s="484"/>
      <c r="L4" s="484"/>
      <c r="M4" s="484"/>
      <c r="N4" s="485"/>
      <c r="O4" s="486" t="s">
        <v>118</v>
      </c>
      <c r="P4" s="484"/>
      <c r="Q4" s="484"/>
      <c r="R4" s="484"/>
      <c r="S4" s="484"/>
      <c r="T4" s="484"/>
      <c r="U4" s="485"/>
      <c r="V4" s="486" t="s">
        <v>119</v>
      </c>
      <c r="W4" s="484"/>
      <c r="X4" s="484"/>
      <c r="Y4" s="484"/>
      <c r="Z4" s="484"/>
      <c r="AA4" s="484"/>
      <c r="AB4" s="485"/>
      <c r="AC4" s="486" t="s">
        <v>120</v>
      </c>
      <c r="AD4" s="484"/>
      <c r="AE4" s="484"/>
      <c r="AF4" s="484"/>
      <c r="AG4" s="484"/>
      <c r="AH4" s="484"/>
      <c r="AI4" s="484"/>
      <c r="AJ4" s="484"/>
      <c r="AK4" s="506"/>
      <c r="AL4" s="14"/>
    </row>
    <row r="5" spans="1:38" s="126" customFormat="1" ht="28.5" customHeight="1" x14ac:dyDescent="0.2">
      <c r="A5" s="120"/>
      <c r="B5" s="16" t="s">
        <v>121</v>
      </c>
      <c r="C5" s="121"/>
      <c r="D5" s="122"/>
      <c r="E5" s="289">
        <v>243883</v>
      </c>
      <c r="F5" s="289"/>
      <c r="G5" s="289"/>
      <c r="H5" s="289"/>
      <c r="I5" s="123" t="s">
        <v>122</v>
      </c>
      <c r="J5" s="500">
        <v>15.11</v>
      </c>
      <c r="K5" s="501"/>
      <c r="L5" s="501"/>
      <c r="M5" s="501"/>
      <c r="N5" s="124" t="s">
        <v>123</v>
      </c>
      <c r="O5" s="502">
        <v>16140.5</v>
      </c>
      <c r="P5" s="497"/>
      <c r="Q5" s="497"/>
      <c r="R5" s="497"/>
      <c r="S5" s="497"/>
      <c r="T5" s="497"/>
      <c r="U5" s="123" t="s">
        <v>122</v>
      </c>
      <c r="V5" s="502">
        <v>243883</v>
      </c>
      <c r="W5" s="497"/>
      <c r="X5" s="497"/>
      <c r="Y5" s="497"/>
      <c r="Z5" s="497"/>
      <c r="AA5" s="497"/>
      <c r="AB5" s="125" t="s">
        <v>122</v>
      </c>
      <c r="AC5" s="503" t="s">
        <v>194</v>
      </c>
      <c r="AD5" s="504"/>
      <c r="AE5" s="504"/>
      <c r="AF5" s="504"/>
      <c r="AG5" s="497">
        <v>228906</v>
      </c>
      <c r="AH5" s="497"/>
      <c r="AI5" s="497"/>
      <c r="AJ5" s="489" t="s">
        <v>122</v>
      </c>
      <c r="AK5" s="490"/>
    </row>
    <row r="6" spans="1:38" s="126" customFormat="1" ht="28.5" customHeight="1" thickBot="1" x14ac:dyDescent="0.25">
      <c r="A6" s="120"/>
      <c r="B6" s="16" t="s">
        <v>124</v>
      </c>
      <c r="C6" s="121"/>
      <c r="D6" s="127"/>
      <c r="E6" s="261">
        <v>224533</v>
      </c>
      <c r="F6" s="261"/>
      <c r="G6" s="261"/>
      <c r="H6" s="261"/>
      <c r="I6" s="128" t="s">
        <v>122</v>
      </c>
      <c r="J6" s="491">
        <v>15.11</v>
      </c>
      <c r="K6" s="492"/>
      <c r="L6" s="492"/>
      <c r="M6" s="492"/>
      <c r="N6" s="129" t="s">
        <v>123</v>
      </c>
      <c r="O6" s="493">
        <v>14860</v>
      </c>
      <c r="P6" s="494"/>
      <c r="Q6" s="494"/>
      <c r="R6" s="494"/>
      <c r="S6" s="494"/>
      <c r="T6" s="494"/>
      <c r="U6" s="128" t="s">
        <v>122</v>
      </c>
      <c r="V6" s="493">
        <v>224533</v>
      </c>
      <c r="W6" s="494"/>
      <c r="X6" s="494"/>
      <c r="Y6" s="494"/>
      <c r="Z6" s="494"/>
      <c r="AA6" s="494"/>
      <c r="AB6" s="130" t="s">
        <v>122</v>
      </c>
      <c r="AC6" s="495" t="s">
        <v>195</v>
      </c>
      <c r="AD6" s="496"/>
      <c r="AE6" s="496"/>
      <c r="AF6" s="496"/>
      <c r="AG6" s="497">
        <v>230291</v>
      </c>
      <c r="AH6" s="497"/>
      <c r="AI6" s="497"/>
      <c r="AJ6" s="498" t="s">
        <v>122</v>
      </c>
      <c r="AK6" s="499"/>
    </row>
    <row r="7" spans="1:38" s="126" customFormat="1" ht="8.1" customHeight="1" thickBot="1" x14ac:dyDescent="0.25">
      <c r="A7" s="128"/>
      <c r="B7" s="17"/>
      <c r="C7" s="17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2"/>
      <c r="R7" s="132"/>
      <c r="S7" s="132"/>
      <c r="T7" s="132"/>
      <c r="U7" s="131"/>
      <c r="V7" s="131"/>
      <c r="W7" s="131"/>
      <c r="X7" s="131"/>
      <c r="Y7" s="131"/>
      <c r="Z7" s="131"/>
      <c r="AA7" s="131"/>
      <c r="AB7" s="131"/>
      <c r="AC7" s="131"/>
      <c r="AD7" s="132"/>
      <c r="AE7" s="132"/>
      <c r="AF7" s="18"/>
      <c r="AG7" s="17"/>
      <c r="AH7" s="131"/>
      <c r="AI7" s="131"/>
      <c r="AJ7" s="131"/>
      <c r="AK7" s="131"/>
    </row>
    <row r="8" spans="1:38" s="20" customFormat="1" ht="26.25" customHeight="1" x14ac:dyDescent="0.2">
      <c r="A8" s="19"/>
      <c r="B8" s="483" t="s">
        <v>5</v>
      </c>
      <c r="C8" s="484"/>
      <c r="D8" s="484"/>
      <c r="E8" s="484"/>
      <c r="F8" s="485"/>
      <c r="G8" s="486" t="s">
        <v>196</v>
      </c>
      <c r="H8" s="484"/>
      <c r="I8" s="484"/>
      <c r="J8" s="484"/>
      <c r="K8" s="484"/>
      <c r="L8" s="484"/>
      <c r="M8" s="485"/>
      <c r="N8" s="477" t="s">
        <v>197</v>
      </c>
      <c r="O8" s="478"/>
      <c r="P8" s="478"/>
      <c r="Q8" s="478"/>
      <c r="R8" s="479"/>
      <c r="S8" s="477" t="s">
        <v>125</v>
      </c>
      <c r="T8" s="487"/>
      <c r="U8" s="488" t="s">
        <v>126</v>
      </c>
      <c r="V8" s="484"/>
      <c r="W8" s="484"/>
      <c r="X8" s="484"/>
      <c r="Y8" s="485"/>
      <c r="Z8" s="486" t="s">
        <v>196</v>
      </c>
      <c r="AA8" s="484"/>
      <c r="AB8" s="484"/>
      <c r="AC8" s="484"/>
      <c r="AD8" s="484"/>
      <c r="AE8" s="484"/>
      <c r="AF8" s="485"/>
      <c r="AG8" s="477" t="s">
        <v>197</v>
      </c>
      <c r="AH8" s="478"/>
      <c r="AI8" s="478"/>
      <c r="AJ8" s="478"/>
      <c r="AK8" s="479"/>
      <c r="AL8" s="133"/>
    </row>
    <row r="9" spans="1:38" ht="14.25" customHeight="1" x14ac:dyDescent="0.2">
      <c r="A9" s="134"/>
      <c r="B9" s="21" t="s">
        <v>127</v>
      </c>
      <c r="C9" s="22"/>
      <c r="D9" s="23"/>
      <c r="E9" s="23"/>
      <c r="F9" s="24"/>
      <c r="G9" s="25"/>
      <c r="H9" s="24"/>
      <c r="I9" s="24"/>
      <c r="J9" s="24"/>
      <c r="K9" s="26"/>
      <c r="L9" s="26"/>
      <c r="M9" s="26" t="s">
        <v>12</v>
      </c>
      <c r="N9" s="27"/>
      <c r="O9" s="26"/>
      <c r="P9" s="26"/>
      <c r="Q9" s="26"/>
      <c r="R9" s="28" t="s">
        <v>14</v>
      </c>
      <c r="S9" s="27"/>
      <c r="T9" s="24" t="s">
        <v>13</v>
      </c>
      <c r="U9" s="29"/>
      <c r="V9" s="30"/>
      <c r="W9" s="31"/>
      <c r="X9" s="30"/>
      <c r="Y9" s="30"/>
      <c r="Z9" s="32"/>
      <c r="AA9" s="31"/>
      <c r="AB9" s="26"/>
      <c r="AC9" s="26"/>
      <c r="AD9" s="26"/>
      <c r="AE9" s="33" t="s">
        <v>14</v>
      </c>
      <c r="AF9" s="26"/>
      <c r="AG9" s="23"/>
      <c r="AH9" s="34"/>
      <c r="AI9" s="480" t="s">
        <v>14</v>
      </c>
      <c r="AJ9" s="480"/>
      <c r="AK9" s="481"/>
      <c r="AL9" s="135"/>
    </row>
    <row r="10" spans="1:38" ht="25.5" customHeight="1" x14ac:dyDescent="0.2">
      <c r="A10" s="134"/>
      <c r="B10" s="331" t="s">
        <v>128</v>
      </c>
      <c r="C10" s="332"/>
      <c r="D10" s="332"/>
      <c r="E10" s="332"/>
      <c r="F10" s="333" t="s">
        <v>129</v>
      </c>
      <c r="G10" s="299">
        <v>128300159</v>
      </c>
      <c r="H10" s="300"/>
      <c r="I10" s="300"/>
      <c r="J10" s="300"/>
      <c r="K10" s="300"/>
      <c r="L10" s="36"/>
      <c r="M10" s="37"/>
      <c r="N10" s="299">
        <v>134070098</v>
      </c>
      <c r="O10" s="300"/>
      <c r="P10" s="300"/>
      <c r="Q10" s="300"/>
      <c r="R10" s="38"/>
      <c r="S10" s="452">
        <f>IF(N10=0,IF(G10&gt;0,"皆増",0),IF(G10=0,"皆減",ROUND((G10-N10)/N10*100,1)))</f>
        <v>-4.3</v>
      </c>
      <c r="T10" s="453"/>
      <c r="U10" s="482" t="s">
        <v>130</v>
      </c>
      <c r="V10" s="332"/>
      <c r="W10" s="332"/>
      <c r="X10" s="332"/>
      <c r="Y10" s="333"/>
      <c r="Z10" s="299">
        <v>57107357</v>
      </c>
      <c r="AA10" s="300"/>
      <c r="AB10" s="300"/>
      <c r="AC10" s="300"/>
      <c r="AD10" s="39"/>
      <c r="AE10" s="40"/>
      <c r="AF10" s="299">
        <v>53656189</v>
      </c>
      <c r="AG10" s="300"/>
      <c r="AH10" s="300"/>
      <c r="AI10" s="300"/>
      <c r="AJ10" s="39"/>
      <c r="AK10" s="41"/>
    </row>
    <row r="11" spans="1:38" ht="25.5" customHeight="1" x14ac:dyDescent="0.2">
      <c r="A11" s="134"/>
      <c r="B11" s="277"/>
      <c r="C11" s="278"/>
      <c r="D11" s="278"/>
      <c r="E11" s="278"/>
      <c r="F11" s="279"/>
      <c r="G11" s="270"/>
      <c r="H11" s="271"/>
      <c r="I11" s="271"/>
      <c r="J11" s="271"/>
      <c r="K11" s="271"/>
      <c r="L11" s="44"/>
      <c r="M11" s="45"/>
      <c r="N11" s="270"/>
      <c r="O11" s="271"/>
      <c r="P11" s="271"/>
      <c r="Q11" s="271"/>
      <c r="R11" s="46"/>
      <c r="S11" s="454"/>
      <c r="T11" s="455"/>
      <c r="U11" s="476"/>
      <c r="V11" s="278"/>
      <c r="W11" s="278"/>
      <c r="X11" s="278"/>
      <c r="Y11" s="279"/>
      <c r="Z11" s="270"/>
      <c r="AA11" s="271"/>
      <c r="AB11" s="271"/>
      <c r="AC11" s="271"/>
      <c r="AD11" s="47"/>
      <c r="AE11" s="48"/>
      <c r="AF11" s="270"/>
      <c r="AG11" s="271"/>
      <c r="AH11" s="271"/>
      <c r="AI11" s="271"/>
      <c r="AJ11" s="47"/>
      <c r="AK11" s="49"/>
    </row>
    <row r="12" spans="1:38" ht="25.5" customHeight="1" x14ac:dyDescent="0.2">
      <c r="A12" s="134"/>
      <c r="B12" s="274" t="s">
        <v>131</v>
      </c>
      <c r="C12" s="275"/>
      <c r="D12" s="275"/>
      <c r="E12" s="275"/>
      <c r="F12" s="276" t="s">
        <v>132</v>
      </c>
      <c r="G12" s="243">
        <v>111888354</v>
      </c>
      <c r="H12" s="244"/>
      <c r="I12" s="244"/>
      <c r="J12" s="244"/>
      <c r="K12" s="244"/>
      <c r="L12" s="36"/>
      <c r="M12" s="37"/>
      <c r="N12" s="243">
        <v>125725902</v>
      </c>
      <c r="O12" s="244"/>
      <c r="P12" s="244"/>
      <c r="Q12" s="244"/>
      <c r="R12" s="38"/>
      <c r="S12" s="452">
        <f>IF(N12=0,IF(G12&gt;0,"皆増",0),IF(G12=0,"皆減",ROUND((G12-N12)/N12*100,1)))</f>
        <v>-11</v>
      </c>
      <c r="T12" s="453"/>
      <c r="U12" s="475" t="s">
        <v>133</v>
      </c>
      <c r="V12" s="275"/>
      <c r="W12" s="275"/>
      <c r="X12" s="275"/>
      <c r="Y12" s="276"/>
      <c r="Z12" s="299">
        <v>53440280</v>
      </c>
      <c r="AA12" s="300"/>
      <c r="AB12" s="300"/>
      <c r="AC12" s="300"/>
      <c r="AD12" s="51"/>
      <c r="AE12" s="52" t="s">
        <v>14</v>
      </c>
      <c r="AF12" s="299">
        <v>53430380</v>
      </c>
      <c r="AG12" s="300"/>
      <c r="AH12" s="300"/>
      <c r="AI12" s="300"/>
      <c r="AJ12" s="51"/>
      <c r="AK12" s="53" t="s">
        <v>14</v>
      </c>
      <c r="AL12" s="135"/>
    </row>
    <row r="13" spans="1:38" ht="25.5" customHeight="1" x14ac:dyDescent="0.2">
      <c r="A13" s="134"/>
      <c r="B13" s="277"/>
      <c r="C13" s="278"/>
      <c r="D13" s="278"/>
      <c r="E13" s="278"/>
      <c r="F13" s="279"/>
      <c r="G13" s="270"/>
      <c r="H13" s="271"/>
      <c r="I13" s="271"/>
      <c r="J13" s="271"/>
      <c r="K13" s="271"/>
      <c r="L13" s="44"/>
      <c r="M13" s="45"/>
      <c r="N13" s="270"/>
      <c r="O13" s="271"/>
      <c r="P13" s="271"/>
      <c r="Q13" s="271"/>
      <c r="R13" s="46"/>
      <c r="S13" s="454"/>
      <c r="T13" s="455"/>
      <c r="U13" s="476"/>
      <c r="V13" s="278"/>
      <c r="W13" s="278"/>
      <c r="X13" s="278"/>
      <c r="Y13" s="279"/>
      <c r="Z13" s="270"/>
      <c r="AA13" s="271"/>
      <c r="AB13" s="271"/>
      <c r="AC13" s="271"/>
      <c r="AD13" s="54"/>
      <c r="AE13" s="55"/>
      <c r="AF13" s="270"/>
      <c r="AG13" s="271"/>
      <c r="AH13" s="271"/>
      <c r="AI13" s="271"/>
      <c r="AJ13" s="54"/>
      <c r="AK13" s="56"/>
    </row>
    <row r="14" spans="1:38" ht="25.5" customHeight="1" x14ac:dyDescent="0.2">
      <c r="A14" s="134"/>
      <c r="B14" s="432" t="s">
        <v>134</v>
      </c>
      <c r="C14" s="433"/>
      <c r="D14" s="433"/>
      <c r="E14" s="433"/>
      <c r="F14" s="276" t="s">
        <v>135</v>
      </c>
      <c r="G14" s="243">
        <f>G10-G12</f>
        <v>16411805</v>
      </c>
      <c r="H14" s="244"/>
      <c r="I14" s="244"/>
      <c r="J14" s="244"/>
      <c r="K14" s="244"/>
      <c r="L14" s="36"/>
      <c r="M14" s="37"/>
      <c r="N14" s="243">
        <v>8344196</v>
      </c>
      <c r="O14" s="244"/>
      <c r="P14" s="244"/>
      <c r="Q14" s="244"/>
      <c r="R14" s="57"/>
      <c r="S14" s="452">
        <f>IF(N14=0,IF(G14&gt;0,"皆増",0),IF(G14=0,"皆減",ROUND((G14-N14)/N14*100,1)))</f>
        <v>96.7</v>
      </c>
      <c r="T14" s="453"/>
      <c r="U14" s="475" t="s">
        <v>136</v>
      </c>
      <c r="V14" s="275"/>
      <c r="W14" s="275"/>
      <c r="X14" s="275"/>
      <c r="Y14" s="276"/>
      <c r="Z14" s="299">
        <v>67982236</v>
      </c>
      <c r="AA14" s="300"/>
      <c r="AB14" s="300"/>
      <c r="AC14" s="300"/>
      <c r="AD14" s="58"/>
      <c r="AE14" s="52" t="s">
        <v>14</v>
      </c>
      <c r="AF14" s="299">
        <v>65345124</v>
      </c>
      <c r="AG14" s="300"/>
      <c r="AH14" s="300"/>
      <c r="AI14" s="300"/>
      <c r="AJ14" s="58"/>
      <c r="AK14" s="53" t="s">
        <v>14</v>
      </c>
      <c r="AL14" s="135"/>
    </row>
    <row r="15" spans="1:38" ht="25.5" customHeight="1" x14ac:dyDescent="0.2">
      <c r="A15" s="134"/>
      <c r="B15" s="472" t="s">
        <v>137</v>
      </c>
      <c r="C15" s="343"/>
      <c r="D15" s="343"/>
      <c r="E15" s="343"/>
      <c r="F15" s="279"/>
      <c r="G15" s="270"/>
      <c r="H15" s="271"/>
      <c r="I15" s="271"/>
      <c r="J15" s="271"/>
      <c r="K15" s="271"/>
      <c r="L15" s="44"/>
      <c r="M15" s="45"/>
      <c r="N15" s="270"/>
      <c r="O15" s="271"/>
      <c r="P15" s="271"/>
      <c r="Q15" s="271"/>
      <c r="R15" s="46"/>
      <c r="S15" s="454"/>
      <c r="T15" s="455"/>
      <c r="U15" s="476"/>
      <c r="V15" s="278"/>
      <c r="W15" s="278"/>
      <c r="X15" s="278"/>
      <c r="Y15" s="279"/>
      <c r="Z15" s="270"/>
      <c r="AA15" s="271"/>
      <c r="AB15" s="271"/>
      <c r="AC15" s="271"/>
      <c r="AD15" s="54"/>
      <c r="AE15" s="55"/>
      <c r="AF15" s="270"/>
      <c r="AG15" s="271"/>
      <c r="AH15" s="271"/>
      <c r="AI15" s="271"/>
      <c r="AJ15" s="54"/>
      <c r="AK15" s="56"/>
      <c r="AL15" s="136"/>
    </row>
    <row r="16" spans="1:38" ht="25.5" customHeight="1" x14ac:dyDescent="0.2">
      <c r="A16" s="134"/>
      <c r="B16" s="432" t="s">
        <v>138</v>
      </c>
      <c r="C16" s="433"/>
      <c r="D16" s="433"/>
      <c r="E16" s="433"/>
      <c r="F16" s="276" t="s">
        <v>139</v>
      </c>
      <c r="G16" s="299">
        <v>717250</v>
      </c>
      <c r="H16" s="300"/>
      <c r="I16" s="300"/>
      <c r="J16" s="300"/>
      <c r="K16" s="300"/>
      <c r="L16" s="36"/>
      <c r="M16" s="37"/>
      <c r="N16" s="299">
        <v>924930</v>
      </c>
      <c r="O16" s="300"/>
      <c r="P16" s="300"/>
      <c r="Q16" s="300"/>
      <c r="R16" s="38"/>
      <c r="S16" s="452">
        <f>IF(N16=0,IF(G16&gt;0,"皆増",0),IF(G16=0,"皆減",ROUND((G16-N16)/N16*100,1)))</f>
        <v>-22.5</v>
      </c>
      <c r="T16" s="453"/>
      <c r="U16" s="456" t="s">
        <v>140</v>
      </c>
      <c r="V16" s="457"/>
      <c r="W16" s="457"/>
      <c r="X16" s="457"/>
      <c r="Y16" s="458"/>
      <c r="Z16" s="280" t="s">
        <v>141</v>
      </c>
      <c r="AA16" s="281"/>
      <c r="AB16" s="281"/>
      <c r="AC16" s="281"/>
      <c r="AD16" s="58"/>
      <c r="AE16" s="52" t="s">
        <v>14</v>
      </c>
      <c r="AF16" s="280" t="s">
        <v>141</v>
      </c>
      <c r="AG16" s="281"/>
      <c r="AH16" s="281"/>
      <c r="AI16" s="281"/>
      <c r="AJ16" s="58"/>
      <c r="AK16" s="53" t="s">
        <v>14</v>
      </c>
    </row>
    <row r="17" spans="1:38" ht="25.5" customHeight="1" x14ac:dyDescent="0.2">
      <c r="A17" s="134"/>
      <c r="B17" s="472" t="s">
        <v>142</v>
      </c>
      <c r="C17" s="343"/>
      <c r="D17" s="343"/>
      <c r="E17" s="343"/>
      <c r="F17" s="279"/>
      <c r="G17" s="270"/>
      <c r="H17" s="271"/>
      <c r="I17" s="271"/>
      <c r="J17" s="271"/>
      <c r="K17" s="271"/>
      <c r="L17" s="44"/>
      <c r="M17" s="45"/>
      <c r="N17" s="270"/>
      <c r="O17" s="271"/>
      <c r="P17" s="271"/>
      <c r="Q17" s="271"/>
      <c r="R17" s="46"/>
      <c r="S17" s="454"/>
      <c r="T17" s="455"/>
      <c r="U17" s="459"/>
      <c r="V17" s="460"/>
      <c r="W17" s="460"/>
      <c r="X17" s="460"/>
      <c r="Y17" s="461"/>
      <c r="Z17" s="283"/>
      <c r="AA17" s="284"/>
      <c r="AB17" s="284"/>
      <c r="AC17" s="284"/>
      <c r="AD17" s="59"/>
      <c r="AE17" s="60"/>
      <c r="AF17" s="283"/>
      <c r="AG17" s="284"/>
      <c r="AH17" s="284"/>
      <c r="AI17" s="284"/>
      <c r="AJ17" s="59"/>
      <c r="AK17" s="61"/>
    </row>
    <row r="18" spans="1:38" ht="25.5" customHeight="1" x14ac:dyDescent="0.2">
      <c r="A18" s="134"/>
      <c r="B18" s="473" t="s">
        <v>143</v>
      </c>
      <c r="C18" s="457"/>
      <c r="D18" s="457"/>
      <c r="E18" s="457"/>
      <c r="F18" s="276" t="s">
        <v>144</v>
      </c>
      <c r="G18" s="243">
        <f>G14-G16</f>
        <v>15694555</v>
      </c>
      <c r="H18" s="244"/>
      <c r="I18" s="244"/>
      <c r="J18" s="244"/>
      <c r="K18" s="244"/>
      <c r="L18" s="36"/>
      <c r="M18" s="37"/>
      <c r="N18" s="243">
        <v>7419266</v>
      </c>
      <c r="O18" s="244"/>
      <c r="P18" s="244"/>
      <c r="Q18" s="244"/>
      <c r="R18" s="57"/>
      <c r="S18" s="452">
        <f>IF(N18=0,IF(G18&gt;0,"皆増",0),IF(G18=0,"皆減",ROUND((G18-N18)/N18*100,1)))</f>
        <v>111.5</v>
      </c>
      <c r="T18" s="453"/>
      <c r="U18" s="475" t="s">
        <v>145</v>
      </c>
      <c r="V18" s="275"/>
      <c r="W18" s="275"/>
      <c r="X18" s="275"/>
      <c r="Y18" s="276"/>
      <c r="Z18" s="466">
        <v>0.96</v>
      </c>
      <c r="AA18" s="298"/>
      <c r="AB18" s="298"/>
      <c r="AC18" s="298"/>
      <c r="AD18" s="1"/>
      <c r="AE18" s="2"/>
      <c r="AF18" s="62"/>
      <c r="AG18" s="298">
        <v>0.96</v>
      </c>
      <c r="AH18" s="298"/>
      <c r="AI18" s="298"/>
      <c r="AJ18" s="1"/>
      <c r="AK18" s="3"/>
      <c r="AL18" s="135"/>
    </row>
    <row r="19" spans="1:38" ht="25.5" customHeight="1" x14ac:dyDescent="0.2">
      <c r="A19" s="134"/>
      <c r="B19" s="474"/>
      <c r="C19" s="460"/>
      <c r="D19" s="460"/>
      <c r="E19" s="460"/>
      <c r="F19" s="279"/>
      <c r="G19" s="270"/>
      <c r="H19" s="271"/>
      <c r="I19" s="271"/>
      <c r="J19" s="271"/>
      <c r="K19" s="271"/>
      <c r="L19" s="44"/>
      <c r="M19" s="45"/>
      <c r="N19" s="270"/>
      <c r="O19" s="271"/>
      <c r="P19" s="271"/>
      <c r="Q19" s="271"/>
      <c r="R19" s="46"/>
      <c r="S19" s="454"/>
      <c r="T19" s="455"/>
      <c r="U19" s="476"/>
      <c r="V19" s="278"/>
      <c r="W19" s="278"/>
      <c r="X19" s="278"/>
      <c r="Y19" s="279"/>
      <c r="Z19" s="467"/>
      <c r="AA19" s="400"/>
      <c r="AB19" s="400"/>
      <c r="AC19" s="400"/>
      <c r="AD19" s="4"/>
      <c r="AE19" s="5"/>
      <c r="AF19" s="63"/>
      <c r="AG19" s="400"/>
      <c r="AH19" s="400"/>
      <c r="AI19" s="400"/>
      <c r="AJ19" s="4"/>
      <c r="AK19" s="6"/>
      <c r="AL19" s="136"/>
    </row>
    <row r="20" spans="1:38" ht="25.5" customHeight="1" x14ac:dyDescent="0.2">
      <c r="A20" s="134"/>
      <c r="B20" s="274" t="s">
        <v>146</v>
      </c>
      <c r="C20" s="275"/>
      <c r="D20" s="275"/>
      <c r="E20" s="275"/>
      <c r="F20" s="276" t="s">
        <v>147</v>
      </c>
      <c r="G20" s="299">
        <v>8275289</v>
      </c>
      <c r="H20" s="300"/>
      <c r="I20" s="300"/>
      <c r="J20" s="300"/>
      <c r="K20" s="300"/>
      <c r="L20" s="36"/>
      <c r="M20" s="37"/>
      <c r="N20" s="299">
        <v>-358215</v>
      </c>
      <c r="O20" s="300"/>
      <c r="P20" s="300"/>
      <c r="Q20" s="300"/>
      <c r="R20" s="38"/>
      <c r="S20" s="434"/>
      <c r="T20" s="435"/>
      <c r="U20" s="456" t="s">
        <v>148</v>
      </c>
      <c r="V20" s="457"/>
      <c r="W20" s="457"/>
      <c r="X20" s="457"/>
      <c r="Y20" s="458"/>
      <c r="Z20" s="462">
        <v>23.1</v>
      </c>
      <c r="AA20" s="383"/>
      <c r="AB20" s="383"/>
      <c r="AC20" s="383"/>
      <c r="AD20" s="35"/>
      <c r="AE20" s="64" t="s">
        <v>13</v>
      </c>
      <c r="AF20" s="65"/>
      <c r="AG20" s="470">
        <v>11.4</v>
      </c>
      <c r="AH20" s="470"/>
      <c r="AI20" s="470"/>
      <c r="AJ20" s="35"/>
      <c r="AK20" s="66" t="s">
        <v>13</v>
      </c>
      <c r="AL20" s="135"/>
    </row>
    <row r="21" spans="1:38" ht="25.5" customHeight="1" x14ac:dyDescent="0.2">
      <c r="A21" s="134"/>
      <c r="B21" s="277"/>
      <c r="C21" s="278"/>
      <c r="D21" s="278"/>
      <c r="E21" s="278"/>
      <c r="F21" s="279"/>
      <c r="G21" s="270"/>
      <c r="H21" s="271"/>
      <c r="I21" s="271"/>
      <c r="J21" s="271"/>
      <c r="K21" s="271"/>
      <c r="L21" s="44"/>
      <c r="M21" s="45"/>
      <c r="N21" s="270"/>
      <c r="O21" s="271"/>
      <c r="P21" s="271"/>
      <c r="Q21" s="271"/>
      <c r="R21" s="46"/>
      <c r="S21" s="468"/>
      <c r="T21" s="469"/>
      <c r="U21" s="459"/>
      <c r="V21" s="460"/>
      <c r="W21" s="460"/>
      <c r="X21" s="460"/>
      <c r="Y21" s="461"/>
      <c r="Z21" s="463"/>
      <c r="AA21" s="402"/>
      <c r="AB21" s="402"/>
      <c r="AC21" s="402"/>
      <c r="AD21" s="67"/>
      <c r="AE21" s="68"/>
      <c r="AF21" s="69"/>
      <c r="AG21" s="471"/>
      <c r="AH21" s="471"/>
      <c r="AI21" s="471"/>
      <c r="AJ21" s="67"/>
      <c r="AK21" s="70"/>
    </row>
    <row r="22" spans="1:38" ht="25.5" customHeight="1" x14ac:dyDescent="0.2">
      <c r="A22" s="134"/>
      <c r="B22" s="274" t="s">
        <v>40</v>
      </c>
      <c r="C22" s="275"/>
      <c r="D22" s="275"/>
      <c r="E22" s="275"/>
      <c r="F22" s="276" t="s">
        <v>149</v>
      </c>
      <c r="G22" s="299">
        <v>6037368</v>
      </c>
      <c r="H22" s="300"/>
      <c r="I22" s="300"/>
      <c r="J22" s="300"/>
      <c r="K22" s="300"/>
      <c r="L22" s="36"/>
      <c r="M22" s="37"/>
      <c r="N22" s="299">
        <v>4031502</v>
      </c>
      <c r="O22" s="300"/>
      <c r="P22" s="300"/>
      <c r="Q22" s="300"/>
      <c r="R22" s="38"/>
      <c r="S22" s="452">
        <f>IF(N22=0,IF(G22&gt;0,"皆増",0),IF(G22=0,"皆減",ROUND((G22-N22)/N22*100,1)))</f>
        <v>49.8</v>
      </c>
      <c r="T22" s="453"/>
      <c r="U22" s="456" t="s">
        <v>150</v>
      </c>
      <c r="V22" s="457"/>
      <c r="W22" s="457"/>
      <c r="X22" s="457"/>
      <c r="Y22" s="458"/>
      <c r="Z22" s="462">
        <v>69.3</v>
      </c>
      <c r="AA22" s="383"/>
      <c r="AB22" s="383"/>
      <c r="AC22" s="383"/>
      <c r="AD22" s="35"/>
      <c r="AE22" s="64" t="s">
        <v>13</v>
      </c>
      <c r="AF22" s="65"/>
      <c r="AG22" s="464">
        <v>74.900000000000006</v>
      </c>
      <c r="AH22" s="464"/>
      <c r="AI22" s="464"/>
      <c r="AJ22" s="35"/>
      <c r="AK22" s="66" t="s">
        <v>13</v>
      </c>
      <c r="AL22" s="137"/>
    </row>
    <row r="23" spans="1:38" ht="25.5" customHeight="1" x14ac:dyDescent="0.2">
      <c r="A23" s="134"/>
      <c r="B23" s="277"/>
      <c r="C23" s="278"/>
      <c r="D23" s="278"/>
      <c r="E23" s="278"/>
      <c r="F23" s="279"/>
      <c r="G23" s="270"/>
      <c r="H23" s="271"/>
      <c r="I23" s="271"/>
      <c r="J23" s="271"/>
      <c r="K23" s="271"/>
      <c r="L23" s="44"/>
      <c r="M23" s="45"/>
      <c r="N23" s="270"/>
      <c r="O23" s="271"/>
      <c r="P23" s="271"/>
      <c r="Q23" s="271"/>
      <c r="R23" s="46"/>
      <c r="S23" s="454"/>
      <c r="T23" s="455"/>
      <c r="U23" s="459"/>
      <c r="V23" s="460"/>
      <c r="W23" s="460"/>
      <c r="X23" s="460"/>
      <c r="Y23" s="461"/>
      <c r="Z23" s="463"/>
      <c r="AA23" s="402"/>
      <c r="AB23" s="402"/>
      <c r="AC23" s="402"/>
      <c r="AD23" s="43"/>
      <c r="AE23" s="68"/>
      <c r="AF23" s="69"/>
      <c r="AG23" s="465"/>
      <c r="AH23" s="465"/>
      <c r="AI23" s="465"/>
      <c r="AJ23" s="43"/>
      <c r="AK23" s="70"/>
      <c r="AL23" s="137"/>
    </row>
    <row r="24" spans="1:38" ht="25.5" customHeight="1" x14ac:dyDescent="0.2">
      <c r="A24" s="134"/>
      <c r="B24" s="274" t="s">
        <v>151</v>
      </c>
      <c r="C24" s="275"/>
      <c r="D24" s="275"/>
      <c r="E24" s="275"/>
      <c r="F24" s="276" t="s">
        <v>152</v>
      </c>
      <c r="G24" s="299">
        <v>0</v>
      </c>
      <c r="H24" s="300"/>
      <c r="I24" s="300"/>
      <c r="J24" s="300"/>
      <c r="K24" s="300"/>
      <c r="L24" s="36"/>
      <c r="M24" s="37"/>
      <c r="N24" s="299">
        <v>0</v>
      </c>
      <c r="O24" s="300"/>
      <c r="P24" s="300"/>
      <c r="Q24" s="300"/>
      <c r="R24" s="38"/>
      <c r="S24" s="452" t="s">
        <v>29</v>
      </c>
      <c r="T24" s="453"/>
      <c r="U24" s="456" t="s">
        <v>153</v>
      </c>
      <c r="V24" s="457"/>
      <c r="W24" s="457"/>
      <c r="X24" s="457"/>
      <c r="Y24" s="458"/>
      <c r="Z24" s="428">
        <v>4717123</v>
      </c>
      <c r="AA24" s="429"/>
      <c r="AB24" s="429"/>
      <c r="AC24" s="429"/>
      <c r="AD24" s="58"/>
      <c r="AE24" s="52" t="s">
        <v>14</v>
      </c>
      <c r="AF24" s="428">
        <v>5617267</v>
      </c>
      <c r="AG24" s="429"/>
      <c r="AH24" s="429"/>
      <c r="AI24" s="429"/>
      <c r="AJ24" s="58"/>
      <c r="AK24" s="53" t="s">
        <v>14</v>
      </c>
      <c r="AL24" s="135"/>
    </row>
    <row r="25" spans="1:38" ht="25.5" customHeight="1" x14ac:dyDescent="0.2">
      <c r="A25" s="134"/>
      <c r="B25" s="277"/>
      <c r="C25" s="278"/>
      <c r="D25" s="278"/>
      <c r="E25" s="278"/>
      <c r="F25" s="279"/>
      <c r="G25" s="270"/>
      <c r="H25" s="271"/>
      <c r="I25" s="271"/>
      <c r="J25" s="271"/>
      <c r="K25" s="271"/>
      <c r="L25" s="44"/>
      <c r="M25" s="45"/>
      <c r="N25" s="270"/>
      <c r="O25" s="271"/>
      <c r="P25" s="271"/>
      <c r="Q25" s="271"/>
      <c r="R25" s="46"/>
      <c r="S25" s="454"/>
      <c r="T25" s="455"/>
      <c r="U25" s="459"/>
      <c r="V25" s="460"/>
      <c r="W25" s="460"/>
      <c r="X25" s="460"/>
      <c r="Y25" s="461"/>
      <c r="Z25" s="430"/>
      <c r="AA25" s="431"/>
      <c r="AB25" s="431"/>
      <c r="AC25" s="431"/>
      <c r="AD25" s="54"/>
      <c r="AE25" s="55"/>
      <c r="AF25" s="430"/>
      <c r="AG25" s="431"/>
      <c r="AH25" s="431"/>
      <c r="AI25" s="431"/>
      <c r="AJ25" s="54"/>
      <c r="AK25" s="56"/>
    </row>
    <row r="26" spans="1:38" ht="25.5" customHeight="1" x14ac:dyDescent="0.2">
      <c r="A26" s="134"/>
      <c r="B26" s="274" t="s">
        <v>154</v>
      </c>
      <c r="C26" s="275"/>
      <c r="D26" s="275"/>
      <c r="E26" s="275"/>
      <c r="F26" s="276" t="s">
        <v>155</v>
      </c>
      <c r="G26" s="299">
        <v>1500000</v>
      </c>
      <c r="H26" s="300"/>
      <c r="I26" s="300"/>
      <c r="J26" s="300"/>
      <c r="K26" s="300"/>
      <c r="L26" s="36"/>
      <c r="M26" s="37"/>
      <c r="N26" s="299">
        <v>0</v>
      </c>
      <c r="O26" s="300"/>
      <c r="P26" s="300"/>
      <c r="Q26" s="300"/>
      <c r="R26" s="38"/>
      <c r="S26" s="452" t="str">
        <f>IF(N26=0,IF(G26&gt;0,"皆増",0),IF(G26=0,"皆減",ROUND((G26-N26)/N26*100,1)))</f>
        <v>皆増</v>
      </c>
      <c r="T26" s="453"/>
      <c r="U26" s="456" t="s">
        <v>156</v>
      </c>
      <c r="V26" s="457"/>
      <c r="W26" s="457"/>
      <c r="X26" s="457"/>
      <c r="Y26" s="458"/>
      <c r="Z26" s="428">
        <v>13972391</v>
      </c>
      <c r="AA26" s="429"/>
      <c r="AB26" s="429"/>
      <c r="AC26" s="429"/>
      <c r="AD26" s="58"/>
      <c r="AE26" s="52" t="s">
        <v>14</v>
      </c>
      <c r="AF26" s="428">
        <v>7606670</v>
      </c>
      <c r="AG26" s="429"/>
      <c r="AH26" s="429"/>
      <c r="AI26" s="429"/>
      <c r="AJ26" s="58"/>
      <c r="AK26" s="53" t="s">
        <v>14</v>
      </c>
      <c r="AL26" s="135"/>
    </row>
    <row r="27" spans="1:38" ht="25.5" customHeight="1" x14ac:dyDescent="0.2">
      <c r="A27" s="134"/>
      <c r="B27" s="277"/>
      <c r="C27" s="278"/>
      <c r="D27" s="278"/>
      <c r="E27" s="278"/>
      <c r="F27" s="279"/>
      <c r="G27" s="270"/>
      <c r="H27" s="271"/>
      <c r="I27" s="271"/>
      <c r="J27" s="271"/>
      <c r="K27" s="271"/>
      <c r="L27" s="44"/>
      <c r="M27" s="45"/>
      <c r="N27" s="270"/>
      <c r="O27" s="271"/>
      <c r="P27" s="271"/>
      <c r="Q27" s="271"/>
      <c r="R27" s="46"/>
      <c r="S27" s="454"/>
      <c r="T27" s="455"/>
      <c r="U27" s="459"/>
      <c r="V27" s="460"/>
      <c r="W27" s="460"/>
      <c r="X27" s="460"/>
      <c r="Y27" s="461"/>
      <c r="Z27" s="430"/>
      <c r="AA27" s="431"/>
      <c r="AB27" s="431"/>
      <c r="AC27" s="431"/>
      <c r="AD27" s="71"/>
      <c r="AE27" s="72"/>
      <c r="AF27" s="430"/>
      <c r="AG27" s="431"/>
      <c r="AH27" s="431"/>
      <c r="AI27" s="431"/>
      <c r="AJ27" s="54"/>
      <c r="AK27" s="56"/>
    </row>
    <row r="28" spans="1:38" ht="25.5" customHeight="1" x14ac:dyDescent="0.2">
      <c r="A28" s="134"/>
      <c r="B28" s="432" t="s">
        <v>157</v>
      </c>
      <c r="C28" s="433"/>
      <c r="D28" s="433"/>
      <c r="E28" s="433"/>
      <c r="F28" s="276" t="s">
        <v>158</v>
      </c>
      <c r="G28" s="243">
        <f>G20+G22+G24-G26</f>
        <v>12812657</v>
      </c>
      <c r="H28" s="244"/>
      <c r="I28" s="244"/>
      <c r="J28" s="244"/>
      <c r="K28" s="244"/>
      <c r="L28" s="36"/>
      <c r="M28" s="37"/>
      <c r="N28" s="243">
        <v>3673287</v>
      </c>
      <c r="O28" s="244"/>
      <c r="P28" s="244"/>
      <c r="Q28" s="244"/>
      <c r="R28" s="57"/>
      <c r="S28" s="434"/>
      <c r="T28" s="435"/>
      <c r="U28" s="438"/>
      <c r="V28" s="439"/>
      <c r="W28" s="439"/>
      <c r="X28" s="439"/>
      <c r="Y28" s="440"/>
      <c r="Z28" s="444"/>
      <c r="AA28" s="445"/>
      <c r="AB28" s="445"/>
      <c r="AC28" s="445"/>
      <c r="AD28" s="445"/>
      <c r="AE28" s="446"/>
      <c r="AF28" s="444"/>
      <c r="AG28" s="445"/>
      <c r="AH28" s="445"/>
      <c r="AI28" s="445"/>
      <c r="AJ28" s="445"/>
      <c r="AK28" s="450"/>
      <c r="AL28" s="135"/>
    </row>
    <row r="29" spans="1:38" ht="25.5" customHeight="1" thickBot="1" x14ac:dyDescent="0.25">
      <c r="A29" s="134"/>
      <c r="B29" s="408" t="s">
        <v>159</v>
      </c>
      <c r="C29" s="409"/>
      <c r="D29" s="409"/>
      <c r="E29" s="409"/>
      <c r="F29" s="390"/>
      <c r="G29" s="246"/>
      <c r="H29" s="247"/>
      <c r="I29" s="247"/>
      <c r="J29" s="247"/>
      <c r="K29" s="247"/>
      <c r="L29" s="44"/>
      <c r="M29" s="45"/>
      <c r="N29" s="246"/>
      <c r="O29" s="247"/>
      <c r="P29" s="247"/>
      <c r="Q29" s="247"/>
      <c r="R29" s="73"/>
      <c r="S29" s="436"/>
      <c r="T29" s="437"/>
      <c r="U29" s="441"/>
      <c r="V29" s="442"/>
      <c r="W29" s="442"/>
      <c r="X29" s="442"/>
      <c r="Y29" s="443"/>
      <c r="Z29" s="447"/>
      <c r="AA29" s="448"/>
      <c r="AB29" s="448"/>
      <c r="AC29" s="448"/>
      <c r="AD29" s="448"/>
      <c r="AE29" s="449"/>
      <c r="AF29" s="447"/>
      <c r="AG29" s="448"/>
      <c r="AH29" s="448"/>
      <c r="AI29" s="448"/>
      <c r="AJ29" s="448"/>
      <c r="AK29" s="451"/>
    </row>
    <row r="30" spans="1:38" ht="7.5" customHeight="1" thickBot="1" x14ac:dyDescent="0.25">
      <c r="B30" s="74"/>
      <c r="C30" s="74"/>
      <c r="D30" s="74"/>
      <c r="E30" s="74"/>
      <c r="F30" s="75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7"/>
      <c r="S30" s="77"/>
      <c r="T30" s="74"/>
      <c r="U30" s="74"/>
      <c r="V30" s="74"/>
      <c r="W30" s="74"/>
      <c r="X30" s="74"/>
      <c r="Y30" s="74"/>
      <c r="Z30" s="74"/>
      <c r="AA30" s="74"/>
      <c r="AB30" s="74"/>
      <c r="AC30" s="78"/>
      <c r="AD30" s="78"/>
      <c r="AE30" s="78"/>
      <c r="AF30" s="78"/>
      <c r="AG30" s="78"/>
      <c r="AH30" s="410"/>
      <c r="AI30" s="410"/>
      <c r="AJ30" s="78"/>
      <c r="AK30" s="78"/>
    </row>
    <row r="31" spans="1:38" s="20" customFormat="1" ht="13.5" customHeight="1" x14ac:dyDescent="0.2">
      <c r="A31" s="19"/>
      <c r="B31" s="411" t="s">
        <v>198</v>
      </c>
      <c r="C31" s="412"/>
      <c r="D31" s="412"/>
      <c r="E31" s="412"/>
      <c r="F31" s="412"/>
      <c r="G31" s="412"/>
      <c r="H31" s="412"/>
      <c r="I31" s="412"/>
      <c r="J31" s="412"/>
      <c r="K31" s="412"/>
      <c r="L31" s="412"/>
      <c r="M31" s="412"/>
      <c r="N31" s="412"/>
      <c r="O31" s="412"/>
      <c r="P31" s="412"/>
      <c r="Q31" s="412"/>
      <c r="R31" s="412"/>
      <c r="S31" s="412"/>
      <c r="T31" s="412"/>
      <c r="U31" s="412"/>
      <c r="V31" s="412"/>
      <c r="W31" s="412"/>
      <c r="X31" s="79"/>
      <c r="Y31" s="79"/>
      <c r="Z31" s="415" t="s">
        <v>160</v>
      </c>
      <c r="AA31" s="415"/>
      <c r="AB31" s="415"/>
      <c r="AC31" s="415"/>
      <c r="AD31" s="415"/>
      <c r="AE31" s="415"/>
      <c r="AF31" s="415"/>
      <c r="AG31" s="415"/>
      <c r="AH31" s="415"/>
      <c r="AI31" s="415"/>
      <c r="AJ31" s="415"/>
      <c r="AK31" s="416"/>
      <c r="AL31" s="138"/>
    </row>
    <row r="32" spans="1:38" s="20" customFormat="1" ht="13.5" customHeight="1" x14ac:dyDescent="0.2">
      <c r="A32" s="19"/>
      <c r="B32" s="413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  <c r="R32" s="414"/>
      <c r="S32" s="414"/>
      <c r="T32" s="414"/>
      <c r="U32" s="414"/>
      <c r="V32" s="414"/>
      <c r="W32" s="414"/>
      <c r="X32" s="80"/>
      <c r="Y32" s="80"/>
      <c r="Z32" s="417"/>
      <c r="AA32" s="417"/>
      <c r="AB32" s="417"/>
      <c r="AC32" s="417"/>
      <c r="AD32" s="417"/>
      <c r="AE32" s="417"/>
      <c r="AF32" s="417"/>
      <c r="AG32" s="417"/>
      <c r="AH32" s="417"/>
      <c r="AI32" s="417"/>
      <c r="AJ32" s="417"/>
      <c r="AK32" s="418"/>
      <c r="AL32" s="138"/>
    </row>
    <row r="33" spans="1:40" s="20" customFormat="1" ht="23.25" customHeight="1" x14ac:dyDescent="0.2">
      <c r="A33" s="19"/>
      <c r="B33" s="419" t="s">
        <v>5</v>
      </c>
      <c r="C33" s="420"/>
      <c r="D33" s="420"/>
      <c r="E33" s="420"/>
      <c r="F33" s="421"/>
      <c r="G33" s="422" t="s">
        <v>196</v>
      </c>
      <c r="H33" s="420"/>
      <c r="I33" s="420"/>
      <c r="J33" s="420"/>
      <c r="K33" s="420"/>
      <c r="L33" s="420"/>
      <c r="M33" s="421"/>
      <c r="N33" s="423" t="s">
        <v>197</v>
      </c>
      <c r="O33" s="424"/>
      <c r="P33" s="424"/>
      <c r="Q33" s="424"/>
      <c r="R33" s="425"/>
      <c r="S33" s="426" t="s">
        <v>161</v>
      </c>
      <c r="T33" s="420"/>
      <c r="U33" s="420"/>
      <c r="V33" s="420"/>
      <c r="W33" s="420"/>
      <c r="X33" s="420"/>
      <c r="Y33" s="421"/>
      <c r="Z33" s="422" t="s">
        <v>199</v>
      </c>
      <c r="AA33" s="420"/>
      <c r="AB33" s="420"/>
      <c r="AC33" s="420"/>
      <c r="AD33" s="420"/>
      <c r="AE33" s="420"/>
      <c r="AF33" s="421"/>
      <c r="AG33" s="423" t="s">
        <v>200</v>
      </c>
      <c r="AH33" s="424"/>
      <c r="AI33" s="424"/>
      <c r="AJ33" s="424"/>
      <c r="AK33" s="427"/>
      <c r="AL33" s="138"/>
    </row>
    <row r="34" spans="1:40" ht="26.25" customHeight="1" x14ac:dyDescent="0.2">
      <c r="A34" s="134"/>
      <c r="B34" s="274" t="s">
        <v>162</v>
      </c>
      <c r="C34" s="275"/>
      <c r="D34" s="275"/>
      <c r="E34" s="275"/>
      <c r="F34" s="276"/>
      <c r="G34" s="81"/>
      <c r="H34" s="298" t="s">
        <v>29</v>
      </c>
      <c r="I34" s="298"/>
      <c r="J34" s="298"/>
      <c r="K34" s="298"/>
      <c r="L34" s="82" t="s">
        <v>163</v>
      </c>
      <c r="M34" s="37"/>
      <c r="N34" s="139"/>
      <c r="O34" s="298" t="s">
        <v>164</v>
      </c>
      <c r="P34" s="298"/>
      <c r="Q34" s="298"/>
      <c r="R34" s="83" t="s">
        <v>163</v>
      </c>
      <c r="S34" s="391" t="s">
        <v>165</v>
      </c>
      <c r="T34" s="392"/>
      <c r="U34" s="392"/>
      <c r="V34" s="392"/>
      <c r="W34" s="392"/>
      <c r="X34" s="392"/>
      <c r="Y34" s="393"/>
      <c r="Z34" s="65"/>
      <c r="AA34" s="383">
        <v>-3.8</v>
      </c>
      <c r="AB34" s="383"/>
      <c r="AC34" s="383"/>
      <c r="AD34" s="398" t="s">
        <v>166</v>
      </c>
      <c r="AE34" s="399"/>
      <c r="AF34" s="35"/>
      <c r="AG34" s="7"/>
      <c r="AH34" s="383">
        <v>-3.8</v>
      </c>
      <c r="AI34" s="383"/>
      <c r="AJ34" s="84" t="s">
        <v>163</v>
      </c>
      <c r="AK34" s="85"/>
      <c r="AL34" s="135"/>
    </row>
    <row r="35" spans="1:40" ht="26.25" customHeight="1" x14ac:dyDescent="0.2">
      <c r="A35" s="134"/>
      <c r="B35" s="277"/>
      <c r="C35" s="278"/>
      <c r="D35" s="278"/>
      <c r="E35" s="278"/>
      <c r="F35" s="279"/>
      <c r="G35" s="86" t="s">
        <v>167</v>
      </c>
      <c r="H35" s="400">
        <v>11.25</v>
      </c>
      <c r="I35" s="400"/>
      <c r="J35" s="400"/>
      <c r="K35" s="400"/>
      <c r="L35" s="87" t="s">
        <v>168</v>
      </c>
      <c r="M35" s="45"/>
      <c r="N35" s="88" t="s">
        <v>167</v>
      </c>
      <c r="O35" s="401">
        <v>11.25</v>
      </c>
      <c r="P35" s="401"/>
      <c r="Q35" s="401"/>
      <c r="R35" s="90" t="s">
        <v>168</v>
      </c>
      <c r="S35" s="405"/>
      <c r="T35" s="406"/>
      <c r="U35" s="406"/>
      <c r="V35" s="406"/>
      <c r="W35" s="406"/>
      <c r="X35" s="406"/>
      <c r="Y35" s="407"/>
      <c r="Z35" s="69" t="s">
        <v>167</v>
      </c>
      <c r="AA35" s="402">
        <v>25</v>
      </c>
      <c r="AB35" s="402"/>
      <c r="AC35" s="402"/>
      <c r="AD35" s="403" t="s">
        <v>169</v>
      </c>
      <c r="AE35" s="404"/>
      <c r="AF35" s="69" t="s">
        <v>167</v>
      </c>
      <c r="AG35" s="8" t="s">
        <v>170</v>
      </c>
      <c r="AH35" s="402">
        <v>25</v>
      </c>
      <c r="AI35" s="402"/>
      <c r="AJ35" s="91" t="s">
        <v>168</v>
      </c>
      <c r="AK35" s="92"/>
    </row>
    <row r="36" spans="1:40" ht="26.25" customHeight="1" x14ac:dyDescent="0.2">
      <c r="A36" s="134"/>
      <c r="B36" s="274" t="s">
        <v>171</v>
      </c>
      <c r="C36" s="275"/>
      <c r="D36" s="275"/>
      <c r="E36" s="275"/>
      <c r="F36" s="276"/>
      <c r="G36" s="81"/>
      <c r="H36" s="298" t="s">
        <v>29</v>
      </c>
      <c r="I36" s="298"/>
      <c r="J36" s="298"/>
      <c r="K36" s="298"/>
      <c r="L36" s="82" t="s">
        <v>163</v>
      </c>
      <c r="M36" s="37"/>
      <c r="N36" s="139"/>
      <c r="O36" s="298" t="s">
        <v>164</v>
      </c>
      <c r="P36" s="298"/>
      <c r="Q36" s="298"/>
      <c r="R36" s="83" t="s">
        <v>163</v>
      </c>
      <c r="S36" s="391" t="s">
        <v>172</v>
      </c>
      <c r="T36" s="392"/>
      <c r="U36" s="392"/>
      <c r="V36" s="392"/>
      <c r="W36" s="392"/>
      <c r="X36" s="392"/>
      <c r="Y36" s="393"/>
      <c r="Z36" s="65"/>
      <c r="AA36" s="397" t="s">
        <v>164</v>
      </c>
      <c r="AB36" s="397"/>
      <c r="AC36" s="397"/>
      <c r="AD36" s="398" t="s">
        <v>166</v>
      </c>
      <c r="AE36" s="399"/>
      <c r="AF36" s="50"/>
      <c r="AG36" s="7"/>
      <c r="AH36" s="383" t="s">
        <v>164</v>
      </c>
      <c r="AI36" s="383"/>
      <c r="AJ36" s="93" t="s">
        <v>163</v>
      </c>
      <c r="AK36" s="53"/>
      <c r="AL36" s="135"/>
    </row>
    <row r="37" spans="1:40" ht="26.25" customHeight="1" thickBot="1" x14ac:dyDescent="0.25">
      <c r="A37" s="134"/>
      <c r="B37" s="388"/>
      <c r="C37" s="389"/>
      <c r="D37" s="389"/>
      <c r="E37" s="389"/>
      <c r="F37" s="390"/>
      <c r="G37" s="94" t="s">
        <v>167</v>
      </c>
      <c r="H37" s="384">
        <v>16.25</v>
      </c>
      <c r="I37" s="384"/>
      <c r="J37" s="384"/>
      <c r="K37" s="384"/>
      <c r="L37" s="95" t="s">
        <v>168</v>
      </c>
      <c r="M37" s="96"/>
      <c r="N37" s="97" t="s">
        <v>167</v>
      </c>
      <c r="O37" s="384">
        <v>16.25</v>
      </c>
      <c r="P37" s="384"/>
      <c r="Q37" s="384"/>
      <c r="R37" s="98" t="s">
        <v>168</v>
      </c>
      <c r="S37" s="394"/>
      <c r="T37" s="395"/>
      <c r="U37" s="395"/>
      <c r="V37" s="395"/>
      <c r="W37" s="395"/>
      <c r="X37" s="395"/>
      <c r="Y37" s="396"/>
      <c r="Z37" s="99" t="s">
        <v>167</v>
      </c>
      <c r="AA37" s="385">
        <v>350</v>
      </c>
      <c r="AB37" s="385"/>
      <c r="AC37" s="385"/>
      <c r="AD37" s="386" t="s">
        <v>169</v>
      </c>
      <c r="AE37" s="387"/>
      <c r="AF37" s="99" t="s">
        <v>167</v>
      </c>
      <c r="AG37" s="9" t="s">
        <v>170</v>
      </c>
      <c r="AH37" s="385">
        <v>350</v>
      </c>
      <c r="AI37" s="385"/>
      <c r="AJ37" s="100" t="s">
        <v>168</v>
      </c>
      <c r="AK37" s="101"/>
    </row>
    <row r="38" spans="1:40" ht="8.25" customHeight="1" thickBot="1" x14ac:dyDescent="0.25">
      <c r="B38" s="42"/>
      <c r="C38" s="42"/>
      <c r="D38" s="42"/>
      <c r="E38" s="42"/>
      <c r="F38" s="42"/>
      <c r="G38" s="38"/>
      <c r="H38" s="38"/>
      <c r="I38" s="89"/>
      <c r="J38" s="89"/>
      <c r="K38" s="38"/>
      <c r="L38" s="36"/>
      <c r="M38" s="36"/>
      <c r="N38" s="140"/>
      <c r="O38" s="140"/>
      <c r="P38" s="140"/>
      <c r="Q38" s="140"/>
      <c r="R38" s="140"/>
      <c r="S38" s="102"/>
      <c r="T38" s="102"/>
      <c r="U38" s="102"/>
      <c r="V38" s="102"/>
      <c r="W38" s="102"/>
      <c r="X38" s="102"/>
      <c r="Y38" s="102"/>
      <c r="Z38" s="38"/>
      <c r="AA38" s="103"/>
      <c r="AB38" s="103"/>
      <c r="AC38" s="103"/>
      <c r="AD38" s="35"/>
      <c r="AE38" s="35"/>
      <c r="AF38" s="39"/>
      <c r="AG38" s="39"/>
      <c r="AH38" s="39"/>
      <c r="AI38" s="39"/>
      <c r="AJ38" s="39"/>
      <c r="AK38" s="39"/>
    </row>
    <row r="39" spans="1:40" ht="27" customHeight="1" x14ac:dyDescent="0.2">
      <c r="A39" s="134"/>
      <c r="B39" s="345" t="s">
        <v>173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7"/>
      <c r="T39" s="348" t="s">
        <v>174</v>
      </c>
      <c r="U39" s="351" t="s">
        <v>5</v>
      </c>
      <c r="V39" s="352"/>
      <c r="W39" s="353"/>
      <c r="X39" s="360" t="s">
        <v>175</v>
      </c>
      <c r="Y39" s="361"/>
      <c r="Z39" s="362"/>
      <c r="AA39" s="360" t="s">
        <v>176</v>
      </c>
      <c r="AB39" s="361"/>
      <c r="AC39" s="362"/>
      <c r="AD39" s="360" t="s">
        <v>177</v>
      </c>
      <c r="AE39" s="323"/>
      <c r="AF39" s="323"/>
      <c r="AG39" s="369"/>
      <c r="AH39" s="322" t="s">
        <v>70</v>
      </c>
      <c r="AI39" s="323"/>
      <c r="AJ39" s="323"/>
      <c r="AK39" s="324"/>
    </row>
    <row r="40" spans="1:40" ht="23.25" customHeight="1" x14ac:dyDescent="0.2">
      <c r="A40" s="134"/>
      <c r="B40" s="274" t="s">
        <v>5</v>
      </c>
      <c r="C40" s="275"/>
      <c r="D40" s="276"/>
      <c r="E40" s="334" t="s">
        <v>201</v>
      </c>
      <c r="F40" s="335"/>
      <c r="G40" s="335"/>
      <c r="H40" s="335"/>
      <c r="I40" s="335"/>
      <c r="J40" s="335"/>
      <c r="K40" s="335"/>
      <c r="L40" s="335"/>
      <c r="M40" s="335"/>
      <c r="N40" s="336"/>
      <c r="O40" s="334" t="s">
        <v>202</v>
      </c>
      <c r="P40" s="335"/>
      <c r="Q40" s="335"/>
      <c r="R40" s="335"/>
      <c r="S40" s="337"/>
      <c r="T40" s="349"/>
      <c r="U40" s="354"/>
      <c r="V40" s="355"/>
      <c r="W40" s="356"/>
      <c r="X40" s="363"/>
      <c r="Y40" s="364"/>
      <c r="Z40" s="365"/>
      <c r="AA40" s="363"/>
      <c r="AB40" s="364"/>
      <c r="AC40" s="365"/>
      <c r="AD40" s="325"/>
      <c r="AE40" s="326"/>
      <c r="AF40" s="326"/>
      <c r="AG40" s="370"/>
      <c r="AH40" s="325"/>
      <c r="AI40" s="326"/>
      <c r="AJ40" s="326"/>
      <c r="AK40" s="327"/>
    </row>
    <row r="41" spans="1:40" ht="18" customHeight="1" x14ac:dyDescent="0.2">
      <c r="A41" s="134"/>
      <c r="B41" s="331"/>
      <c r="C41" s="332"/>
      <c r="D41" s="333"/>
      <c r="E41" s="303" t="s">
        <v>178</v>
      </c>
      <c r="F41" s="275"/>
      <c r="G41" s="276"/>
      <c r="H41" s="303" t="s">
        <v>179</v>
      </c>
      <c r="I41" s="275"/>
      <c r="J41" s="275"/>
      <c r="K41" s="276"/>
      <c r="L41" s="338" t="s">
        <v>180</v>
      </c>
      <c r="M41" s="339"/>
      <c r="N41" s="340"/>
      <c r="O41" s="303" t="s">
        <v>178</v>
      </c>
      <c r="P41" s="276"/>
      <c r="Q41" s="303" t="s">
        <v>181</v>
      </c>
      <c r="R41" s="275"/>
      <c r="S41" s="341"/>
      <c r="T41" s="349"/>
      <c r="U41" s="357"/>
      <c r="V41" s="358"/>
      <c r="W41" s="359"/>
      <c r="X41" s="366"/>
      <c r="Y41" s="367"/>
      <c r="Z41" s="368"/>
      <c r="AA41" s="366"/>
      <c r="AB41" s="367"/>
      <c r="AC41" s="368"/>
      <c r="AD41" s="328"/>
      <c r="AE41" s="329"/>
      <c r="AF41" s="329"/>
      <c r="AG41" s="371"/>
      <c r="AH41" s="328"/>
      <c r="AI41" s="329"/>
      <c r="AJ41" s="329"/>
      <c r="AK41" s="330"/>
    </row>
    <row r="42" spans="1:40" ht="18" customHeight="1" x14ac:dyDescent="0.2">
      <c r="A42" s="134"/>
      <c r="B42" s="277"/>
      <c r="C42" s="278"/>
      <c r="D42" s="279"/>
      <c r="E42" s="304"/>
      <c r="F42" s="278"/>
      <c r="G42" s="279"/>
      <c r="H42" s="342" t="s">
        <v>182</v>
      </c>
      <c r="I42" s="343"/>
      <c r="J42" s="343"/>
      <c r="K42" s="344"/>
      <c r="L42" s="372" t="s">
        <v>178</v>
      </c>
      <c r="M42" s="373"/>
      <c r="N42" s="374"/>
      <c r="O42" s="304"/>
      <c r="P42" s="279"/>
      <c r="Q42" s="342" t="s">
        <v>182</v>
      </c>
      <c r="R42" s="343"/>
      <c r="S42" s="375"/>
      <c r="T42" s="349"/>
      <c r="U42" s="310" t="s">
        <v>203</v>
      </c>
      <c r="V42" s="311"/>
      <c r="W42" s="311"/>
      <c r="X42" s="104"/>
      <c r="Y42" s="105"/>
      <c r="Z42" s="106" t="s">
        <v>14</v>
      </c>
      <c r="AA42" s="104"/>
      <c r="AB42" s="105"/>
      <c r="AC42" s="106" t="s">
        <v>14</v>
      </c>
      <c r="AD42" s="50"/>
      <c r="AE42" s="51"/>
      <c r="AF42" s="51"/>
      <c r="AG42" s="106" t="s">
        <v>14</v>
      </c>
      <c r="AH42" s="104"/>
      <c r="AI42" s="34"/>
      <c r="AJ42" s="34"/>
      <c r="AK42" s="107" t="s">
        <v>14</v>
      </c>
    </row>
    <row r="43" spans="1:40" ht="12.6" customHeight="1" x14ac:dyDescent="0.2">
      <c r="A43" s="134"/>
      <c r="B43" s="380" t="s">
        <v>183</v>
      </c>
      <c r="C43" s="108"/>
      <c r="D43" s="34"/>
      <c r="E43" s="109"/>
      <c r="F43" s="34"/>
      <c r="G43" s="28" t="s">
        <v>122</v>
      </c>
      <c r="H43" s="27"/>
      <c r="I43" s="26"/>
      <c r="J43" s="26"/>
      <c r="K43" s="28" t="s">
        <v>184</v>
      </c>
      <c r="L43" s="26"/>
      <c r="M43" s="26"/>
      <c r="N43" s="28" t="s">
        <v>122</v>
      </c>
      <c r="O43" s="27"/>
      <c r="P43" s="28" t="s">
        <v>122</v>
      </c>
      <c r="Q43" s="27"/>
      <c r="R43" s="26"/>
      <c r="S43" s="26" t="s">
        <v>184</v>
      </c>
      <c r="T43" s="349"/>
      <c r="U43" s="376"/>
      <c r="V43" s="377"/>
      <c r="W43" s="377"/>
      <c r="X43" s="299">
        <v>40089899</v>
      </c>
      <c r="Y43" s="300"/>
      <c r="Z43" s="301"/>
      <c r="AA43" s="299">
        <v>0</v>
      </c>
      <c r="AB43" s="300"/>
      <c r="AC43" s="301"/>
      <c r="AD43" s="316">
        <v>71614981</v>
      </c>
      <c r="AE43" s="317"/>
      <c r="AF43" s="317"/>
      <c r="AG43" s="318"/>
      <c r="AH43" s="299">
        <f>X43+AD43</f>
        <v>111704880</v>
      </c>
      <c r="AI43" s="300"/>
      <c r="AJ43" s="300"/>
      <c r="AK43" s="302"/>
    </row>
    <row r="44" spans="1:40" ht="39" customHeight="1" x14ac:dyDescent="0.2">
      <c r="A44" s="134"/>
      <c r="B44" s="381"/>
      <c r="C44" s="304" t="s">
        <v>185</v>
      </c>
      <c r="D44" s="279"/>
      <c r="E44" s="270">
        <v>1918</v>
      </c>
      <c r="F44" s="271"/>
      <c r="G44" s="45"/>
      <c r="H44" s="283">
        <v>289973</v>
      </c>
      <c r="I44" s="284"/>
      <c r="J44" s="284"/>
      <c r="K44" s="285"/>
      <c r="L44" s="270">
        <v>109</v>
      </c>
      <c r="M44" s="271"/>
      <c r="N44" s="45"/>
      <c r="O44" s="283">
        <v>1899</v>
      </c>
      <c r="P44" s="284"/>
      <c r="Q44" s="283">
        <v>293529</v>
      </c>
      <c r="R44" s="284"/>
      <c r="S44" s="309"/>
      <c r="T44" s="349"/>
      <c r="U44" s="378"/>
      <c r="V44" s="379"/>
      <c r="W44" s="379"/>
      <c r="X44" s="270"/>
      <c r="Y44" s="271"/>
      <c r="Z44" s="272"/>
      <c r="AA44" s="270"/>
      <c r="AB44" s="271"/>
      <c r="AC44" s="272"/>
      <c r="AD44" s="319"/>
      <c r="AE44" s="320"/>
      <c r="AF44" s="320"/>
      <c r="AG44" s="321"/>
      <c r="AH44" s="270"/>
      <c r="AI44" s="271"/>
      <c r="AJ44" s="271"/>
      <c r="AK44" s="273"/>
      <c r="AM44" s="117"/>
      <c r="AN44" s="117"/>
    </row>
    <row r="45" spans="1:40" ht="39" customHeight="1" x14ac:dyDescent="0.2">
      <c r="A45" s="134"/>
      <c r="B45" s="381"/>
      <c r="C45" s="110"/>
      <c r="D45" s="111" t="s">
        <v>186</v>
      </c>
      <c r="E45" s="288">
        <v>278</v>
      </c>
      <c r="F45" s="289"/>
      <c r="G45" s="45"/>
      <c r="H45" s="290">
        <v>292242</v>
      </c>
      <c r="I45" s="291"/>
      <c r="J45" s="291"/>
      <c r="K45" s="292"/>
      <c r="L45" s="288">
        <v>0</v>
      </c>
      <c r="M45" s="289"/>
      <c r="N45" s="45"/>
      <c r="O45" s="290">
        <v>294</v>
      </c>
      <c r="P45" s="291"/>
      <c r="Q45" s="290">
        <v>293690</v>
      </c>
      <c r="R45" s="291"/>
      <c r="S45" s="293"/>
      <c r="T45" s="349"/>
      <c r="U45" s="305" t="s">
        <v>204</v>
      </c>
      <c r="V45" s="294" t="s">
        <v>187</v>
      </c>
      <c r="W45" s="295"/>
      <c r="X45" s="299">
        <v>6037368</v>
      </c>
      <c r="Y45" s="300"/>
      <c r="Z45" s="301"/>
      <c r="AA45" s="243">
        <v>0</v>
      </c>
      <c r="AB45" s="244"/>
      <c r="AC45" s="245"/>
      <c r="AD45" s="299">
        <v>6579361</v>
      </c>
      <c r="AE45" s="300"/>
      <c r="AF45" s="300"/>
      <c r="AG45" s="301"/>
      <c r="AH45" s="299">
        <v>12616729</v>
      </c>
      <c r="AI45" s="300"/>
      <c r="AJ45" s="300"/>
      <c r="AK45" s="302"/>
    </row>
    <row r="46" spans="1:40" ht="18.75" customHeight="1" x14ac:dyDescent="0.2">
      <c r="A46" s="134"/>
      <c r="B46" s="381"/>
      <c r="C46" s="303" t="s">
        <v>188</v>
      </c>
      <c r="D46" s="276"/>
      <c r="E46" s="243">
        <v>23</v>
      </c>
      <c r="F46" s="244"/>
      <c r="G46" s="112"/>
      <c r="H46" s="280">
        <v>341760</v>
      </c>
      <c r="I46" s="281"/>
      <c r="J46" s="281"/>
      <c r="K46" s="282"/>
      <c r="L46" s="243">
        <v>0</v>
      </c>
      <c r="M46" s="244"/>
      <c r="N46" s="112"/>
      <c r="O46" s="280">
        <v>26</v>
      </c>
      <c r="P46" s="281"/>
      <c r="Q46" s="280">
        <v>343486</v>
      </c>
      <c r="R46" s="281"/>
      <c r="S46" s="308"/>
      <c r="T46" s="349"/>
      <c r="U46" s="306"/>
      <c r="V46" s="296"/>
      <c r="W46" s="297"/>
      <c r="X46" s="270"/>
      <c r="Y46" s="271"/>
      <c r="Z46" s="272"/>
      <c r="AA46" s="270"/>
      <c r="AB46" s="271"/>
      <c r="AC46" s="272"/>
      <c r="AD46" s="270"/>
      <c r="AE46" s="271"/>
      <c r="AF46" s="271"/>
      <c r="AG46" s="272"/>
      <c r="AH46" s="270"/>
      <c r="AI46" s="271"/>
      <c r="AJ46" s="271"/>
      <c r="AK46" s="273"/>
    </row>
    <row r="47" spans="1:40" ht="18.75" customHeight="1" x14ac:dyDescent="0.2">
      <c r="A47" s="134"/>
      <c r="B47" s="381"/>
      <c r="C47" s="304"/>
      <c r="D47" s="279"/>
      <c r="E47" s="270"/>
      <c r="F47" s="271"/>
      <c r="G47" s="45"/>
      <c r="H47" s="283"/>
      <c r="I47" s="284"/>
      <c r="J47" s="284"/>
      <c r="K47" s="285"/>
      <c r="L47" s="270"/>
      <c r="M47" s="271"/>
      <c r="N47" s="45"/>
      <c r="O47" s="283"/>
      <c r="P47" s="284"/>
      <c r="Q47" s="283"/>
      <c r="R47" s="284"/>
      <c r="S47" s="309"/>
      <c r="T47" s="349"/>
      <c r="U47" s="306"/>
      <c r="V47" s="294" t="s">
        <v>189</v>
      </c>
      <c r="W47" s="295"/>
      <c r="X47" s="243">
        <v>1500000</v>
      </c>
      <c r="Y47" s="244"/>
      <c r="Z47" s="245"/>
      <c r="AA47" s="243">
        <v>0</v>
      </c>
      <c r="AB47" s="244"/>
      <c r="AC47" s="245"/>
      <c r="AD47" s="243">
        <v>200000</v>
      </c>
      <c r="AE47" s="244"/>
      <c r="AF47" s="244"/>
      <c r="AG47" s="245"/>
      <c r="AH47" s="243">
        <v>1700000</v>
      </c>
      <c r="AI47" s="244"/>
      <c r="AJ47" s="244"/>
      <c r="AK47" s="255"/>
    </row>
    <row r="48" spans="1:40" ht="39" customHeight="1" x14ac:dyDescent="0.2">
      <c r="A48" s="134"/>
      <c r="B48" s="381"/>
      <c r="C48" s="286" t="s">
        <v>190</v>
      </c>
      <c r="D48" s="287"/>
      <c r="E48" s="288">
        <v>0</v>
      </c>
      <c r="F48" s="289"/>
      <c r="G48" s="45"/>
      <c r="H48" s="298" t="s">
        <v>29</v>
      </c>
      <c r="I48" s="298"/>
      <c r="J48" s="298"/>
      <c r="K48" s="298"/>
      <c r="L48" s="288">
        <v>0</v>
      </c>
      <c r="M48" s="289"/>
      <c r="N48" s="45"/>
      <c r="O48" s="290">
        <v>0</v>
      </c>
      <c r="P48" s="291"/>
      <c r="Q48" s="290" t="s">
        <v>164</v>
      </c>
      <c r="R48" s="291"/>
      <c r="S48" s="293"/>
      <c r="T48" s="349"/>
      <c r="U48" s="306"/>
      <c r="V48" s="296"/>
      <c r="W48" s="297"/>
      <c r="X48" s="270"/>
      <c r="Y48" s="271"/>
      <c r="Z48" s="272"/>
      <c r="AA48" s="270"/>
      <c r="AB48" s="271"/>
      <c r="AC48" s="272"/>
      <c r="AD48" s="270"/>
      <c r="AE48" s="271"/>
      <c r="AF48" s="271"/>
      <c r="AG48" s="272"/>
      <c r="AH48" s="270"/>
      <c r="AI48" s="271"/>
      <c r="AJ48" s="271"/>
      <c r="AK48" s="273"/>
    </row>
    <row r="49" spans="1:40" ht="39" customHeight="1" x14ac:dyDescent="0.2">
      <c r="A49" s="134"/>
      <c r="B49" s="382"/>
      <c r="C49" s="286" t="s">
        <v>191</v>
      </c>
      <c r="D49" s="287"/>
      <c r="E49" s="288">
        <f>E44+E46+E48</f>
        <v>1941</v>
      </c>
      <c r="F49" s="289"/>
      <c r="G49" s="45"/>
      <c r="H49" s="290">
        <v>290586</v>
      </c>
      <c r="I49" s="291"/>
      <c r="J49" s="291"/>
      <c r="K49" s="292"/>
      <c r="L49" s="288">
        <f>L44+L46+L48</f>
        <v>109</v>
      </c>
      <c r="M49" s="289"/>
      <c r="N49" s="45"/>
      <c r="O49" s="290">
        <v>1925</v>
      </c>
      <c r="P49" s="291"/>
      <c r="Q49" s="290">
        <v>294203</v>
      </c>
      <c r="R49" s="291"/>
      <c r="S49" s="293"/>
      <c r="T49" s="349"/>
      <c r="U49" s="306"/>
      <c r="V49" s="266" t="s">
        <v>192</v>
      </c>
      <c r="W49" s="267"/>
      <c r="X49" s="243">
        <v>9</v>
      </c>
      <c r="Y49" s="244"/>
      <c r="Z49" s="245"/>
      <c r="AA49" s="243">
        <v>0</v>
      </c>
      <c r="AB49" s="244"/>
      <c r="AC49" s="245"/>
      <c r="AD49" s="243">
        <v>-242</v>
      </c>
      <c r="AE49" s="244"/>
      <c r="AF49" s="244"/>
      <c r="AG49" s="245"/>
      <c r="AH49" s="243">
        <v>-233</v>
      </c>
      <c r="AI49" s="244"/>
      <c r="AJ49" s="244"/>
      <c r="AK49" s="255"/>
    </row>
    <row r="50" spans="1:40" ht="18.75" customHeight="1" x14ac:dyDescent="0.2">
      <c r="A50" s="134"/>
      <c r="B50" s="274" t="s">
        <v>193</v>
      </c>
      <c r="C50" s="275"/>
      <c r="D50" s="276"/>
      <c r="E50" s="243">
        <v>96</v>
      </c>
      <c r="F50" s="244"/>
      <c r="G50" s="112"/>
      <c r="H50" s="280">
        <v>269291</v>
      </c>
      <c r="I50" s="281"/>
      <c r="J50" s="281"/>
      <c r="K50" s="282"/>
      <c r="L50" s="243">
        <v>10</v>
      </c>
      <c r="M50" s="244"/>
      <c r="N50" s="112"/>
      <c r="O50" s="280">
        <v>97</v>
      </c>
      <c r="P50" s="281"/>
      <c r="Q50" s="280">
        <v>271697</v>
      </c>
      <c r="R50" s="281"/>
      <c r="S50" s="308"/>
      <c r="T50" s="349"/>
      <c r="U50" s="307"/>
      <c r="V50" s="268"/>
      <c r="W50" s="269"/>
      <c r="X50" s="270"/>
      <c r="Y50" s="271"/>
      <c r="Z50" s="272"/>
      <c r="AA50" s="270"/>
      <c r="AB50" s="271"/>
      <c r="AC50" s="272"/>
      <c r="AD50" s="270"/>
      <c r="AE50" s="271"/>
      <c r="AF50" s="271"/>
      <c r="AG50" s="272"/>
      <c r="AH50" s="270"/>
      <c r="AI50" s="271"/>
      <c r="AJ50" s="271"/>
      <c r="AK50" s="273"/>
    </row>
    <row r="51" spans="1:40" ht="18.75" customHeight="1" x14ac:dyDescent="0.2">
      <c r="A51" s="134"/>
      <c r="B51" s="277"/>
      <c r="C51" s="278"/>
      <c r="D51" s="279"/>
      <c r="E51" s="270"/>
      <c r="F51" s="271"/>
      <c r="G51" s="45"/>
      <c r="H51" s="283"/>
      <c r="I51" s="284"/>
      <c r="J51" s="284"/>
      <c r="K51" s="285"/>
      <c r="L51" s="270"/>
      <c r="M51" s="271"/>
      <c r="N51" s="45"/>
      <c r="O51" s="283"/>
      <c r="P51" s="284"/>
      <c r="Q51" s="283"/>
      <c r="R51" s="284"/>
      <c r="S51" s="309"/>
      <c r="T51" s="349"/>
      <c r="U51" s="310" t="s">
        <v>205</v>
      </c>
      <c r="V51" s="311"/>
      <c r="W51" s="312"/>
      <c r="X51" s="243">
        <f>X43+X45-X47+X49</f>
        <v>44627276</v>
      </c>
      <c r="Y51" s="244"/>
      <c r="Z51" s="245"/>
      <c r="AA51" s="243">
        <v>0</v>
      </c>
      <c r="AB51" s="244"/>
      <c r="AC51" s="245"/>
      <c r="AD51" s="249">
        <f>AD43+AD45-AD47+AD49</f>
        <v>77994100</v>
      </c>
      <c r="AE51" s="250"/>
      <c r="AF51" s="250"/>
      <c r="AG51" s="251"/>
      <c r="AH51" s="243">
        <f>AH43+AH45-AH47+AH49</f>
        <v>122621376</v>
      </c>
      <c r="AI51" s="244"/>
      <c r="AJ51" s="244"/>
      <c r="AK51" s="255"/>
      <c r="AM51" s="117"/>
      <c r="AN51" s="117"/>
    </row>
    <row r="52" spans="1:40" ht="39.75" customHeight="1" thickBot="1" x14ac:dyDescent="0.25">
      <c r="A52" s="134"/>
      <c r="B52" s="257" t="s">
        <v>70</v>
      </c>
      <c r="C52" s="258"/>
      <c r="D52" s="259"/>
      <c r="E52" s="260">
        <f>E49+E50</f>
        <v>2037</v>
      </c>
      <c r="F52" s="261"/>
      <c r="G52" s="96"/>
      <c r="H52" s="262">
        <v>289583</v>
      </c>
      <c r="I52" s="263"/>
      <c r="J52" s="263"/>
      <c r="K52" s="264"/>
      <c r="L52" s="260">
        <f>L49+L50</f>
        <v>119</v>
      </c>
      <c r="M52" s="261"/>
      <c r="N52" s="96"/>
      <c r="O52" s="262">
        <f>O49+O50</f>
        <v>2022</v>
      </c>
      <c r="P52" s="263"/>
      <c r="Q52" s="262">
        <v>293124</v>
      </c>
      <c r="R52" s="263"/>
      <c r="S52" s="265"/>
      <c r="T52" s="350"/>
      <c r="U52" s="313"/>
      <c r="V52" s="314"/>
      <c r="W52" s="315"/>
      <c r="X52" s="246"/>
      <c r="Y52" s="247"/>
      <c r="Z52" s="248"/>
      <c r="AA52" s="246"/>
      <c r="AB52" s="247"/>
      <c r="AC52" s="248"/>
      <c r="AD52" s="252"/>
      <c r="AE52" s="253"/>
      <c r="AF52" s="253"/>
      <c r="AG52" s="254"/>
      <c r="AH52" s="246"/>
      <c r="AI52" s="247"/>
      <c r="AJ52" s="247"/>
      <c r="AK52" s="256"/>
    </row>
    <row r="53" spans="1:40" ht="14.4" x14ac:dyDescent="0.2"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</row>
    <row r="54" spans="1:40" ht="14.4" x14ac:dyDescent="0.2">
      <c r="A54" s="114"/>
      <c r="B54" s="115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1:40" ht="14.4" x14ac:dyDescent="0.2">
      <c r="A55" s="114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1:40" ht="14.4" x14ac:dyDescent="0.2">
      <c r="A56" s="114"/>
      <c r="B56" s="23"/>
      <c r="C56" s="23"/>
      <c r="D56" s="115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1:40" s="116" customFormat="1" x14ac:dyDescent="0.2">
      <c r="A57" s="114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</row>
    <row r="58" spans="1:40" ht="14.4" x14ac:dyDescent="0.2">
      <c r="A58" s="114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</sheetData>
  <mergeCells count="230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H48:K48"/>
    <mergeCell ref="L48:M48"/>
    <mergeCell ref="O48:P48"/>
    <mergeCell ref="V49:W50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</mergeCells>
  <phoneticPr fontId="1"/>
  <printOptions gridLinesSet="0"/>
  <pageMargins left="0.43307086614173229" right="0.19685039370078741" top="0.39370078740157483" bottom="0.19685039370078741" header="0" footer="0"/>
  <pageSetup paperSize="9" scale="64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 tint="-0.249977111117893"/>
    <pageSetUpPr fitToPage="1"/>
  </sheetPr>
  <dimension ref="A1:U68"/>
  <sheetViews>
    <sheetView view="pageBreakPreview" zoomScale="90" zoomScaleNormal="90" zoomScaleSheetLayoutView="9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E9" sqref="E9"/>
    </sheetView>
  </sheetViews>
  <sheetFormatPr defaultColWidth="9" defaultRowHeight="13.2" x14ac:dyDescent="0.2"/>
  <cols>
    <col min="1" max="1" width="1" style="118" customWidth="1"/>
    <col min="2" max="2" width="1.33203125" style="118" customWidth="1"/>
    <col min="3" max="3" width="17.44140625" style="118" customWidth="1"/>
    <col min="4" max="4" width="15" style="118" customWidth="1"/>
    <col min="5" max="5" width="9.109375" style="118" customWidth="1"/>
    <col min="6" max="6" width="7.88671875" style="118" customWidth="1"/>
    <col min="7" max="8" width="1.33203125" style="118" customWidth="1"/>
    <col min="9" max="9" width="14.109375" style="118" customWidth="1"/>
    <col min="10" max="10" width="8.44140625" style="118" customWidth="1"/>
    <col min="11" max="11" width="7.109375" style="118" customWidth="1"/>
    <col min="12" max="12" width="9.6640625" style="118" customWidth="1"/>
    <col min="13" max="14" width="5.6640625" style="118" customWidth="1"/>
    <col min="15" max="15" width="14.88671875" style="118" customWidth="1"/>
    <col min="16" max="16" width="10.77734375" style="118" customWidth="1"/>
    <col min="17" max="17" width="4.6640625" style="118" customWidth="1"/>
    <col min="18" max="18" width="9" style="118" customWidth="1"/>
    <col min="19" max="19" width="1.109375" style="118" customWidth="1"/>
    <col min="20" max="20" width="6" style="118" customWidth="1"/>
    <col min="21" max="16384" width="9" style="118"/>
  </cols>
  <sheetData>
    <row r="1" spans="1:20" ht="24" customHeight="1" thickBot="1" x14ac:dyDescent="0.3">
      <c r="A1" s="118" t="s">
        <v>0</v>
      </c>
      <c r="N1" s="141" t="s">
        <v>1</v>
      </c>
      <c r="O1" s="193"/>
      <c r="P1" s="652" t="s">
        <v>2</v>
      </c>
      <c r="Q1" s="653"/>
      <c r="R1" s="653"/>
    </row>
    <row r="2" spans="1:20" ht="6" customHeight="1" thickBot="1" x14ac:dyDescent="0.25"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20" s="144" customFormat="1" ht="27" customHeight="1" x14ac:dyDescent="0.2">
      <c r="A3" s="142"/>
      <c r="B3" s="654" t="s">
        <v>3</v>
      </c>
      <c r="C3" s="655"/>
      <c r="D3" s="655"/>
      <c r="E3" s="655"/>
      <c r="F3" s="656"/>
      <c r="G3" s="657" t="s">
        <v>4</v>
      </c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9"/>
      <c r="S3" s="143"/>
      <c r="T3" s="143"/>
    </row>
    <row r="4" spans="1:20" ht="26.25" customHeight="1" x14ac:dyDescent="0.2">
      <c r="A4" s="194"/>
      <c r="B4" s="660" t="s">
        <v>5</v>
      </c>
      <c r="C4" s="615"/>
      <c r="D4" s="195" t="s">
        <v>6</v>
      </c>
      <c r="E4" s="195" t="s">
        <v>7</v>
      </c>
      <c r="F4" s="196" t="s">
        <v>8</v>
      </c>
      <c r="G4" s="613" t="s">
        <v>5</v>
      </c>
      <c r="H4" s="614"/>
      <c r="I4" s="615"/>
      <c r="J4" s="661" t="s">
        <v>6</v>
      </c>
      <c r="K4" s="615"/>
      <c r="L4" s="195" t="s">
        <v>7</v>
      </c>
      <c r="M4" s="661" t="s">
        <v>8</v>
      </c>
      <c r="N4" s="615"/>
      <c r="O4" s="195" t="s">
        <v>9</v>
      </c>
      <c r="P4" s="661" t="s">
        <v>10</v>
      </c>
      <c r="Q4" s="615"/>
      <c r="R4" s="145" t="s">
        <v>11</v>
      </c>
      <c r="S4" s="146"/>
      <c r="T4" s="146"/>
    </row>
    <row r="5" spans="1:20" s="154" customFormat="1" ht="12" customHeight="1" x14ac:dyDescent="0.2">
      <c r="A5" s="147"/>
      <c r="B5" s="148"/>
      <c r="C5" s="149"/>
      <c r="D5" s="150" t="s">
        <v>12</v>
      </c>
      <c r="E5" s="150" t="s">
        <v>13</v>
      </c>
      <c r="F5" s="151" t="s">
        <v>13</v>
      </c>
      <c r="G5" s="152"/>
      <c r="H5" s="149"/>
      <c r="I5" s="151"/>
      <c r="J5" s="643" t="s">
        <v>14</v>
      </c>
      <c r="K5" s="644"/>
      <c r="L5" s="150" t="s">
        <v>13</v>
      </c>
      <c r="M5" s="643" t="s">
        <v>13</v>
      </c>
      <c r="N5" s="645"/>
      <c r="O5" s="150" t="s">
        <v>12</v>
      </c>
      <c r="P5" s="643" t="s">
        <v>14</v>
      </c>
      <c r="Q5" s="645"/>
      <c r="R5" s="153" t="s">
        <v>13</v>
      </c>
    </row>
    <row r="6" spans="1:20" ht="23.4" customHeight="1" x14ac:dyDescent="0.2">
      <c r="A6" s="194"/>
      <c r="B6" s="646" t="s">
        <v>15</v>
      </c>
      <c r="C6" s="647"/>
      <c r="D6" s="156">
        <v>57915258</v>
      </c>
      <c r="E6" s="197">
        <f t="shared" ref="E6:E33" si="0">ROUND(D6/$D$33*100,1)</f>
        <v>45.1</v>
      </c>
      <c r="F6" s="198">
        <v>4.8</v>
      </c>
      <c r="G6" s="648" t="s">
        <v>16</v>
      </c>
      <c r="H6" s="649"/>
      <c r="I6" s="650"/>
      <c r="J6" s="588">
        <v>18550698</v>
      </c>
      <c r="K6" s="651"/>
      <c r="L6" s="200">
        <f t="shared" ref="L6:L13" si="1">ROUND(J6/$J$33*100,1)</f>
        <v>16.600000000000001</v>
      </c>
      <c r="M6" s="635">
        <v>-0.7</v>
      </c>
      <c r="N6" s="636"/>
      <c r="O6" s="156">
        <v>17197779</v>
      </c>
      <c r="P6" s="588">
        <v>16837568</v>
      </c>
      <c r="Q6" s="651"/>
      <c r="R6" s="202">
        <f t="shared" ref="R6:R13" si="2">ROUND(P6/$P$27*100,1)</f>
        <v>21.7</v>
      </c>
    </row>
    <row r="7" spans="1:20" ht="23.4" customHeight="1" x14ac:dyDescent="0.2">
      <c r="A7" s="194"/>
      <c r="B7" s="598" t="s">
        <v>17</v>
      </c>
      <c r="C7" s="599"/>
      <c r="D7" s="156">
        <v>418502</v>
      </c>
      <c r="E7" s="203">
        <f t="shared" si="0"/>
        <v>0.3</v>
      </c>
      <c r="F7" s="198">
        <v>1.8</v>
      </c>
      <c r="G7" s="204" t="s">
        <v>18</v>
      </c>
      <c r="H7" s="642" t="s">
        <v>19</v>
      </c>
      <c r="I7" s="641"/>
      <c r="J7" s="551">
        <v>12223843</v>
      </c>
      <c r="K7" s="582"/>
      <c r="L7" s="200">
        <f t="shared" si="1"/>
        <v>10.9</v>
      </c>
      <c r="M7" s="635">
        <v>-0.4</v>
      </c>
      <c r="N7" s="636"/>
      <c r="O7" s="156">
        <v>11366514</v>
      </c>
      <c r="P7" s="551">
        <v>11357247</v>
      </c>
      <c r="Q7" s="582"/>
      <c r="R7" s="207">
        <f t="shared" si="2"/>
        <v>14.7</v>
      </c>
    </row>
    <row r="8" spans="1:20" ht="23.4" customHeight="1" x14ac:dyDescent="0.2">
      <c r="A8" s="194"/>
      <c r="B8" s="598" t="s">
        <v>20</v>
      </c>
      <c r="C8" s="599"/>
      <c r="D8" s="156">
        <v>144207</v>
      </c>
      <c r="E8" s="203">
        <f t="shared" si="0"/>
        <v>0.1</v>
      </c>
      <c r="F8" s="198">
        <v>-4.5999999999999996</v>
      </c>
      <c r="G8" s="208"/>
      <c r="H8" s="642" t="s">
        <v>21</v>
      </c>
      <c r="I8" s="641"/>
      <c r="J8" s="551">
        <v>1856063</v>
      </c>
      <c r="K8" s="582"/>
      <c r="L8" s="200">
        <f t="shared" si="1"/>
        <v>1.7</v>
      </c>
      <c r="M8" s="635">
        <v>-6.7</v>
      </c>
      <c r="N8" s="636"/>
      <c r="O8" s="156">
        <v>1856063</v>
      </c>
      <c r="P8" s="551">
        <v>1610108</v>
      </c>
      <c r="Q8" s="582"/>
      <c r="R8" s="207">
        <f t="shared" si="2"/>
        <v>2.1</v>
      </c>
    </row>
    <row r="9" spans="1:20" ht="23.4" customHeight="1" x14ac:dyDescent="0.2">
      <c r="A9" s="194"/>
      <c r="B9" s="598" t="s">
        <v>22</v>
      </c>
      <c r="C9" s="599"/>
      <c r="D9" s="156">
        <v>1042690</v>
      </c>
      <c r="E9" s="203">
        <f t="shared" si="0"/>
        <v>0.8</v>
      </c>
      <c r="F9" s="198">
        <v>42.1</v>
      </c>
      <c r="G9" s="613" t="s">
        <v>23</v>
      </c>
      <c r="H9" s="614"/>
      <c r="I9" s="615"/>
      <c r="J9" s="551">
        <v>27260515</v>
      </c>
      <c r="K9" s="582"/>
      <c r="L9" s="200">
        <f t="shared" si="1"/>
        <v>24.4</v>
      </c>
      <c r="M9" s="635">
        <v>16.5</v>
      </c>
      <c r="N9" s="636"/>
      <c r="O9" s="156">
        <v>9368302</v>
      </c>
      <c r="P9" s="551">
        <v>9356483</v>
      </c>
      <c r="Q9" s="582"/>
      <c r="R9" s="207">
        <f t="shared" si="2"/>
        <v>12.1</v>
      </c>
    </row>
    <row r="10" spans="1:20" ht="23.4" customHeight="1" x14ac:dyDescent="0.2">
      <c r="A10" s="194"/>
      <c r="B10" s="598" t="s">
        <v>24</v>
      </c>
      <c r="C10" s="599"/>
      <c r="D10" s="156">
        <v>1282069</v>
      </c>
      <c r="E10" s="203">
        <f t="shared" si="0"/>
        <v>1</v>
      </c>
      <c r="F10" s="198">
        <v>49.1</v>
      </c>
      <c r="G10" s="613" t="s">
        <v>25</v>
      </c>
      <c r="H10" s="614"/>
      <c r="I10" s="615"/>
      <c r="J10" s="551">
        <v>954755</v>
      </c>
      <c r="K10" s="582"/>
      <c r="L10" s="200">
        <f t="shared" si="1"/>
        <v>0.9</v>
      </c>
      <c r="M10" s="635">
        <v>-9.1999999999999993</v>
      </c>
      <c r="N10" s="636"/>
      <c r="O10" s="156">
        <v>954755</v>
      </c>
      <c r="P10" s="551">
        <v>954755</v>
      </c>
      <c r="Q10" s="582"/>
      <c r="R10" s="207">
        <f t="shared" si="2"/>
        <v>1.2</v>
      </c>
    </row>
    <row r="11" spans="1:20" ht="23.4" customHeight="1" x14ac:dyDescent="0.2">
      <c r="A11" s="194"/>
      <c r="B11" s="598" t="s">
        <v>26</v>
      </c>
      <c r="C11" s="599"/>
      <c r="D11" s="156">
        <v>8760032</v>
      </c>
      <c r="E11" s="203">
        <f t="shared" si="0"/>
        <v>6.8</v>
      </c>
      <c r="F11" s="198">
        <v>8.5</v>
      </c>
      <c r="G11" s="209"/>
      <c r="H11" s="640" t="s">
        <v>27</v>
      </c>
      <c r="I11" s="641"/>
      <c r="J11" s="551">
        <v>954727</v>
      </c>
      <c r="K11" s="582"/>
      <c r="L11" s="200">
        <f t="shared" si="1"/>
        <v>0.9</v>
      </c>
      <c r="M11" s="635">
        <v>-9.1999999999999993</v>
      </c>
      <c r="N11" s="636"/>
      <c r="O11" s="156">
        <v>954727</v>
      </c>
      <c r="P11" s="551">
        <v>954727</v>
      </c>
      <c r="Q11" s="582"/>
      <c r="R11" s="207">
        <f t="shared" si="2"/>
        <v>1.2</v>
      </c>
    </row>
    <row r="12" spans="1:20" ht="23.4" customHeight="1" x14ac:dyDescent="0.2">
      <c r="A12" s="194"/>
      <c r="B12" s="598" t="s">
        <v>28</v>
      </c>
      <c r="C12" s="599"/>
      <c r="D12" s="156">
        <v>0</v>
      </c>
      <c r="E12" s="210" t="s">
        <v>29</v>
      </c>
      <c r="F12" s="198" t="s">
        <v>29</v>
      </c>
      <c r="G12" s="208" t="s">
        <v>18</v>
      </c>
      <c r="H12" s="640" t="s">
        <v>30</v>
      </c>
      <c r="I12" s="641"/>
      <c r="J12" s="551">
        <v>28</v>
      </c>
      <c r="K12" s="582"/>
      <c r="L12" s="200">
        <f t="shared" si="1"/>
        <v>0</v>
      </c>
      <c r="M12" s="635">
        <v>-85.3</v>
      </c>
      <c r="N12" s="636"/>
      <c r="O12" s="156">
        <v>28</v>
      </c>
      <c r="P12" s="551">
        <v>28</v>
      </c>
      <c r="Q12" s="582"/>
      <c r="R12" s="207">
        <f t="shared" si="2"/>
        <v>0</v>
      </c>
    </row>
    <row r="13" spans="1:20" ht="23.4" customHeight="1" x14ac:dyDescent="0.2">
      <c r="A13" s="194"/>
      <c r="B13" s="598" t="s">
        <v>31</v>
      </c>
      <c r="C13" s="599"/>
      <c r="D13" s="156">
        <v>1</v>
      </c>
      <c r="E13" s="211">
        <f t="shared" si="0"/>
        <v>0</v>
      </c>
      <c r="F13" s="198">
        <v>-97.1</v>
      </c>
      <c r="G13" s="613" t="s">
        <v>32</v>
      </c>
      <c r="H13" s="614"/>
      <c r="I13" s="615"/>
      <c r="J13" s="551">
        <f>J6+J9+J10</f>
        <v>46765968</v>
      </c>
      <c r="K13" s="582"/>
      <c r="L13" s="200">
        <f t="shared" si="1"/>
        <v>41.8</v>
      </c>
      <c r="M13" s="635">
        <v>8.4</v>
      </c>
      <c r="N13" s="636"/>
      <c r="O13" s="157">
        <f>O6+O9+O10</f>
        <v>27520836</v>
      </c>
      <c r="P13" s="551">
        <f>P6+P9+P10</f>
        <v>27148806</v>
      </c>
      <c r="Q13" s="582"/>
      <c r="R13" s="207">
        <f t="shared" si="2"/>
        <v>35</v>
      </c>
    </row>
    <row r="14" spans="1:20" ht="23.4" customHeight="1" x14ac:dyDescent="0.2">
      <c r="A14" s="194"/>
      <c r="B14" s="598" t="s">
        <v>33</v>
      </c>
      <c r="C14" s="599"/>
      <c r="D14" s="156">
        <v>93368</v>
      </c>
      <c r="E14" s="211">
        <f t="shared" si="0"/>
        <v>0.1</v>
      </c>
      <c r="F14" s="198">
        <v>28.5</v>
      </c>
      <c r="G14" s="637"/>
      <c r="H14" s="638"/>
      <c r="I14" s="638"/>
      <c r="J14" s="638"/>
      <c r="K14" s="638"/>
      <c r="L14" s="638"/>
      <c r="M14" s="638"/>
      <c r="N14" s="638"/>
      <c r="O14" s="638"/>
      <c r="P14" s="638"/>
      <c r="Q14" s="638"/>
      <c r="R14" s="639"/>
    </row>
    <row r="15" spans="1:20" ht="23.4" customHeight="1" x14ac:dyDescent="0.2">
      <c r="A15" s="194"/>
      <c r="B15" s="633" t="s">
        <v>206</v>
      </c>
      <c r="C15" s="634"/>
      <c r="D15" s="156">
        <v>83302</v>
      </c>
      <c r="E15" s="212">
        <f t="shared" si="0"/>
        <v>0.1</v>
      </c>
      <c r="F15" s="198">
        <v>-13.2</v>
      </c>
      <c r="G15" s="613" t="s">
        <v>34</v>
      </c>
      <c r="H15" s="614"/>
      <c r="I15" s="615"/>
      <c r="J15" s="551">
        <v>29271281</v>
      </c>
      <c r="K15" s="582"/>
      <c r="L15" s="200">
        <f t="shared" ref="L15:L30" si="3">ROUND(J15/$J$33*100,1)</f>
        <v>26.2</v>
      </c>
      <c r="M15" s="583">
        <v>29.9</v>
      </c>
      <c r="N15" s="616"/>
      <c r="O15" s="156">
        <v>21329365</v>
      </c>
      <c r="P15" s="551">
        <v>18086726</v>
      </c>
      <c r="Q15" s="582"/>
      <c r="R15" s="213">
        <f>ROUND(P15/$P$27*100,1)</f>
        <v>23.3</v>
      </c>
    </row>
    <row r="16" spans="1:20" ht="23.4" customHeight="1" x14ac:dyDescent="0.2">
      <c r="A16" s="194"/>
      <c r="B16" s="598" t="s">
        <v>35</v>
      </c>
      <c r="C16" s="634"/>
      <c r="D16" s="156">
        <v>5674616</v>
      </c>
      <c r="E16" s="203">
        <f t="shared" si="0"/>
        <v>4.4000000000000004</v>
      </c>
      <c r="F16" s="198">
        <v>73.5</v>
      </c>
      <c r="G16" s="613" t="s">
        <v>36</v>
      </c>
      <c r="H16" s="614"/>
      <c r="I16" s="615"/>
      <c r="J16" s="551">
        <v>420412</v>
      </c>
      <c r="K16" s="582"/>
      <c r="L16" s="200">
        <f t="shared" si="3"/>
        <v>0.4</v>
      </c>
      <c r="M16" s="583">
        <v>-33.5</v>
      </c>
      <c r="N16" s="616"/>
      <c r="O16" s="156">
        <v>409874</v>
      </c>
      <c r="P16" s="551">
        <v>409401</v>
      </c>
      <c r="Q16" s="582"/>
      <c r="R16" s="207">
        <f>ROUND(P16/$P$27*100,1)</f>
        <v>0.5</v>
      </c>
    </row>
    <row r="17" spans="1:21" ht="23.4" customHeight="1" x14ac:dyDescent="0.2">
      <c r="A17" s="194"/>
      <c r="B17" s="158"/>
      <c r="C17" s="159" t="s">
        <v>37</v>
      </c>
      <c r="D17" s="156">
        <v>3667077</v>
      </c>
      <c r="E17" s="203">
        <f t="shared" si="0"/>
        <v>2.9</v>
      </c>
      <c r="F17" s="198">
        <v>1524</v>
      </c>
      <c r="G17" s="613" t="s">
        <v>38</v>
      </c>
      <c r="H17" s="614"/>
      <c r="I17" s="615"/>
      <c r="J17" s="551">
        <v>7794345</v>
      </c>
      <c r="K17" s="582"/>
      <c r="L17" s="200">
        <f t="shared" si="3"/>
        <v>7</v>
      </c>
      <c r="M17" s="583">
        <v>-74.7</v>
      </c>
      <c r="N17" s="616"/>
      <c r="O17" s="156">
        <v>5538831</v>
      </c>
      <c r="P17" s="551">
        <v>3666061</v>
      </c>
      <c r="Q17" s="582"/>
      <c r="R17" s="207">
        <f>ROUND(P17/$P$27*100,1)</f>
        <v>4.7</v>
      </c>
    </row>
    <row r="18" spans="1:21" ht="23.4" customHeight="1" x14ac:dyDescent="0.2">
      <c r="A18" s="194"/>
      <c r="B18" s="155"/>
      <c r="C18" s="159" t="s">
        <v>39</v>
      </c>
      <c r="D18" s="156">
        <v>2007539</v>
      </c>
      <c r="E18" s="203">
        <f t="shared" si="0"/>
        <v>1.6</v>
      </c>
      <c r="F18" s="198">
        <v>-34.1</v>
      </c>
      <c r="G18" s="613" t="s">
        <v>40</v>
      </c>
      <c r="H18" s="614"/>
      <c r="I18" s="615"/>
      <c r="J18" s="551">
        <v>12616729</v>
      </c>
      <c r="K18" s="582"/>
      <c r="L18" s="200">
        <f t="shared" si="3"/>
        <v>11.3</v>
      </c>
      <c r="M18" s="583">
        <v>173.6</v>
      </c>
      <c r="N18" s="616"/>
      <c r="O18" s="156">
        <v>12519287</v>
      </c>
      <c r="P18" s="627"/>
      <c r="Q18" s="628"/>
      <c r="R18" s="629"/>
    </row>
    <row r="19" spans="1:21" ht="23.4" customHeight="1" x14ac:dyDescent="0.2">
      <c r="A19" s="194"/>
      <c r="B19" s="598" t="s">
        <v>41</v>
      </c>
      <c r="C19" s="599"/>
      <c r="D19" s="156">
        <v>26092</v>
      </c>
      <c r="E19" s="203">
        <f t="shared" si="0"/>
        <v>0</v>
      </c>
      <c r="F19" s="198">
        <v>0.7</v>
      </c>
      <c r="G19" s="613" t="s">
        <v>42</v>
      </c>
      <c r="H19" s="614"/>
      <c r="I19" s="615"/>
      <c r="J19" s="551">
        <v>0</v>
      </c>
      <c r="K19" s="582"/>
      <c r="L19" s="201" t="s">
        <v>29</v>
      </c>
      <c r="M19" s="583" t="s">
        <v>29</v>
      </c>
      <c r="N19" s="616"/>
      <c r="O19" s="156">
        <v>0</v>
      </c>
      <c r="P19" s="630"/>
      <c r="Q19" s="631"/>
      <c r="R19" s="632"/>
    </row>
    <row r="20" spans="1:21" ht="23.4" customHeight="1" x14ac:dyDescent="0.2">
      <c r="A20" s="214" t="s">
        <v>43</v>
      </c>
      <c r="B20" s="598" t="s">
        <v>44</v>
      </c>
      <c r="C20" s="599"/>
      <c r="D20" s="157">
        <f>SUM(D6:D16)+D19</f>
        <v>75440137</v>
      </c>
      <c r="E20" s="203">
        <f t="shared" si="0"/>
        <v>58.8</v>
      </c>
      <c r="F20" s="198">
        <v>9.4</v>
      </c>
      <c r="G20" s="613" t="s">
        <v>45</v>
      </c>
      <c r="H20" s="614"/>
      <c r="I20" s="615"/>
      <c r="J20" s="551">
        <v>13739</v>
      </c>
      <c r="K20" s="582"/>
      <c r="L20" s="200">
        <f t="shared" si="3"/>
        <v>0</v>
      </c>
      <c r="M20" s="583">
        <v>51.1</v>
      </c>
      <c r="N20" s="616"/>
      <c r="O20" s="156">
        <v>6823</v>
      </c>
      <c r="P20" s="551">
        <v>6751</v>
      </c>
      <c r="Q20" s="582"/>
      <c r="R20" s="207">
        <f>ROUND(P20/$P$27*100,1)</f>
        <v>0</v>
      </c>
    </row>
    <row r="21" spans="1:21" ht="23.4" customHeight="1" x14ac:dyDescent="0.2">
      <c r="A21" s="194"/>
      <c r="B21" s="598" t="s">
        <v>46</v>
      </c>
      <c r="C21" s="599"/>
      <c r="D21" s="156">
        <v>820357</v>
      </c>
      <c r="E21" s="212">
        <f t="shared" si="0"/>
        <v>0.6</v>
      </c>
      <c r="F21" s="198">
        <v>11.7</v>
      </c>
      <c r="G21" s="613" t="s">
        <v>47</v>
      </c>
      <c r="H21" s="614"/>
      <c r="I21" s="615"/>
      <c r="J21" s="551">
        <v>7419185</v>
      </c>
      <c r="K21" s="582"/>
      <c r="L21" s="200">
        <f t="shared" si="3"/>
        <v>6.6</v>
      </c>
      <c r="M21" s="583">
        <v>-28.2</v>
      </c>
      <c r="N21" s="616"/>
      <c r="O21" s="156">
        <v>6210290</v>
      </c>
      <c r="P21" s="551">
        <v>4384586</v>
      </c>
      <c r="Q21" s="582"/>
      <c r="R21" s="207">
        <f>ROUND(P21/$P$27*100,1)</f>
        <v>5.7</v>
      </c>
    </row>
    <row r="22" spans="1:21" ht="23.4" customHeight="1" x14ac:dyDescent="0.2">
      <c r="A22" s="194"/>
      <c r="B22" s="598" t="s">
        <v>48</v>
      </c>
      <c r="C22" s="599"/>
      <c r="D22" s="156">
        <v>3809400</v>
      </c>
      <c r="E22" s="203">
        <f t="shared" si="0"/>
        <v>3</v>
      </c>
      <c r="F22" s="198">
        <v>0.5</v>
      </c>
      <c r="G22" s="624" t="s">
        <v>49</v>
      </c>
      <c r="H22" s="625"/>
      <c r="I22" s="626"/>
      <c r="J22" s="551">
        <v>0</v>
      </c>
      <c r="K22" s="582"/>
      <c r="L22" s="201" t="s">
        <v>29</v>
      </c>
      <c r="M22" s="583" t="s">
        <v>29</v>
      </c>
      <c r="N22" s="616"/>
      <c r="O22" s="156">
        <v>0</v>
      </c>
      <c r="P22" s="551">
        <v>0</v>
      </c>
      <c r="Q22" s="582"/>
      <c r="R22" s="215" t="s">
        <v>29</v>
      </c>
    </row>
    <row r="23" spans="1:21" ht="23.4" customHeight="1" x14ac:dyDescent="0.2">
      <c r="A23" s="194"/>
      <c r="B23" s="598" t="s">
        <v>50</v>
      </c>
      <c r="C23" s="599"/>
      <c r="D23" s="156">
        <v>690514</v>
      </c>
      <c r="E23" s="203">
        <f t="shared" si="0"/>
        <v>0.5</v>
      </c>
      <c r="F23" s="198">
        <v>-0.6</v>
      </c>
      <c r="G23" s="613" t="s">
        <v>51</v>
      </c>
      <c r="H23" s="614"/>
      <c r="I23" s="615"/>
      <c r="J23" s="551">
        <f>SUM(J15:K22)</f>
        <v>57535691</v>
      </c>
      <c r="K23" s="582"/>
      <c r="L23" s="200">
        <f t="shared" si="3"/>
        <v>51.4</v>
      </c>
      <c r="M23" s="583">
        <v>-16.600000000000001</v>
      </c>
      <c r="N23" s="616"/>
      <c r="O23" s="160">
        <f>SUM(O15:O22)</f>
        <v>46014470</v>
      </c>
      <c r="P23" s="551">
        <f>SUM(P15:Q22)</f>
        <v>26553525</v>
      </c>
      <c r="Q23" s="582"/>
      <c r="R23" s="207">
        <f>ROUND(P23/$P$27*100,1)</f>
        <v>34.299999999999997</v>
      </c>
    </row>
    <row r="24" spans="1:21" ht="23.4" customHeight="1" x14ac:dyDescent="0.2">
      <c r="A24" s="194"/>
      <c r="B24" s="598" t="s">
        <v>52</v>
      </c>
      <c r="C24" s="599"/>
      <c r="D24" s="156">
        <v>24120112</v>
      </c>
      <c r="E24" s="203">
        <f t="shared" si="0"/>
        <v>18.8</v>
      </c>
      <c r="F24" s="198">
        <v>-35.9</v>
      </c>
      <c r="G24" s="613" t="s">
        <v>53</v>
      </c>
      <c r="H24" s="614"/>
      <c r="I24" s="615"/>
      <c r="J24" s="551">
        <v>7586695</v>
      </c>
      <c r="K24" s="582"/>
      <c r="L24" s="200">
        <f t="shared" si="3"/>
        <v>6.8</v>
      </c>
      <c r="M24" s="583">
        <v>-44.4</v>
      </c>
      <c r="N24" s="616"/>
      <c r="O24" s="156">
        <v>5613642</v>
      </c>
      <c r="P24" s="216" t="s">
        <v>54</v>
      </c>
      <c r="Q24" s="217"/>
      <c r="R24" s="218"/>
    </row>
    <row r="25" spans="1:21" ht="23.4" customHeight="1" x14ac:dyDescent="0.2">
      <c r="A25" s="194"/>
      <c r="B25" s="598" t="s">
        <v>55</v>
      </c>
      <c r="C25" s="599"/>
      <c r="D25" s="156">
        <v>8665248</v>
      </c>
      <c r="E25" s="203">
        <f t="shared" si="0"/>
        <v>6.8</v>
      </c>
      <c r="F25" s="198">
        <v>-6.2</v>
      </c>
      <c r="G25" s="204"/>
      <c r="H25" s="219"/>
      <c r="I25" s="220" t="s">
        <v>56</v>
      </c>
      <c r="J25" s="551">
        <v>2587657</v>
      </c>
      <c r="K25" s="582"/>
      <c r="L25" s="200">
        <f t="shared" si="3"/>
        <v>2.2999999999999998</v>
      </c>
      <c r="M25" s="583">
        <v>-31.2</v>
      </c>
      <c r="N25" s="616"/>
      <c r="O25" s="156">
        <v>1042152</v>
      </c>
      <c r="P25" s="619">
        <v>53702331</v>
      </c>
      <c r="Q25" s="620"/>
      <c r="R25" s="222" t="s">
        <v>12</v>
      </c>
    </row>
    <row r="26" spans="1:21" ht="23.4" customHeight="1" x14ac:dyDescent="0.2">
      <c r="A26" s="194"/>
      <c r="B26" s="598" t="s">
        <v>57</v>
      </c>
      <c r="C26" s="599"/>
      <c r="D26" s="156">
        <v>2714915</v>
      </c>
      <c r="E26" s="203">
        <f t="shared" si="0"/>
        <v>2.1</v>
      </c>
      <c r="F26" s="198">
        <v>172.5</v>
      </c>
      <c r="G26" s="209"/>
      <c r="H26" s="223"/>
      <c r="I26" s="224" t="s">
        <v>58</v>
      </c>
      <c r="J26" s="551">
        <v>4999038</v>
      </c>
      <c r="K26" s="582"/>
      <c r="L26" s="200">
        <f t="shared" si="3"/>
        <v>4.5</v>
      </c>
      <c r="M26" s="583">
        <v>-49.5</v>
      </c>
      <c r="N26" s="616"/>
      <c r="O26" s="156">
        <v>4571490</v>
      </c>
      <c r="P26" s="225" t="s">
        <v>59</v>
      </c>
      <c r="Q26" s="221"/>
      <c r="R26" s="222"/>
    </row>
    <row r="27" spans="1:21" ht="23.4" customHeight="1" x14ac:dyDescent="0.2">
      <c r="A27" s="194"/>
      <c r="B27" s="598" t="s">
        <v>60</v>
      </c>
      <c r="C27" s="599"/>
      <c r="D27" s="156">
        <v>514152</v>
      </c>
      <c r="E27" s="203">
        <f t="shared" si="0"/>
        <v>0.4</v>
      </c>
      <c r="F27" s="198">
        <v>158</v>
      </c>
      <c r="G27" s="199"/>
      <c r="H27" s="205" t="s">
        <v>61</v>
      </c>
      <c r="I27" s="206"/>
      <c r="J27" s="551">
        <v>319271</v>
      </c>
      <c r="K27" s="582"/>
      <c r="L27" s="200">
        <f t="shared" si="3"/>
        <v>0.3</v>
      </c>
      <c r="M27" s="583">
        <v>-15.6</v>
      </c>
      <c r="N27" s="616"/>
      <c r="O27" s="156">
        <v>319271</v>
      </c>
      <c r="P27" s="619">
        <v>77471006</v>
      </c>
      <c r="Q27" s="620"/>
      <c r="R27" s="222" t="s">
        <v>12</v>
      </c>
      <c r="U27" s="117"/>
    </row>
    <row r="28" spans="1:21" ht="23.4" customHeight="1" x14ac:dyDescent="0.2">
      <c r="A28" s="194"/>
      <c r="B28" s="598" t="s">
        <v>62</v>
      </c>
      <c r="C28" s="599"/>
      <c r="D28" s="156">
        <v>1700000</v>
      </c>
      <c r="E28" s="211">
        <f t="shared" si="0"/>
        <v>1.3</v>
      </c>
      <c r="F28" s="198">
        <v>-15</v>
      </c>
      <c r="G28" s="613" t="s">
        <v>63</v>
      </c>
      <c r="H28" s="614"/>
      <c r="I28" s="615"/>
      <c r="J28" s="551">
        <v>0</v>
      </c>
      <c r="K28" s="582"/>
      <c r="L28" s="201" t="s">
        <v>29</v>
      </c>
      <c r="M28" s="583" t="s">
        <v>29</v>
      </c>
      <c r="N28" s="616"/>
      <c r="O28" s="156">
        <v>0</v>
      </c>
      <c r="P28" s="619"/>
      <c r="Q28" s="620"/>
      <c r="R28" s="222"/>
      <c r="U28" s="135"/>
    </row>
    <row r="29" spans="1:21" ht="23.4" customHeight="1" x14ac:dyDescent="0.2">
      <c r="A29" s="194"/>
      <c r="B29" s="598" t="s">
        <v>64</v>
      </c>
      <c r="C29" s="599"/>
      <c r="D29" s="156">
        <v>8344196</v>
      </c>
      <c r="E29" s="203">
        <f t="shared" si="0"/>
        <v>6.5</v>
      </c>
      <c r="F29" s="198">
        <v>-0.6</v>
      </c>
      <c r="G29" s="613" t="s">
        <v>65</v>
      </c>
      <c r="H29" s="614"/>
      <c r="I29" s="615"/>
      <c r="J29" s="551">
        <v>0</v>
      </c>
      <c r="K29" s="582"/>
      <c r="L29" s="201" t="s">
        <v>29</v>
      </c>
      <c r="M29" s="583" t="s">
        <v>29</v>
      </c>
      <c r="N29" s="616"/>
      <c r="O29" s="156">
        <v>0</v>
      </c>
      <c r="P29" s="621"/>
      <c r="Q29" s="622"/>
      <c r="R29" s="623"/>
      <c r="U29" s="117"/>
    </row>
    <row r="30" spans="1:21" ht="23.4" customHeight="1" x14ac:dyDescent="0.2">
      <c r="A30" s="194"/>
      <c r="B30" s="598" t="s">
        <v>66</v>
      </c>
      <c r="C30" s="599"/>
      <c r="D30" s="156">
        <v>1481128</v>
      </c>
      <c r="E30" s="203">
        <f t="shared" si="0"/>
        <v>1.2</v>
      </c>
      <c r="F30" s="198">
        <v>3.1</v>
      </c>
      <c r="G30" s="613" t="s">
        <v>67</v>
      </c>
      <c r="H30" s="614"/>
      <c r="I30" s="615"/>
      <c r="J30" s="551">
        <f>J24+J28+J29</f>
        <v>7586695</v>
      </c>
      <c r="K30" s="582"/>
      <c r="L30" s="200">
        <f t="shared" si="3"/>
        <v>6.8</v>
      </c>
      <c r="M30" s="583">
        <v>-44.4</v>
      </c>
      <c r="N30" s="616"/>
      <c r="O30" s="160">
        <f>O24+O28+O29</f>
        <v>5613642</v>
      </c>
      <c r="P30" s="621"/>
      <c r="Q30" s="622"/>
      <c r="R30" s="623"/>
      <c r="U30" s="117"/>
    </row>
    <row r="31" spans="1:21" ht="23.4" customHeight="1" x14ac:dyDescent="0.2">
      <c r="A31" s="194"/>
      <c r="B31" s="598" t="s">
        <v>68</v>
      </c>
      <c r="C31" s="599"/>
      <c r="D31" s="156">
        <v>0</v>
      </c>
      <c r="E31" s="226" t="s">
        <v>29</v>
      </c>
      <c r="F31" s="198" t="s">
        <v>29</v>
      </c>
      <c r="M31" s="135"/>
      <c r="N31" s="135"/>
      <c r="O31" s="227"/>
      <c r="P31" s="617"/>
      <c r="Q31" s="618"/>
      <c r="R31" s="228"/>
      <c r="U31" s="229"/>
    </row>
    <row r="32" spans="1:21" ht="23.4" customHeight="1" x14ac:dyDescent="0.2">
      <c r="A32" s="194"/>
      <c r="B32" s="598" t="s">
        <v>69</v>
      </c>
      <c r="C32" s="599"/>
      <c r="D32" s="156">
        <f>SUM(D21:D31)</f>
        <v>52860022</v>
      </c>
      <c r="E32" s="211">
        <f t="shared" si="0"/>
        <v>41.2</v>
      </c>
      <c r="F32" s="198">
        <v>-18.8</v>
      </c>
      <c r="M32" s="135"/>
      <c r="N32" s="135"/>
      <c r="O32" s="230"/>
      <c r="P32" s="600"/>
      <c r="Q32" s="601"/>
      <c r="R32" s="194"/>
    </row>
    <row r="33" spans="1:20" ht="23.4" customHeight="1" thickBot="1" x14ac:dyDescent="0.25">
      <c r="A33" s="194"/>
      <c r="B33" s="602" t="s">
        <v>70</v>
      </c>
      <c r="C33" s="603"/>
      <c r="D33" s="161">
        <f>D20+D32</f>
        <v>128300159</v>
      </c>
      <c r="E33" s="231">
        <f t="shared" si="0"/>
        <v>100</v>
      </c>
      <c r="F33" s="198">
        <v>-4.3</v>
      </c>
      <c r="G33" s="604" t="s">
        <v>71</v>
      </c>
      <c r="H33" s="605"/>
      <c r="I33" s="606"/>
      <c r="J33" s="607">
        <f>J13+J23+J30</f>
        <v>111888354</v>
      </c>
      <c r="K33" s="608"/>
      <c r="L33" s="232">
        <f>ROUND(J33/$J$33*100,1)</f>
        <v>100</v>
      </c>
      <c r="M33" s="609">
        <v>-11</v>
      </c>
      <c r="N33" s="610"/>
      <c r="O33" s="162">
        <f>O13+O23+O30</f>
        <v>79148948</v>
      </c>
      <c r="P33" s="611"/>
      <c r="Q33" s="612"/>
      <c r="R33" s="163"/>
    </row>
    <row r="34" spans="1:20" ht="12.75" customHeight="1" thickBot="1" x14ac:dyDescent="0.25">
      <c r="A34" s="137"/>
      <c r="B34" s="164"/>
      <c r="C34" s="164"/>
      <c r="D34" s="165"/>
      <c r="E34" s="166"/>
      <c r="F34" s="166"/>
      <c r="G34" s="233"/>
      <c r="H34" s="233"/>
      <c r="I34" s="233"/>
      <c r="J34" s="234"/>
      <c r="K34" s="126"/>
      <c r="L34" s="167"/>
      <c r="M34" s="154"/>
      <c r="N34" s="154"/>
      <c r="O34" s="167"/>
      <c r="P34" s="167"/>
      <c r="Q34" s="167"/>
      <c r="R34" s="167"/>
    </row>
    <row r="35" spans="1:20" s="167" customFormat="1" ht="23.1" customHeight="1" x14ac:dyDescent="0.2">
      <c r="B35" s="590" t="s">
        <v>72</v>
      </c>
      <c r="C35" s="591"/>
      <c r="D35" s="591"/>
      <c r="E35" s="591"/>
      <c r="F35" s="591"/>
      <c r="G35" s="591"/>
      <c r="H35" s="591"/>
      <c r="I35" s="591"/>
      <c r="J35" s="592"/>
      <c r="K35" s="593" t="s">
        <v>73</v>
      </c>
      <c r="L35" s="594"/>
      <c r="M35" s="594"/>
      <c r="N35" s="594"/>
      <c r="O35" s="594"/>
      <c r="P35" s="594"/>
      <c r="Q35" s="594"/>
      <c r="R35" s="595"/>
    </row>
    <row r="36" spans="1:20" s="167" customFormat="1" ht="20.100000000000001" customHeight="1" x14ac:dyDescent="0.2">
      <c r="B36" s="556" t="s">
        <v>5</v>
      </c>
      <c r="C36" s="557"/>
      <c r="D36" s="168" t="s">
        <v>6</v>
      </c>
      <c r="E36" s="168" t="s">
        <v>7</v>
      </c>
      <c r="F36" s="168" t="s">
        <v>8</v>
      </c>
      <c r="G36" s="573" t="s">
        <v>9</v>
      </c>
      <c r="H36" s="572"/>
      <c r="I36" s="557"/>
      <c r="J36" s="169" t="s">
        <v>7</v>
      </c>
      <c r="K36" s="571" t="s">
        <v>5</v>
      </c>
      <c r="L36" s="572"/>
      <c r="M36" s="557"/>
      <c r="N36" s="573" t="s">
        <v>74</v>
      </c>
      <c r="O36" s="557"/>
      <c r="P36" s="170" t="s">
        <v>75</v>
      </c>
      <c r="Q36" s="596" t="s">
        <v>76</v>
      </c>
      <c r="R36" s="597"/>
    </row>
    <row r="37" spans="1:20" s="181" customFormat="1" ht="20.100000000000001" customHeight="1" x14ac:dyDescent="0.2">
      <c r="A37" s="171"/>
      <c r="B37" s="172"/>
      <c r="C37" s="173"/>
      <c r="D37" s="174" t="s">
        <v>12</v>
      </c>
      <c r="E37" s="175" t="s">
        <v>13</v>
      </c>
      <c r="F37" s="175" t="s">
        <v>13</v>
      </c>
      <c r="G37" s="176"/>
      <c r="H37" s="176"/>
      <c r="I37" s="177" t="s">
        <v>12</v>
      </c>
      <c r="J37" s="178" t="s">
        <v>13</v>
      </c>
      <c r="K37" s="571" t="s">
        <v>77</v>
      </c>
      <c r="L37" s="572"/>
      <c r="M37" s="557"/>
      <c r="N37" s="551">
        <v>55051138</v>
      </c>
      <c r="O37" s="582"/>
      <c r="P37" s="235">
        <f>ROUND(N37/$N$43*100,1)</f>
        <v>95.1</v>
      </c>
      <c r="Q37" s="583">
        <v>4.5</v>
      </c>
      <c r="R37" s="584"/>
      <c r="S37" s="180"/>
      <c r="T37" s="180"/>
    </row>
    <row r="38" spans="1:20" ht="20.100000000000001" customHeight="1" x14ac:dyDescent="0.2">
      <c r="A38" s="194"/>
      <c r="B38" s="527" t="s">
        <v>78</v>
      </c>
      <c r="C38" s="528"/>
      <c r="D38" s="182">
        <v>735739</v>
      </c>
      <c r="E38" s="197">
        <f t="shared" ref="E38:E51" si="4">ROUND(D38/$D$51*100,1)</f>
        <v>0.7</v>
      </c>
      <c r="F38" s="183">
        <v>-2.4</v>
      </c>
      <c r="G38" s="588">
        <v>735382</v>
      </c>
      <c r="H38" s="589"/>
      <c r="I38" s="516"/>
      <c r="J38" s="236">
        <f t="shared" ref="J38:J51" si="5">ROUND(G38/$G$51*100,1)</f>
        <v>0.9</v>
      </c>
      <c r="K38" s="571" t="s">
        <v>79</v>
      </c>
      <c r="L38" s="572"/>
      <c r="M38" s="557"/>
      <c r="N38" s="551">
        <v>79227</v>
      </c>
      <c r="O38" s="582"/>
      <c r="P38" s="235">
        <f>ROUND(N38/$N$43*100,1)</f>
        <v>0.1</v>
      </c>
      <c r="Q38" s="583">
        <v>3.3</v>
      </c>
      <c r="R38" s="584"/>
      <c r="S38" s="138"/>
      <c r="T38" s="138"/>
    </row>
    <row r="39" spans="1:20" ht="20.100000000000001" customHeight="1" x14ac:dyDescent="0.2">
      <c r="A39" s="194"/>
      <c r="B39" s="556" t="s">
        <v>80</v>
      </c>
      <c r="C39" s="557"/>
      <c r="D39" s="157">
        <v>25426418</v>
      </c>
      <c r="E39" s="197">
        <f t="shared" si="4"/>
        <v>22.7</v>
      </c>
      <c r="F39" s="183">
        <v>-36.9</v>
      </c>
      <c r="G39" s="551">
        <v>23889157</v>
      </c>
      <c r="H39" s="552"/>
      <c r="I39" s="553"/>
      <c r="J39" s="237">
        <f t="shared" si="5"/>
        <v>30.2</v>
      </c>
      <c r="K39" s="571" t="s">
        <v>81</v>
      </c>
      <c r="L39" s="572"/>
      <c r="M39" s="557"/>
      <c r="N39" s="551">
        <v>2784893</v>
      </c>
      <c r="O39" s="582"/>
      <c r="P39" s="235">
        <f>ROUND(N39/$N$43*100,1)</f>
        <v>4.8</v>
      </c>
      <c r="Q39" s="583">
        <v>9.1999999999999993</v>
      </c>
      <c r="R39" s="584"/>
    </row>
    <row r="40" spans="1:20" ht="20.100000000000001" customHeight="1" x14ac:dyDescent="0.2">
      <c r="A40" s="194"/>
      <c r="B40" s="556" t="s">
        <v>82</v>
      </c>
      <c r="C40" s="557"/>
      <c r="D40" s="157">
        <v>48134427</v>
      </c>
      <c r="E40" s="197">
        <f t="shared" si="4"/>
        <v>43</v>
      </c>
      <c r="F40" s="183">
        <v>-1.6</v>
      </c>
      <c r="G40" s="551">
        <v>26922359</v>
      </c>
      <c r="H40" s="552"/>
      <c r="I40" s="553"/>
      <c r="J40" s="237">
        <f t="shared" si="5"/>
        <v>34</v>
      </c>
      <c r="K40" s="571" t="s">
        <v>83</v>
      </c>
      <c r="L40" s="572"/>
      <c r="M40" s="557"/>
      <c r="N40" s="551">
        <v>0</v>
      </c>
      <c r="O40" s="582"/>
      <c r="P40" s="179" t="s">
        <v>29</v>
      </c>
      <c r="Q40" s="583" t="s">
        <v>29</v>
      </c>
      <c r="R40" s="584"/>
    </row>
    <row r="41" spans="1:20" ht="20.100000000000001" customHeight="1" x14ac:dyDescent="0.2">
      <c r="A41" s="194"/>
      <c r="B41" s="556" t="s">
        <v>84</v>
      </c>
      <c r="C41" s="557"/>
      <c r="D41" s="182">
        <v>14528106</v>
      </c>
      <c r="E41" s="197">
        <f t="shared" si="4"/>
        <v>13</v>
      </c>
      <c r="F41" s="183">
        <v>45.1</v>
      </c>
      <c r="G41" s="551">
        <v>8766363</v>
      </c>
      <c r="H41" s="552"/>
      <c r="I41" s="553"/>
      <c r="J41" s="237">
        <f t="shared" si="5"/>
        <v>11.1</v>
      </c>
      <c r="K41" s="571" t="s">
        <v>85</v>
      </c>
      <c r="L41" s="572"/>
      <c r="M41" s="557"/>
      <c r="N41" s="551">
        <v>0</v>
      </c>
      <c r="O41" s="582"/>
      <c r="P41" s="179" t="s">
        <v>29</v>
      </c>
      <c r="Q41" s="583" t="s">
        <v>29</v>
      </c>
      <c r="R41" s="584"/>
    </row>
    <row r="42" spans="1:20" ht="20.100000000000001" customHeight="1" x14ac:dyDescent="0.2">
      <c r="A42" s="194"/>
      <c r="B42" s="556" t="s">
        <v>86</v>
      </c>
      <c r="C42" s="557"/>
      <c r="D42" s="157">
        <v>172014</v>
      </c>
      <c r="E42" s="197">
        <f t="shared" si="4"/>
        <v>0.2</v>
      </c>
      <c r="F42" s="183">
        <v>1.7</v>
      </c>
      <c r="G42" s="551">
        <v>150725</v>
      </c>
      <c r="H42" s="552"/>
      <c r="I42" s="553"/>
      <c r="J42" s="237">
        <f t="shared" si="5"/>
        <v>0.2</v>
      </c>
      <c r="K42" s="571" t="s">
        <v>87</v>
      </c>
      <c r="L42" s="572"/>
      <c r="M42" s="557"/>
      <c r="N42" s="551">
        <v>0</v>
      </c>
      <c r="O42" s="582"/>
      <c r="P42" s="238" t="s">
        <v>29</v>
      </c>
      <c r="Q42" s="583" t="s">
        <v>29</v>
      </c>
      <c r="R42" s="584"/>
    </row>
    <row r="43" spans="1:20" ht="20.100000000000001" customHeight="1" x14ac:dyDescent="0.2">
      <c r="A43" s="194"/>
      <c r="B43" s="556" t="s">
        <v>88</v>
      </c>
      <c r="C43" s="557"/>
      <c r="D43" s="157">
        <v>0</v>
      </c>
      <c r="E43" s="183" t="s">
        <v>29</v>
      </c>
      <c r="F43" s="183" t="s">
        <v>29</v>
      </c>
      <c r="G43" s="551">
        <v>0</v>
      </c>
      <c r="H43" s="552"/>
      <c r="I43" s="553"/>
      <c r="J43" s="239" t="s">
        <v>29</v>
      </c>
      <c r="K43" s="571" t="s">
        <v>70</v>
      </c>
      <c r="L43" s="572"/>
      <c r="M43" s="557"/>
      <c r="N43" s="551">
        <f>SUM(N37:O42)</f>
        <v>57915258</v>
      </c>
      <c r="O43" s="582"/>
      <c r="P43" s="211">
        <f>ROUND(N43/$N$43*100,1)</f>
        <v>100</v>
      </c>
      <c r="Q43" s="583">
        <v>4.8</v>
      </c>
      <c r="R43" s="584"/>
    </row>
    <row r="44" spans="1:20" ht="20.100000000000001" customHeight="1" x14ac:dyDescent="0.2">
      <c r="A44" s="194"/>
      <c r="B44" s="556" t="s">
        <v>89</v>
      </c>
      <c r="C44" s="557"/>
      <c r="D44" s="182">
        <v>1610116</v>
      </c>
      <c r="E44" s="197">
        <f t="shared" si="4"/>
        <v>1.4</v>
      </c>
      <c r="F44" s="183">
        <v>2.6</v>
      </c>
      <c r="G44" s="551">
        <v>1131849</v>
      </c>
      <c r="H44" s="552"/>
      <c r="I44" s="553"/>
      <c r="J44" s="237">
        <f t="shared" si="5"/>
        <v>1.4</v>
      </c>
      <c r="K44" s="585" t="s">
        <v>90</v>
      </c>
      <c r="L44" s="586"/>
      <c r="M44" s="586"/>
      <c r="N44" s="586"/>
      <c r="O44" s="586"/>
      <c r="P44" s="586"/>
      <c r="Q44" s="586"/>
      <c r="R44" s="587"/>
    </row>
    <row r="45" spans="1:20" ht="20.100000000000001" customHeight="1" x14ac:dyDescent="0.2">
      <c r="A45" s="194"/>
      <c r="B45" s="556" t="s">
        <v>91</v>
      </c>
      <c r="C45" s="557"/>
      <c r="D45" s="157">
        <v>7801463</v>
      </c>
      <c r="E45" s="197">
        <f t="shared" si="4"/>
        <v>7</v>
      </c>
      <c r="F45" s="183">
        <v>-14.1</v>
      </c>
      <c r="G45" s="551">
        <v>5449858</v>
      </c>
      <c r="H45" s="552"/>
      <c r="I45" s="553"/>
      <c r="J45" s="237">
        <f t="shared" si="5"/>
        <v>6.9</v>
      </c>
      <c r="K45" s="571" t="s">
        <v>92</v>
      </c>
      <c r="L45" s="572"/>
      <c r="M45" s="557"/>
      <c r="N45" s="573" t="s">
        <v>93</v>
      </c>
      <c r="O45" s="557"/>
      <c r="P45" s="574" t="s">
        <v>94</v>
      </c>
      <c r="Q45" s="575"/>
      <c r="R45" s="576"/>
      <c r="S45" s="184"/>
      <c r="T45" s="184"/>
    </row>
    <row r="46" spans="1:20" ht="20.100000000000001" customHeight="1" thickBot="1" x14ac:dyDescent="0.25">
      <c r="A46" s="194"/>
      <c r="B46" s="556" t="s">
        <v>95</v>
      </c>
      <c r="C46" s="557"/>
      <c r="D46" s="157">
        <v>1189741</v>
      </c>
      <c r="E46" s="197">
        <f t="shared" si="4"/>
        <v>1.1000000000000001</v>
      </c>
      <c r="F46" s="183">
        <v>-11.8</v>
      </c>
      <c r="G46" s="551">
        <v>914989</v>
      </c>
      <c r="H46" s="552"/>
      <c r="I46" s="553"/>
      <c r="J46" s="237">
        <f t="shared" si="5"/>
        <v>1.2</v>
      </c>
      <c r="K46" s="577">
        <v>98.9</v>
      </c>
      <c r="L46" s="578"/>
      <c r="M46" s="579"/>
      <c r="N46" s="580">
        <v>46.3</v>
      </c>
      <c r="O46" s="579"/>
      <c r="P46" s="580">
        <v>97.9</v>
      </c>
      <c r="Q46" s="578"/>
      <c r="R46" s="581"/>
      <c r="S46" s="240"/>
      <c r="T46" s="240"/>
    </row>
    <row r="47" spans="1:20" ht="20.100000000000001" customHeight="1" thickTop="1" x14ac:dyDescent="0.2">
      <c r="A47" s="194"/>
      <c r="B47" s="556" t="s">
        <v>96</v>
      </c>
      <c r="C47" s="557"/>
      <c r="D47" s="182">
        <v>11335575</v>
      </c>
      <c r="E47" s="197">
        <f t="shared" si="4"/>
        <v>10.1</v>
      </c>
      <c r="F47" s="183">
        <v>-9.4</v>
      </c>
      <c r="G47" s="551">
        <v>10233511</v>
      </c>
      <c r="H47" s="552"/>
      <c r="I47" s="553"/>
      <c r="J47" s="237">
        <f>ROUND(G47/$G$51*100,1)</f>
        <v>12.9</v>
      </c>
      <c r="K47" s="558" t="s">
        <v>97</v>
      </c>
      <c r="L47" s="559"/>
      <c r="M47" s="559"/>
      <c r="N47" s="559"/>
      <c r="O47" s="559"/>
      <c r="P47" s="559"/>
      <c r="Q47" s="559"/>
      <c r="R47" s="560"/>
    </row>
    <row r="48" spans="1:20" ht="20.100000000000001" customHeight="1" x14ac:dyDescent="0.2">
      <c r="A48" s="194"/>
      <c r="B48" s="556" t="s">
        <v>98</v>
      </c>
      <c r="C48" s="557"/>
      <c r="D48" s="157">
        <v>0</v>
      </c>
      <c r="E48" s="183" t="s">
        <v>29</v>
      </c>
      <c r="F48" s="183" t="s">
        <v>29</v>
      </c>
      <c r="G48" s="551">
        <v>0</v>
      </c>
      <c r="H48" s="552"/>
      <c r="I48" s="553"/>
      <c r="J48" s="239" t="s">
        <v>29</v>
      </c>
      <c r="K48" s="533" t="s">
        <v>5</v>
      </c>
      <c r="L48" s="561"/>
      <c r="M48" s="519"/>
      <c r="N48" s="563" t="s">
        <v>99</v>
      </c>
      <c r="O48" s="564"/>
      <c r="P48" s="567" t="s">
        <v>76</v>
      </c>
      <c r="Q48" s="569" t="s">
        <v>100</v>
      </c>
      <c r="R48" s="570"/>
      <c r="S48" s="185"/>
      <c r="T48" s="185"/>
    </row>
    <row r="49" spans="1:20" ht="20.100000000000001" customHeight="1" x14ac:dyDescent="0.2">
      <c r="A49" s="194"/>
      <c r="B49" s="556" t="s">
        <v>25</v>
      </c>
      <c r="C49" s="557"/>
      <c r="D49" s="157">
        <v>954755</v>
      </c>
      <c r="E49" s="197">
        <f t="shared" si="4"/>
        <v>0.9</v>
      </c>
      <c r="F49" s="183">
        <v>-9.1999999999999993</v>
      </c>
      <c r="G49" s="551">
        <v>954755</v>
      </c>
      <c r="H49" s="552"/>
      <c r="I49" s="553"/>
      <c r="J49" s="237">
        <f t="shared" si="5"/>
        <v>1.2</v>
      </c>
      <c r="K49" s="529"/>
      <c r="L49" s="562"/>
      <c r="M49" s="528"/>
      <c r="N49" s="565"/>
      <c r="O49" s="566"/>
      <c r="P49" s="568"/>
      <c r="Q49" s="554" t="s">
        <v>101</v>
      </c>
      <c r="R49" s="555"/>
      <c r="S49" s="138"/>
      <c r="T49" s="138"/>
    </row>
    <row r="50" spans="1:20" ht="20.100000000000001" customHeight="1" x14ac:dyDescent="0.2">
      <c r="A50" s="194"/>
      <c r="B50" s="556" t="s">
        <v>102</v>
      </c>
      <c r="C50" s="557"/>
      <c r="D50" s="182">
        <v>0</v>
      </c>
      <c r="E50" s="183" t="s">
        <v>29</v>
      </c>
      <c r="F50" s="183" t="s">
        <v>29</v>
      </c>
      <c r="G50" s="551">
        <v>0</v>
      </c>
      <c r="H50" s="552"/>
      <c r="I50" s="553"/>
      <c r="J50" s="239" t="s">
        <v>29</v>
      </c>
      <c r="K50" s="533" t="s">
        <v>103</v>
      </c>
      <c r="L50" s="519"/>
      <c r="M50" s="186" t="s">
        <v>104</v>
      </c>
      <c r="N50" s="524">
        <v>24295179</v>
      </c>
      <c r="O50" s="525"/>
      <c r="P50" s="187">
        <v>3</v>
      </c>
      <c r="Q50" s="524">
        <v>1881468</v>
      </c>
      <c r="R50" s="526"/>
      <c r="S50" s="126"/>
      <c r="T50" s="126"/>
    </row>
    <row r="51" spans="1:20" ht="20.100000000000001" customHeight="1" x14ac:dyDescent="0.2">
      <c r="A51" s="194"/>
      <c r="B51" s="534" t="s">
        <v>70</v>
      </c>
      <c r="C51" s="535"/>
      <c r="D51" s="538">
        <f>SUM(D38:D50)</f>
        <v>111888354</v>
      </c>
      <c r="E51" s="540">
        <f t="shared" si="4"/>
        <v>100</v>
      </c>
      <c r="F51" s="541">
        <v>-11</v>
      </c>
      <c r="G51" s="543">
        <f>SUM(G38:I50)</f>
        <v>79148948</v>
      </c>
      <c r="H51" s="544"/>
      <c r="I51" s="545"/>
      <c r="J51" s="549">
        <f t="shared" si="5"/>
        <v>100</v>
      </c>
      <c r="K51" s="529" t="s">
        <v>105</v>
      </c>
      <c r="L51" s="528"/>
      <c r="M51" s="188" t="s">
        <v>106</v>
      </c>
      <c r="N51" s="530">
        <v>23695162</v>
      </c>
      <c r="O51" s="531"/>
      <c r="P51" s="183">
        <v>3.1</v>
      </c>
      <c r="Q51" s="530">
        <v>0</v>
      </c>
      <c r="R51" s="532"/>
      <c r="S51" s="126"/>
      <c r="T51" s="126"/>
    </row>
    <row r="52" spans="1:20" ht="20.100000000000001" customHeight="1" thickBot="1" x14ac:dyDescent="0.25">
      <c r="A52" s="194"/>
      <c r="B52" s="536"/>
      <c r="C52" s="537"/>
      <c r="D52" s="539"/>
      <c r="E52" s="539">
        <f>ROUND(D52/$D$51*100,1)</f>
        <v>0</v>
      </c>
      <c r="F52" s="542">
        <v>0</v>
      </c>
      <c r="G52" s="546"/>
      <c r="H52" s="547"/>
      <c r="I52" s="548"/>
      <c r="J52" s="550">
        <f>ROUND(G52/$G$51*100,1)</f>
        <v>0</v>
      </c>
      <c r="K52" s="533" t="s">
        <v>107</v>
      </c>
      <c r="L52" s="519"/>
      <c r="M52" s="186" t="s">
        <v>104</v>
      </c>
      <c r="N52" s="524">
        <v>4132683</v>
      </c>
      <c r="O52" s="525"/>
      <c r="P52" s="187">
        <v>-0.4</v>
      </c>
      <c r="Q52" s="524">
        <v>420686</v>
      </c>
      <c r="R52" s="526"/>
      <c r="S52" s="126"/>
      <c r="T52" s="126"/>
    </row>
    <row r="53" spans="1:20" ht="20.100000000000001" customHeight="1" x14ac:dyDescent="0.2">
      <c r="B53" s="190" t="s">
        <v>108</v>
      </c>
      <c r="C53" s="176"/>
      <c r="D53" s="176"/>
      <c r="E53" s="176"/>
      <c r="F53" s="176"/>
      <c r="G53" s="176"/>
      <c r="H53" s="176"/>
      <c r="I53" s="176"/>
      <c r="J53" s="191"/>
      <c r="K53" s="527" t="s">
        <v>105</v>
      </c>
      <c r="L53" s="528"/>
      <c r="M53" s="188" t="s">
        <v>106</v>
      </c>
      <c r="N53" s="515">
        <v>4081518</v>
      </c>
      <c r="O53" s="516"/>
      <c r="P53" s="192">
        <v>-0.5</v>
      </c>
      <c r="Q53" s="515">
        <v>0</v>
      </c>
      <c r="R53" s="517"/>
      <c r="S53" s="126"/>
      <c r="T53" s="126"/>
    </row>
    <row r="54" spans="1:20" ht="20.100000000000001" customHeight="1" x14ac:dyDescent="0.2">
      <c r="B54" s="176" t="s">
        <v>109</v>
      </c>
      <c r="C54" s="176"/>
      <c r="D54" s="176"/>
      <c r="E54" s="176"/>
      <c r="F54" s="176"/>
      <c r="G54" s="176"/>
      <c r="H54" s="176"/>
      <c r="I54" s="176"/>
      <c r="J54" s="176"/>
      <c r="K54" s="518" t="s">
        <v>110</v>
      </c>
      <c r="L54" s="519"/>
      <c r="M54" s="186" t="s">
        <v>104</v>
      </c>
      <c r="N54" s="524">
        <v>16178295</v>
      </c>
      <c r="O54" s="525"/>
      <c r="P54" s="187">
        <v>5.4</v>
      </c>
      <c r="Q54" s="524">
        <v>2508543</v>
      </c>
      <c r="R54" s="526"/>
      <c r="S54" s="126"/>
      <c r="T54" s="126"/>
    </row>
    <row r="55" spans="1:20" ht="20.100000000000001" customHeight="1" x14ac:dyDescent="0.2">
      <c r="B55" s="176"/>
      <c r="C55" s="176"/>
      <c r="D55" s="176"/>
      <c r="E55" s="176"/>
      <c r="F55" s="176"/>
      <c r="G55" s="176"/>
      <c r="H55" s="176"/>
      <c r="I55" s="176"/>
      <c r="J55" s="176"/>
      <c r="K55" s="527" t="s">
        <v>111</v>
      </c>
      <c r="L55" s="528"/>
      <c r="M55" s="188" t="s">
        <v>106</v>
      </c>
      <c r="N55" s="515">
        <v>15102148</v>
      </c>
      <c r="O55" s="516"/>
      <c r="P55" s="183">
        <v>4.0999999999999996</v>
      </c>
      <c r="Q55" s="515">
        <v>0</v>
      </c>
      <c r="R55" s="517"/>
      <c r="S55" s="126"/>
      <c r="T55" s="126"/>
    </row>
    <row r="56" spans="1:20" ht="20.100000000000001" customHeight="1" x14ac:dyDescent="0.2">
      <c r="B56" s="176"/>
      <c r="C56" s="176"/>
      <c r="D56" s="176"/>
      <c r="E56" s="176"/>
      <c r="F56" s="176"/>
      <c r="G56" s="176"/>
      <c r="H56" s="176"/>
      <c r="I56" s="176"/>
      <c r="J56" s="176"/>
      <c r="K56" s="518" t="s">
        <v>110</v>
      </c>
      <c r="L56" s="519"/>
      <c r="M56" s="186" t="s">
        <v>104</v>
      </c>
      <c r="N56" s="524">
        <v>40512</v>
      </c>
      <c r="O56" s="525"/>
      <c r="P56" s="187">
        <v>-90.1</v>
      </c>
      <c r="Q56" s="524">
        <v>35081</v>
      </c>
      <c r="R56" s="526"/>
    </row>
    <row r="57" spans="1:20" ht="20.100000000000001" customHeight="1" x14ac:dyDescent="0.2">
      <c r="B57" s="176"/>
      <c r="C57" s="176"/>
      <c r="D57" s="176"/>
      <c r="E57" s="176"/>
      <c r="F57" s="176"/>
      <c r="G57" s="176"/>
      <c r="H57" s="176"/>
      <c r="I57" s="176"/>
      <c r="J57" s="176"/>
      <c r="K57" s="513" t="s">
        <v>112</v>
      </c>
      <c r="L57" s="514"/>
      <c r="M57" s="188" t="s">
        <v>106</v>
      </c>
      <c r="N57" s="515">
        <v>40512</v>
      </c>
      <c r="O57" s="516"/>
      <c r="P57" s="192">
        <v>-90.1</v>
      </c>
      <c r="Q57" s="515">
        <v>0</v>
      </c>
      <c r="R57" s="517"/>
    </row>
    <row r="58" spans="1:20" ht="20.100000000000001" customHeight="1" x14ac:dyDescent="0.2">
      <c r="B58" s="176"/>
      <c r="C58" s="176"/>
      <c r="D58" s="176"/>
      <c r="E58" s="176"/>
      <c r="F58" s="176"/>
      <c r="G58" s="176"/>
      <c r="H58" s="176"/>
      <c r="I58" s="176"/>
      <c r="J58" s="176"/>
      <c r="K58" s="518" t="s">
        <v>113</v>
      </c>
      <c r="L58" s="519"/>
      <c r="M58" s="186" t="s">
        <v>104</v>
      </c>
      <c r="N58" s="524">
        <v>2371192</v>
      </c>
      <c r="O58" s="525"/>
      <c r="P58" s="187">
        <v>-56.6</v>
      </c>
      <c r="Q58" s="524">
        <v>1108688</v>
      </c>
      <c r="R58" s="526"/>
    </row>
    <row r="59" spans="1:20" ht="20.100000000000001" customHeight="1" x14ac:dyDescent="0.2">
      <c r="B59" s="176"/>
      <c r="C59" s="176"/>
      <c r="D59" s="176"/>
      <c r="E59" s="176"/>
      <c r="F59" s="176"/>
      <c r="G59" s="176"/>
      <c r="H59" s="176"/>
      <c r="I59" s="176"/>
      <c r="J59" s="176"/>
      <c r="K59" s="513" t="s">
        <v>112</v>
      </c>
      <c r="L59" s="514"/>
      <c r="M59" s="188" t="s">
        <v>106</v>
      </c>
      <c r="N59" s="515">
        <v>2371192</v>
      </c>
      <c r="O59" s="516"/>
      <c r="P59" s="183">
        <v>-56.6</v>
      </c>
      <c r="Q59" s="515">
        <v>0</v>
      </c>
      <c r="R59" s="517"/>
    </row>
    <row r="60" spans="1:20" ht="20.100000000000001" customHeight="1" x14ac:dyDescent="0.2">
      <c r="B60" s="176"/>
      <c r="C60" s="176"/>
      <c r="D60" s="176"/>
      <c r="E60" s="176"/>
      <c r="F60" s="176"/>
      <c r="G60" s="176"/>
      <c r="H60" s="176"/>
      <c r="I60" s="176"/>
      <c r="J60" s="176"/>
      <c r="K60" s="518" t="s">
        <v>113</v>
      </c>
      <c r="L60" s="519"/>
      <c r="M60" s="186" t="s">
        <v>104</v>
      </c>
      <c r="N60" s="520" t="s">
        <v>29</v>
      </c>
      <c r="O60" s="521"/>
      <c r="P60" s="241" t="s">
        <v>29</v>
      </c>
      <c r="Q60" s="522" t="s">
        <v>29</v>
      </c>
      <c r="R60" s="523"/>
    </row>
    <row r="61" spans="1:20" ht="20.100000000000001" customHeight="1" thickBot="1" x14ac:dyDescent="0.25">
      <c r="B61" s="176"/>
      <c r="C61" s="176"/>
      <c r="D61" s="176"/>
      <c r="E61" s="176"/>
      <c r="F61" s="176"/>
      <c r="G61" s="176"/>
      <c r="H61" s="176"/>
      <c r="I61" s="176"/>
      <c r="J61" s="176"/>
      <c r="K61" s="507" t="s">
        <v>114</v>
      </c>
      <c r="L61" s="508"/>
      <c r="M61" s="189" t="s">
        <v>106</v>
      </c>
      <c r="N61" s="509" t="s">
        <v>29</v>
      </c>
      <c r="O61" s="510"/>
      <c r="P61" s="242" t="s">
        <v>29</v>
      </c>
      <c r="Q61" s="511" t="s">
        <v>29</v>
      </c>
      <c r="R61" s="512"/>
    </row>
    <row r="62" spans="1:20" ht="19.5" customHeight="1" x14ac:dyDescent="0.2"/>
    <row r="63" spans="1:20" ht="19.5" customHeight="1" x14ac:dyDescent="0.2"/>
    <row r="64" spans="1:20" ht="24" customHeight="1" x14ac:dyDescent="0.2"/>
    <row r="65" ht="19.5" customHeight="1" x14ac:dyDescent="0.2"/>
    <row r="66" ht="19.5" customHeight="1" x14ac:dyDescent="0.2"/>
    <row r="67" ht="19.5" customHeight="1" x14ac:dyDescent="0.2"/>
    <row r="68" ht="6.6" customHeight="1" x14ac:dyDescent="0.2"/>
  </sheetData>
  <mergeCells count="242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P25:Q25"/>
    <mergeCell ref="B26:C26"/>
    <mergeCell ref="J26:K26"/>
    <mergeCell ref="M26:N26"/>
    <mergeCell ref="B27:C27"/>
    <mergeCell ref="J27:K27"/>
    <mergeCell ref="M27:N27"/>
    <mergeCell ref="P27:Q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P29:R30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B31:C31"/>
    <mergeCell ref="P31:Q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1"/>
  <conditionalFormatting sqref="F6:F11 F13:F30 F32:F33">
    <cfRule type="expression" dxfId="7" priority="8" stopIfTrue="1">
      <formula>"IF(AND(D6=0,F6=0,【参考】24右!F6=0））"</formula>
    </cfRule>
  </conditionalFormatting>
  <conditionalFormatting sqref="M6:N13">
    <cfRule type="expression" dxfId="6" priority="7" stopIfTrue="1">
      <formula>"IF（F6=0,【参考】24右!F6＝0,'25年度右'!D6＝0）"</formula>
    </cfRule>
  </conditionalFormatting>
  <conditionalFormatting sqref="M15:N27 M30:N30">
    <cfRule type="expression" dxfId="5" priority="6" stopIfTrue="1">
      <formula>"IF（F6=0,【参考】24右!F6＝0,'25年度右'!D6＝0）"</formula>
    </cfRule>
  </conditionalFormatting>
  <conditionalFormatting sqref="M33:N33">
    <cfRule type="expression" dxfId="4" priority="5" stopIfTrue="1">
      <formula>"IF（F6=0,【参考】24右!F6＝0,'25年度右'!D6＝0）"</formula>
    </cfRule>
  </conditionalFormatting>
  <conditionalFormatting sqref="F12">
    <cfRule type="expression" dxfId="3" priority="4" stopIfTrue="1">
      <formula>"IF(AND(D6=0,F6=0,【参考】24右!F6=0））"</formula>
    </cfRule>
  </conditionalFormatting>
  <conditionalFormatting sqref="F31">
    <cfRule type="expression" dxfId="2" priority="3" stopIfTrue="1">
      <formula>"IF(AND(D6=0,F6=0,【参考】24右!F6=0））"</formula>
    </cfRule>
  </conditionalFormatting>
  <conditionalFormatting sqref="M28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pageSetup paperSize="9" scale="63" pageOrder="overThenDown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渋谷・左</vt:lpstr>
      <vt:lpstr>渋谷・右</vt:lpstr>
      <vt:lpstr>渋谷・右!Print_Area</vt:lpstr>
      <vt:lpstr>渋谷・左!Print_Area</vt:lpstr>
    </vt:vector>
  </TitlesOfParts>
  <Company>武井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康典</dc:creator>
  <cp:lastModifiedBy>東京都</cp:lastModifiedBy>
  <dcterms:created xsi:type="dcterms:W3CDTF">2006-04-22T12:59:30Z</dcterms:created>
  <dcterms:modified xsi:type="dcterms:W3CDTF">2023-01-06T02:25:23Z</dcterms:modified>
</cp:coreProperties>
</file>