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2年度\20210108_【〆切129（金）】公営企業に係る経営比較分析表（令和元年度決算）の分析等について（依頼）\04_団体⇒都\34 神津島村　○\"/>
    </mc:Choice>
  </mc:AlternateContent>
  <workbookProtection workbookAlgorithmName="SHA-512" workbookHashValue="7U/JvnXeLx5BHXhYUSv9a4TotylrNj+M6DquoP3ReRcsolTuXiigCWmLhAsEn/dhvnqG07tXGFKTb4MEi374rw==" workbookSaltValue="HC9GPvw14uKiOvck/cfojA==" workbookSpinCount="100000" lockStructure="1"/>
  <bookViews>
    <workbookView xWindow="2868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AL8" i="4" s="1"/>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W10" i="4"/>
  <c r="I10" i="4"/>
  <c r="B10" i="4"/>
  <c r="BB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<sst xmlns="http://schemas.openxmlformats.org/spreadsheetml/2006/main" count="236" uniqueCount="120">
  <si>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</si>
  <si>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</si>
  <si>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</si>
  <si>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</si>
  <si>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</si>
  <si>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</si>
  <si>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</si>
  <si>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</si>
  <si>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</si>
  <si>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</si>
  <si>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</si>
  <si>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</si>
  <si>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</si>
  <si>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</si>
  <si>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</si>
  <si>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</si>
  <si>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</si>
  <si>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</si>
  <si>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</si>
  <si>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</si>
  <si>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</si>
  <si>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</si>
  <si>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</si>
  <si>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</si>
  <si>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</si>
  <si>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</si>
  <si>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</si>
  <si>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</si>
  <si>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</si>
  <si>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</si>
  <si>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</si>
  <si>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</si>
  <si>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</si>
  <si>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</si>
  <si>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</si>
  <si>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</si>
  <si>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</si>
  <si>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</si>
  <si>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</si>
  <si>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</si>
  <si>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</si>
  <si>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</si>
  <si>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</si>
  <si>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</si>
  <si>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</si>
  <si>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</si>
  <si>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</si>
  <si>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</si>
  <si>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</si>
  <si>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</si>
  <si>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</si>
  <si>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</si>
  <si>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</si>
  <si>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</si>
  <si>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</si>
  <si>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</si>
  <si>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</si>
  <si>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</si>
  <si>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</si>
  <si>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</si>
  <si>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</si>
  <si>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</si>
  <si>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</si>
  <si>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</si>
  <si>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</si>
  <si>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</si>
  <si>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</si>
  <si>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</si>
  <si>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</si>
  <si>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</si>
  <si>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</si>
  <si>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</si>
  <si>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</si>
  <si>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</si>
  <si>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</si>
  <si>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</si>
  <si>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</si>
  <si>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</si>
  <si>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</si>
  <si>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</si>
  <si>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</si>
  <si>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</si>
  <si>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</si>
  <si>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</si>
  <si>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</si>
  <si>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</si>
  <si>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</si>
  <si>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</si>
  <si>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</si>
  <si>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</si>
  <si>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</si>
  <si>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</si>
  <si>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</si>
  <si>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</si>
  <si>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</si>
  <si>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</si>
  <si>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</si>
  <si>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</si>
  <si>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</si>
  <si>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</si>
  <si>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</si>
  <si>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</si>
  <si>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</si>
  <si>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</si>
  <si>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</si>
  <si>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</si>
  <si>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</si>
  <si>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</si>
  <si>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</si>
  <si>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</si>
  <si>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</si>
  <si>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</si>
  <si>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</si>
  <si>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</si>
  <si>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</si>
  <si>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</si>
  <si>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</si>
  <si>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平成15年度完成で供用開始から15年以上経過しているため、処理施設の機械設備の補修・更新が年々増加している。
耐用年数が15～20年程度の機械設備が多い為、令和２年度にて、処理場の機能診断・最適整備構想を行い、今後、最適整備構想を元に、修繕・更新を行っていく。
③管渠改善率については管渠は地中にあるため、塩害を受けにくいことと対応年数が50年となっていることから、修繕については問題視していない。</t>
    <rPh sb="78" eb="80">
      <t>レイワ</t>
    </rPh>
    <rPh sb="81" eb="83">
      <t>ネンド</t>
    </rPh>
    <rPh sb="86" eb="88">
      <t>ショリ</t>
    </rPh>
    <rPh sb="88" eb="89">
      <t>ジョウ</t>
    </rPh>
    <rPh sb="90" eb="92">
      <t>キノウ</t>
    </rPh>
    <rPh sb="92" eb="94">
      <t>シンダン</t>
    </rPh>
    <rPh sb="97" eb="99">
      <t>セイビ</t>
    </rPh>
    <rPh sb="99" eb="101">
      <t>コウソウ</t>
    </rPh>
    <rPh sb="102" eb="103">
      <t>オコナ</t>
    </rPh>
    <rPh sb="108" eb="110">
      <t>サイテキ</t>
    </rPh>
    <rPh sb="110" eb="112">
      <t>セイビ</t>
    </rPh>
    <rPh sb="112" eb="114">
      <t>コウソウ</t>
    </rPh>
    <rPh sb="115" eb="116">
      <t>モト</t>
    </rPh>
    <rPh sb="118" eb="120">
      <t>シュウゼン</t>
    </rPh>
    <rPh sb="121" eb="123">
      <t>コウシン</t>
    </rPh>
    <rPh sb="124" eb="125">
      <t>オコナ</t>
    </rPh>
    <phoneticPr fontId="4"/>
  </si>
  <si>
    <t>使用料改定により使用料収入は一時的に増加したが、供用開始から15年以上が経過し機械設備等の故障が頻発している。このため今後の修繕費・更新費の増加が懸念される。
また、加入率増加により使用料収入は増加するが、夏季観光シーズンの天候・来島客数に左右される。
加入率や来島客数の増加により処理量も比例して増加するので、今後はより効率の良い維持管理に努めていくことが重要である。</t>
    <rPh sb="14" eb="17">
      <t>イチジテキ</t>
    </rPh>
    <rPh sb="103" eb="105">
      <t>カキ</t>
    </rPh>
    <rPh sb="105" eb="107">
      <t>カンコウ</t>
    </rPh>
    <rPh sb="112" eb="114">
      <t>テンコウ</t>
    </rPh>
    <rPh sb="115" eb="117">
      <t>ライトウ</t>
    </rPh>
    <rPh sb="117" eb="119">
      <t>キャクスウ</t>
    </rPh>
    <rPh sb="120" eb="122">
      <t>サユウ</t>
    </rPh>
    <rPh sb="127" eb="129">
      <t>カニュウ</t>
    </rPh>
    <rPh sb="129" eb="130">
      <t>リツ</t>
    </rPh>
    <rPh sb="131" eb="133">
      <t>ライトウ</t>
    </rPh>
    <rPh sb="133" eb="135">
      <t>キャクスウ</t>
    </rPh>
    <rPh sb="136" eb="138">
      <t>ゾウカ</t>
    </rPh>
    <rPh sb="156" eb="158">
      <t>コンゴ</t>
    </rPh>
    <phoneticPr fontId="4"/>
  </si>
  <si>
    <t>①収益的収支比率は平成27年度に使用料の改定（増額）を行った。⑤加入率は年々増加しているが、夏季の観光シーズンの天候や来島者数に左右されてしまう傾向にあるので、加入率の増加がそのまま収益に繋がらない状態にある。
④企業債残高対事業規模比率は平成15年度以降起債を行っていない為、年々減少していくが、令和３年度～令和５年度にて、新たに起債を借りる予定である。
⑤経費回収率は類似団体を上回っている状況にあ
るが、一般会計からの繰入で賄われている割合が高いこと等を踏まえ、今後も料金収入の確保、経費節減が必要となる。
⑥類似団体や全国平均より比較的高い値を示しており、効率的な汚水処理が実施が必要である。
⑦施設利用率については夏の繁忙期に対応した計画処理能力となっていることが原因ではあるが、処理能力の低下を考慮すれば過大スペックとはならない。
⑧水洗化率は83.34％と類似団体と比較して同程度である。
少子高齢化などにより人口が減少傾向にあり、また離島という立地により転入は見込みは少ないため、今後も横ばいで推移すると思われる。
また建物毎の加入率は増加しているが、単身世帯が増えており水洗化率は横ばいとなる。</t>
    <rPh sb="27" eb="28">
      <t>オコナ</t>
    </rPh>
    <rPh sb="32" eb="34">
      <t>カニュウ</t>
    </rPh>
    <rPh sb="34" eb="35">
      <t>リツ</t>
    </rPh>
    <rPh sb="36" eb="38">
      <t>ネンネン</t>
    </rPh>
    <rPh sb="38" eb="40">
      <t>ゾウカ</t>
    </rPh>
    <rPh sb="46" eb="48">
      <t>カキ</t>
    </rPh>
    <rPh sb="49" eb="51">
      <t>カンコウ</t>
    </rPh>
    <rPh sb="56" eb="58">
      <t>テンコウ</t>
    </rPh>
    <rPh sb="59" eb="61">
      <t>ライトウ</t>
    </rPh>
    <rPh sb="61" eb="62">
      <t>シャ</t>
    </rPh>
    <rPh sb="62" eb="63">
      <t>スウ</t>
    </rPh>
    <rPh sb="64" eb="66">
      <t>サユウ</t>
    </rPh>
    <rPh sb="72" eb="74">
      <t>ケイコウ</t>
    </rPh>
    <rPh sb="80" eb="82">
      <t>カニュウ</t>
    </rPh>
    <rPh sb="82" eb="83">
      <t>リツ</t>
    </rPh>
    <rPh sb="84" eb="86">
      <t>ゾウカ</t>
    </rPh>
    <rPh sb="91" eb="93">
      <t>シュウエキ</t>
    </rPh>
    <rPh sb="94" eb="95">
      <t>ツナ</t>
    </rPh>
    <rPh sb="99" eb="101">
      <t>ジョウタイ</t>
    </rPh>
    <rPh sb="149" eb="151">
      <t>レイワ</t>
    </rPh>
    <rPh sb="152" eb="153">
      <t>ネン</t>
    </rPh>
    <rPh sb="153" eb="154">
      <t>ド</t>
    </rPh>
    <rPh sb="155" eb="157">
      <t>レイワ</t>
    </rPh>
    <rPh sb="158" eb="159">
      <t>ネン</t>
    </rPh>
    <rPh sb="159" eb="160">
      <t>ド</t>
    </rPh>
    <rPh sb="163" eb="164">
      <t>アラ</t>
    </rPh>
    <rPh sb="166" eb="168">
      <t>キサイ</t>
    </rPh>
    <rPh sb="169" eb="170">
      <t>カ</t>
    </rPh>
    <rPh sb="172" eb="174">
      <t>ヨテイ</t>
    </rPh>
    <rPh sb="394" eb="397">
      <t>ドウテイド</t>
    </rPh>
    <rPh sb="442" eb="443">
      <t>スク</t>
    </rPh>
    <rPh sb="460" eb="461">
      <t>オモ</t>
    </rPh>
    <rPh sb="468" eb="470">
      <t>タテモノ</t>
    </rPh>
    <rPh sb="470" eb="471">
      <t>ゴト</t>
    </rPh>
    <rPh sb="472" eb="474">
      <t>カニュウ</t>
    </rPh>
    <rPh sb="474" eb="475">
      <t>リツ</t>
    </rPh>
    <rPh sb="476" eb="478">
      <t>ゾウカ</t>
    </rPh>
    <rPh sb="484" eb="486">
      <t>タンシン</t>
    </rPh>
    <rPh sb="486" eb="488">
      <t>セタイ</t>
    </rPh>
    <rPh sb="489" eb="490">
      <t>フ</t>
    </rPh>
    <rPh sb="494" eb="497">
      <t>スイセンカ</t>
    </rPh>
    <rPh sb="497" eb="498">
      <t>リツ</t>
    </rPh>
    <rPh sb="499" eb="500">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</si>
</sst>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46-493F-B47B-F310B1BE35D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formatCode="#,##0.00;&quot;△&quot;#,##0.00">
                  <c:v>0</c:v>
                </c:pt>
                <c:pt idx="3">
                  <c:v>0.01</c:v>
                </c:pt>
                <c:pt idx="4">
                  <c:v>0.02</c:v>
                </c:pt>
              </c:numCache>
            </c:numRef>
          </c:val>
          <c:smooth val="0"/>
          <c:extLst>
            <c:ext xmlns:c16="http://schemas.microsoft.com/office/drawing/2014/chart" uri="{C3380CC4-5D6E-409C-BE32-E72D297353CC}">
              <c16:uniqueId val="{00000001-A146-493F-B47B-F310B1BE35D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26.27</c:v>
                </c:pt>
                <c:pt idx="1">
                  <c:v>30.55</c:v>
                </c:pt>
                <c:pt idx="2">
                  <c:v>30.21</c:v>
                </c:pt>
                <c:pt idx="3">
                  <c:v>22.77</c:v>
                </c:pt>
                <c:pt idx="4">
                  <c:v>31.06</c:v>
                </c:pt>
              </c:numCache>
            </c:numRef>
          </c:val>
          <c:extLst>
            <c:ext xmlns:c16="http://schemas.microsoft.com/office/drawing/2014/chart" uri="{C3380CC4-5D6E-409C-BE32-E72D297353CC}">
              <c16:uniqueId val="{00000000-BDAB-4375-9C86-4B68347375B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40.93</c:v>
                </c:pt>
                <c:pt idx="3">
                  <c:v>50.68</c:v>
                </c:pt>
                <c:pt idx="4">
                  <c:v>50.14</c:v>
                </c:pt>
              </c:numCache>
            </c:numRef>
          </c:val>
          <c:smooth val="0"/>
          <c:extLst>
            <c:ext xmlns:c16="http://schemas.microsoft.com/office/drawing/2014/chart" uri="{C3380CC4-5D6E-409C-BE32-E72D297353CC}">
              <c16:uniqueId val="{00000001-BDAB-4375-9C86-4B68347375B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83.23</c:v>
                </c:pt>
                <c:pt idx="1">
                  <c:v>83.7</c:v>
                </c:pt>
                <c:pt idx="2">
                  <c:v>83.74</c:v>
                </c:pt>
                <c:pt idx="3">
                  <c:v>83.34</c:v>
                </c:pt>
                <c:pt idx="4">
                  <c:v>83.34</c:v>
                </c:pt>
              </c:numCache>
            </c:numRef>
          </c:val>
          <c:extLst>
            <c:ext xmlns:c16="http://schemas.microsoft.com/office/drawing/2014/chart" uri="{C3380CC4-5D6E-409C-BE32-E72D297353CC}">
              <c16:uniqueId val="{00000000-DEE4-49ED-A2A5-D78DA250FDA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62.73</c:v>
                </c:pt>
                <c:pt idx="3">
                  <c:v>84.86</c:v>
                </c:pt>
                <c:pt idx="4">
                  <c:v>84.98</c:v>
                </c:pt>
              </c:numCache>
            </c:numRef>
          </c:val>
          <c:smooth val="0"/>
          <c:extLst>
            <c:ext xmlns:c16="http://schemas.microsoft.com/office/drawing/2014/chart" uri="{C3380CC4-5D6E-409C-BE32-E72D297353CC}">
              <c16:uniqueId val="{00000001-DEE4-49ED-A2A5-D78DA250FDA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101.85</c:v>
                </c:pt>
                <c:pt idx="1">
                  <c:v>101.18</c:v>
                </c:pt>
                <c:pt idx="2">
                  <c:v>95.51</c:v>
                </c:pt>
                <c:pt idx="3">
                  <c:v>94.29</c:v>
                </c:pt>
                <c:pt idx="4">
                  <c:v>93.82</c:v>
                </c:pt>
              </c:numCache>
            </c:numRef>
          </c:val>
          <c:extLst>
            <c:ext xmlns:c16="http://schemas.microsoft.com/office/drawing/2014/chart" uri="{C3380CC4-5D6E-409C-BE32-E72D297353CC}">
              <c16:uniqueId val="{00000000-AFD5-4E8B-94DE-C480E34C1C8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D5-4E8B-94DE-C480E34C1C8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9E-40E3-A070-EFD4331677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9E-40E3-A070-EFD4331677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D8-4DE5-BB3B-7D164AECC93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D8-4DE5-BB3B-7D164AECC93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51-4B04-A97F-B196F410390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51-4B04-A97F-B196F410390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47-4ED5-B533-E43BE66FA8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47-4ED5-B533-E43BE66FA8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472.06</c:v>
                </c:pt>
                <c:pt idx="1">
                  <c:v>349.24</c:v>
                </c:pt>
                <c:pt idx="2">
                  <c:v>396.87</c:v>
                </c:pt>
                <c:pt idx="3">
                  <c:v>396.2</c:v>
                </c:pt>
                <c:pt idx="4">
                  <c:v>356.57</c:v>
                </c:pt>
              </c:numCache>
            </c:numRef>
          </c:val>
          <c:extLst>
            <c:ext xmlns:c16="http://schemas.microsoft.com/office/drawing/2014/chart" uri="{C3380CC4-5D6E-409C-BE32-E72D297353CC}">
              <c16:uniqueId val="{00000000-0D53-40D2-8F11-E1333E17F3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982.29</c:v>
                </c:pt>
                <c:pt idx="3">
                  <c:v>789.46</c:v>
                </c:pt>
                <c:pt idx="4">
                  <c:v>826.83</c:v>
                </c:pt>
              </c:numCache>
            </c:numRef>
          </c:val>
          <c:smooth val="0"/>
          <c:extLst>
            <c:ext xmlns:c16="http://schemas.microsoft.com/office/drawing/2014/chart" uri="{C3380CC4-5D6E-409C-BE32-E72D297353CC}">
              <c16:uniqueId val="{00000001-0D53-40D2-8F11-E1333E17F3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63.02</c:v>
                </c:pt>
                <c:pt idx="1">
                  <c:v>57.67</c:v>
                </c:pt>
                <c:pt idx="2">
                  <c:v>65.69</c:v>
                </c:pt>
                <c:pt idx="3">
                  <c:v>64.19</c:v>
                </c:pt>
                <c:pt idx="4">
                  <c:v>63.21</c:v>
                </c:pt>
              </c:numCache>
            </c:numRef>
          </c:val>
          <c:extLst>
            <c:ext xmlns:c16="http://schemas.microsoft.com/office/drawing/2014/chart" uri="{C3380CC4-5D6E-409C-BE32-E72D297353CC}">
              <c16:uniqueId val="{00000000-6DEA-4EF2-A142-53FE3B9F189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41.25</c:v>
                </c:pt>
                <c:pt idx="3">
                  <c:v>57.77</c:v>
                </c:pt>
                <c:pt idx="4">
                  <c:v>57.31</c:v>
                </c:pt>
              </c:numCache>
            </c:numRef>
          </c:val>
          <c:smooth val="0"/>
          <c:extLst>
            <c:ext xmlns:c16="http://schemas.microsoft.com/office/drawing/2014/chart" uri="{C3380CC4-5D6E-409C-BE32-E72D297353CC}">
              <c16:uniqueId val="{00000001-6DEA-4EF2-A142-53FE3B9F189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470.63</c:v>
                </c:pt>
                <c:pt idx="1">
                  <c:v>480.55</c:v>
                </c:pt>
                <c:pt idx="2">
                  <c:v>426.35</c:v>
                </c:pt>
                <c:pt idx="3">
                  <c:v>401.54</c:v>
                </c:pt>
                <c:pt idx="4">
                  <c:v>348.87</c:v>
                </c:pt>
              </c:numCache>
            </c:numRef>
          </c:val>
          <c:extLst>
            <c:ext xmlns:c16="http://schemas.microsoft.com/office/drawing/2014/chart" uri="{C3380CC4-5D6E-409C-BE32-E72D297353CC}">
              <c16:uniqueId val="{00000000-F1BC-4048-B167-A3AEDE26945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334.48</c:v>
                </c:pt>
                <c:pt idx="3">
                  <c:v>274.35000000000002</c:v>
                </c:pt>
                <c:pt idx="4">
                  <c:v>273.52</c:v>
                </c:pt>
              </c:numCache>
            </c:numRef>
          </c:val>
          <c:smooth val="0"/>
          <c:extLst>
            <c:ext xmlns:c16="http://schemas.microsoft.com/office/drawing/2014/chart" uri="{C3380CC4-5D6E-409C-BE32-E72D297353CC}">
              <c16:uniqueId val="{00000001-F1BC-4048-B167-A3AEDE26945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神津島村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農業集落排水</v>
      </c>
      <c r="Q8" s="49"/>
      <c r="R8" s="49"/>
      <c r="S8" s="49"/>
      <c r="T8" s="49"/>
      <c r="U8" s="49"/>
      <c r="V8" s="49"/>
      <c r="W8" s="49" t="str">
        <f>
データ!L6</f>
        <v>
F2</v>
      </c>
      <c r="X8" s="49"/>
      <c r="Y8" s="49"/>
      <c r="Z8" s="49"/>
      <c r="AA8" s="49"/>
      <c r="AB8" s="49"/>
      <c r="AC8" s="49"/>
      <c r="AD8" s="50" t="str">
        <f>
データ!$M$6</f>
        <v>
非設置</v>
      </c>
      <c r="AE8" s="50"/>
      <c r="AF8" s="50"/>
      <c r="AG8" s="50"/>
      <c r="AH8" s="50"/>
      <c r="AI8" s="50"/>
      <c r="AJ8" s="50"/>
      <c r="AK8" s="3"/>
      <c r="AL8" s="51">
        <f>
データ!S6</f>
        <v>
1919</v>
      </c>
      <c r="AM8" s="51"/>
      <c r="AN8" s="51"/>
      <c r="AO8" s="51"/>
      <c r="AP8" s="51"/>
      <c r="AQ8" s="51"/>
      <c r="AR8" s="51"/>
      <c r="AS8" s="51"/>
      <c r="AT8" s="46">
        <f>
データ!T6</f>
        <v>
18.579999999999998</v>
      </c>
      <c r="AU8" s="46"/>
      <c r="AV8" s="46"/>
      <c r="AW8" s="46"/>
      <c r="AX8" s="46"/>
      <c r="AY8" s="46"/>
      <c r="AZ8" s="46"/>
      <c r="BA8" s="46"/>
      <c r="BB8" s="46">
        <f>
データ!U6</f>
        <v>
103.28</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96.1</v>
      </c>
      <c r="Q10" s="46"/>
      <c r="R10" s="46"/>
      <c r="S10" s="46"/>
      <c r="T10" s="46"/>
      <c r="U10" s="46"/>
      <c r="V10" s="46"/>
      <c r="W10" s="46">
        <f>
データ!Q6</f>
        <v>
110.19</v>
      </c>
      <c r="X10" s="46"/>
      <c r="Y10" s="46"/>
      <c r="Z10" s="46"/>
      <c r="AA10" s="46"/>
      <c r="AB10" s="46"/>
      <c r="AC10" s="46"/>
      <c r="AD10" s="51">
        <f>
データ!R6</f>
        <v>
3520</v>
      </c>
      <c r="AE10" s="51"/>
      <c r="AF10" s="51"/>
      <c r="AG10" s="51"/>
      <c r="AH10" s="51"/>
      <c r="AI10" s="51"/>
      <c r="AJ10" s="51"/>
      <c r="AK10" s="2"/>
      <c r="AL10" s="51">
        <f>
データ!V6</f>
        <v>
1801</v>
      </c>
      <c r="AM10" s="51"/>
      <c r="AN10" s="51"/>
      <c r="AO10" s="51"/>
      <c r="AP10" s="51"/>
      <c r="AQ10" s="51"/>
      <c r="AR10" s="51"/>
      <c r="AS10" s="51"/>
      <c r="AT10" s="46">
        <f>
データ!W6</f>
        <v>
0.41</v>
      </c>
      <c r="AU10" s="46"/>
      <c r="AV10" s="46"/>
      <c r="AW10" s="46"/>
      <c r="AX10" s="46"/>
      <c r="AY10" s="46"/>
      <c r="AZ10" s="46"/>
      <c r="BA10" s="46"/>
      <c r="BB10" s="46">
        <f>
データ!X6</f>
        <v>
4392.68</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44</v>
      </c>
      <c r="H86" s="26" t="str">
        <f>
データ!BP6</f>
        <v>
【765.47】</v>
      </c>
      <c r="I86" s="26" t="str">
        <f>
データ!CA6</f>
        <v>
【59.59】</v>
      </c>
      <c r="J86" s="26" t="str">
        <f>
データ!CL6</f>
        <v>
【257.86】</v>
      </c>
      <c r="K86" s="26" t="str">
        <f>
データ!CW6</f>
        <v>
【51.30】</v>
      </c>
      <c r="L86" s="26" t="str">
        <f>
データ!DH6</f>
        <v>
【86.22】</v>
      </c>
      <c r="M86" s="26" t="s">
        <v>
45</v>
      </c>
      <c r="N86" s="26" t="s">
        <v>
45</v>
      </c>
      <c r="O86" s="26" t="str">
        <f>
データ!EO6</f>
        <v>
【0.02】</v>
      </c>
    </row>
  </sheetData>
  <sheetProtection algorithmName="SHA-512" hashValue="D5LcZK+pXVHby9OZ2qjzRi/vhxZx+N6VBf3TuLFkRILylSN0XF5Sq9lkzdd932jX0Cq1oojTkS+pHtGWDxc5yg==" saltValue="esALDA9dgzaGjD2d1gnJ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46</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47</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48</v>
      </c>
      <c r="B3" s="29" t="s">
        <v>
49</v>
      </c>
      <c r="C3" s="29" t="s">
        <v>
50</v>
      </c>
      <c r="D3" s="29" t="s">
        <v>
51</v>
      </c>
      <c r="E3" s="29" t="s">
        <v>
52</v>
      </c>
      <c r="F3" s="29" t="s">
        <v>
53</v>
      </c>
      <c r="G3" s="29" t="s">
        <v>
54</v>
      </c>
      <c r="H3" s="77" t="s">
        <v>
55</v>
      </c>
      <c r="I3" s="78"/>
      <c r="J3" s="78"/>
      <c r="K3" s="78"/>
      <c r="L3" s="78"/>
      <c r="M3" s="78"/>
      <c r="N3" s="78"/>
      <c r="O3" s="78"/>
      <c r="P3" s="78"/>
      <c r="Q3" s="78"/>
      <c r="R3" s="78"/>
      <c r="S3" s="78"/>
      <c r="T3" s="78"/>
      <c r="U3" s="78"/>
      <c r="V3" s="78"/>
      <c r="W3" s="78"/>
      <c r="X3" s="79"/>
      <c r="Y3" s="83" t="s">
        <v>
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58</v>
      </c>
      <c r="B4" s="30"/>
      <c r="C4" s="30"/>
      <c r="D4" s="30"/>
      <c r="E4" s="30"/>
      <c r="F4" s="30"/>
      <c r="G4" s="30"/>
      <c r="H4" s="80"/>
      <c r="I4" s="81"/>
      <c r="J4" s="81"/>
      <c r="K4" s="81"/>
      <c r="L4" s="81"/>
      <c r="M4" s="81"/>
      <c r="N4" s="81"/>
      <c r="O4" s="81"/>
      <c r="P4" s="81"/>
      <c r="Q4" s="81"/>
      <c r="R4" s="81"/>
      <c r="S4" s="81"/>
      <c r="T4" s="81"/>
      <c r="U4" s="81"/>
      <c r="V4" s="81"/>
      <c r="W4" s="81"/>
      <c r="X4" s="82"/>
      <c r="Y4" s="76" t="s">
        <v>
59</v>
      </c>
      <c r="Z4" s="76"/>
      <c r="AA4" s="76"/>
      <c r="AB4" s="76"/>
      <c r="AC4" s="76"/>
      <c r="AD4" s="76"/>
      <c r="AE4" s="76"/>
      <c r="AF4" s="76"/>
      <c r="AG4" s="76"/>
      <c r="AH4" s="76"/>
      <c r="AI4" s="76"/>
      <c r="AJ4" s="76" t="s">
        <v>
60</v>
      </c>
      <c r="AK4" s="76"/>
      <c r="AL4" s="76"/>
      <c r="AM4" s="76"/>
      <c r="AN4" s="76"/>
      <c r="AO4" s="76"/>
      <c r="AP4" s="76"/>
      <c r="AQ4" s="76"/>
      <c r="AR4" s="76"/>
      <c r="AS4" s="76"/>
      <c r="AT4" s="76"/>
      <c r="AU4" s="76" t="s">
        <v>
61</v>
      </c>
      <c r="AV4" s="76"/>
      <c r="AW4" s="76"/>
      <c r="AX4" s="76"/>
      <c r="AY4" s="76"/>
      <c r="AZ4" s="76"/>
      <c r="BA4" s="76"/>
      <c r="BB4" s="76"/>
      <c r="BC4" s="76"/>
      <c r="BD4" s="76"/>
      <c r="BE4" s="76"/>
      <c r="BF4" s="76" t="s">
        <v>
62</v>
      </c>
      <c r="BG4" s="76"/>
      <c r="BH4" s="76"/>
      <c r="BI4" s="76"/>
      <c r="BJ4" s="76"/>
      <c r="BK4" s="76"/>
      <c r="BL4" s="76"/>
      <c r="BM4" s="76"/>
      <c r="BN4" s="76"/>
      <c r="BO4" s="76"/>
      <c r="BP4" s="76"/>
      <c r="BQ4" s="76" t="s">
        <v>
63</v>
      </c>
      <c r="BR4" s="76"/>
      <c r="BS4" s="76"/>
      <c r="BT4" s="76"/>
      <c r="BU4" s="76"/>
      <c r="BV4" s="76"/>
      <c r="BW4" s="76"/>
      <c r="BX4" s="76"/>
      <c r="BY4" s="76"/>
      <c r="BZ4" s="76"/>
      <c r="CA4" s="76"/>
      <c r="CB4" s="76" t="s">
        <v>
64</v>
      </c>
      <c r="CC4" s="76"/>
      <c r="CD4" s="76"/>
      <c r="CE4" s="76"/>
      <c r="CF4" s="76"/>
      <c r="CG4" s="76"/>
      <c r="CH4" s="76"/>
      <c r="CI4" s="76"/>
      <c r="CJ4" s="76"/>
      <c r="CK4" s="76"/>
      <c r="CL4" s="76"/>
      <c r="CM4" s="76" t="s">
        <v>
65</v>
      </c>
      <c r="CN4" s="76"/>
      <c r="CO4" s="76"/>
      <c r="CP4" s="76"/>
      <c r="CQ4" s="76"/>
      <c r="CR4" s="76"/>
      <c r="CS4" s="76"/>
      <c r="CT4" s="76"/>
      <c r="CU4" s="76"/>
      <c r="CV4" s="76"/>
      <c r="CW4" s="76"/>
      <c r="CX4" s="76" t="s">
        <v>
66</v>
      </c>
      <c r="CY4" s="76"/>
      <c r="CZ4" s="76"/>
      <c r="DA4" s="76"/>
      <c r="DB4" s="76"/>
      <c r="DC4" s="76"/>
      <c r="DD4" s="76"/>
      <c r="DE4" s="76"/>
      <c r="DF4" s="76"/>
      <c r="DG4" s="76"/>
      <c r="DH4" s="76"/>
      <c r="DI4" s="76" t="s">
        <v>
67</v>
      </c>
      <c r="DJ4" s="76"/>
      <c r="DK4" s="76"/>
      <c r="DL4" s="76"/>
      <c r="DM4" s="76"/>
      <c r="DN4" s="76"/>
      <c r="DO4" s="76"/>
      <c r="DP4" s="76"/>
      <c r="DQ4" s="76"/>
      <c r="DR4" s="76"/>
      <c r="DS4" s="76"/>
      <c r="DT4" s="76" t="s">
        <v>
68</v>
      </c>
      <c r="DU4" s="76"/>
      <c r="DV4" s="76"/>
      <c r="DW4" s="76"/>
      <c r="DX4" s="76"/>
      <c r="DY4" s="76"/>
      <c r="DZ4" s="76"/>
      <c r="EA4" s="76"/>
      <c r="EB4" s="76"/>
      <c r="EC4" s="76"/>
      <c r="ED4" s="76"/>
      <c r="EE4" s="76" t="s">
        <v>
69</v>
      </c>
      <c r="EF4" s="76"/>
      <c r="EG4" s="76"/>
      <c r="EH4" s="76"/>
      <c r="EI4" s="76"/>
      <c r="EJ4" s="76"/>
      <c r="EK4" s="76"/>
      <c r="EL4" s="76"/>
      <c r="EM4" s="76"/>
      <c r="EN4" s="76"/>
      <c r="EO4" s="76"/>
    </row>
    <row r="5" spans="1:145" x14ac:dyDescent="0.15">
      <c r="A5" s="28" t="s">
        <v>
70</v>
      </c>
      <c r="B5" s="31"/>
      <c r="C5" s="31"/>
      <c r="D5" s="31"/>
      <c r="E5" s="31"/>
      <c r="F5" s="31"/>
      <c r="G5" s="31"/>
      <c r="H5" s="32" t="s">
        <v>
71</v>
      </c>
      <c r="I5" s="32" t="s">
        <v>
72</v>
      </c>
      <c r="J5" s="32" t="s">
        <v>
73</v>
      </c>
      <c r="K5" s="32" t="s">
        <v>
74</v>
      </c>
      <c r="L5" s="32" t="s">
        <v>
75</v>
      </c>
      <c r="M5" s="32" t="s">
        <v>
5</v>
      </c>
      <c r="N5" s="32" t="s">
        <v>
76</v>
      </c>
      <c r="O5" s="32" t="s">
        <v>
77</v>
      </c>
      <c r="P5" s="32" t="s">
        <v>
78</v>
      </c>
      <c r="Q5" s="32" t="s">
        <v>
79</v>
      </c>
      <c r="R5" s="32" t="s">
        <v>
80</v>
      </c>
      <c r="S5" s="32" t="s">
        <v>
81</v>
      </c>
      <c r="T5" s="32" t="s">
        <v>
82</v>
      </c>
      <c r="U5" s="32" t="s">
        <v>
83</v>
      </c>
      <c r="V5" s="32" t="s">
        <v>
84</v>
      </c>
      <c r="W5" s="32" t="s">
        <v>
85</v>
      </c>
      <c r="X5" s="32" t="s">
        <v>
86</v>
      </c>
      <c r="Y5" s="32" t="s">
        <v>
87</v>
      </c>
      <c r="Z5" s="32" t="s">
        <v>
88</v>
      </c>
      <c r="AA5" s="32" t="s">
        <v>
89</v>
      </c>
      <c r="AB5" s="32" t="s">
        <v>
90</v>
      </c>
      <c r="AC5" s="32" t="s">
        <v>
91</v>
      </c>
      <c r="AD5" s="32" t="s">
        <v>
92</v>
      </c>
      <c r="AE5" s="32" t="s">
        <v>
93</v>
      </c>
      <c r="AF5" s="32" t="s">
        <v>
94</v>
      </c>
      <c r="AG5" s="32" t="s">
        <v>
95</v>
      </c>
      <c r="AH5" s="32" t="s">
        <v>
96</v>
      </c>
      <c r="AI5" s="32" t="s">
        <v>
31</v>
      </c>
      <c r="AJ5" s="32" t="s">
        <v>
87</v>
      </c>
      <c r="AK5" s="32" t="s">
        <v>
88</v>
      </c>
      <c r="AL5" s="32" t="s">
        <v>
89</v>
      </c>
      <c r="AM5" s="32" t="s">
        <v>
90</v>
      </c>
      <c r="AN5" s="32" t="s">
        <v>
91</v>
      </c>
      <c r="AO5" s="32" t="s">
        <v>
92</v>
      </c>
      <c r="AP5" s="32" t="s">
        <v>
93</v>
      </c>
      <c r="AQ5" s="32" t="s">
        <v>
94</v>
      </c>
      <c r="AR5" s="32" t="s">
        <v>
95</v>
      </c>
      <c r="AS5" s="32" t="s">
        <v>
96</v>
      </c>
      <c r="AT5" s="32" t="s">
        <v>
97</v>
      </c>
      <c r="AU5" s="32" t="s">
        <v>
87</v>
      </c>
      <c r="AV5" s="32" t="s">
        <v>
88</v>
      </c>
      <c r="AW5" s="32" t="s">
        <v>
89</v>
      </c>
      <c r="AX5" s="32" t="s">
        <v>
90</v>
      </c>
      <c r="AY5" s="32" t="s">
        <v>
91</v>
      </c>
      <c r="AZ5" s="32" t="s">
        <v>
92</v>
      </c>
      <c r="BA5" s="32" t="s">
        <v>
93</v>
      </c>
      <c r="BB5" s="32" t="s">
        <v>
94</v>
      </c>
      <c r="BC5" s="32" t="s">
        <v>
95</v>
      </c>
      <c r="BD5" s="32" t="s">
        <v>
96</v>
      </c>
      <c r="BE5" s="32" t="s">
        <v>
97</v>
      </c>
      <c r="BF5" s="32" t="s">
        <v>
87</v>
      </c>
      <c r="BG5" s="32" t="s">
        <v>
88</v>
      </c>
      <c r="BH5" s="32" t="s">
        <v>
89</v>
      </c>
      <c r="BI5" s="32" t="s">
        <v>
90</v>
      </c>
      <c r="BJ5" s="32" t="s">
        <v>
91</v>
      </c>
      <c r="BK5" s="32" t="s">
        <v>
92</v>
      </c>
      <c r="BL5" s="32" t="s">
        <v>
93</v>
      </c>
      <c r="BM5" s="32" t="s">
        <v>
94</v>
      </c>
      <c r="BN5" s="32" t="s">
        <v>
95</v>
      </c>
      <c r="BO5" s="32" t="s">
        <v>
96</v>
      </c>
      <c r="BP5" s="32" t="s">
        <v>
97</v>
      </c>
      <c r="BQ5" s="32" t="s">
        <v>
87</v>
      </c>
      <c r="BR5" s="32" t="s">
        <v>
88</v>
      </c>
      <c r="BS5" s="32" t="s">
        <v>
89</v>
      </c>
      <c r="BT5" s="32" t="s">
        <v>
90</v>
      </c>
      <c r="BU5" s="32" t="s">
        <v>
91</v>
      </c>
      <c r="BV5" s="32" t="s">
        <v>
92</v>
      </c>
      <c r="BW5" s="32" t="s">
        <v>
93</v>
      </c>
      <c r="BX5" s="32" t="s">
        <v>
94</v>
      </c>
      <c r="BY5" s="32" t="s">
        <v>
95</v>
      </c>
      <c r="BZ5" s="32" t="s">
        <v>
96</v>
      </c>
      <c r="CA5" s="32" t="s">
        <v>
97</v>
      </c>
      <c r="CB5" s="32" t="s">
        <v>
87</v>
      </c>
      <c r="CC5" s="32" t="s">
        <v>
88</v>
      </c>
      <c r="CD5" s="32" t="s">
        <v>
89</v>
      </c>
      <c r="CE5" s="32" t="s">
        <v>
90</v>
      </c>
      <c r="CF5" s="32" t="s">
        <v>
91</v>
      </c>
      <c r="CG5" s="32" t="s">
        <v>
92</v>
      </c>
      <c r="CH5" s="32" t="s">
        <v>
93</v>
      </c>
      <c r="CI5" s="32" t="s">
        <v>
94</v>
      </c>
      <c r="CJ5" s="32" t="s">
        <v>
95</v>
      </c>
      <c r="CK5" s="32" t="s">
        <v>
96</v>
      </c>
      <c r="CL5" s="32" t="s">
        <v>
97</v>
      </c>
      <c r="CM5" s="32" t="s">
        <v>
87</v>
      </c>
      <c r="CN5" s="32" t="s">
        <v>
88</v>
      </c>
      <c r="CO5" s="32" t="s">
        <v>
89</v>
      </c>
      <c r="CP5" s="32" t="s">
        <v>
90</v>
      </c>
      <c r="CQ5" s="32" t="s">
        <v>
91</v>
      </c>
      <c r="CR5" s="32" t="s">
        <v>
92</v>
      </c>
      <c r="CS5" s="32" t="s">
        <v>
93</v>
      </c>
      <c r="CT5" s="32" t="s">
        <v>
94</v>
      </c>
      <c r="CU5" s="32" t="s">
        <v>
95</v>
      </c>
      <c r="CV5" s="32" t="s">
        <v>
96</v>
      </c>
      <c r="CW5" s="32" t="s">
        <v>
97</v>
      </c>
      <c r="CX5" s="32" t="s">
        <v>
87</v>
      </c>
      <c r="CY5" s="32" t="s">
        <v>
88</v>
      </c>
      <c r="CZ5" s="32" t="s">
        <v>
89</v>
      </c>
      <c r="DA5" s="32" t="s">
        <v>
90</v>
      </c>
      <c r="DB5" s="32" t="s">
        <v>
91</v>
      </c>
      <c r="DC5" s="32" t="s">
        <v>
92</v>
      </c>
      <c r="DD5" s="32" t="s">
        <v>
93</v>
      </c>
      <c r="DE5" s="32" t="s">
        <v>
94</v>
      </c>
      <c r="DF5" s="32" t="s">
        <v>
95</v>
      </c>
      <c r="DG5" s="32" t="s">
        <v>
96</v>
      </c>
      <c r="DH5" s="32" t="s">
        <v>
97</v>
      </c>
      <c r="DI5" s="32" t="s">
        <v>
87</v>
      </c>
      <c r="DJ5" s="32" t="s">
        <v>
88</v>
      </c>
      <c r="DK5" s="32" t="s">
        <v>
89</v>
      </c>
      <c r="DL5" s="32" t="s">
        <v>
90</v>
      </c>
      <c r="DM5" s="32" t="s">
        <v>
91</v>
      </c>
      <c r="DN5" s="32" t="s">
        <v>
92</v>
      </c>
      <c r="DO5" s="32" t="s">
        <v>
93</v>
      </c>
      <c r="DP5" s="32" t="s">
        <v>
94</v>
      </c>
      <c r="DQ5" s="32" t="s">
        <v>
95</v>
      </c>
      <c r="DR5" s="32" t="s">
        <v>
96</v>
      </c>
      <c r="DS5" s="32" t="s">
        <v>
97</v>
      </c>
      <c r="DT5" s="32" t="s">
        <v>
87</v>
      </c>
      <c r="DU5" s="32" t="s">
        <v>
88</v>
      </c>
      <c r="DV5" s="32" t="s">
        <v>
89</v>
      </c>
      <c r="DW5" s="32" t="s">
        <v>
90</v>
      </c>
      <c r="DX5" s="32" t="s">
        <v>
91</v>
      </c>
      <c r="DY5" s="32" t="s">
        <v>
92</v>
      </c>
      <c r="DZ5" s="32" t="s">
        <v>
93</v>
      </c>
      <c r="EA5" s="32" t="s">
        <v>
94</v>
      </c>
      <c r="EB5" s="32" t="s">
        <v>
95</v>
      </c>
      <c r="EC5" s="32" t="s">
        <v>
96</v>
      </c>
      <c r="ED5" s="32" t="s">
        <v>
97</v>
      </c>
      <c r="EE5" s="32" t="s">
        <v>
87</v>
      </c>
      <c r="EF5" s="32" t="s">
        <v>
88</v>
      </c>
      <c r="EG5" s="32" t="s">
        <v>
89</v>
      </c>
      <c r="EH5" s="32" t="s">
        <v>
90</v>
      </c>
      <c r="EI5" s="32" t="s">
        <v>
91</v>
      </c>
      <c r="EJ5" s="32" t="s">
        <v>
92</v>
      </c>
      <c r="EK5" s="32" t="s">
        <v>
93</v>
      </c>
      <c r="EL5" s="32" t="s">
        <v>
94</v>
      </c>
      <c r="EM5" s="32" t="s">
        <v>
95</v>
      </c>
      <c r="EN5" s="32" t="s">
        <v>
96</v>
      </c>
      <c r="EO5" s="32" t="s">
        <v>
97</v>
      </c>
    </row>
    <row r="6" spans="1:145" s="36" customFormat="1" x14ac:dyDescent="0.15">
      <c r="A6" s="28" t="s">
        <v>
98</v>
      </c>
      <c r="B6" s="33">
        <f>
B7</f>
        <v>
2019</v>
      </c>
      <c r="C6" s="33">
        <f t="shared" ref="C6:X6" si="3">
C7</f>
        <v>
133647</v>
      </c>
      <c r="D6" s="33">
        <f t="shared" si="3"/>
        <v>
47</v>
      </c>
      <c r="E6" s="33">
        <f t="shared" si="3"/>
        <v>
17</v>
      </c>
      <c r="F6" s="33">
        <f t="shared" si="3"/>
        <v>
5</v>
      </c>
      <c r="G6" s="33">
        <f t="shared" si="3"/>
        <v>
0</v>
      </c>
      <c r="H6" s="33" t="str">
        <f t="shared" si="3"/>
        <v>
東京都　神津島村</v>
      </c>
      <c r="I6" s="33" t="str">
        <f t="shared" si="3"/>
        <v>
法非適用</v>
      </c>
      <c r="J6" s="33" t="str">
        <f t="shared" si="3"/>
        <v>
下水道事業</v>
      </c>
      <c r="K6" s="33" t="str">
        <f t="shared" si="3"/>
        <v>
農業集落排水</v>
      </c>
      <c r="L6" s="33" t="str">
        <f t="shared" si="3"/>
        <v>
F2</v>
      </c>
      <c r="M6" s="33" t="str">
        <f t="shared" si="3"/>
        <v>
非設置</v>
      </c>
      <c r="N6" s="34" t="str">
        <f t="shared" si="3"/>
        <v>
-</v>
      </c>
      <c r="O6" s="34" t="str">
        <f t="shared" si="3"/>
        <v>
該当数値なし</v>
      </c>
      <c r="P6" s="34">
        <f t="shared" si="3"/>
        <v>
96.1</v>
      </c>
      <c r="Q6" s="34">
        <f t="shared" si="3"/>
        <v>
110.19</v>
      </c>
      <c r="R6" s="34">
        <f t="shared" si="3"/>
        <v>
3520</v>
      </c>
      <c r="S6" s="34">
        <f t="shared" si="3"/>
        <v>
1919</v>
      </c>
      <c r="T6" s="34">
        <f t="shared" si="3"/>
        <v>
18.579999999999998</v>
      </c>
      <c r="U6" s="34">
        <f t="shared" si="3"/>
        <v>
103.28</v>
      </c>
      <c r="V6" s="34">
        <f t="shared" si="3"/>
        <v>
1801</v>
      </c>
      <c r="W6" s="34">
        <f t="shared" si="3"/>
        <v>
0.41</v>
      </c>
      <c r="X6" s="34">
        <f t="shared" si="3"/>
        <v>
4392.68</v>
      </c>
      <c r="Y6" s="35">
        <f>
IF(Y7="",NA(),Y7)</f>
        <v>
101.85</v>
      </c>
      <c r="Z6" s="35">
        <f t="shared" ref="Z6:AH6" si="4">
IF(Z7="",NA(),Z7)</f>
        <v>
101.18</v>
      </c>
      <c r="AA6" s="35">
        <f t="shared" si="4"/>
        <v>
95.51</v>
      </c>
      <c r="AB6" s="35">
        <f t="shared" si="4"/>
        <v>
94.29</v>
      </c>
      <c r="AC6" s="35">
        <f t="shared" si="4"/>
        <v>
93.82</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472.06</v>
      </c>
      <c r="BG6" s="35">
        <f t="shared" ref="BG6:BO6" si="7">
IF(BG7="",NA(),BG7)</f>
        <v>
349.24</v>
      </c>
      <c r="BH6" s="35">
        <f t="shared" si="7"/>
        <v>
396.87</v>
      </c>
      <c r="BI6" s="35">
        <f t="shared" si="7"/>
        <v>
396.2</v>
      </c>
      <c r="BJ6" s="35">
        <f t="shared" si="7"/>
        <v>
356.57</v>
      </c>
      <c r="BK6" s="35">
        <f t="shared" si="7"/>
        <v>
979.89</v>
      </c>
      <c r="BL6" s="35">
        <f t="shared" si="7"/>
        <v>
1051.43</v>
      </c>
      <c r="BM6" s="35">
        <f t="shared" si="7"/>
        <v>
982.29</v>
      </c>
      <c r="BN6" s="35">
        <f t="shared" si="7"/>
        <v>
789.46</v>
      </c>
      <c r="BO6" s="35">
        <f t="shared" si="7"/>
        <v>
826.83</v>
      </c>
      <c r="BP6" s="34" t="str">
        <f>
IF(BP7="","",IF(BP7="-","【-】","【"&amp;SUBSTITUTE(TEXT(BP7,"#,##0.00"),"-","△")&amp;"】"))</f>
        <v>
【765.47】</v>
      </c>
      <c r="BQ6" s="35">
        <f>
IF(BQ7="",NA(),BQ7)</f>
        <v>
63.02</v>
      </c>
      <c r="BR6" s="35">
        <f t="shared" ref="BR6:BZ6" si="8">
IF(BR7="",NA(),BR7)</f>
        <v>
57.67</v>
      </c>
      <c r="BS6" s="35">
        <f t="shared" si="8"/>
        <v>
65.69</v>
      </c>
      <c r="BT6" s="35">
        <f t="shared" si="8"/>
        <v>
64.19</v>
      </c>
      <c r="BU6" s="35">
        <f t="shared" si="8"/>
        <v>
63.21</v>
      </c>
      <c r="BV6" s="35">
        <f t="shared" si="8"/>
        <v>
41.34</v>
      </c>
      <c r="BW6" s="35">
        <f t="shared" si="8"/>
        <v>
40.06</v>
      </c>
      <c r="BX6" s="35">
        <f t="shared" si="8"/>
        <v>
41.25</v>
      </c>
      <c r="BY6" s="35">
        <f t="shared" si="8"/>
        <v>
57.77</v>
      </c>
      <c r="BZ6" s="35">
        <f t="shared" si="8"/>
        <v>
57.31</v>
      </c>
      <c r="CA6" s="34" t="str">
        <f>
IF(CA7="","",IF(CA7="-","【-】","【"&amp;SUBSTITUTE(TEXT(CA7,"#,##0.00"),"-","△")&amp;"】"))</f>
        <v>
【59.59】</v>
      </c>
      <c r="CB6" s="35">
        <f>
IF(CB7="",NA(),CB7)</f>
        <v>
470.63</v>
      </c>
      <c r="CC6" s="35">
        <f t="shared" ref="CC6:CK6" si="9">
IF(CC7="",NA(),CC7)</f>
        <v>
480.55</v>
      </c>
      <c r="CD6" s="35">
        <f t="shared" si="9"/>
        <v>
426.35</v>
      </c>
      <c r="CE6" s="35">
        <f t="shared" si="9"/>
        <v>
401.54</v>
      </c>
      <c r="CF6" s="35">
        <f t="shared" si="9"/>
        <v>
348.87</v>
      </c>
      <c r="CG6" s="35">
        <f t="shared" si="9"/>
        <v>
357.49</v>
      </c>
      <c r="CH6" s="35">
        <f t="shared" si="9"/>
        <v>
355.22</v>
      </c>
      <c r="CI6" s="35">
        <f t="shared" si="9"/>
        <v>
334.48</v>
      </c>
      <c r="CJ6" s="35">
        <f t="shared" si="9"/>
        <v>
274.35000000000002</v>
      </c>
      <c r="CK6" s="35">
        <f t="shared" si="9"/>
        <v>
273.52</v>
      </c>
      <c r="CL6" s="34" t="str">
        <f>
IF(CL7="","",IF(CL7="-","【-】","【"&amp;SUBSTITUTE(TEXT(CL7,"#,##0.00"),"-","△")&amp;"】"))</f>
        <v>
【257.86】</v>
      </c>
      <c r="CM6" s="35">
        <f>
IF(CM7="",NA(),CM7)</f>
        <v>
26.27</v>
      </c>
      <c r="CN6" s="35">
        <f t="shared" ref="CN6:CV6" si="10">
IF(CN7="",NA(),CN7)</f>
        <v>
30.55</v>
      </c>
      <c r="CO6" s="35">
        <f t="shared" si="10"/>
        <v>
30.21</v>
      </c>
      <c r="CP6" s="35">
        <f t="shared" si="10"/>
        <v>
22.77</v>
      </c>
      <c r="CQ6" s="35">
        <f t="shared" si="10"/>
        <v>
31.06</v>
      </c>
      <c r="CR6" s="35">
        <f t="shared" si="10"/>
        <v>
44.69</v>
      </c>
      <c r="CS6" s="35">
        <f t="shared" si="10"/>
        <v>
42.84</v>
      </c>
      <c r="CT6" s="35">
        <f t="shared" si="10"/>
        <v>
40.93</v>
      </c>
      <c r="CU6" s="35">
        <f t="shared" si="10"/>
        <v>
50.68</v>
      </c>
      <c r="CV6" s="35">
        <f t="shared" si="10"/>
        <v>
50.14</v>
      </c>
      <c r="CW6" s="34" t="str">
        <f>
IF(CW7="","",IF(CW7="-","【-】","【"&amp;SUBSTITUTE(TEXT(CW7,"#,##0.00"),"-","△")&amp;"】"))</f>
        <v>
【51.30】</v>
      </c>
      <c r="CX6" s="35">
        <f>
IF(CX7="",NA(),CX7)</f>
        <v>
83.23</v>
      </c>
      <c r="CY6" s="35">
        <f t="shared" ref="CY6:DG6" si="11">
IF(CY7="",NA(),CY7)</f>
        <v>
83.7</v>
      </c>
      <c r="CZ6" s="35">
        <f t="shared" si="11"/>
        <v>
83.74</v>
      </c>
      <c r="DA6" s="35">
        <f t="shared" si="11"/>
        <v>
83.34</v>
      </c>
      <c r="DB6" s="35">
        <f t="shared" si="11"/>
        <v>
83.34</v>
      </c>
      <c r="DC6" s="35">
        <f t="shared" si="11"/>
        <v>
69.67</v>
      </c>
      <c r="DD6" s="35">
        <f t="shared" si="11"/>
        <v>
66.3</v>
      </c>
      <c r="DE6" s="35">
        <f t="shared" si="11"/>
        <v>
62.73</v>
      </c>
      <c r="DF6" s="35">
        <f t="shared" si="11"/>
        <v>
84.86</v>
      </c>
      <c r="DG6" s="35">
        <f t="shared" si="11"/>
        <v>
84.98</v>
      </c>
      <c r="DH6" s="34" t="str">
        <f>
IF(DH7="","",IF(DH7="-","【-】","【"&amp;SUBSTITUTE(TEXT(DH7,"#,##0.00"),"-","△")&amp;"】"))</f>
        <v>
【86.22】</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0.02</v>
      </c>
      <c r="EK6" s="35">
        <f t="shared" si="14"/>
        <v>
0.03</v>
      </c>
      <c r="EL6" s="34">
        <f t="shared" si="14"/>
        <v>
0</v>
      </c>
      <c r="EM6" s="35">
        <f t="shared" si="14"/>
        <v>
0.01</v>
      </c>
      <c r="EN6" s="35">
        <f t="shared" si="14"/>
        <v>
0.02</v>
      </c>
      <c r="EO6" s="34" t="str">
        <f>
IF(EO7="","",IF(EO7="-","【-】","【"&amp;SUBSTITUTE(TEXT(EO7,"#,##0.00"),"-","△")&amp;"】"))</f>
        <v>
【0.02】</v>
      </c>
    </row>
    <row r="7" spans="1:145" s="36" customFormat="1" x14ac:dyDescent="0.15">
      <c r="A7" s="28"/>
      <c r="B7" s="37">
        <v>
2019</v>
      </c>
      <c r="C7" s="37">
        <v>
133647</v>
      </c>
      <c r="D7" s="37">
        <v>
47</v>
      </c>
      <c r="E7" s="37">
        <v>
17</v>
      </c>
      <c r="F7" s="37">
        <v>
5</v>
      </c>
      <c r="G7" s="37">
        <v>
0</v>
      </c>
      <c r="H7" s="37" t="s">
        <v>
99</v>
      </c>
      <c r="I7" s="37" t="s">
        <v>
100</v>
      </c>
      <c r="J7" s="37" t="s">
        <v>
101</v>
      </c>
      <c r="K7" s="37" t="s">
        <v>
102</v>
      </c>
      <c r="L7" s="37" t="s">
        <v>
103</v>
      </c>
      <c r="M7" s="37" t="s">
        <v>
104</v>
      </c>
      <c r="N7" s="38" t="s">
        <v>
105</v>
      </c>
      <c r="O7" s="38" t="s">
        <v>
106</v>
      </c>
      <c r="P7" s="38">
        <v>
96.1</v>
      </c>
      <c r="Q7" s="38">
        <v>
110.19</v>
      </c>
      <c r="R7" s="38">
        <v>
3520</v>
      </c>
      <c r="S7" s="38">
        <v>
1919</v>
      </c>
      <c r="T7" s="38">
        <v>
18.579999999999998</v>
      </c>
      <c r="U7" s="38">
        <v>
103.28</v>
      </c>
      <c r="V7" s="38">
        <v>
1801</v>
      </c>
      <c r="W7" s="38">
        <v>
0.41</v>
      </c>
      <c r="X7" s="38">
        <v>
4392.68</v>
      </c>
      <c r="Y7" s="38">
        <v>
101.85</v>
      </c>
      <c r="Z7" s="38">
        <v>
101.18</v>
      </c>
      <c r="AA7" s="38">
        <v>
95.51</v>
      </c>
      <c r="AB7" s="38">
        <v>
94.29</v>
      </c>
      <c r="AC7" s="38">
        <v>
93.82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472.06</v>
      </c>
      <c r="BG7" s="38">
        <v>
349.24</v>
      </c>
      <c r="BH7" s="38">
        <v>
396.87</v>
      </c>
      <c r="BI7" s="38">
        <v>
396.2</v>
      </c>
      <c r="BJ7" s="38">
        <v>
356.57</v>
      </c>
      <c r="BK7" s="38">
        <v>
979.89</v>
      </c>
      <c r="BL7" s="38">
        <v>
1051.43</v>
      </c>
      <c r="BM7" s="38">
        <v>
982.29</v>
      </c>
      <c r="BN7" s="38">
        <v>
789.46</v>
      </c>
      <c r="BO7" s="38">
        <v>
826.83</v>
      </c>
      <c r="BP7" s="38">
        <v>
765.47</v>
      </c>
      <c r="BQ7" s="38">
        <v>
63.02</v>
      </c>
      <c r="BR7" s="38">
        <v>
57.67</v>
      </c>
      <c r="BS7" s="38">
        <v>
65.69</v>
      </c>
      <c r="BT7" s="38">
        <v>
64.19</v>
      </c>
      <c r="BU7" s="38">
        <v>
63.21</v>
      </c>
      <c r="BV7" s="38">
        <v>
41.34</v>
      </c>
      <c r="BW7" s="38">
        <v>
40.06</v>
      </c>
      <c r="BX7" s="38">
        <v>
41.25</v>
      </c>
      <c r="BY7" s="38">
        <v>
57.77</v>
      </c>
      <c r="BZ7" s="38">
        <v>
57.31</v>
      </c>
      <c r="CA7" s="38">
        <v>
59.59</v>
      </c>
      <c r="CB7" s="38">
        <v>
470.63</v>
      </c>
      <c r="CC7" s="38">
        <v>
480.55</v>
      </c>
      <c r="CD7" s="38">
        <v>
426.35</v>
      </c>
      <c r="CE7" s="38">
        <v>
401.54</v>
      </c>
      <c r="CF7" s="38">
        <v>
348.87</v>
      </c>
      <c r="CG7" s="38">
        <v>
357.49</v>
      </c>
      <c r="CH7" s="38">
        <v>
355.22</v>
      </c>
      <c r="CI7" s="38">
        <v>
334.48</v>
      </c>
      <c r="CJ7" s="38">
        <v>
274.35000000000002</v>
      </c>
      <c r="CK7" s="38">
        <v>
273.52</v>
      </c>
      <c r="CL7" s="38">
        <v>
257.86</v>
      </c>
      <c r="CM7" s="38">
        <v>
26.27</v>
      </c>
      <c r="CN7" s="38">
        <v>
30.55</v>
      </c>
      <c r="CO7" s="38">
        <v>
30.21</v>
      </c>
      <c r="CP7" s="38">
        <v>
22.77</v>
      </c>
      <c r="CQ7" s="38">
        <v>
31.06</v>
      </c>
      <c r="CR7" s="38">
        <v>
44.69</v>
      </c>
      <c r="CS7" s="38">
        <v>
42.84</v>
      </c>
      <c r="CT7" s="38">
        <v>
40.93</v>
      </c>
      <c r="CU7" s="38">
        <v>
50.68</v>
      </c>
      <c r="CV7" s="38">
        <v>
50.14</v>
      </c>
      <c r="CW7" s="38">
        <v>
51.3</v>
      </c>
      <c r="CX7" s="38">
        <v>
83.23</v>
      </c>
      <c r="CY7" s="38">
        <v>
83.7</v>
      </c>
      <c r="CZ7" s="38">
        <v>
83.74</v>
      </c>
      <c r="DA7" s="38">
        <v>
83.34</v>
      </c>
      <c r="DB7" s="38">
        <v>
83.34</v>
      </c>
      <c r="DC7" s="38">
        <v>
69.67</v>
      </c>
      <c r="DD7" s="38">
        <v>
66.3</v>
      </c>
      <c r="DE7" s="38">
        <v>
62.73</v>
      </c>
      <c r="DF7" s="38">
        <v>
84.86</v>
      </c>
      <c r="DG7" s="38">
        <v>
84.98</v>
      </c>
      <c r="DH7" s="38">
        <v>
86.22</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0.02</v>
      </c>
      <c r="EK7" s="38">
        <v>
0.03</v>
      </c>
      <c r="EL7" s="38">
        <v>
0</v>
      </c>
      <c r="EM7" s="38">
        <v>
0.01</v>
      </c>
      <c r="EN7" s="38">
        <v>
0.02</v>
      </c>
      <c r="EO7" s="38">
        <v>
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107</v>
      </c>
      <c r="C9" s="40" t="s">
        <v>
108</v>
      </c>
      <c r="D9" s="40" t="s">
        <v>
109</v>
      </c>
      <c r="E9" s="40" t="s">
        <v>
110</v>
      </c>
      <c r="F9" s="40" t="s">
        <v>
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49</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112</v>
      </c>
    </row>
    <row r="12" spans="1:145" x14ac:dyDescent="0.15">
      <c r="B12">
        <v>
1</v>
      </c>
      <c r="C12">
        <v>
1</v>
      </c>
      <c r="D12">
        <v>
1</v>
      </c>
      <c r="E12">
        <v>
1</v>
      </c>
      <c r="F12">
        <v>
1</v>
      </c>
      <c r="G12" t="s">
        <v>
113</v>
      </c>
    </row>
    <row r="13" spans="1:145" x14ac:dyDescent="0.15">
      <c r="B13" t="s">
        <v>
114</v>
      </c>
      <c r="C13" t="s">
        <v>
114</v>
      </c>
      <c r="D13" t="s">
        <v>
114</v>
      </c>
      <c r="E13" t="s">
        <v>
114</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2020-12-04T03:03:12Z</dcterms:created>
  <dcterms:modified xsi:type="dcterms:W3CDTF">2021-02-18T00:15:53Z</dcterms:modified>
  <cp:category/>
</cp:coreProperties>
</file>