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rnWTrCj8UcyOnhGz5puFJrKU8VoVBHiG1MmB3PDszPMT29ywqejOF3wg8uOzMLnYjAJbf3II1p6GFv21o7ocpg==" workbookSaltValue="VI6lCzzUMpOPd1T6esnVCw==" workbookSpinCount="100000" lockStructure="1"/>
  <bookViews>
    <workbookView xWindow="0" yWindow="0" windowWidth="20490" windowHeight="69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L10" i="4"/>
  <c r="AD10" i="4"/>
  <c r="B10" i="4"/>
  <c r="AD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<sst xmlns="http://schemas.openxmlformats.org/spreadsheetml/2006/main" count="236" uniqueCount="119">
  <si>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</si>
  <si>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</si>
  <si>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</si>
  <si>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</si>
  <si>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</si>
  <si>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</si>
  <si>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</si>
  <si>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</si>
  <si>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</si>
  <si>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</si>
  <si>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</si>
  <si>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</si>
  <si>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</si>
  <si>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</si>
  <si>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</si>
  <si>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</si>
  <si>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</si>
  <si>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</si>
  <si>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</si>
  <si>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</si>
  <si>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</si>
  <si>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</si>
  <si>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</si>
  <si>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</si>
  <si>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</si>
  <si>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</si>
  <si>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</si>
  <si>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</si>
  <si>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</si>
  <si>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</si>
  <si>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</si>
  <si>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</si>
  <si>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</si>
  <si>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</si>
  <si>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</si>
  <si>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</si>
  <si>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</si>
  <si>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</si>
  <si>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</si>
  <si>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</si>
  <si>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</si>
  <si>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</si>
  <si>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</si>
  <si>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</si>
  <si>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</si>
  <si>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</si>
  <si>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</si>
  <si>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</si>
  <si>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</si>
  <si>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</si>
  <si>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</si>
  <si>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</si>
  <si>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</si>
  <si>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</si>
  <si>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</si>
  <si>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</si>
  <si>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</si>
  <si>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</si>
  <si>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</si>
  <si>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</si>
  <si>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</si>
  <si>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</si>
  <si>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</si>
  <si>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</si>
  <si>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</si>
  <si>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</si>
  <si>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</si>
  <si>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</si>
  <si>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</si>
  <si>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</si>
  <si>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</si>
  <si>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</si>
  <si>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</si>
  <si>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</si>
  <si>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</si>
  <si>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</si>
  <si>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</si>
  <si>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</si>
  <si>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</si>
  <si>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</si>
  <si>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</si>
  <si>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</si>
  <si>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</si>
  <si>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</si>
  <si>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</si>
  <si>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</si>
  <si>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</si>
  <si>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</si>
  <si>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</si>
  <si>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</si>
  <si>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</si>
  <si>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</si>
  <si>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</si>
  <si>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</si>
  <si>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</si>
  <si>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</si>
  <si>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</si>
  <si>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</si>
  <si>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</si>
  <si>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</si>
  <si>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</si>
  <si>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</si>
  <si>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</si>
  <si>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</si>
  <si>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</si>
  <si>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</si>
  <si>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</si>
  <si>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</si>
  <si>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</si>
  <si>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</si>
  <si>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</si>
  <si>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</si>
  <si>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</si>
  <si>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</si>
  <si>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</si>
  <si>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</si>
  <si>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平成15年度完成で供用開始から15年以上経過しているため、処理施設の機械設備の補修・更新が年々増加している。
耐用年数が15～20年程度の機械設備が多い為、令和２年度にて、処理場の機能診断・最適整備構想を行った。今後、最適整備構想を元に、修繕・更新を行っていく。
③管渠改善率については管渠は地中にあるため、塩害を受けにくいことと対応年数が50年となっていることから、修繕については問題視していない。</t>
    <rPh sb="78" eb="80">
      <t>レイワ</t>
    </rPh>
    <rPh sb="81" eb="83">
      <t>ネンド</t>
    </rPh>
    <rPh sb="86" eb="88">
      <t>ショリ</t>
    </rPh>
    <rPh sb="88" eb="89">
      <t>ジョウ</t>
    </rPh>
    <rPh sb="90" eb="92">
      <t>キノウ</t>
    </rPh>
    <rPh sb="92" eb="94">
      <t>シンダン</t>
    </rPh>
    <rPh sb="97" eb="99">
      <t>セイビ</t>
    </rPh>
    <rPh sb="99" eb="101">
      <t>コウソウ</t>
    </rPh>
    <rPh sb="102" eb="103">
      <t>オコナ</t>
    </rPh>
    <rPh sb="109" eb="111">
      <t>サイテキ</t>
    </rPh>
    <rPh sb="111" eb="113">
      <t>セイビ</t>
    </rPh>
    <rPh sb="113" eb="115">
      <t>コウソウ</t>
    </rPh>
    <rPh sb="116" eb="117">
      <t>モト</t>
    </rPh>
    <rPh sb="119" eb="121">
      <t>シュウゼン</t>
    </rPh>
    <rPh sb="122" eb="124">
      <t>コウシン</t>
    </rPh>
    <rPh sb="125" eb="126">
      <t>オコナ</t>
    </rPh>
    <phoneticPr fontId="4"/>
  </si>
  <si>
    <t>使用料改定により使用料収入は一時的に増加したが、供用開始から15年以上が経過し機械設備等の故障が頻発している。このため今後の修繕費・更新費の増加が懸念される。
また、加入率増加により使用料収入は増加するが、夏季観光シーズンの天候・来島客数に左右される。
加入率や来島客数の増加により処理量も比例して増加するので、今後はより効率の良い維持管理に努めていくことが重要である。</t>
    <rPh sb="14" eb="17">
      <t>イチジテキ</t>
    </rPh>
    <rPh sb="103" eb="105">
      <t>カキ</t>
    </rPh>
    <rPh sb="105" eb="107">
      <t>カンコウ</t>
    </rPh>
    <rPh sb="112" eb="114">
      <t>テンコウ</t>
    </rPh>
    <rPh sb="115" eb="117">
      <t>ライトウ</t>
    </rPh>
    <rPh sb="117" eb="119">
      <t>キャクスウ</t>
    </rPh>
    <rPh sb="120" eb="122">
      <t>サユウ</t>
    </rPh>
    <rPh sb="127" eb="129">
      <t>カニュウ</t>
    </rPh>
    <rPh sb="129" eb="130">
      <t>リツ</t>
    </rPh>
    <rPh sb="131" eb="133">
      <t>ライトウ</t>
    </rPh>
    <rPh sb="133" eb="135">
      <t>キャクスウ</t>
    </rPh>
    <rPh sb="136" eb="138">
      <t>ゾウカ</t>
    </rPh>
    <rPh sb="156" eb="158">
      <t>コンゴ</t>
    </rPh>
    <phoneticPr fontId="4"/>
  </si>
  <si>
    <t>①収益的収支比率は収入は増えたが、農業集落排水処理場の修繕費、新たに、し尿処理車を購入し支出も増えた為減少した。今後は大きく変動することはない見込。
④企業債残高対事業規模比率は平成15年度以降起債を行っていない。令和３年度～令和５年度にて、新たに起債を借りる予定である。
⑤経費回収率は収益的収支比率が減少した為、減少した。一般会計からの繰入で賄われている割合が高いこと等を踏まえ、今後も料金収入の確保、経費節減が必要となる。
⑥類似団体や全国平均より比較的高い値を示しており、効率的な汚水処理実施が必要である。増加した理由は、農業集落排水処理場の修繕費、し尿汲取り車を購入し、支出が増えたことによる増。今後は下がる見込である。
⑦施設利用率については夏の繁忙期に対応した計画処理能力となっていることが原因ではあるが、処理能力の低下を考慮すれば過大スペックとはならない。
⑧水洗化率は令和２年度にて見直しを図ったことによる増。
少子高齢化などにより人口が減少傾向にあり、また離島という立地により転入は見込みは少ないため、今後も横ばいで推移すると思われる。
また汲取りから農業集落排水への切替えは増加している。</t>
    <rPh sb="9" eb="11">
      <t>シュウニュウ</t>
    </rPh>
    <rPh sb="12" eb="13">
      <t>フ</t>
    </rPh>
    <rPh sb="17" eb="23">
      <t>ノウギョウシュウラクハイスイ</t>
    </rPh>
    <rPh sb="23" eb="26">
      <t>ショリジョウ</t>
    </rPh>
    <rPh sb="27" eb="30">
      <t>シュウゼンヒ</t>
    </rPh>
    <rPh sb="31" eb="32">
      <t>アラ</t>
    </rPh>
    <rPh sb="44" eb="46">
      <t>シシュツ</t>
    </rPh>
    <rPh sb="47" eb="48">
      <t>フ</t>
    </rPh>
    <rPh sb="50" eb="51">
      <t>タメ</t>
    </rPh>
    <rPh sb="51" eb="53">
      <t>ゲンショウ</t>
    </rPh>
    <rPh sb="56" eb="58">
      <t>コンゴ</t>
    </rPh>
    <rPh sb="59" eb="60">
      <t>オオ</t>
    </rPh>
    <rPh sb="62" eb="64">
      <t>ヘンドウ</t>
    </rPh>
    <rPh sb="71" eb="73">
      <t>ミコミ</t>
    </rPh>
    <rPh sb="144" eb="147">
      <t>シュウエキテキ</t>
    </rPh>
    <rPh sb="147" eb="151">
      <t>シュウシヒリツ</t>
    </rPh>
    <rPh sb="152" eb="154">
      <t>ゲンショウ</t>
    </rPh>
    <rPh sb="156" eb="157">
      <t>タメ</t>
    </rPh>
    <rPh sb="158" eb="160">
      <t>ゲンショウ</t>
    </rPh>
    <rPh sb="257" eb="259">
      <t>ゾウカ</t>
    </rPh>
    <rPh sb="261" eb="263">
      <t>リユウ</t>
    </rPh>
    <rPh sb="265" eb="271">
      <t>ノウギョウシュウラクハイスイ</t>
    </rPh>
    <rPh sb="271" eb="274">
      <t>ショリジョウ</t>
    </rPh>
    <rPh sb="275" eb="278">
      <t>シュウゼンヒ</t>
    </rPh>
    <rPh sb="280" eb="281">
      <t>ニョウ</t>
    </rPh>
    <rPh sb="281" eb="283">
      <t>クミト</t>
    </rPh>
    <rPh sb="284" eb="285">
      <t>シャ</t>
    </rPh>
    <rPh sb="286" eb="288">
      <t>コウニュウ</t>
    </rPh>
    <rPh sb="290" eb="292">
      <t>シシュツ</t>
    </rPh>
    <rPh sb="293" eb="294">
      <t>フ</t>
    </rPh>
    <rPh sb="301" eb="302">
      <t>ゾウ</t>
    </rPh>
    <rPh sb="303" eb="305">
      <t>コンゴ</t>
    </rPh>
    <rPh sb="306" eb="307">
      <t>サ</t>
    </rPh>
    <rPh sb="309" eb="311">
      <t>ミコミ</t>
    </rPh>
    <rPh sb="388" eb="392">
      <t>スイセンカリツ</t>
    </rPh>
    <rPh sb="393" eb="395">
      <t>レイワ</t>
    </rPh>
    <rPh sb="396" eb="398">
      <t>ネンド</t>
    </rPh>
    <rPh sb="400" eb="402">
      <t>ミナオ</t>
    </rPh>
    <rPh sb="404" eb="405">
      <t>ハカ</t>
    </rPh>
    <rPh sb="412" eb="413">
      <t>ゾウ</t>
    </rPh>
    <rPh sb="481" eb="483">
      <t>クミト</t>
    </rPh>
    <rPh sb="486" eb="492">
      <t>ノウギョウシュウラクハイスイ</t>
    </rPh>
    <rPh sb="494" eb="496">
      <t>キリカ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</si>
</sst>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D4-44C0-B6E5-6D33EAAAD32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0.01</c:v>
                </c:pt>
                <c:pt idx="3" formatCode="#,##0.00;&quot;△&quot;#,##0.00;&quot;-&quot;">
                  <c:v>0.02</c:v>
                </c:pt>
                <c:pt idx="4" formatCode="#,##0.00;&quot;△&quot;#,##0.00;&quot;-&quot;">
                  <c:v>0.25</c:v>
                </c:pt>
              </c:numCache>
            </c:numRef>
          </c:val>
          <c:smooth val="0"/>
          <c:extLst>
            <c:ext xmlns:c16="http://schemas.microsoft.com/office/drawing/2014/chart" uri="{C3380CC4-5D6E-409C-BE32-E72D297353CC}">
              <c16:uniqueId val="{00000001-CCD4-44C0-B6E5-6D33EAAAD32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30.55</c:v>
                </c:pt>
                <c:pt idx="1">
                  <c:v>30.21</c:v>
                </c:pt>
                <c:pt idx="2">
                  <c:v>22.77</c:v>
                </c:pt>
                <c:pt idx="3">
                  <c:v>31.06</c:v>
                </c:pt>
                <c:pt idx="4">
                  <c:v>32.299999999999997</c:v>
                </c:pt>
              </c:numCache>
            </c:numRef>
          </c:val>
          <c:extLst>
            <c:ext xmlns:c16="http://schemas.microsoft.com/office/drawing/2014/chart" uri="{C3380CC4-5D6E-409C-BE32-E72D297353CC}">
              <c16:uniqueId val="{00000000-030C-4907-83E8-1BC4A9BED1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50.68</c:v>
                </c:pt>
                <c:pt idx="3">
                  <c:v>50.14</c:v>
                </c:pt>
                <c:pt idx="4">
                  <c:v>54.83</c:v>
                </c:pt>
              </c:numCache>
            </c:numRef>
          </c:val>
          <c:smooth val="0"/>
          <c:extLst>
            <c:ext xmlns:c16="http://schemas.microsoft.com/office/drawing/2014/chart" uri="{C3380CC4-5D6E-409C-BE32-E72D297353CC}">
              <c16:uniqueId val="{00000001-030C-4907-83E8-1BC4A9BED1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83.7</c:v>
                </c:pt>
                <c:pt idx="1">
                  <c:v>83.74</c:v>
                </c:pt>
                <c:pt idx="2">
                  <c:v>83.34</c:v>
                </c:pt>
                <c:pt idx="3">
                  <c:v>83.34</c:v>
                </c:pt>
                <c:pt idx="4">
                  <c:v>99.44</c:v>
                </c:pt>
              </c:numCache>
            </c:numRef>
          </c:val>
          <c:extLst>
            <c:ext xmlns:c16="http://schemas.microsoft.com/office/drawing/2014/chart" uri="{C3380CC4-5D6E-409C-BE32-E72D297353CC}">
              <c16:uniqueId val="{00000000-0856-4141-B4C0-900AB6E54F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84.86</c:v>
                </c:pt>
                <c:pt idx="3">
                  <c:v>84.98</c:v>
                </c:pt>
                <c:pt idx="4">
                  <c:v>84.7</c:v>
                </c:pt>
              </c:numCache>
            </c:numRef>
          </c:val>
          <c:smooth val="0"/>
          <c:extLst>
            <c:ext xmlns:c16="http://schemas.microsoft.com/office/drawing/2014/chart" uri="{C3380CC4-5D6E-409C-BE32-E72D297353CC}">
              <c16:uniqueId val="{00000001-0856-4141-B4C0-900AB6E54F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101.18</c:v>
                </c:pt>
                <c:pt idx="1">
                  <c:v>95.51</c:v>
                </c:pt>
                <c:pt idx="2">
                  <c:v>94.29</c:v>
                </c:pt>
                <c:pt idx="3">
                  <c:v>93.82</c:v>
                </c:pt>
                <c:pt idx="4">
                  <c:v>87.21</c:v>
                </c:pt>
              </c:numCache>
            </c:numRef>
          </c:val>
          <c:extLst>
            <c:ext xmlns:c16="http://schemas.microsoft.com/office/drawing/2014/chart" uri="{C3380CC4-5D6E-409C-BE32-E72D297353CC}">
              <c16:uniqueId val="{00000000-6FFE-40D0-9230-7D33E18DD8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FE-40D0-9230-7D33E18DD8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44-4610-A87B-872E44E4AF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4-4610-A87B-872E44E4AF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52-4AC5-BE86-F1F0620CCA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52-4AC5-BE86-F1F0620CCA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58-4069-A21C-3F41977043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58-4069-A21C-3F41977043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65-4E4E-8E4F-C089550A0B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65-4E4E-8E4F-C089550A0B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349.24</c:v>
                </c:pt>
                <c:pt idx="1">
                  <c:v>396.87</c:v>
                </c:pt>
                <c:pt idx="2">
                  <c:v>396.2</c:v>
                </c:pt>
                <c:pt idx="3">
                  <c:v>356.57</c:v>
                </c:pt>
                <c:pt idx="4">
                  <c:v>428.77</c:v>
                </c:pt>
              </c:numCache>
            </c:numRef>
          </c:val>
          <c:extLst>
            <c:ext xmlns:c16="http://schemas.microsoft.com/office/drawing/2014/chart" uri="{C3380CC4-5D6E-409C-BE32-E72D297353CC}">
              <c16:uniqueId val="{00000000-A45A-48F6-B3F0-934128FA67F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789.46</c:v>
                </c:pt>
                <c:pt idx="3">
                  <c:v>826.83</c:v>
                </c:pt>
                <c:pt idx="4">
                  <c:v>867.83</c:v>
                </c:pt>
              </c:numCache>
            </c:numRef>
          </c:val>
          <c:smooth val="0"/>
          <c:extLst>
            <c:ext xmlns:c16="http://schemas.microsoft.com/office/drawing/2014/chart" uri="{C3380CC4-5D6E-409C-BE32-E72D297353CC}">
              <c16:uniqueId val="{00000001-A45A-48F6-B3F0-934128FA67F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57.67</c:v>
                </c:pt>
                <c:pt idx="1">
                  <c:v>65.69</c:v>
                </c:pt>
                <c:pt idx="2">
                  <c:v>64.19</c:v>
                </c:pt>
                <c:pt idx="3">
                  <c:v>63.21</c:v>
                </c:pt>
                <c:pt idx="4">
                  <c:v>36.58</c:v>
                </c:pt>
              </c:numCache>
            </c:numRef>
          </c:val>
          <c:extLst>
            <c:ext xmlns:c16="http://schemas.microsoft.com/office/drawing/2014/chart" uri="{C3380CC4-5D6E-409C-BE32-E72D297353CC}">
              <c16:uniqueId val="{00000000-915A-49F9-ABB4-D0B25BFB1A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57.77</c:v>
                </c:pt>
                <c:pt idx="3">
                  <c:v>57.31</c:v>
                </c:pt>
                <c:pt idx="4">
                  <c:v>57.08</c:v>
                </c:pt>
              </c:numCache>
            </c:numRef>
          </c:val>
          <c:smooth val="0"/>
          <c:extLst>
            <c:ext xmlns:c16="http://schemas.microsoft.com/office/drawing/2014/chart" uri="{C3380CC4-5D6E-409C-BE32-E72D297353CC}">
              <c16:uniqueId val="{00000001-915A-49F9-ABB4-D0B25BFB1A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480.55</c:v>
                </c:pt>
                <c:pt idx="1">
                  <c:v>426.35</c:v>
                </c:pt>
                <c:pt idx="2">
                  <c:v>401.54</c:v>
                </c:pt>
                <c:pt idx="3">
                  <c:v>348.87</c:v>
                </c:pt>
                <c:pt idx="4">
                  <c:v>447.11</c:v>
                </c:pt>
              </c:numCache>
            </c:numRef>
          </c:val>
          <c:extLst>
            <c:ext xmlns:c16="http://schemas.microsoft.com/office/drawing/2014/chart" uri="{C3380CC4-5D6E-409C-BE32-E72D297353CC}">
              <c16:uniqueId val="{00000000-9778-4B75-A042-E3A42716F7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274.35000000000002</c:v>
                </c:pt>
                <c:pt idx="3">
                  <c:v>273.52</c:v>
                </c:pt>
                <c:pt idx="4">
                  <c:v>274.99</c:v>
                </c:pt>
              </c:numCache>
            </c:numRef>
          </c:val>
          <c:smooth val="0"/>
          <c:extLst>
            <c:ext xmlns:c16="http://schemas.microsoft.com/office/drawing/2014/chart" uri="{C3380CC4-5D6E-409C-BE32-E72D297353CC}">
              <c16:uniqueId val="{00000001-9778-4B75-A042-E3A42716F7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
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
データ!H6</f>
        <v>
東京都　神津島村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7" t="s">
        <v>
1</v>
      </c>
      <c r="C7" s="67"/>
      <c r="D7" s="67"/>
      <c r="E7" s="67"/>
      <c r="F7" s="67"/>
      <c r="G7" s="67"/>
      <c r="H7" s="67"/>
      <c r="I7" s="67" t="s">
        <v>
2</v>
      </c>
      <c r="J7" s="67"/>
      <c r="K7" s="67"/>
      <c r="L7" s="67"/>
      <c r="M7" s="67"/>
      <c r="N7" s="67"/>
      <c r="O7" s="67"/>
      <c r="P7" s="67" t="s">
        <v>
3</v>
      </c>
      <c r="Q7" s="67"/>
      <c r="R7" s="67"/>
      <c r="S7" s="67"/>
      <c r="T7" s="67"/>
      <c r="U7" s="67"/>
      <c r="V7" s="67"/>
      <c r="W7" s="67" t="s">
        <v>
4</v>
      </c>
      <c r="X7" s="67"/>
      <c r="Y7" s="67"/>
      <c r="Z7" s="67"/>
      <c r="AA7" s="67"/>
      <c r="AB7" s="67"/>
      <c r="AC7" s="67"/>
      <c r="AD7" s="67" t="s">
        <v>
5</v>
      </c>
      <c r="AE7" s="67"/>
      <c r="AF7" s="67"/>
      <c r="AG7" s="67"/>
      <c r="AH7" s="67"/>
      <c r="AI7" s="67"/>
      <c r="AJ7" s="67"/>
      <c r="AK7" s="3"/>
      <c r="AL7" s="67" t="s">
        <v>
6</v>
      </c>
      <c r="AM7" s="67"/>
      <c r="AN7" s="67"/>
      <c r="AO7" s="67"/>
      <c r="AP7" s="67"/>
      <c r="AQ7" s="67"/>
      <c r="AR7" s="67"/>
      <c r="AS7" s="67"/>
      <c r="AT7" s="67" t="s">
        <v>
7</v>
      </c>
      <c r="AU7" s="67"/>
      <c r="AV7" s="67"/>
      <c r="AW7" s="67"/>
      <c r="AX7" s="67"/>
      <c r="AY7" s="67"/>
      <c r="AZ7" s="67"/>
      <c r="BA7" s="67"/>
      <c r="BB7" s="67" t="s">
        <v>
8</v>
      </c>
      <c r="BC7" s="67"/>
      <c r="BD7" s="67"/>
      <c r="BE7" s="67"/>
      <c r="BF7" s="67"/>
      <c r="BG7" s="67"/>
      <c r="BH7" s="67"/>
      <c r="BI7" s="67"/>
      <c r="BJ7" s="3"/>
      <c r="BK7" s="3"/>
      <c r="BL7" s="4" t="s">
        <v>
9</v>
      </c>
      <c r="BM7" s="5"/>
      <c r="BN7" s="5"/>
      <c r="BO7" s="5"/>
      <c r="BP7" s="5"/>
      <c r="BQ7" s="5"/>
      <c r="BR7" s="5"/>
      <c r="BS7" s="5"/>
      <c r="BT7" s="5"/>
      <c r="BU7" s="5"/>
      <c r="BV7" s="5"/>
      <c r="BW7" s="5"/>
      <c r="BX7" s="5"/>
      <c r="BY7" s="6"/>
    </row>
    <row r="8" spans="1:78" ht="18.75" customHeight="1" x14ac:dyDescent="0.15">
      <c r="A8" s="2"/>
      <c r="B8" s="74" t="str">
        <f>
データ!I6</f>
        <v>
法非適用</v>
      </c>
      <c r="C8" s="74"/>
      <c r="D8" s="74"/>
      <c r="E8" s="74"/>
      <c r="F8" s="74"/>
      <c r="G8" s="74"/>
      <c r="H8" s="74"/>
      <c r="I8" s="74" t="str">
        <f>
データ!J6</f>
        <v>
下水道事業</v>
      </c>
      <c r="J8" s="74"/>
      <c r="K8" s="74"/>
      <c r="L8" s="74"/>
      <c r="M8" s="74"/>
      <c r="N8" s="74"/>
      <c r="O8" s="74"/>
      <c r="P8" s="74" t="str">
        <f>
データ!K6</f>
        <v>
農業集落排水</v>
      </c>
      <c r="Q8" s="74"/>
      <c r="R8" s="74"/>
      <c r="S8" s="74"/>
      <c r="T8" s="74"/>
      <c r="U8" s="74"/>
      <c r="V8" s="74"/>
      <c r="W8" s="74" t="str">
        <f>
データ!L6</f>
        <v>
F2</v>
      </c>
      <c r="X8" s="74"/>
      <c r="Y8" s="74"/>
      <c r="Z8" s="74"/>
      <c r="AA8" s="74"/>
      <c r="AB8" s="74"/>
      <c r="AC8" s="74"/>
      <c r="AD8" s="75" t="str">
        <f>
データ!$M$6</f>
        <v>
非設置</v>
      </c>
      <c r="AE8" s="75"/>
      <c r="AF8" s="75"/>
      <c r="AG8" s="75"/>
      <c r="AH8" s="75"/>
      <c r="AI8" s="75"/>
      <c r="AJ8" s="75"/>
      <c r="AK8" s="3"/>
      <c r="AL8" s="71">
        <f>
データ!S6</f>
        <v>
1887</v>
      </c>
      <c r="AM8" s="71"/>
      <c r="AN8" s="71"/>
      <c r="AO8" s="71"/>
      <c r="AP8" s="71"/>
      <c r="AQ8" s="71"/>
      <c r="AR8" s="71"/>
      <c r="AS8" s="71"/>
      <c r="AT8" s="70">
        <f>
データ!T6</f>
        <v>
18.579999999999998</v>
      </c>
      <c r="AU8" s="70"/>
      <c r="AV8" s="70"/>
      <c r="AW8" s="70"/>
      <c r="AX8" s="70"/>
      <c r="AY8" s="70"/>
      <c r="AZ8" s="70"/>
      <c r="BA8" s="70"/>
      <c r="BB8" s="70">
        <f>
データ!U6</f>
        <v>
101.56</v>
      </c>
      <c r="BC8" s="70"/>
      <c r="BD8" s="70"/>
      <c r="BE8" s="70"/>
      <c r="BF8" s="70"/>
      <c r="BG8" s="70"/>
      <c r="BH8" s="70"/>
      <c r="BI8" s="70"/>
      <c r="BJ8" s="3"/>
      <c r="BK8" s="3"/>
      <c r="BL8" s="72" t="s">
        <v>
10</v>
      </c>
      <c r="BM8" s="73"/>
      <c r="BN8" s="7" t="s">
        <v>
11</v>
      </c>
      <c r="BO8" s="8"/>
      <c r="BP8" s="8"/>
      <c r="BQ8" s="8"/>
      <c r="BR8" s="8"/>
      <c r="BS8" s="8"/>
      <c r="BT8" s="8"/>
      <c r="BU8" s="8"/>
      <c r="BV8" s="8"/>
      <c r="BW8" s="8"/>
      <c r="BX8" s="8"/>
      <c r="BY8" s="9"/>
    </row>
    <row r="9" spans="1:78" ht="18.75" customHeight="1" x14ac:dyDescent="0.15">
      <c r="A9" s="2"/>
      <c r="B9" s="67" t="s">
        <v>
12</v>
      </c>
      <c r="C9" s="67"/>
      <c r="D9" s="67"/>
      <c r="E9" s="67"/>
      <c r="F9" s="67"/>
      <c r="G9" s="67"/>
      <c r="H9" s="67"/>
      <c r="I9" s="67" t="s">
        <v>
13</v>
      </c>
      <c r="J9" s="67"/>
      <c r="K9" s="67"/>
      <c r="L9" s="67"/>
      <c r="M9" s="67"/>
      <c r="N9" s="67"/>
      <c r="O9" s="67"/>
      <c r="P9" s="67" t="s">
        <v>
14</v>
      </c>
      <c r="Q9" s="67"/>
      <c r="R9" s="67"/>
      <c r="S9" s="67"/>
      <c r="T9" s="67"/>
      <c r="U9" s="67"/>
      <c r="V9" s="67"/>
      <c r="W9" s="67" t="s">
        <v>
15</v>
      </c>
      <c r="X9" s="67"/>
      <c r="Y9" s="67"/>
      <c r="Z9" s="67"/>
      <c r="AA9" s="67"/>
      <c r="AB9" s="67"/>
      <c r="AC9" s="67"/>
      <c r="AD9" s="67" t="s">
        <v>
16</v>
      </c>
      <c r="AE9" s="67"/>
      <c r="AF9" s="67"/>
      <c r="AG9" s="67"/>
      <c r="AH9" s="67"/>
      <c r="AI9" s="67"/>
      <c r="AJ9" s="67"/>
      <c r="AK9" s="3"/>
      <c r="AL9" s="67" t="s">
        <v>
17</v>
      </c>
      <c r="AM9" s="67"/>
      <c r="AN9" s="67"/>
      <c r="AO9" s="67"/>
      <c r="AP9" s="67"/>
      <c r="AQ9" s="67"/>
      <c r="AR9" s="67"/>
      <c r="AS9" s="67"/>
      <c r="AT9" s="67" t="s">
        <v>
18</v>
      </c>
      <c r="AU9" s="67"/>
      <c r="AV9" s="67"/>
      <c r="AW9" s="67"/>
      <c r="AX9" s="67"/>
      <c r="AY9" s="67"/>
      <c r="AZ9" s="67"/>
      <c r="BA9" s="67"/>
      <c r="BB9" s="67" t="s">
        <v>
19</v>
      </c>
      <c r="BC9" s="67"/>
      <c r="BD9" s="67"/>
      <c r="BE9" s="67"/>
      <c r="BF9" s="67"/>
      <c r="BG9" s="67"/>
      <c r="BH9" s="67"/>
      <c r="BI9" s="67"/>
      <c r="BJ9" s="3"/>
      <c r="BK9" s="3"/>
      <c r="BL9" s="68" t="s">
        <v>
20</v>
      </c>
      <c r="BM9" s="69"/>
      <c r="BN9" s="10" t="s">
        <v>
21</v>
      </c>
      <c r="BO9" s="11"/>
      <c r="BP9" s="11"/>
      <c r="BQ9" s="11"/>
      <c r="BR9" s="11"/>
      <c r="BS9" s="11"/>
      <c r="BT9" s="11"/>
      <c r="BU9" s="11"/>
      <c r="BV9" s="11"/>
      <c r="BW9" s="11"/>
      <c r="BX9" s="11"/>
      <c r="BY9" s="12"/>
    </row>
    <row r="10" spans="1:78" ht="18.75" customHeight="1" x14ac:dyDescent="0.15">
      <c r="A10" s="2"/>
      <c r="B10" s="70" t="str">
        <f>
データ!N6</f>
        <v>
-</v>
      </c>
      <c r="C10" s="70"/>
      <c r="D10" s="70"/>
      <c r="E10" s="70"/>
      <c r="F10" s="70"/>
      <c r="G10" s="70"/>
      <c r="H10" s="70"/>
      <c r="I10" s="70" t="str">
        <f>
データ!O6</f>
        <v>
該当数値なし</v>
      </c>
      <c r="J10" s="70"/>
      <c r="K10" s="70"/>
      <c r="L10" s="70"/>
      <c r="M10" s="70"/>
      <c r="N10" s="70"/>
      <c r="O10" s="70"/>
      <c r="P10" s="70">
        <f>
データ!P6</f>
        <v>
95.53</v>
      </c>
      <c r="Q10" s="70"/>
      <c r="R10" s="70"/>
      <c r="S10" s="70"/>
      <c r="T10" s="70"/>
      <c r="U10" s="70"/>
      <c r="V10" s="70"/>
      <c r="W10" s="70">
        <f>
データ!Q6</f>
        <v>
106.94</v>
      </c>
      <c r="X10" s="70"/>
      <c r="Y10" s="70"/>
      <c r="Z10" s="70"/>
      <c r="AA10" s="70"/>
      <c r="AB10" s="70"/>
      <c r="AC10" s="70"/>
      <c r="AD10" s="71">
        <f>
データ!R6</f>
        <v>
3520</v>
      </c>
      <c r="AE10" s="71"/>
      <c r="AF10" s="71"/>
      <c r="AG10" s="71"/>
      <c r="AH10" s="71"/>
      <c r="AI10" s="71"/>
      <c r="AJ10" s="71"/>
      <c r="AK10" s="2"/>
      <c r="AL10" s="71">
        <f>
データ!V6</f>
        <v>
1795</v>
      </c>
      <c r="AM10" s="71"/>
      <c r="AN10" s="71"/>
      <c r="AO10" s="71"/>
      <c r="AP10" s="71"/>
      <c r="AQ10" s="71"/>
      <c r="AR10" s="71"/>
      <c r="AS10" s="71"/>
      <c r="AT10" s="70">
        <f>
データ!W6</f>
        <v>
0.41</v>
      </c>
      <c r="AU10" s="70"/>
      <c r="AV10" s="70"/>
      <c r="AW10" s="70"/>
      <c r="AX10" s="70"/>
      <c r="AY10" s="70"/>
      <c r="AZ10" s="70"/>
      <c r="BA10" s="70"/>
      <c r="BB10" s="70">
        <f>
データ!X6</f>
        <v>
4378.05</v>
      </c>
      <c r="BC10" s="70"/>
      <c r="BD10" s="70"/>
      <c r="BE10" s="70"/>
      <c r="BF10" s="70"/>
      <c r="BG10" s="70"/>
      <c r="BH10" s="70"/>
      <c r="BI10" s="70"/>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118</v>
      </c>
      <c r="BM16" s="66"/>
      <c r="BN16" s="66"/>
      <c r="BO16" s="66"/>
      <c r="BP16" s="66"/>
      <c r="BQ16" s="66"/>
      <c r="BR16" s="66"/>
      <c r="BS16" s="66"/>
      <c r="BT16" s="66"/>
      <c r="BU16" s="66"/>
      <c r="BV16" s="66"/>
      <c r="BW16" s="66"/>
      <c r="BX16" s="66"/>
      <c r="BY16" s="66"/>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66"/>
      <c r="BN17" s="66"/>
      <c r="BO17" s="66"/>
      <c r="BP17" s="66"/>
      <c r="BQ17" s="66"/>
      <c r="BR17" s="66"/>
      <c r="BS17" s="66"/>
      <c r="BT17" s="66"/>
      <c r="BU17" s="66"/>
      <c r="BV17" s="66"/>
      <c r="BW17" s="66"/>
      <c r="BX17" s="66"/>
      <c r="BY17" s="66"/>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66"/>
      <c r="BN18" s="66"/>
      <c r="BO18" s="66"/>
      <c r="BP18" s="66"/>
      <c r="BQ18" s="66"/>
      <c r="BR18" s="66"/>
      <c r="BS18" s="66"/>
      <c r="BT18" s="66"/>
      <c r="BU18" s="66"/>
      <c r="BV18" s="66"/>
      <c r="BW18" s="66"/>
      <c r="BX18" s="66"/>
      <c r="BY18" s="66"/>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66"/>
      <c r="BN19" s="66"/>
      <c r="BO19" s="66"/>
      <c r="BP19" s="66"/>
      <c r="BQ19" s="66"/>
      <c r="BR19" s="66"/>
      <c r="BS19" s="66"/>
      <c r="BT19" s="66"/>
      <c r="BU19" s="66"/>
      <c r="BV19" s="66"/>
      <c r="BW19" s="66"/>
      <c r="BX19" s="66"/>
      <c r="BY19" s="66"/>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66"/>
      <c r="BN20" s="66"/>
      <c r="BO20" s="66"/>
      <c r="BP20" s="66"/>
      <c r="BQ20" s="66"/>
      <c r="BR20" s="66"/>
      <c r="BS20" s="66"/>
      <c r="BT20" s="66"/>
      <c r="BU20" s="66"/>
      <c r="BV20" s="66"/>
      <c r="BW20" s="66"/>
      <c r="BX20" s="66"/>
      <c r="BY20" s="66"/>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66"/>
      <c r="BN21" s="66"/>
      <c r="BO21" s="66"/>
      <c r="BP21" s="66"/>
      <c r="BQ21" s="66"/>
      <c r="BR21" s="66"/>
      <c r="BS21" s="66"/>
      <c r="BT21" s="66"/>
      <c r="BU21" s="66"/>
      <c r="BV21" s="66"/>
      <c r="BW21" s="66"/>
      <c r="BX21" s="66"/>
      <c r="BY21" s="66"/>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66"/>
      <c r="BN22" s="66"/>
      <c r="BO22" s="66"/>
      <c r="BP22" s="66"/>
      <c r="BQ22" s="66"/>
      <c r="BR22" s="66"/>
      <c r="BS22" s="66"/>
      <c r="BT22" s="66"/>
      <c r="BU22" s="66"/>
      <c r="BV22" s="66"/>
      <c r="BW22" s="66"/>
      <c r="BX22" s="66"/>
      <c r="BY22" s="66"/>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66"/>
      <c r="BN23" s="66"/>
      <c r="BO23" s="66"/>
      <c r="BP23" s="66"/>
      <c r="BQ23" s="66"/>
      <c r="BR23" s="66"/>
      <c r="BS23" s="66"/>
      <c r="BT23" s="66"/>
      <c r="BU23" s="66"/>
      <c r="BV23" s="66"/>
      <c r="BW23" s="66"/>
      <c r="BX23" s="66"/>
      <c r="BY23" s="66"/>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66"/>
      <c r="BN24" s="66"/>
      <c r="BO24" s="66"/>
      <c r="BP24" s="66"/>
      <c r="BQ24" s="66"/>
      <c r="BR24" s="66"/>
      <c r="BS24" s="66"/>
      <c r="BT24" s="66"/>
      <c r="BU24" s="66"/>
      <c r="BV24" s="66"/>
      <c r="BW24" s="66"/>
      <c r="BX24" s="66"/>
      <c r="BY24" s="66"/>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66"/>
      <c r="BN25" s="66"/>
      <c r="BO25" s="66"/>
      <c r="BP25" s="66"/>
      <c r="BQ25" s="66"/>
      <c r="BR25" s="66"/>
      <c r="BS25" s="66"/>
      <c r="BT25" s="66"/>
      <c r="BU25" s="66"/>
      <c r="BV25" s="66"/>
      <c r="BW25" s="66"/>
      <c r="BX25" s="66"/>
      <c r="BY25" s="66"/>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66"/>
      <c r="BN26" s="66"/>
      <c r="BO26" s="66"/>
      <c r="BP26" s="66"/>
      <c r="BQ26" s="66"/>
      <c r="BR26" s="66"/>
      <c r="BS26" s="66"/>
      <c r="BT26" s="66"/>
      <c r="BU26" s="66"/>
      <c r="BV26" s="66"/>
      <c r="BW26" s="66"/>
      <c r="BX26" s="66"/>
      <c r="BY26" s="66"/>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66"/>
      <c r="BN27" s="66"/>
      <c r="BO27" s="66"/>
      <c r="BP27" s="66"/>
      <c r="BQ27" s="66"/>
      <c r="BR27" s="66"/>
      <c r="BS27" s="66"/>
      <c r="BT27" s="66"/>
      <c r="BU27" s="66"/>
      <c r="BV27" s="66"/>
      <c r="BW27" s="66"/>
      <c r="BX27" s="66"/>
      <c r="BY27" s="66"/>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66"/>
      <c r="BN28" s="66"/>
      <c r="BO28" s="66"/>
      <c r="BP28" s="66"/>
      <c r="BQ28" s="66"/>
      <c r="BR28" s="66"/>
      <c r="BS28" s="66"/>
      <c r="BT28" s="66"/>
      <c r="BU28" s="66"/>
      <c r="BV28" s="66"/>
      <c r="BW28" s="66"/>
      <c r="BX28" s="66"/>
      <c r="BY28" s="66"/>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66"/>
      <c r="BN29" s="66"/>
      <c r="BO29" s="66"/>
      <c r="BP29" s="66"/>
      <c r="BQ29" s="66"/>
      <c r="BR29" s="66"/>
      <c r="BS29" s="66"/>
      <c r="BT29" s="66"/>
      <c r="BU29" s="66"/>
      <c r="BV29" s="66"/>
      <c r="BW29" s="66"/>
      <c r="BX29" s="66"/>
      <c r="BY29" s="66"/>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66"/>
      <c r="BN30" s="66"/>
      <c r="BO30" s="66"/>
      <c r="BP30" s="66"/>
      <c r="BQ30" s="66"/>
      <c r="BR30" s="66"/>
      <c r="BS30" s="66"/>
      <c r="BT30" s="66"/>
      <c r="BU30" s="66"/>
      <c r="BV30" s="66"/>
      <c r="BW30" s="66"/>
      <c r="BX30" s="66"/>
      <c r="BY30" s="66"/>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66"/>
      <c r="BN31" s="66"/>
      <c r="BO31" s="66"/>
      <c r="BP31" s="66"/>
      <c r="BQ31" s="66"/>
      <c r="BR31" s="66"/>
      <c r="BS31" s="66"/>
      <c r="BT31" s="66"/>
      <c r="BU31" s="66"/>
      <c r="BV31" s="66"/>
      <c r="BW31" s="66"/>
      <c r="BX31" s="66"/>
      <c r="BY31" s="66"/>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66"/>
      <c r="BN32" s="66"/>
      <c r="BO32" s="66"/>
      <c r="BP32" s="66"/>
      <c r="BQ32" s="66"/>
      <c r="BR32" s="66"/>
      <c r="BS32" s="66"/>
      <c r="BT32" s="66"/>
      <c r="BU32" s="66"/>
      <c r="BV32" s="66"/>
      <c r="BW32" s="66"/>
      <c r="BX32" s="66"/>
      <c r="BY32" s="66"/>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66"/>
      <c r="BN33" s="66"/>
      <c r="BO33" s="66"/>
      <c r="BP33" s="66"/>
      <c r="BQ33" s="66"/>
      <c r="BR33" s="66"/>
      <c r="BS33" s="66"/>
      <c r="BT33" s="66"/>
      <c r="BU33" s="66"/>
      <c r="BV33" s="66"/>
      <c r="BW33" s="66"/>
      <c r="BX33" s="66"/>
      <c r="BY33" s="66"/>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66"/>
      <c r="BN34" s="66"/>
      <c r="BO34" s="66"/>
      <c r="BP34" s="66"/>
      <c r="BQ34" s="66"/>
      <c r="BR34" s="66"/>
      <c r="BS34" s="66"/>
      <c r="BT34" s="66"/>
      <c r="BU34" s="66"/>
      <c r="BV34" s="66"/>
      <c r="BW34" s="66"/>
      <c r="BX34" s="66"/>
      <c r="BY34" s="66"/>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66"/>
      <c r="BN35" s="66"/>
      <c r="BO35" s="66"/>
      <c r="BP35" s="66"/>
      <c r="BQ35" s="66"/>
      <c r="BR35" s="66"/>
      <c r="BS35" s="66"/>
      <c r="BT35" s="66"/>
      <c r="BU35" s="66"/>
      <c r="BV35" s="66"/>
      <c r="BW35" s="66"/>
      <c r="BX35" s="66"/>
      <c r="BY35" s="66"/>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66"/>
      <c r="BN36" s="66"/>
      <c r="BO36" s="66"/>
      <c r="BP36" s="66"/>
      <c r="BQ36" s="66"/>
      <c r="BR36" s="66"/>
      <c r="BS36" s="66"/>
      <c r="BT36" s="66"/>
      <c r="BU36" s="66"/>
      <c r="BV36" s="66"/>
      <c r="BW36" s="66"/>
      <c r="BX36" s="66"/>
      <c r="BY36" s="66"/>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66"/>
      <c r="BN37" s="66"/>
      <c r="BO37" s="66"/>
      <c r="BP37" s="66"/>
      <c r="BQ37" s="66"/>
      <c r="BR37" s="66"/>
      <c r="BS37" s="66"/>
      <c r="BT37" s="66"/>
      <c r="BU37" s="66"/>
      <c r="BV37" s="66"/>
      <c r="BW37" s="66"/>
      <c r="BX37" s="66"/>
      <c r="BY37" s="66"/>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66"/>
      <c r="BN38" s="66"/>
      <c r="BO38" s="66"/>
      <c r="BP38" s="66"/>
      <c r="BQ38" s="66"/>
      <c r="BR38" s="66"/>
      <c r="BS38" s="66"/>
      <c r="BT38" s="66"/>
      <c r="BU38" s="66"/>
      <c r="BV38" s="66"/>
      <c r="BW38" s="66"/>
      <c r="BX38" s="66"/>
      <c r="BY38" s="66"/>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66"/>
      <c r="BN39" s="66"/>
      <c r="BO39" s="66"/>
      <c r="BP39" s="66"/>
      <c r="BQ39" s="66"/>
      <c r="BR39" s="66"/>
      <c r="BS39" s="66"/>
      <c r="BT39" s="66"/>
      <c r="BU39" s="66"/>
      <c r="BV39" s="66"/>
      <c r="BW39" s="66"/>
      <c r="BX39" s="66"/>
      <c r="BY39" s="66"/>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66"/>
      <c r="BN40" s="66"/>
      <c r="BO40" s="66"/>
      <c r="BP40" s="66"/>
      <c r="BQ40" s="66"/>
      <c r="BR40" s="66"/>
      <c r="BS40" s="66"/>
      <c r="BT40" s="66"/>
      <c r="BU40" s="66"/>
      <c r="BV40" s="66"/>
      <c r="BW40" s="66"/>
      <c r="BX40" s="66"/>
      <c r="BY40" s="66"/>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66"/>
      <c r="BN41" s="66"/>
      <c r="BO41" s="66"/>
      <c r="BP41" s="66"/>
      <c r="BQ41" s="66"/>
      <c r="BR41" s="66"/>
      <c r="BS41" s="66"/>
      <c r="BT41" s="66"/>
      <c r="BU41" s="66"/>
      <c r="BV41" s="66"/>
      <c r="BW41" s="66"/>
      <c r="BX41" s="66"/>
      <c r="BY41" s="66"/>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66"/>
      <c r="BN42" s="66"/>
      <c r="BO42" s="66"/>
      <c r="BP42" s="66"/>
      <c r="BQ42" s="66"/>
      <c r="BR42" s="66"/>
      <c r="BS42" s="66"/>
      <c r="BT42" s="66"/>
      <c r="BU42" s="66"/>
      <c r="BV42" s="66"/>
      <c r="BW42" s="66"/>
      <c r="BX42" s="66"/>
      <c r="BY42" s="66"/>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66"/>
      <c r="BN43" s="66"/>
      <c r="BO43" s="66"/>
      <c r="BP43" s="66"/>
      <c r="BQ43" s="66"/>
      <c r="BR43" s="66"/>
      <c r="BS43" s="66"/>
      <c r="BT43" s="66"/>
      <c r="BU43" s="66"/>
      <c r="BV43" s="66"/>
      <c r="BW43" s="66"/>
      <c r="BX43" s="66"/>
      <c r="BY43" s="66"/>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【832.52】</v>
      </c>
      <c r="I86" s="26" t="str">
        <f>
データ!CA6</f>
        <v>
【60.94】</v>
      </c>
      <c r="J86" s="26" t="str">
        <f>
データ!CL6</f>
        <v>
【253.04】</v>
      </c>
      <c r="K86" s="26" t="str">
        <f>
データ!CW6</f>
        <v>
【54.84】</v>
      </c>
      <c r="L86" s="26" t="str">
        <f>
データ!DH6</f>
        <v>
【86.60】</v>
      </c>
      <c r="M86" s="26" t="s">
        <v>
43</v>
      </c>
      <c r="N86" s="26" t="s">
        <v>
43</v>
      </c>
      <c r="O86" s="26" t="str">
        <f>
データ!EO6</f>
        <v>
【0.16】</v>
      </c>
    </row>
  </sheetData>
  <sheetProtection algorithmName="SHA-512" hashValue="xFkF85A+z38IuMqkdZ0rGW+tgbBabhF2XdssypJXQc6YZZLByu3UzOlpfjbJpI4mDI/Og7uBkTKONqTjsbxZRg==" saltValue="1OBchk33R+nbCAWvjhmrP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9" t="s">
        <v>
53</v>
      </c>
      <c r="I3" s="80"/>
      <c r="J3" s="80"/>
      <c r="K3" s="80"/>
      <c r="L3" s="80"/>
      <c r="M3" s="80"/>
      <c r="N3" s="80"/>
      <c r="O3" s="80"/>
      <c r="P3" s="80"/>
      <c r="Q3" s="80"/>
      <c r="R3" s="80"/>
      <c r="S3" s="80"/>
      <c r="T3" s="80"/>
      <c r="U3" s="80"/>
      <c r="V3" s="80"/>
      <c r="W3" s="80"/>
      <c r="X3" s="81"/>
      <c r="Y3" s="85" t="s">
        <v>
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28" t="s">
        <v>
56</v>
      </c>
      <c r="B4" s="30"/>
      <c r="C4" s="30"/>
      <c r="D4" s="30"/>
      <c r="E4" s="30"/>
      <c r="F4" s="30"/>
      <c r="G4" s="30"/>
      <c r="H4" s="82"/>
      <c r="I4" s="83"/>
      <c r="J4" s="83"/>
      <c r="K4" s="83"/>
      <c r="L4" s="83"/>
      <c r="M4" s="83"/>
      <c r="N4" s="83"/>
      <c r="O4" s="83"/>
      <c r="P4" s="83"/>
      <c r="Q4" s="83"/>
      <c r="R4" s="83"/>
      <c r="S4" s="83"/>
      <c r="T4" s="83"/>
      <c r="U4" s="83"/>
      <c r="V4" s="83"/>
      <c r="W4" s="83"/>
      <c r="X4" s="84"/>
      <c r="Y4" s="78" t="s">
        <v>
57</v>
      </c>
      <c r="Z4" s="78"/>
      <c r="AA4" s="78"/>
      <c r="AB4" s="78"/>
      <c r="AC4" s="78"/>
      <c r="AD4" s="78"/>
      <c r="AE4" s="78"/>
      <c r="AF4" s="78"/>
      <c r="AG4" s="78"/>
      <c r="AH4" s="78"/>
      <c r="AI4" s="78"/>
      <c r="AJ4" s="78" t="s">
        <v>
58</v>
      </c>
      <c r="AK4" s="78"/>
      <c r="AL4" s="78"/>
      <c r="AM4" s="78"/>
      <c r="AN4" s="78"/>
      <c r="AO4" s="78"/>
      <c r="AP4" s="78"/>
      <c r="AQ4" s="78"/>
      <c r="AR4" s="78"/>
      <c r="AS4" s="78"/>
      <c r="AT4" s="78"/>
      <c r="AU4" s="78" t="s">
        <v>
59</v>
      </c>
      <c r="AV4" s="78"/>
      <c r="AW4" s="78"/>
      <c r="AX4" s="78"/>
      <c r="AY4" s="78"/>
      <c r="AZ4" s="78"/>
      <c r="BA4" s="78"/>
      <c r="BB4" s="78"/>
      <c r="BC4" s="78"/>
      <c r="BD4" s="78"/>
      <c r="BE4" s="78"/>
      <c r="BF4" s="78" t="s">
        <v>
60</v>
      </c>
      <c r="BG4" s="78"/>
      <c r="BH4" s="78"/>
      <c r="BI4" s="78"/>
      <c r="BJ4" s="78"/>
      <c r="BK4" s="78"/>
      <c r="BL4" s="78"/>
      <c r="BM4" s="78"/>
      <c r="BN4" s="78"/>
      <c r="BO4" s="78"/>
      <c r="BP4" s="78"/>
      <c r="BQ4" s="78" t="s">
        <v>
61</v>
      </c>
      <c r="BR4" s="78"/>
      <c r="BS4" s="78"/>
      <c r="BT4" s="78"/>
      <c r="BU4" s="78"/>
      <c r="BV4" s="78"/>
      <c r="BW4" s="78"/>
      <c r="BX4" s="78"/>
      <c r="BY4" s="78"/>
      <c r="BZ4" s="78"/>
      <c r="CA4" s="78"/>
      <c r="CB4" s="78" t="s">
        <v>
62</v>
      </c>
      <c r="CC4" s="78"/>
      <c r="CD4" s="78"/>
      <c r="CE4" s="78"/>
      <c r="CF4" s="78"/>
      <c r="CG4" s="78"/>
      <c r="CH4" s="78"/>
      <c r="CI4" s="78"/>
      <c r="CJ4" s="78"/>
      <c r="CK4" s="78"/>
      <c r="CL4" s="78"/>
      <c r="CM4" s="78" t="s">
        <v>
63</v>
      </c>
      <c r="CN4" s="78"/>
      <c r="CO4" s="78"/>
      <c r="CP4" s="78"/>
      <c r="CQ4" s="78"/>
      <c r="CR4" s="78"/>
      <c r="CS4" s="78"/>
      <c r="CT4" s="78"/>
      <c r="CU4" s="78"/>
      <c r="CV4" s="78"/>
      <c r="CW4" s="78"/>
      <c r="CX4" s="78" t="s">
        <v>
64</v>
      </c>
      <c r="CY4" s="78"/>
      <c r="CZ4" s="78"/>
      <c r="DA4" s="78"/>
      <c r="DB4" s="78"/>
      <c r="DC4" s="78"/>
      <c r="DD4" s="78"/>
      <c r="DE4" s="78"/>
      <c r="DF4" s="78"/>
      <c r="DG4" s="78"/>
      <c r="DH4" s="78"/>
      <c r="DI4" s="78" t="s">
        <v>
65</v>
      </c>
      <c r="DJ4" s="78"/>
      <c r="DK4" s="78"/>
      <c r="DL4" s="78"/>
      <c r="DM4" s="78"/>
      <c r="DN4" s="78"/>
      <c r="DO4" s="78"/>
      <c r="DP4" s="78"/>
      <c r="DQ4" s="78"/>
      <c r="DR4" s="78"/>
      <c r="DS4" s="78"/>
      <c r="DT4" s="78" t="s">
        <v>
66</v>
      </c>
      <c r="DU4" s="78"/>
      <c r="DV4" s="78"/>
      <c r="DW4" s="78"/>
      <c r="DX4" s="78"/>
      <c r="DY4" s="78"/>
      <c r="DZ4" s="78"/>
      <c r="EA4" s="78"/>
      <c r="EB4" s="78"/>
      <c r="EC4" s="78"/>
      <c r="ED4" s="78"/>
      <c r="EE4" s="78" t="s">
        <v>
67</v>
      </c>
      <c r="EF4" s="78"/>
      <c r="EG4" s="78"/>
      <c r="EH4" s="78"/>
      <c r="EI4" s="78"/>
      <c r="EJ4" s="78"/>
      <c r="EK4" s="78"/>
      <c r="EL4" s="78"/>
      <c r="EM4" s="78"/>
      <c r="EN4" s="78"/>
      <c r="EO4" s="78"/>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2020</v>
      </c>
      <c r="C6" s="33">
        <f t="shared" ref="C6:X6" si="3">
C7</f>
        <v>
133647</v>
      </c>
      <c r="D6" s="33">
        <f t="shared" si="3"/>
        <v>
47</v>
      </c>
      <c r="E6" s="33">
        <f t="shared" si="3"/>
        <v>
17</v>
      </c>
      <c r="F6" s="33">
        <f t="shared" si="3"/>
        <v>
5</v>
      </c>
      <c r="G6" s="33">
        <f t="shared" si="3"/>
        <v>
0</v>
      </c>
      <c r="H6" s="33" t="str">
        <f t="shared" si="3"/>
        <v>
東京都　神津島村</v>
      </c>
      <c r="I6" s="33" t="str">
        <f t="shared" si="3"/>
        <v>
法非適用</v>
      </c>
      <c r="J6" s="33" t="str">
        <f t="shared" si="3"/>
        <v>
下水道事業</v>
      </c>
      <c r="K6" s="33" t="str">
        <f t="shared" si="3"/>
        <v>
農業集落排水</v>
      </c>
      <c r="L6" s="33" t="str">
        <f t="shared" si="3"/>
        <v>
F2</v>
      </c>
      <c r="M6" s="33" t="str">
        <f t="shared" si="3"/>
        <v>
非設置</v>
      </c>
      <c r="N6" s="34" t="str">
        <f t="shared" si="3"/>
        <v>
-</v>
      </c>
      <c r="O6" s="34" t="str">
        <f t="shared" si="3"/>
        <v>
該当数値なし</v>
      </c>
      <c r="P6" s="34">
        <f t="shared" si="3"/>
        <v>
95.53</v>
      </c>
      <c r="Q6" s="34">
        <f t="shared" si="3"/>
        <v>
106.94</v>
      </c>
      <c r="R6" s="34">
        <f t="shared" si="3"/>
        <v>
3520</v>
      </c>
      <c r="S6" s="34">
        <f t="shared" si="3"/>
        <v>
1887</v>
      </c>
      <c r="T6" s="34">
        <f t="shared" si="3"/>
        <v>
18.579999999999998</v>
      </c>
      <c r="U6" s="34">
        <f t="shared" si="3"/>
        <v>
101.56</v>
      </c>
      <c r="V6" s="34">
        <f t="shared" si="3"/>
        <v>
1795</v>
      </c>
      <c r="W6" s="34">
        <f t="shared" si="3"/>
        <v>
0.41</v>
      </c>
      <c r="X6" s="34">
        <f t="shared" si="3"/>
        <v>
4378.05</v>
      </c>
      <c r="Y6" s="35">
        <f>
IF(Y7="",NA(),Y7)</f>
        <v>
101.18</v>
      </c>
      <c r="Z6" s="35">
        <f t="shared" ref="Z6:AH6" si="4">
IF(Z7="",NA(),Z7)</f>
        <v>
95.51</v>
      </c>
      <c r="AA6" s="35">
        <f t="shared" si="4"/>
        <v>
94.29</v>
      </c>
      <c r="AB6" s="35">
        <f t="shared" si="4"/>
        <v>
93.82</v>
      </c>
      <c r="AC6" s="35">
        <f t="shared" si="4"/>
        <v>
87.21</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349.24</v>
      </c>
      <c r="BG6" s="35">
        <f t="shared" ref="BG6:BO6" si="7">
IF(BG7="",NA(),BG7)</f>
        <v>
396.87</v>
      </c>
      <c r="BH6" s="35">
        <f t="shared" si="7"/>
        <v>
396.2</v>
      </c>
      <c r="BI6" s="35">
        <f t="shared" si="7"/>
        <v>
356.57</v>
      </c>
      <c r="BJ6" s="35">
        <f t="shared" si="7"/>
        <v>
428.77</v>
      </c>
      <c r="BK6" s="35">
        <f t="shared" si="7"/>
        <v>
1051.43</v>
      </c>
      <c r="BL6" s="35">
        <f t="shared" si="7"/>
        <v>
982.29</v>
      </c>
      <c r="BM6" s="35">
        <f t="shared" si="7"/>
        <v>
789.46</v>
      </c>
      <c r="BN6" s="35">
        <f t="shared" si="7"/>
        <v>
826.83</v>
      </c>
      <c r="BO6" s="35">
        <f t="shared" si="7"/>
        <v>
867.83</v>
      </c>
      <c r="BP6" s="34" t="str">
        <f>
IF(BP7="","",IF(BP7="-","【-】","【"&amp;SUBSTITUTE(TEXT(BP7,"#,##0.00"),"-","△")&amp;"】"))</f>
        <v>
【832.52】</v>
      </c>
      <c r="BQ6" s="35">
        <f>
IF(BQ7="",NA(),BQ7)</f>
        <v>
57.67</v>
      </c>
      <c r="BR6" s="35">
        <f t="shared" ref="BR6:BZ6" si="8">
IF(BR7="",NA(),BR7)</f>
        <v>
65.69</v>
      </c>
      <c r="BS6" s="35">
        <f t="shared" si="8"/>
        <v>
64.19</v>
      </c>
      <c r="BT6" s="35">
        <f t="shared" si="8"/>
        <v>
63.21</v>
      </c>
      <c r="BU6" s="35">
        <f t="shared" si="8"/>
        <v>
36.58</v>
      </c>
      <c r="BV6" s="35">
        <f t="shared" si="8"/>
        <v>
40.06</v>
      </c>
      <c r="BW6" s="35">
        <f t="shared" si="8"/>
        <v>
41.25</v>
      </c>
      <c r="BX6" s="35">
        <f t="shared" si="8"/>
        <v>
57.77</v>
      </c>
      <c r="BY6" s="35">
        <f t="shared" si="8"/>
        <v>
57.31</v>
      </c>
      <c r="BZ6" s="35">
        <f t="shared" si="8"/>
        <v>
57.08</v>
      </c>
      <c r="CA6" s="34" t="str">
        <f>
IF(CA7="","",IF(CA7="-","【-】","【"&amp;SUBSTITUTE(TEXT(CA7,"#,##0.00"),"-","△")&amp;"】"))</f>
        <v>
【60.94】</v>
      </c>
      <c r="CB6" s="35">
        <f>
IF(CB7="",NA(),CB7)</f>
        <v>
480.55</v>
      </c>
      <c r="CC6" s="35">
        <f t="shared" ref="CC6:CK6" si="9">
IF(CC7="",NA(),CC7)</f>
        <v>
426.35</v>
      </c>
      <c r="CD6" s="35">
        <f t="shared" si="9"/>
        <v>
401.54</v>
      </c>
      <c r="CE6" s="35">
        <f t="shared" si="9"/>
        <v>
348.87</v>
      </c>
      <c r="CF6" s="35">
        <f t="shared" si="9"/>
        <v>
447.11</v>
      </c>
      <c r="CG6" s="35">
        <f t="shared" si="9"/>
        <v>
355.22</v>
      </c>
      <c r="CH6" s="35">
        <f t="shared" si="9"/>
        <v>
334.48</v>
      </c>
      <c r="CI6" s="35">
        <f t="shared" si="9"/>
        <v>
274.35000000000002</v>
      </c>
      <c r="CJ6" s="35">
        <f t="shared" si="9"/>
        <v>
273.52</v>
      </c>
      <c r="CK6" s="35">
        <f t="shared" si="9"/>
        <v>
274.99</v>
      </c>
      <c r="CL6" s="34" t="str">
        <f>
IF(CL7="","",IF(CL7="-","【-】","【"&amp;SUBSTITUTE(TEXT(CL7,"#,##0.00"),"-","△")&amp;"】"))</f>
        <v>
【253.04】</v>
      </c>
      <c r="CM6" s="35">
        <f>
IF(CM7="",NA(),CM7)</f>
        <v>
30.55</v>
      </c>
      <c r="CN6" s="35">
        <f t="shared" ref="CN6:CV6" si="10">
IF(CN7="",NA(),CN7)</f>
        <v>
30.21</v>
      </c>
      <c r="CO6" s="35">
        <f t="shared" si="10"/>
        <v>
22.77</v>
      </c>
      <c r="CP6" s="35">
        <f t="shared" si="10"/>
        <v>
31.06</v>
      </c>
      <c r="CQ6" s="35">
        <f t="shared" si="10"/>
        <v>
32.299999999999997</v>
      </c>
      <c r="CR6" s="35">
        <f t="shared" si="10"/>
        <v>
42.84</v>
      </c>
      <c r="CS6" s="35">
        <f t="shared" si="10"/>
        <v>
40.93</v>
      </c>
      <c r="CT6" s="35">
        <f t="shared" si="10"/>
        <v>
50.68</v>
      </c>
      <c r="CU6" s="35">
        <f t="shared" si="10"/>
        <v>
50.14</v>
      </c>
      <c r="CV6" s="35">
        <f t="shared" si="10"/>
        <v>
54.83</v>
      </c>
      <c r="CW6" s="34" t="str">
        <f>
IF(CW7="","",IF(CW7="-","【-】","【"&amp;SUBSTITUTE(TEXT(CW7,"#,##0.00"),"-","△")&amp;"】"))</f>
        <v>
【54.84】</v>
      </c>
      <c r="CX6" s="35">
        <f>
IF(CX7="",NA(),CX7)</f>
        <v>
83.7</v>
      </c>
      <c r="CY6" s="35">
        <f t="shared" ref="CY6:DG6" si="11">
IF(CY7="",NA(),CY7)</f>
        <v>
83.74</v>
      </c>
      <c r="CZ6" s="35">
        <f t="shared" si="11"/>
        <v>
83.34</v>
      </c>
      <c r="DA6" s="35">
        <f t="shared" si="11"/>
        <v>
83.34</v>
      </c>
      <c r="DB6" s="35">
        <f t="shared" si="11"/>
        <v>
99.44</v>
      </c>
      <c r="DC6" s="35">
        <f t="shared" si="11"/>
        <v>
66.3</v>
      </c>
      <c r="DD6" s="35">
        <f t="shared" si="11"/>
        <v>
62.73</v>
      </c>
      <c r="DE6" s="35">
        <f t="shared" si="11"/>
        <v>
84.86</v>
      </c>
      <c r="DF6" s="35">
        <f t="shared" si="11"/>
        <v>
84.98</v>
      </c>
      <c r="DG6" s="35">
        <f t="shared" si="11"/>
        <v>
84.7</v>
      </c>
      <c r="DH6" s="34" t="str">
        <f>
IF(DH7="","",IF(DH7="-","【-】","【"&amp;SUBSTITUTE(TEXT(DH7,"#,##0.00"),"-","△")&amp;"】"))</f>
        <v>
【86.60】</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0.03</v>
      </c>
      <c r="EK6" s="34">
        <f t="shared" si="14"/>
        <v>
0</v>
      </c>
      <c r="EL6" s="35">
        <f t="shared" si="14"/>
        <v>
0.01</v>
      </c>
      <c r="EM6" s="35">
        <f t="shared" si="14"/>
        <v>
0.02</v>
      </c>
      <c r="EN6" s="35">
        <f t="shared" si="14"/>
        <v>
0.25</v>
      </c>
      <c r="EO6" s="34" t="str">
        <f>
IF(EO7="","",IF(EO7="-","【-】","【"&amp;SUBSTITUTE(TEXT(EO7,"#,##0.00"),"-","△")&amp;"】"))</f>
        <v>
【0.16】</v>
      </c>
    </row>
    <row r="7" spans="1:145" s="36" customFormat="1" x14ac:dyDescent="0.15">
      <c r="A7" s="28"/>
      <c r="B7" s="37">
        <v>
2020</v>
      </c>
      <c r="C7" s="37">
        <v>
133647</v>
      </c>
      <c r="D7" s="37">
        <v>
47</v>
      </c>
      <c r="E7" s="37">
        <v>
17</v>
      </c>
      <c r="F7" s="37">
        <v>
5</v>
      </c>
      <c r="G7" s="37">
        <v>
0</v>
      </c>
      <c r="H7" s="37" t="s">
        <v>
97</v>
      </c>
      <c r="I7" s="37" t="s">
        <v>
98</v>
      </c>
      <c r="J7" s="37" t="s">
        <v>
99</v>
      </c>
      <c r="K7" s="37" t="s">
        <v>
100</v>
      </c>
      <c r="L7" s="37" t="s">
        <v>
101</v>
      </c>
      <c r="M7" s="37" t="s">
        <v>
102</v>
      </c>
      <c r="N7" s="38" t="s">
        <v>
103</v>
      </c>
      <c r="O7" s="38" t="s">
        <v>
104</v>
      </c>
      <c r="P7" s="38">
        <v>
95.53</v>
      </c>
      <c r="Q7" s="38">
        <v>
106.94</v>
      </c>
      <c r="R7" s="38">
        <v>
3520</v>
      </c>
      <c r="S7" s="38">
        <v>
1887</v>
      </c>
      <c r="T7" s="38">
        <v>
18.579999999999998</v>
      </c>
      <c r="U7" s="38">
        <v>
101.56</v>
      </c>
      <c r="V7" s="38">
        <v>
1795</v>
      </c>
      <c r="W7" s="38">
        <v>
0.41</v>
      </c>
      <c r="X7" s="38">
        <v>
4378.05</v>
      </c>
      <c r="Y7" s="38">
        <v>
101.18</v>
      </c>
      <c r="Z7" s="38">
        <v>
95.51</v>
      </c>
      <c r="AA7" s="38">
        <v>
94.29</v>
      </c>
      <c r="AB7" s="38">
        <v>
93.82</v>
      </c>
      <c r="AC7" s="38">
        <v>
87.21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349.24</v>
      </c>
      <c r="BG7" s="38">
        <v>
396.87</v>
      </c>
      <c r="BH7" s="38">
        <v>
396.2</v>
      </c>
      <c r="BI7" s="38">
        <v>
356.57</v>
      </c>
      <c r="BJ7" s="38">
        <v>
428.77</v>
      </c>
      <c r="BK7" s="38">
        <v>
1051.43</v>
      </c>
      <c r="BL7" s="38">
        <v>
982.29</v>
      </c>
      <c r="BM7" s="38">
        <v>
789.46</v>
      </c>
      <c r="BN7" s="38">
        <v>
826.83</v>
      </c>
      <c r="BO7" s="38">
        <v>
867.83</v>
      </c>
      <c r="BP7" s="38">
        <v>
832.52</v>
      </c>
      <c r="BQ7" s="38">
        <v>
57.67</v>
      </c>
      <c r="BR7" s="38">
        <v>
65.69</v>
      </c>
      <c r="BS7" s="38">
        <v>
64.19</v>
      </c>
      <c r="BT7" s="38">
        <v>
63.21</v>
      </c>
      <c r="BU7" s="38">
        <v>
36.58</v>
      </c>
      <c r="BV7" s="38">
        <v>
40.06</v>
      </c>
      <c r="BW7" s="38">
        <v>
41.25</v>
      </c>
      <c r="BX7" s="38">
        <v>
57.77</v>
      </c>
      <c r="BY7" s="38">
        <v>
57.31</v>
      </c>
      <c r="BZ7" s="38">
        <v>
57.08</v>
      </c>
      <c r="CA7" s="38">
        <v>
60.94</v>
      </c>
      <c r="CB7" s="38">
        <v>
480.55</v>
      </c>
      <c r="CC7" s="38">
        <v>
426.35</v>
      </c>
      <c r="CD7" s="38">
        <v>
401.54</v>
      </c>
      <c r="CE7" s="38">
        <v>
348.87</v>
      </c>
      <c r="CF7" s="38">
        <v>
447.11</v>
      </c>
      <c r="CG7" s="38">
        <v>
355.22</v>
      </c>
      <c r="CH7" s="38">
        <v>
334.48</v>
      </c>
      <c r="CI7" s="38">
        <v>
274.35000000000002</v>
      </c>
      <c r="CJ7" s="38">
        <v>
273.52</v>
      </c>
      <c r="CK7" s="38">
        <v>
274.99</v>
      </c>
      <c r="CL7" s="38">
        <v>
253.04</v>
      </c>
      <c r="CM7" s="38">
        <v>
30.55</v>
      </c>
      <c r="CN7" s="38">
        <v>
30.21</v>
      </c>
      <c r="CO7" s="38">
        <v>
22.77</v>
      </c>
      <c r="CP7" s="38">
        <v>
31.06</v>
      </c>
      <c r="CQ7" s="38">
        <v>
32.299999999999997</v>
      </c>
      <c r="CR7" s="38">
        <v>
42.84</v>
      </c>
      <c r="CS7" s="38">
        <v>
40.93</v>
      </c>
      <c r="CT7" s="38">
        <v>
50.68</v>
      </c>
      <c r="CU7" s="38">
        <v>
50.14</v>
      </c>
      <c r="CV7" s="38">
        <v>
54.83</v>
      </c>
      <c r="CW7" s="38">
        <v>
54.84</v>
      </c>
      <c r="CX7" s="38">
        <v>
83.7</v>
      </c>
      <c r="CY7" s="38">
        <v>
83.74</v>
      </c>
      <c r="CZ7" s="38">
        <v>
83.34</v>
      </c>
      <c r="DA7" s="38">
        <v>
83.34</v>
      </c>
      <c r="DB7" s="38">
        <v>
99.44</v>
      </c>
      <c r="DC7" s="38">
        <v>
66.3</v>
      </c>
      <c r="DD7" s="38">
        <v>
62.73</v>
      </c>
      <c r="DE7" s="38">
        <v>
84.86</v>
      </c>
      <c r="DF7" s="38">
        <v>
84.98</v>
      </c>
      <c r="DG7" s="38">
        <v>
84.7</v>
      </c>
      <c r="DH7" s="38">
        <v>
86.6</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0.03</v>
      </c>
      <c r="EK7" s="38">
        <v>
0</v>
      </c>
      <c r="EL7" s="38">
        <v>
0.01</v>
      </c>
      <c r="EM7" s="38">
        <v>
0.02</v>
      </c>
      <c r="EN7" s="38">
        <v>
0.25</v>
      </c>
      <c r="EO7" s="38">
        <v>
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110</v>
      </c>
    </row>
    <row r="12" spans="1:145" x14ac:dyDescent="0.15">
      <c r="B12">
        <v>
1</v>
      </c>
      <c r="C12">
        <v>
1</v>
      </c>
      <c r="D12">
        <v>
1</v>
      </c>
      <c r="E12">
        <v>
1</v>
      </c>
      <c r="F12">
        <v>
2</v>
      </c>
      <c r="G12" t="s">
        <v>
111</v>
      </c>
    </row>
    <row r="13" spans="1:145" x14ac:dyDescent="0.15">
      <c r="B13" t="s">
        <v>
112</v>
      </c>
      <c r="C13" t="s">
        <v>
112</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2021-12-03T07:57:37Z</dcterms:created>
  <dcterms:modified xsi:type="dcterms:W3CDTF">2022-02-17T02:55:08Z</dcterms:modified>
  <cp:category/>
</cp:coreProperties>
</file>