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非適\"/>
    </mc:Choice>
  </mc:AlternateContent>
  <workbookProtection workbookAlgorithmName="SHA-512" workbookHashValue="1x5QyHLxJr5adN3kC+g7tGkgVD6c/tSxihGf3ssIaoyHXQE7Y5K2Td41Jl3qeFSWduds7ExZ6S4k29OC3f42BA==" workbookSaltValue="aVaJUINfS+T0Shq6FNzGPA=="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<sst xmlns="http://schemas.openxmlformats.org/spreadsheetml/2006/main" count="236" uniqueCount="122">
  <si>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</si>
  <si>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</si>
  <si>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</si>
  <si>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</si>
  <si>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</si>
  <si>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</si>
  <si>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</si>
  <si>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</si>
  <si>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</si>
  <si>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</si>
  <si>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</si>
  <si>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</si>
  <si>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</si>
  <si>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</si>
  <si>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</si>
  <si>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</si>
  <si>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</si>
  <si>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</si>
  <si>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</si>
  <si>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</si>
  <si>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</si>
  <si>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</si>
  <si>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</si>
  <si>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</si>
  <si>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</si>
  <si>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</si>
  <si>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</si>
  <si>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</si>
  <si>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</si>
  <si>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</si>
  <si>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</si>
  <si>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</si>
  <si>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</si>
  <si>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</si>
  <si>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</si>
  <si>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</si>
  <si>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</si>
  <si>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</si>
  <si>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</si>
  <si>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</si>
  <si>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</si>
  <si>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</si>
  <si>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</si>
  <si>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</si>
  <si>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</si>
  <si>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</si>
  <si>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</si>
  <si>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</si>
  <si>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</si>
  <si>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</si>
  <si>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</si>
  <si>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</si>
  <si>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</si>
  <si>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</si>
  <si>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</si>
  <si>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</si>
  <si>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</si>
  <si>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</si>
  <si>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</si>
  <si>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</si>
  <si>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</si>
  <si>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</si>
  <si>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</si>
  <si>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</si>
  <si>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</si>
  <si>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</si>
  <si>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</si>
  <si>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</si>
  <si>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</si>
  <si>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</si>
  <si>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</si>
  <si>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</si>
  <si>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</si>
  <si>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</si>
  <si>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</si>
  <si>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</si>
  <si>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</si>
  <si>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</si>
  <si>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</si>
  <si>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</si>
  <si>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</si>
  <si>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</si>
  <si>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</si>
  <si>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</si>
  <si>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</si>
  <si>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</si>
  <si>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</si>
  <si>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</si>
  <si>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</si>
  <si>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</si>
  <si>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</si>
  <si>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</si>
  <si>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</si>
  <si>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</si>
  <si>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</si>
  <si>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</si>
  <si>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</si>
  <si>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</si>
  <si>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</si>
  <si>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</si>
  <si>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</si>
  <si>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</si>
  <si>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</si>
  <si>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</si>
  <si>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</si>
  <si>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</si>
  <si>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</si>
  <si>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</si>
  <si>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</si>
  <si>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</si>
  <si>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</si>
  <si>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</si>
  <si>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</si>
  <si>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</si>
  <si>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</si>
  <si>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</si>
  <si>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</si>
  <si>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</si>
  <si>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</si>
  <si>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平成15年度完成で供用開始から15年以上経過しているため、処理施設の機械設備の補修・更新が年々増加している。
耐用年数が15～20年程度の機械設備が多い為、令和２年度にて、処理場の機能診断・最適整備構想を行った。
令和4年度から順次、機器類改修工事を行う。
③管渠改善率については管渠は地中にあるため、塩害を受けにくいことと対応年数が50年となっていることから、修繕については問題視していない。</t>
    <rPh sb="78" eb="80">
      <t>レイワ</t>
    </rPh>
    <rPh sb="81" eb="83">
      <t>ネンド</t>
    </rPh>
    <rPh sb="86" eb="88">
      <t>ショリ</t>
    </rPh>
    <rPh sb="88" eb="89">
      <t>ジョウ</t>
    </rPh>
    <rPh sb="90" eb="92">
      <t>キノウ</t>
    </rPh>
    <rPh sb="92" eb="94">
      <t>シンダン</t>
    </rPh>
    <rPh sb="97" eb="99">
      <t>セイビ</t>
    </rPh>
    <rPh sb="99" eb="101">
      <t>コウソウ</t>
    </rPh>
    <rPh sb="102" eb="103">
      <t>オコナ</t>
    </rPh>
    <rPh sb="107" eb="109">
      <t>レイワ</t>
    </rPh>
    <rPh sb="110" eb="112">
      <t>ネンド</t>
    </rPh>
    <rPh sb="114" eb="116">
      <t>ジュンジ</t>
    </rPh>
    <rPh sb="117" eb="124">
      <t>キキルイカイシュウコウジ</t>
    </rPh>
    <rPh sb="125" eb="126">
      <t>オコナ</t>
    </rPh>
    <phoneticPr fontId="4"/>
  </si>
  <si>
    <t>供用開始から20年近くが経過し機械設備等の故障が頻発している。今後は施設の老朽化、電気料等の増加に伴い、使用料改定を考えなければいけない。
また、加入率増加により使用料収入は増加するが、夏季観光シーズンの天候・来島客数に左右される。
加入率や来島客数の増加により処理量も比例して増加するので、今後はより効率の良い維持管理に努めていくことが重要である。</t>
    <rPh sb="8" eb="9">
      <t>ネン</t>
    </rPh>
    <rPh sb="9" eb="10">
      <t>チカ</t>
    </rPh>
    <rPh sb="31" eb="33">
      <t>コンゴ</t>
    </rPh>
    <rPh sb="34" eb="36">
      <t>シセツ</t>
    </rPh>
    <rPh sb="37" eb="40">
      <t>ロウキュウカ</t>
    </rPh>
    <rPh sb="41" eb="45">
      <t>デンキリョウトウ</t>
    </rPh>
    <rPh sb="46" eb="48">
      <t>ゾウカ</t>
    </rPh>
    <rPh sb="49" eb="50">
      <t>トモナ</t>
    </rPh>
    <rPh sb="58" eb="59">
      <t>カンガ</t>
    </rPh>
    <phoneticPr fontId="4"/>
  </si>
  <si>
    <t>①農業集落排水処理場の修繕費等の支出が増えた。また、コロナ対策として上下水道料金の基本料を免除した為、収入も減った。今後は大きく変動することはない見込。
④企業債残高対事業規模比率は平成15年度以降起債を行っていない。令和３年度～令和５年度にて、公営企業会計移行に伴う起債をする予定である。
⑤経費回収率は収益的収支比率が減少した為、減少した。理由としては、コロナ対策として上下水道料金の基本料を免除した為。また、一般会計からの繰入で賄われている割合が高いこと等を踏まえ、今後も料金収入の確保、経費節減が必要となる。
⑥類似団体や全国平均より比較的高い値を示しており、効率的な汚水処理実施が必要である。増加した理由は、農業集落排水処理場の修繕費等の、支出が増えたことによる増。今後は機器類改修工事を行う。
⑦施設利用率については夏の繁忙期に対応した計画処理能力となっていることが原因ではあるが、処理能力の低下を考慮すれば過大スペックとはならない。
⑧少子高齢化などにより人口が減少傾向にあり、また離島という立地により転入は見込みは少ないため、今後も横ばいで推移すると思われる。
また汲取りから農業集落排水への切替えは増加している。</t>
    <rPh sb="14" eb="15">
      <t>トウ</t>
    </rPh>
    <rPh sb="16" eb="18">
      <t>シシュツ</t>
    </rPh>
    <rPh sb="19" eb="20">
      <t>フ</t>
    </rPh>
    <rPh sb="51" eb="53">
      <t>シュウニュウ</t>
    </rPh>
    <rPh sb="54" eb="55">
      <t>ヘ</t>
    </rPh>
    <rPh sb="85" eb="88">
      <t>シュウエキテキ</t>
    </rPh>
    <rPh sb="88" eb="92">
      <t>シュウシヒリツ</t>
    </rPh>
    <rPh sb="93" eb="95">
      <t>ゲンショウ</t>
    </rPh>
    <rPh sb="97" eb="98">
      <t>タメ</t>
    </rPh>
    <rPh sb="99" eb="101">
      <t>ゲンショウ</t>
    </rPh>
    <rPh sb="123" eb="127">
      <t>コウエイキギョウ</t>
    </rPh>
    <rPh sb="127" eb="129">
      <t>カイケイ</t>
    </rPh>
    <rPh sb="129" eb="131">
      <t>イコウ</t>
    </rPh>
    <rPh sb="132" eb="133">
      <t>トモナ</t>
    </rPh>
    <rPh sb="172" eb="174">
      <t>リユウ</t>
    </rPh>
    <rPh sb="182" eb="184">
      <t>タイサク</t>
    </rPh>
    <rPh sb="187" eb="193">
      <t>ジョウゲスイドウリョウキン</t>
    </rPh>
    <rPh sb="194" eb="197">
      <t>キホンリョウ</t>
    </rPh>
    <rPh sb="198" eb="200">
      <t>メンジョ</t>
    </rPh>
    <rPh sb="202" eb="203">
      <t>タメ</t>
    </rPh>
    <rPh sb="240" eb="242">
      <t>ゾウカ</t>
    </rPh>
    <rPh sb="244" eb="246">
      <t>リユウ</t>
    </rPh>
    <rPh sb="248" eb="254">
      <t>ノウギョウシュウラクハイスイ</t>
    </rPh>
    <rPh sb="254" eb="257">
      <t>ショリジョウ</t>
    </rPh>
    <rPh sb="258" eb="261">
      <t>シュウゼンヒ</t>
    </rPh>
    <rPh sb="263" eb="264">
      <t>ニョウ</t>
    </rPh>
    <rPh sb="264" eb="266">
      <t>クミト</t>
    </rPh>
    <rPh sb="267" eb="268">
      <t>シャ</t>
    </rPh>
    <rPh sb="269" eb="271">
      <t>コウニュウ</t>
    </rPh>
    <rPh sb="273" eb="275">
      <t>シシュツ</t>
    </rPh>
    <rPh sb="276" eb="277">
      <t>フ</t>
    </rPh>
    <rPh sb="284" eb="285">
      <t>ゾウ</t>
    </rPh>
    <rPh sb="286" eb="288">
      <t>コンゴ</t>
    </rPh>
    <rPh sb="289" eb="290">
      <t>サ</t>
    </rPh>
    <rPh sb="292" eb="294">
      <t>ミコミ</t>
    </rPh>
    <rPh sb="322" eb="323">
      <t>トウ</t>
    </rPh>
    <rPh sb="341" eb="344">
      <t>キキルイ</t>
    </rPh>
    <rPh sb="344" eb="348">
      <t>カイシュウコウジ</t>
    </rPh>
    <rPh sb="349" eb="350">
      <t>オコナ</t>
    </rPh>
    <rPh sb="364" eb="368">
      <t>スイセンカリツ</t>
    </rPh>
    <rPh sb="369" eb="371">
      <t>レイワ</t>
    </rPh>
    <rPh sb="372" eb="374">
      <t>ネンド</t>
    </rPh>
    <rPh sb="376" eb="378">
      <t>ミナオ</t>
    </rPh>
    <rPh sb="380" eb="381">
      <t>ハカ</t>
    </rPh>
    <rPh sb="388" eb="389">
      <t>ゾウ</t>
    </rPh>
    <rPh sb="430" eb="432">
      <t>クミト</t>
    </rPh>
    <rPh sb="435" eb="441">
      <t>ノウギョウシュウラクハイスイ</t>
    </rPh>
    <rPh sb="443" eb="445">
      <t>キリカ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</si>
</sst>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F4-47FA-B53F-D0A0D6C718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c:v>0.02</c:v>
                </c:pt>
                <c:pt idx="3">
                  <c:v>0.25</c:v>
                </c:pt>
                <c:pt idx="4">
                  <c:v>0.05</c:v>
                </c:pt>
              </c:numCache>
            </c:numRef>
          </c:val>
          <c:smooth val="0"/>
          <c:extLst>
            <c:ext xmlns:c16="http://schemas.microsoft.com/office/drawing/2014/chart" uri="{C3380CC4-5D6E-409C-BE32-E72D297353CC}">
              <c16:uniqueId val="{00000001-BCF4-47FA-B53F-D0A0D6C718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30.21</c:v>
                </c:pt>
                <c:pt idx="1">
                  <c:v>22.77</c:v>
                </c:pt>
                <c:pt idx="2">
                  <c:v>31.06</c:v>
                </c:pt>
                <c:pt idx="3">
                  <c:v>32.299999999999997</c:v>
                </c:pt>
                <c:pt idx="4">
                  <c:v>35.57</c:v>
                </c:pt>
              </c:numCache>
            </c:numRef>
          </c:val>
          <c:extLst>
            <c:ext xmlns:c16="http://schemas.microsoft.com/office/drawing/2014/chart" uri="{C3380CC4-5D6E-409C-BE32-E72D297353CC}">
              <c16:uniqueId val="{00000000-2ECC-4806-BE93-DD7BD41E81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50.68</c:v>
                </c:pt>
                <c:pt idx="2">
                  <c:v>50.14</c:v>
                </c:pt>
                <c:pt idx="3">
                  <c:v>54.83</c:v>
                </c:pt>
                <c:pt idx="4">
                  <c:v>66.53</c:v>
                </c:pt>
              </c:numCache>
            </c:numRef>
          </c:val>
          <c:smooth val="0"/>
          <c:extLst>
            <c:ext xmlns:c16="http://schemas.microsoft.com/office/drawing/2014/chart" uri="{C3380CC4-5D6E-409C-BE32-E72D297353CC}">
              <c16:uniqueId val="{00000001-2ECC-4806-BE93-DD7BD41E81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83.74</c:v>
                </c:pt>
                <c:pt idx="1">
                  <c:v>83.34</c:v>
                </c:pt>
                <c:pt idx="2">
                  <c:v>83.34</c:v>
                </c:pt>
                <c:pt idx="3">
                  <c:v>99.44</c:v>
                </c:pt>
                <c:pt idx="4">
                  <c:v>99.43</c:v>
                </c:pt>
              </c:numCache>
            </c:numRef>
          </c:val>
          <c:extLst>
            <c:ext xmlns:c16="http://schemas.microsoft.com/office/drawing/2014/chart" uri="{C3380CC4-5D6E-409C-BE32-E72D297353CC}">
              <c16:uniqueId val="{00000000-2805-41CE-B2F1-F2DFA9C0D9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84.86</c:v>
                </c:pt>
                <c:pt idx="2">
                  <c:v>84.98</c:v>
                </c:pt>
                <c:pt idx="3">
                  <c:v>84.7</c:v>
                </c:pt>
                <c:pt idx="4">
                  <c:v>84.67</c:v>
                </c:pt>
              </c:numCache>
            </c:numRef>
          </c:val>
          <c:smooth val="0"/>
          <c:extLst>
            <c:ext xmlns:c16="http://schemas.microsoft.com/office/drawing/2014/chart" uri="{C3380CC4-5D6E-409C-BE32-E72D297353CC}">
              <c16:uniqueId val="{00000001-2805-41CE-B2F1-F2DFA9C0D9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95.51</c:v>
                </c:pt>
                <c:pt idx="1">
                  <c:v>94.29</c:v>
                </c:pt>
                <c:pt idx="2">
                  <c:v>93.82</c:v>
                </c:pt>
                <c:pt idx="3">
                  <c:v>87.21</c:v>
                </c:pt>
                <c:pt idx="4">
                  <c:v>86.42</c:v>
                </c:pt>
              </c:numCache>
            </c:numRef>
          </c:val>
          <c:extLst>
            <c:ext xmlns:c16="http://schemas.microsoft.com/office/drawing/2014/chart" uri="{C3380CC4-5D6E-409C-BE32-E72D297353CC}">
              <c16:uniqueId val="{00000000-EF11-41E7-93AF-66DACC8D24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1-41E7-93AF-66DACC8D24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40-43CD-955B-299F19D9E3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0-43CD-955B-299F19D9E3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D1-41D5-858D-762069108C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D1-41D5-858D-762069108C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E7-4B38-94BF-805DB1ECB29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E7-4B38-94BF-805DB1ECB29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9-4A5E-B44C-429C09064DF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9-4A5E-B44C-429C09064DF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396.87</c:v>
                </c:pt>
                <c:pt idx="1">
                  <c:v>396.2</c:v>
                </c:pt>
                <c:pt idx="2">
                  <c:v>356.57</c:v>
                </c:pt>
                <c:pt idx="3">
                  <c:v>428.77</c:v>
                </c:pt>
                <c:pt idx="4">
                  <c:v>335.68</c:v>
                </c:pt>
              </c:numCache>
            </c:numRef>
          </c:val>
          <c:extLst>
            <c:ext xmlns:c16="http://schemas.microsoft.com/office/drawing/2014/chart" uri="{C3380CC4-5D6E-409C-BE32-E72D297353CC}">
              <c16:uniqueId val="{00000000-DF5C-4F9F-977E-D88385CE458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789.46</c:v>
                </c:pt>
                <c:pt idx="2">
                  <c:v>826.83</c:v>
                </c:pt>
                <c:pt idx="3">
                  <c:v>867.83</c:v>
                </c:pt>
                <c:pt idx="4">
                  <c:v>791.76</c:v>
                </c:pt>
              </c:numCache>
            </c:numRef>
          </c:val>
          <c:smooth val="0"/>
          <c:extLst>
            <c:ext xmlns:c16="http://schemas.microsoft.com/office/drawing/2014/chart" uri="{C3380CC4-5D6E-409C-BE32-E72D297353CC}">
              <c16:uniqueId val="{00000001-DF5C-4F9F-977E-D88385CE458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65.69</c:v>
                </c:pt>
                <c:pt idx="1">
                  <c:v>64.19</c:v>
                </c:pt>
                <c:pt idx="2">
                  <c:v>63.21</c:v>
                </c:pt>
                <c:pt idx="3">
                  <c:v>36.58</c:v>
                </c:pt>
                <c:pt idx="4">
                  <c:v>32.369999999999997</c:v>
                </c:pt>
              </c:numCache>
            </c:numRef>
          </c:val>
          <c:extLst>
            <c:ext xmlns:c16="http://schemas.microsoft.com/office/drawing/2014/chart" uri="{C3380CC4-5D6E-409C-BE32-E72D297353CC}">
              <c16:uniqueId val="{00000000-8352-4745-904F-086646EAD3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57.77</c:v>
                </c:pt>
                <c:pt idx="2">
                  <c:v>57.31</c:v>
                </c:pt>
                <c:pt idx="3">
                  <c:v>57.08</c:v>
                </c:pt>
                <c:pt idx="4">
                  <c:v>56.26</c:v>
                </c:pt>
              </c:numCache>
            </c:numRef>
          </c:val>
          <c:smooth val="0"/>
          <c:extLst>
            <c:ext xmlns:c16="http://schemas.microsoft.com/office/drawing/2014/chart" uri="{C3380CC4-5D6E-409C-BE32-E72D297353CC}">
              <c16:uniqueId val="{00000001-8352-4745-904F-086646EAD3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426.35</c:v>
                </c:pt>
                <c:pt idx="1">
                  <c:v>401.54</c:v>
                </c:pt>
                <c:pt idx="2">
                  <c:v>348.87</c:v>
                </c:pt>
                <c:pt idx="3">
                  <c:v>447.11</c:v>
                </c:pt>
                <c:pt idx="4">
                  <c:v>431.94</c:v>
                </c:pt>
              </c:numCache>
            </c:numRef>
          </c:val>
          <c:extLst>
            <c:ext xmlns:c16="http://schemas.microsoft.com/office/drawing/2014/chart" uri="{C3380CC4-5D6E-409C-BE32-E72D297353CC}">
              <c16:uniqueId val="{00000000-59E6-4D89-8202-EECFB163C8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9E6-4D89-8202-EECFB163C8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
データ!H6</f>
        <v>
東京都　神津島村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
1</v>
      </c>
      <c r="C7" s="47"/>
      <c r="D7" s="47"/>
      <c r="E7" s="47"/>
      <c r="F7" s="47"/>
      <c r="G7" s="47"/>
      <c r="H7" s="47"/>
      <c r="I7" s="47" t="s">
        <v>
2</v>
      </c>
      <c r="J7" s="47"/>
      <c r="K7" s="47"/>
      <c r="L7" s="47"/>
      <c r="M7" s="47"/>
      <c r="N7" s="47"/>
      <c r="O7" s="47"/>
      <c r="P7" s="47" t="s">
        <v>
3</v>
      </c>
      <c r="Q7" s="47"/>
      <c r="R7" s="47"/>
      <c r="S7" s="47"/>
      <c r="T7" s="47"/>
      <c r="U7" s="47"/>
      <c r="V7" s="47"/>
      <c r="W7" s="47" t="s">
        <v>
4</v>
      </c>
      <c r="X7" s="47"/>
      <c r="Y7" s="47"/>
      <c r="Z7" s="47"/>
      <c r="AA7" s="47"/>
      <c r="AB7" s="47"/>
      <c r="AC7" s="47"/>
      <c r="AD7" s="47" t="s">
        <v>
5</v>
      </c>
      <c r="AE7" s="47"/>
      <c r="AF7" s="47"/>
      <c r="AG7" s="47"/>
      <c r="AH7" s="47"/>
      <c r="AI7" s="47"/>
      <c r="AJ7" s="47"/>
      <c r="AK7" s="3"/>
      <c r="AL7" s="47" t="s">
        <v>
6</v>
      </c>
      <c r="AM7" s="47"/>
      <c r="AN7" s="47"/>
      <c r="AO7" s="47"/>
      <c r="AP7" s="47"/>
      <c r="AQ7" s="47"/>
      <c r="AR7" s="47"/>
      <c r="AS7" s="47"/>
      <c r="AT7" s="47" t="s">
        <v>
7</v>
      </c>
      <c r="AU7" s="47"/>
      <c r="AV7" s="47"/>
      <c r="AW7" s="47"/>
      <c r="AX7" s="47"/>
      <c r="AY7" s="47"/>
      <c r="AZ7" s="47"/>
      <c r="BA7" s="47"/>
      <c r="BB7" s="47" t="s">
        <v>
8</v>
      </c>
      <c r="BC7" s="47"/>
      <c r="BD7" s="47"/>
      <c r="BE7" s="47"/>
      <c r="BF7" s="47"/>
      <c r="BG7" s="47"/>
      <c r="BH7" s="47"/>
      <c r="BI7" s="47"/>
      <c r="BJ7" s="3"/>
      <c r="BK7" s="3"/>
      <c r="BL7" s="69" t="s">
        <v>
9</v>
      </c>
      <c r="BM7" s="70"/>
      <c r="BN7" s="70"/>
      <c r="BO7" s="70"/>
      <c r="BP7" s="70"/>
      <c r="BQ7" s="70"/>
      <c r="BR7" s="70"/>
      <c r="BS7" s="70"/>
      <c r="BT7" s="70"/>
      <c r="BU7" s="70"/>
      <c r="BV7" s="70"/>
      <c r="BW7" s="70"/>
      <c r="BX7" s="70"/>
      <c r="BY7" s="71"/>
    </row>
    <row r="8" spans="1:78" ht="18.75" customHeight="1" x14ac:dyDescent="0.2">
      <c r="A8" s="2"/>
      <c r="B8" s="65" t="str">
        <f>
データ!I6</f>
        <v>
法非適用</v>
      </c>
      <c r="C8" s="65"/>
      <c r="D8" s="65"/>
      <c r="E8" s="65"/>
      <c r="F8" s="65"/>
      <c r="G8" s="65"/>
      <c r="H8" s="65"/>
      <c r="I8" s="65" t="str">
        <f>
データ!J6</f>
        <v>
下水道事業</v>
      </c>
      <c r="J8" s="65"/>
      <c r="K8" s="65"/>
      <c r="L8" s="65"/>
      <c r="M8" s="65"/>
      <c r="N8" s="65"/>
      <c r="O8" s="65"/>
      <c r="P8" s="65" t="str">
        <f>
データ!K6</f>
        <v>
農業集落排水</v>
      </c>
      <c r="Q8" s="65"/>
      <c r="R8" s="65"/>
      <c r="S8" s="65"/>
      <c r="T8" s="65"/>
      <c r="U8" s="65"/>
      <c r="V8" s="65"/>
      <c r="W8" s="65" t="str">
        <f>
データ!L6</f>
        <v>
F2</v>
      </c>
      <c r="X8" s="65"/>
      <c r="Y8" s="65"/>
      <c r="Z8" s="65"/>
      <c r="AA8" s="65"/>
      <c r="AB8" s="65"/>
      <c r="AC8" s="65"/>
      <c r="AD8" s="66" t="str">
        <f>
データ!$M$6</f>
        <v>
非設置</v>
      </c>
      <c r="AE8" s="66"/>
      <c r="AF8" s="66"/>
      <c r="AG8" s="66"/>
      <c r="AH8" s="66"/>
      <c r="AI8" s="66"/>
      <c r="AJ8" s="66"/>
      <c r="AK8" s="3"/>
      <c r="AL8" s="46">
        <f>
データ!S6</f>
        <v>
1877</v>
      </c>
      <c r="AM8" s="46"/>
      <c r="AN8" s="46"/>
      <c r="AO8" s="46"/>
      <c r="AP8" s="46"/>
      <c r="AQ8" s="46"/>
      <c r="AR8" s="46"/>
      <c r="AS8" s="46"/>
      <c r="AT8" s="45">
        <f>
データ!T6</f>
        <v>
18.579999999999998</v>
      </c>
      <c r="AU8" s="45"/>
      <c r="AV8" s="45"/>
      <c r="AW8" s="45"/>
      <c r="AX8" s="45"/>
      <c r="AY8" s="45"/>
      <c r="AZ8" s="45"/>
      <c r="BA8" s="45"/>
      <c r="BB8" s="45">
        <f>
データ!U6</f>
        <v>
101.02</v>
      </c>
      <c r="BC8" s="45"/>
      <c r="BD8" s="45"/>
      <c r="BE8" s="45"/>
      <c r="BF8" s="45"/>
      <c r="BG8" s="45"/>
      <c r="BH8" s="45"/>
      <c r="BI8" s="45"/>
      <c r="BJ8" s="3"/>
      <c r="BK8" s="3"/>
      <c r="BL8" s="61" t="s">
        <v>
10</v>
      </c>
      <c r="BM8" s="62"/>
      <c r="BN8" s="63" t="s">
        <v>
11</v>
      </c>
      <c r="BO8" s="63"/>
      <c r="BP8" s="63"/>
      <c r="BQ8" s="63"/>
      <c r="BR8" s="63"/>
      <c r="BS8" s="63"/>
      <c r="BT8" s="63"/>
      <c r="BU8" s="63"/>
      <c r="BV8" s="63"/>
      <c r="BW8" s="63"/>
      <c r="BX8" s="63"/>
      <c r="BY8" s="64"/>
    </row>
    <row r="9" spans="1:78" ht="18.75" customHeight="1" x14ac:dyDescent="0.2">
      <c r="A9" s="2"/>
      <c r="B9" s="47" t="s">
        <v>
12</v>
      </c>
      <c r="C9" s="47"/>
      <c r="D9" s="47"/>
      <c r="E9" s="47"/>
      <c r="F9" s="47"/>
      <c r="G9" s="47"/>
      <c r="H9" s="47"/>
      <c r="I9" s="47" t="s">
        <v>
13</v>
      </c>
      <c r="J9" s="47"/>
      <c r="K9" s="47"/>
      <c r="L9" s="47"/>
      <c r="M9" s="47"/>
      <c r="N9" s="47"/>
      <c r="O9" s="47"/>
      <c r="P9" s="47" t="s">
        <v>
14</v>
      </c>
      <c r="Q9" s="47"/>
      <c r="R9" s="47"/>
      <c r="S9" s="47"/>
      <c r="T9" s="47"/>
      <c r="U9" s="47"/>
      <c r="V9" s="47"/>
      <c r="W9" s="47" t="s">
        <v>
15</v>
      </c>
      <c r="X9" s="47"/>
      <c r="Y9" s="47"/>
      <c r="Z9" s="47"/>
      <c r="AA9" s="47"/>
      <c r="AB9" s="47"/>
      <c r="AC9" s="47"/>
      <c r="AD9" s="47" t="s">
        <v>
16</v>
      </c>
      <c r="AE9" s="47"/>
      <c r="AF9" s="47"/>
      <c r="AG9" s="47"/>
      <c r="AH9" s="47"/>
      <c r="AI9" s="47"/>
      <c r="AJ9" s="47"/>
      <c r="AK9" s="3"/>
      <c r="AL9" s="47" t="s">
        <v>
17</v>
      </c>
      <c r="AM9" s="47"/>
      <c r="AN9" s="47"/>
      <c r="AO9" s="47"/>
      <c r="AP9" s="47"/>
      <c r="AQ9" s="47"/>
      <c r="AR9" s="47"/>
      <c r="AS9" s="47"/>
      <c r="AT9" s="47" t="s">
        <v>
18</v>
      </c>
      <c r="AU9" s="47"/>
      <c r="AV9" s="47"/>
      <c r="AW9" s="47"/>
      <c r="AX9" s="47"/>
      <c r="AY9" s="47"/>
      <c r="AZ9" s="47"/>
      <c r="BA9" s="47"/>
      <c r="BB9" s="47" t="s">
        <v>
19</v>
      </c>
      <c r="BC9" s="47"/>
      <c r="BD9" s="47"/>
      <c r="BE9" s="47"/>
      <c r="BF9" s="47"/>
      <c r="BG9" s="47"/>
      <c r="BH9" s="47"/>
      <c r="BI9" s="47"/>
      <c r="BJ9" s="3"/>
      <c r="BK9" s="3"/>
      <c r="BL9" s="48" t="s">
        <v>
20</v>
      </c>
      <c r="BM9" s="49"/>
      <c r="BN9" s="50" t="s">
        <v>
21</v>
      </c>
      <c r="BO9" s="50"/>
      <c r="BP9" s="50"/>
      <c r="BQ9" s="50"/>
      <c r="BR9" s="50"/>
      <c r="BS9" s="50"/>
      <c r="BT9" s="50"/>
      <c r="BU9" s="50"/>
      <c r="BV9" s="50"/>
      <c r="BW9" s="50"/>
      <c r="BX9" s="50"/>
      <c r="BY9" s="51"/>
    </row>
    <row r="10" spans="1:78" ht="18.75" customHeight="1" x14ac:dyDescent="0.2">
      <c r="A10" s="2"/>
      <c r="B10" s="45" t="str">
        <f>
データ!N6</f>
        <v>
-</v>
      </c>
      <c r="C10" s="45"/>
      <c r="D10" s="45"/>
      <c r="E10" s="45"/>
      <c r="F10" s="45"/>
      <c r="G10" s="45"/>
      <c r="H10" s="45"/>
      <c r="I10" s="45" t="str">
        <f>
データ!O6</f>
        <v>
該当数値なし</v>
      </c>
      <c r="J10" s="45"/>
      <c r="K10" s="45"/>
      <c r="L10" s="45"/>
      <c r="M10" s="45"/>
      <c r="N10" s="45"/>
      <c r="O10" s="45"/>
      <c r="P10" s="45">
        <f>
データ!P6</f>
        <v>
95.99</v>
      </c>
      <c r="Q10" s="45"/>
      <c r="R10" s="45"/>
      <c r="S10" s="45"/>
      <c r="T10" s="45"/>
      <c r="U10" s="45"/>
      <c r="V10" s="45"/>
      <c r="W10" s="45">
        <f>
データ!Q6</f>
        <v>
106.64</v>
      </c>
      <c r="X10" s="45"/>
      <c r="Y10" s="45"/>
      <c r="Z10" s="45"/>
      <c r="AA10" s="45"/>
      <c r="AB10" s="45"/>
      <c r="AC10" s="45"/>
      <c r="AD10" s="46">
        <f>
データ!R6</f>
        <v>
3520</v>
      </c>
      <c r="AE10" s="46"/>
      <c r="AF10" s="46"/>
      <c r="AG10" s="46"/>
      <c r="AH10" s="46"/>
      <c r="AI10" s="46"/>
      <c r="AJ10" s="46"/>
      <c r="AK10" s="2"/>
      <c r="AL10" s="46">
        <f>
データ!V6</f>
        <v>
1749</v>
      </c>
      <c r="AM10" s="46"/>
      <c r="AN10" s="46"/>
      <c r="AO10" s="46"/>
      <c r="AP10" s="46"/>
      <c r="AQ10" s="46"/>
      <c r="AR10" s="46"/>
      <c r="AS10" s="46"/>
      <c r="AT10" s="45">
        <f>
データ!W6</f>
        <v>
0.41</v>
      </c>
      <c r="AU10" s="45"/>
      <c r="AV10" s="45"/>
      <c r="AW10" s="45"/>
      <c r="AX10" s="45"/>
      <c r="AY10" s="45"/>
      <c r="AZ10" s="45"/>
      <c r="BA10" s="45"/>
      <c r="BB10" s="45">
        <f>
データ!X6</f>
        <v>
4265.8500000000004</v>
      </c>
      <c r="BC10" s="45"/>
      <c r="BD10" s="45"/>
      <c r="BE10" s="45"/>
      <c r="BF10" s="45"/>
      <c r="BG10" s="45"/>
      <c r="BH10" s="45"/>
      <c r="BI10" s="45"/>
      <c r="BJ10" s="2"/>
      <c r="BK10" s="2"/>
      <c r="BL10" s="52" t="s">
        <v>
22</v>
      </c>
      <c r="BM10" s="53"/>
      <c r="BN10" s="54" t="s">
        <v>
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
121</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2">
      <c r="B86" s="12"/>
      <c r="C86" s="12"/>
      <c r="D86" s="12"/>
      <c r="E86" s="12" t="str">
        <f>
データ!AI6</f>
        <v/>
      </c>
      <c r="F86" s="12" t="s">
        <v>
43</v>
      </c>
      <c r="G86" s="12" t="s">
        <v>
44</v>
      </c>
      <c r="H86" s="12" t="str">
        <f>
データ!BP6</f>
        <v>
【786.37】</v>
      </c>
      <c r="I86" s="12" t="str">
        <f>
データ!CA6</f>
        <v>
【60.65】</v>
      </c>
      <c r="J86" s="12" t="str">
        <f>
データ!CL6</f>
        <v>
【256.97】</v>
      </c>
      <c r="K86" s="12" t="str">
        <f>
データ!CW6</f>
        <v>
【61.14】</v>
      </c>
      <c r="L86" s="12" t="str">
        <f>
データ!DH6</f>
        <v>
【86.91】</v>
      </c>
      <c r="M86" s="12" t="s">
        <v>
45</v>
      </c>
      <c r="N86" s="12" t="s">
        <v>
45</v>
      </c>
      <c r="O86" s="12" t="str">
        <f>
データ!EO6</f>
        <v>
【0.03】</v>
      </c>
    </row>
  </sheetData>
  <sheetProtection algorithmName="SHA-512" hashValue="bIzagqK8HDhSOf6yuvqY77EUIgIFIdU8snmT6ZJRojPTbXHvqZ3b/s4M0z+626xdzAb2RGJeFmEdquqrfhN78g==" saltValue="zk6az3mpf7vPCSQCOhrG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
46</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2">
      <c r="A2" s="14" t="s">
        <v>
47</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2">
      <c r="A3" s="14" t="s">
        <v>
48</v>
      </c>
      <c r="B3" s="15" t="s">
        <v>
49</v>
      </c>
      <c r="C3" s="15" t="s">
        <v>
50</v>
      </c>
      <c r="D3" s="15" t="s">
        <v>
51</v>
      </c>
      <c r="E3" s="15" t="s">
        <v>
52</v>
      </c>
      <c r="F3" s="15" t="s">
        <v>
53</v>
      </c>
      <c r="G3" s="15" t="s">
        <v>
54</v>
      </c>
      <c r="H3" s="73" t="s">
        <v>
55</v>
      </c>
      <c r="I3" s="74"/>
      <c r="J3" s="74"/>
      <c r="K3" s="74"/>
      <c r="L3" s="74"/>
      <c r="M3" s="74"/>
      <c r="N3" s="74"/>
      <c r="O3" s="74"/>
      <c r="P3" s="74"/>
      <c r="Q3" s="74"/>
      <c r="R3" s="74"/>
      <c r="S3" s="74"/>
      <c r="T3" s="74"/>
      <c r="U3" s="74"/>
      <c r="V3" s="74"/>
      <c r="W3" s="74"/>
      <c r="X3" s="75"/>
      <c r="Y3" s="79" t="s">
        <v>
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
58</v>
      </c>
      <c r="B4" s="16"/>
      <c r="C4" s="16"/>
      <c r="D4" s="16"/>
      <c r="E4" s="16"/>
      <c r="F4" s="16"/>
      <c r="G4" s="16"/>
      <c r="H4" s="76"/>
      <c r="I4" s="77"/>
      <c r="J4" s="77"/>
      <c r="K4" s="77"/>
      <c r="L4" s="77"/>
      <c r="M4" s="77"/>
      <c r="N4" s="77"/>
      <c r="O4" s="77"/>
      <c r="P4" s="77"/>
      <c r="Q4" s="77"/>
      <c r="R4" s="77"/>
      <c r="S4" s="77"/>
      <c r="T4" s="77"/>
      <c r="U4" s="77"/>
      <c r="V4" s="77"/>
      <c r="W4" s="77"/>
      <c r="X4" s="78"/>
      <c r="Y4" s="72" t="s">
        <v>
59</v>
      </c>
      <c r="Z4" s="72"/>
      <c r="AA4" s="72"/>
      <c r="AB4" s="72"/>
      <c r="AC4" s="72"/>
      <c r="AD4" s="72"/>
      <c r="AE4" s="72"/>
      <c r="AF4" s="72"/>
      <c r="AG4" s="72"/>
      <c r="AH4" s="72"/>
      <c r="AI4" s="72"/>
      <c r="AJ4" s="72" t="s">
        <v>
60</v>
      </c>
      <c r="AK4" s="72"/>
      <c r="AL4" s="72"/>
      <c r="AM4" s="72"/>
      <c r="AN4" s="72"/>
      <c r="AO4" s="72"/>
      <c r="AP4" s="72"/>
      <c r="AQ4" s="72"/>
      <c r="AR4" s="72"/>
      <c r="AS4" s="72"/>
      <c r="AT4" s="72"/>
      <c r="AU4" s="72" t="s">
        <v>
61</v>
      </c>
      <c r="AV4" s="72"/>
      <c r="AW4" s="72"/>
      <c r="AX4" s="72"/>
      <c r="AY4" s="72"/>
      <c r="AZ4" s="72"/>
      <c r="BA4" s="72"/>
      <c r="BB4" s="72"/>
      <c r="BC4" s="72"/>
      <c r="BD4" s="72"/>
      <c r="BE4" s="72"/>
      <c r="BF4" s="72" t="s">
        <v>
62</v>
      </c>
      <c r="BG4" s="72"/>
      <c r="BH4" s="72"/>
      <c r="BI4" s="72"/>
      <c r="BJ4" s="72"/>
      <c r="BK4" s="72"/>
      <c r="BL4" s="72"/>
      <c r="BM4" s="72"/>
      <c r="BN4" s="72"/>
      <c r="BO4" s="72"/>
      <c r="BP4" s="72"/>
      <c r="BQ4" s="72" t="s">
        <v>
63</v>
      </c>
      <c r="BR4" s="72"/>
      <c r="BS4" s="72"/>
      <c r="BT4" s="72"/>
      <c r="BU4" s="72"/>
      <c r="BV4" s="72"/>
      <c r="BW4" s="72"/>
      <c r="BX4" s="72"/>
      <c r="BY4" s="72"/>
      <c r="BZ4" s="72"/>
      <c r="CA4" s="72"/>
      <c r="CB4" s="72" t="s">
        <v>
64</v>
      </c>
      <c r="CC4" s="72"/>
      <c r="CD4" s="72"/>
      <c r="CE4" s="72"/>
      <c r="CF4" s="72"/>
      <c r="CG4" s="72"/>
      <c r="CH4" s="72"/>
      <c r="CI4" s="72"/>
      <c r="CJ4" s="72"/>
      <c r="CK4" s="72"/>
      <c r="CL4" s="72"/>
      <c r="CM4" s="72" t="s">
        <v>
65</v>
      </c>
      <c r="CN4" s="72"/>
      <c r="CO4" s="72"/>
      <c r="CP4" s="72"/>
      <c r="CQ4" s="72"/>
      <c r="CR4" s="72"/>
      <c r="CS4" s="72"/>
      <c r="CT4" s="72"/>
      <c r="CU4" s="72"/>
      <c r="CV4" s="72"/>
      <c r="CW4" s="72"/>
      <c r="CX4" s="72" t="s">
        <v>
66</v>
      </c>
      <c r="CY4" s="72"/>
      <c r="CZ4" s="72"/>
      <c r="DA4" s="72"/>
      <c r="DB4" s="72"/>
      <c r="DC4" s="72"/>
      <c r="DD4" s="72"/>
      <c r="DE4" s="72"/>
      <c r="DF4" s="72"/>
      <c r="DG4" s="72"/>
      <c r="DH4" s="72"/>
      <c r="DI4" s="72" t="s">
        <v>
67</v>
      </c>
      <c r="DJ4" s="72"/>
      <c r="DK4" s="72"/>
      <c r="DL4" s="72"/>
      <c r="DM4" s="72"/>
      <c r="DN4" s="72"/>
      <c r="DO4" s="72"/>
      <c r="DP4" s="72"/>
      <c r="DQ4" s="72"/>
      <c r="DR4" s="72"/>
      <c r="DS4" s="72"/>
      <c r="DT4" s="72" t="s">
        <v>
68</v>
      </c>
      <c r="DU4" s="72"/>
      <c r="DV4" s="72"/>
      <c r="DW4" s="72"/>
      <c r="DX4" s="72"/>
      <c r="DY4" s="72"/>
      <c r="DZ4" s="72"/>
      <c r="EA4" s="72"/>
      <c r="EB4" s="72"/>
      <c r="EC4" s="72"/>
      <c r="ED4" s="72"/>
      <c r="EE4" s="72" t="s">
        <v>
69</v>
      </c>
      <c r="EF4" s="72"/>
      <c r="EG4" s="72"/>
      <c r="EH4" s="72"/>
      <c r="EI4" s="72"/>
      <c r="EJ4" s="72"/>
      <c r="EK4" s="72"/>
      <c r="EL4" s="72"/>
      <c r="EM4" s="72"/>
      <c r="EN4" s="72"/>
      <c r="EO4" s="72"/>
    </row>
    <row r="5" spans="1:145" x14ac:dyDescent="0.2">
      <c r="A5" s="14" t="s">
        <v>
70</v>
      </c>
      <c r="B5" s="17"/>
      <c r="C5" s="17"/>
      <c r="D5" s="17"/>
      <c r="E5" s="17"/>
      <c r="F5" s="17"/>
      <c r="G5" s="17"/>
      <c r="H5" s="18" t="s">
        <v>
71</v>
      </c>
      <c r="I5" s="18" t="s">
        <v>
72</v>
      </c>
      <c r="J5" s="18" t="s">
        <v>
73</v>
      </c>
      <c r="K5" s="18" t="s">
        <v>
74</v>
      </c>
      <c r="L5" s="18" t="s">
        <v>
75</v>
      </c>
      <c r="M5" s="18" t="s">
        <v>
5</v>
      </c>
      <c r="N5" s="18" t="s">
        <v>
76</v>
      </c>
      <c r="O5" s="18" t="s">
        <v>
77</v>
      </c>
      <c r="P5" s="18" t="s">
        <v>
78</v>
      </c>
      <c r="Q5" s="18" t="s">
        <v>
79</v>
      </c>
      <c r="R5" s="18" t="s">
        <v>
80</v>
      </c>
      <c r="S5" s="18" t="s">
        <v>
81</v>
      </c>
      <c r="T5" s="18" t="s">
        <v>
82</v>
      </c>
      <c r="U5" s="18" t="s">
        <v>
83</v>
      </c>
      <c r="V5" s="18" t="s">
        <v>
84</v>
      </c>
      <c r="W5" s="18" t="s">
        <v>
85</v>
      </c>
      <c r="X5" s="18" t="s">
        <v>
86</v>
      </c>
      <c r="Y5" s="18" t="s">
        <v>
87</v>
      </c>
      <c r="Z5" s="18" t="s">
        <v>
88</v>
      </c>
      <c r="AA5" s="18" t="s">
        <v>
89</v>
      </c>
      <c r="AB5" s="18" t="s">
        <v>
90</v>
      </c>
      <c r="AC5" s="18" t="s">
        <v>
91</v>
      </c>
      <c r="AD5" s="18" t="s">
        <v>
92</v>
      </c>
      <c r="AE5" s="18" t="s">
        <v>
93</v>
      </c>
      <c r="AF5" s="18" t="s">
        <v>
94</v>
      </c>
      <c r="AG5" s="18" t="s">
        <v>
95</v>
      </c>
      <c r="AH5" s="18" t="s">
        <v>
96</v>
      </c>
      <c r="AI5" s="18" t="s">
        <v>
31</v>
      </c>
      <c r="AJ5" s="18" t="s">
        <v>
87</v>
      </c>
      <c r="AK5" s="18" t="s">
        <v>
88</v>
      </c>
      <c r="AL5" s="18" t="s">
        <v>
89</v>
      </c>
      <c r="AM5" s="18" t="s">
        <v>
90</v>
      </c>
      <c r="AN5" s="18" t="s">
        <v>
91</v>
      </c>
      <c r="AO5" s="18" t="s">
        <v>
92</v>
      </c>
      <c r="AP5" s="18" t="s">
        <v>
93</v>
      </c>
      <c r="AQ5" s="18" t="s">
        <v>
94</v>
      </c>
      <c r="AR5" s="18" t="s">
        <v>
95</v>
      </c>
      <c r="AS5" s="18" t="s">
        <v>
96</v>
      </c>
      <c r="AT5" s="18" t="s">
        <v>
97</v>
      </c>
      <c r="AU5" s="18" t="s">
        <v>
87</v>
      </c>
      <c r="AV5" s="18" t="s">
        <v>
88</v>
      </c>
      <c r="AW5" s="18" t="s">
        <v>
89</v>
      </c>
      <c r="AX5" s="18" t="s">
        <v>
90</v>
      </c>
      <c r="AY5" s="18" t="s">
        <v>
91</v>
      </c>
      <c r="AZ5" s="18" t="s">
        <v>
92</v>
      </c>
      <c r="BA5" s="18" t="s">
        <v>
93</v>
      </c>
      <c r="BB5" s="18" t="s">
        <v>
94</v>
      </c>
      <c r="BC5" s="18" t="s">
        <v>
95</v>
      </c>
      <c r="BD5" s="18" t="s">
        <v>
96</v>
      </c>
      <c r="BE5" s="18" t="s">
        <v>
97</v>
      </c>
      <c r="BF5" s="18" t="s">
        <v>
87</v>
      </c>
      <c r="BG5" s="18" t="s">
        <v>
88</v>
      </c>
      <c r="BH5" s="18" t="s">
        <v>
89</v>
      </c>
      <c r="BI5" s="18" t="s">
        <v>
90</v>
      </c>
      <c r="BJ5" s="18" t="s">
        <v>
91</v>
      </c>
      <c r="BK5" s="18" t="s">
        <v>
92</v>
      </c>
      <c r="BL5" s="18" t="s">
        <v>
93</v>
      </c>
      <c r="BM5" s="18" t="s">
        <v>
94</v>
      </c>
      <c r="BN5" s="18" t="s">
        <v>
95</v>
      </c>
      <c r="BO5" s="18" t="s">
        <v>
96</v>
      </c>
      <c r="BP5" s="18" t="s">
        <v>
97</v>
      </c>
      <c r="BQ5" s="18" t="s">
        <v>
87</v>
      </c>
      <c r="BR5" s="18" t="s">
        <v>
88</v>
      </c>
      <c r="BS5" s="18" t="s">
        <v>
89</v>
      </c>
      <c r="BT5" s="18" t="s">
        <v>
90</v>
      </c>
      <c r="BU5" s="18" t="s">
        <v>
91</v>
      </c>
      <c r="BV5" s="18" t="s">
        <v>
92</v>
      </c>
      <c r="BW5" s="18" t="s">
        <v>
93</v>
      </c>
      <c r="BX5" s="18" t="s">
        <v>
94</v>
      </c>
      <c r="BY5" s="18" t="s">
        <v>
95</v>
      </c>
      <c r="BZ5" s="18" t="s">
        <v>
96</v>
      </c>
      <c r="CA5" s="18" t="s">
        <v>
97</v>
      </c>
      <c r="CB5" s="18" t="s">
        <v>
87</v>
      </c>
      <c r="CC5" s="18" t="s">
        <v>
88</v>
      </c>
      <c r="CD5" s="18" t="s">
        <v>
89</v>
      </c>
      <c r="CE5" s="18" t="s">
        <v>
90</v>
      </c>
      <c r="CF5" s="18" t="s">
        <v>
91</v>
      </c>
      <c r="CG5" s="18" t="s">
        <v>
92</v>
      </c>
      <c r="CH5" s="18" t="s">
        <v>
93</v>
      </c>
      <c r="CI5" s="18" t="s">
        <v>
94</v>
      </c>
      <c r="CJ5" s="18" t="s">
        <v>
95</v>
      </c>
      <c r="CK5" s="18" t="s">
        <v>
96</v>
      </c>
      <c r="CL5" s="18" t="s">
        <v>
97</v>
      </c>
      <c r="CM5" s="18" t="s">
        <v>
87</v>
      </c>
      <c r="CN5" s="18" t="s">
        <v>
88</v>
      </c>
      <c r="CO5" s="18" t="s">
        <v>
89</v>
      </c>
      <c r="CP5" s="18" t="s">
        <v>
90</v>
      </c>
      <c r="CQ5" s="18" t="s">
        <v>
91</v>
      </c>
      <c r="CR5" s="18" t="s">
        <v>
92</v>
      </c>
      <c r="CS5" s="18" t="s">
        <v>
93</v>
      </c>
      <c r="CT5" s="18" t="s">
        <v>
94</v>
      </c>
      <c r="CU5" s="18" t="s">
        <v>
95</v>
      </c>
      <c r="CV5" s="18" t="s">
        <v>
96</v>
      </c>
      <c r="CW5" s="18" t="s">
        <v>
97</v>
      </c>
      <c r="CX5" s="18" t="s">
        <v>
87</v>
      </c>
      <c r="CY5" s="18" t="s">
        <v>
88</v>
      </c>
      <c r="CZ5" s="18" t="s">
        <v>
89</v>
      </c>
      <c r="DA5" s="18" t="s">
        <v>
90</v>
      </c>
      <c r="DB5" s="18" t="s">
        <v>
91</v>
      </c>
      <c r="DC5" s="18" t="s">
        <v>
92</v>
      </c>
      <c r="DD5" s="18" t="s">
        <v>
93</v>
      </c>
      <c r="DE5" s="18" t="s">
        <v>
94</v>
      </c>
      <c r="DF5" s="18" t="s">
        <v>
95</v>
      </c>
      <c r="DG5" s="18" t="s">
        <v>
96</v>
      </c>
      <c r="DH5" s="18" t="s">
        <v>
97</v>
      </c>
      <c r="DI5" s="18" t="s">
        <v>
87</v>
      </c>
      <c r="DJ5" s="18" t="s">
        <v>
88</v>
      </c>
      <c r="DK5" s="18" t="s">
        <v>
89</v>
      </c>
      <c r="DL5" s="18" t="s">
        <v>
90</v>
      </c>
      <c r="DM5" s="18" t="s">
        <v>
91</v>
      </c>
      <c r="DN5" s="18" t="s">
        <v>
92</v>
      </c>
      <c r="DO5" s="18" t="s">
        <v>
93</v>
      </c>
      <c r="DP5" s="18" t="s">
        <v>
94</v>
      </c>
      <c r="DQ5" s="18" t="s">
        <v>
95</v>
      </c>
      <c r="DR5" s="18" t="s">
        <v>
96</v>
      </c>
      <c r="DS5" s="18" t="s">
        <v>
97</v>
      </c>
      <c r="DT5" s="18" t="s">
        <v>
87</v>
      </c>
      <c r="DU5" s="18" t="s">
        <v>
88</v>
      </c>
      <c r="DV5" s="18" t="s">
        <v>
89</v>
      </c>
      <c r="DW5" s="18" t="s">
        <v>
90</v>
      </c>
      <c r="DX5" s="18" t="s">
        <v>
91</v>
      </c>
      <c r="DY5" s="18" t="s">
        <v>
92</v>
      </c>
      <c r="DZ5" s="18" t="s">
        <v>
93</v>
      </c>
      <c r="EA5" s="18" t="s">
        <v>
94</v>
      </c>
      <c r="EB5" s="18" t="s">
        <v>
95</v>
      </c>
      <c r="EC5" s="18" t="s">
        <v>
96</v>
      </c>
      <c r="ED5" s="18" t="s">
        <v>
97</v>
      </c>
      <c r="EE5" s="18" t="s">
        <v>
87</v>
      </c>
      <c r="EF5" s="18" t="s">
        <v>
88</v>
      </c>
      <c r="EG5" s="18" t="s">
        <v>
89</v>
      </c>
      <c r="EH5" s="18" t="s">
        <v>
90</v>
      </c>
      <c r="EI5" s="18" t="s">
        <v>
91</v>
      </c>
      <c r="EJ5" s="18" t="s">
        <v>
92</v>
      </c>
      <c r="EK5" s="18" t="s">
        <v>
93</v>
      </c>
      <c r="EL5" s="18" t="s">
        <v>
94</v>
      </c>
      <c r="EM5" s="18" t="s">
        <v>
95</v>
      </c>
      <c r="EN5" s="18" t="s">
        <v>
96</v>
      </c>
      <c r="EO5" s="18" t="s">
        <v>
97</v>
      </c>
    </row>
    <row r="6" spans="1:145" s="22" customFormat="1" x14ac:dyDescent="0.2">
      <c r="A6" s="14" t="s">
        <v>
98</v>
      </c>
      <c r="B6" s="19">
        <f>
B7</f>
        <v>
2021</v>
      </c>
      <c r="C6" s="19">
        <f t="shared" ref="C6:X6" si="3">
C7</f>
        <v>
133647</v>
      </c>
      <c r="D6" s="19">
        <f t="shared" si="3"/>
        <v>
47</v>
      </c>
      <c r="E6" s="19">
        <f t="shared" si="3"/>
        <v>
17</v>
      </c>
      <c r="F6" s="19">
        <f t="shared" si="3"/>
        <v>
5</v>
      </c>
      <c r="G6" s="19">
        <f t="shared" si="3"/>
        <v>
0</v>
      </c>
      <c r="H6" s="19" t="str">
        <f t="shared" si="3"/>
        <v>
東京都　神津島村</v>
      </c>
      <c r="I6" s="19" t="str">
        <f t="shared" si="3"/>
        <v>
法非適用</v>
      </c>
      <c r="J6" s="19" t="str">
        <f t="shared" si="3"/>
        <v>
下水道事業</v>
      </c>
      <c r="K6" s="19" t="str">
        <f t="shared" si="3"/>
        <v>
農業集落排水</v>
      </c>
      <c r="L6" s="19" t="str">
        <f t="shared" si="3"/>
        <v>
F2</v>
      </c>
      <c r="M6" s="19" t="str">
        <f t="shared" si="3"/>
        <v>
非設置</v>
      </c>
      <c r="N6" s="20" t="str">
        <f t="shared" si="3"/>
        <v>
-</v>
      </c>
      <c r="O6" s="20" t="str">
        <f t="shared" si="3"/>
        <v>
該当数値なし</v>
      </c>
      <c r="P6" s="20">
        <f t="shared" si="3"/>
        <v>
95.99</v>
      </c>
      <c r="Q6" s="20">
        <f t="shared" si="3"/>
        <v>
106.64</v>
      </c>
      <c r="R6" s="20">
        <f t="shared" si="3"/>
        <v>
3520</v>
      </c>
      <c r="S6" s="20">
        <f t="shared" si="3"/>
        <v>
1877</v>
      </c>
      <c r="T6" s="20">
        <f t="shared" si="3"/>
        <v>
18.579999999999998</v>
      </c>
      <c r="U6" s="20">
        <f t="shared" si="3"/>
        <v>
101.02</v>
      </c>
      <c r="V6" s="20">
        <f t="shared" si="3"/>
        <v>
1749</v>
      </c>
      <c r="W6" s="20">
        <f t="shared" si="3"/>
        <v>
0.41</v>
      </c>
      <c r="X6" s="20">
        <f t="shared" si="3"/>
        <v>
4265.8500000000004</v>
      </c>
      <c r="Y6" s="21">
        <f>
IF(Y7="",NA(),Y7)</f>
        <v>
95.51</v>
      </c>
      <c r="Z6" s="21">
        <f t="shared" ref="Z6:AH6" si="4">
IF(Z7="",NA(),Z7)</f>
        <v>
94.29</v>
      </c>
      <c r="AA6" s="21">
        <f t="shared" si="4"/>
        <v>
93.82</v>
      </c>
      <c r="AB6" s="21">
        <f t="shared" si="4"/>
        <v>
87.21</v>
      </c>
      <c r="AC6" s="21">
        <f t="shared" si="4"/>
        <v>
86.42</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396.87</v>
      </c>
      <c r="BG6" s="21">
        <f t="shared" ref="BG6:BO6" si="7">
IF(BG7="",NA(),BG7)</f>
        <v>
396.2</v>
      </c>
      <c r="BH6" s="21">
        <f t="shared" si="7"/>
        <v>
356.57</v>
      </c>
      <c r="BI6" s="21">
        <f t="shared" si="7"/>
        <v>
428.77</v>
      </c>
      <c r="BJ6" s="21">
        <f t="shared" si="7"/>
        <v>
335.68</v>
      </c>
      <c r="BK6" s="21">
        <f t="shared" si="7"/>
        <v>
982.29</v>
      </c>
      <c r="BL6" s="21">
        <f t="shared" si="7"/>
        <v>
789.46</v>
      </c>
      <c r="BM6" s="21">
        <f t="shared" si="7"/>
        <v>
826.83</v>
      </c>
      <c r="BN6" s="21">
        <f t="shared" si="7"/>
        <v>
867.83</v>
      </c>
      <c r="BO6" s="21">
        <f t="shared" si="7"/>
        <v>
791.76</v>
      </c>
      <c r="BP6" s="20" t="str">
        <f>
IF(BP7="","",IF(BP7="-","【-】","【"&amp;SUBSTITUTE(TEXT(BP7,"#,##0.00"),"-","△")&amp;"】"))</f>
        <v>
【786.37】</v>
      </c>
      <c r="BQ6" s="21">
        <f>
IF(BQ7="",NA(),BQ7)</f>
        <v>
65.69</v>
      </c>
      <c r="BR6" s="21">
        <f t="shared" ref="BR6:BZ6" si="8">
IF(BR7="",NA(),BR7)</f>
        <v>
64.19</v>
      </c>
      <c r="BS6" s="21">
        <f t="shared" si="8"/>
        <v>
63.21</v>
      </c>
      <c r="BT6" s="21">
        <f t="shared" si="8"/>
        <v>
36.58</v>
      </c>
      <c r="BU6" s="21">
        <f t="shared" si="8"/>
        <v>
32.369999999999997</v>
      </c>
      <c r="BV6" s="21">
        <f t="shared" si="8"/>
        <v>
41.25</v>
      </c>
      <c r="BW6" s="21">
        <f t="shared" si="8"/>
        <v>
57.77</v>
      </c>
      <c r="BX6" s="21">
        <f t="shared" si="8"/>
        <v>
57.31</v>
      </c>
      <c r="BY6" s="21">
        <f t="shared" si="8"/>
        <v>
57.08</v>
      </c>
      <c r="BZ6" s="21">
        <f t="shared" si="8"/>
        <v>
56.26</v>
      </c>
      <c r="CA6" s="20" t="str">
        <f>
IF(CA7="","",IF(CA7="-","【-】","【"&amp;SUBSTITUTE(TEXT(CA7,"#,##0.00"),"-","△")&amp;"】"))</f>
        <v>
【60.65】</v>
      </c>
      <c r="CB6" s="21">
        <f>
IF(CB7="",NA(),CB7)</f>
        <v>
426.35</v>
      </c>
      <c r="CC6" s="21">
        <f t="shared" ref="CC6:CK6" si="9">
IF(CC7="",NA(),CC7)</f>
        <v>
401.54</v>
      </c>
      <c r="CD6" s="21">
        <f t="shared" si="9"/>
        <v>
348.87</v>
      </c>
      <c r="CE6" s="21">
        <f t="shared" si="9"/>
        <v>
447.11</v>
      </c>
      <c r="CF6" s="21">
        <f t="shared" si="9"/>
        <v>
431.94</v>
      </c>
      <c r="CG6" s="21">
        <f t="shared" si="9"/>
        <v>
334.48</v>
      </c>
      <c r="CH6" s="21">
        <f t="shared" si="9"/>
        <v>
274.35000000000002</v>
      </c>
      <c r="CI6" s="21">
        <f t="shared" si="9"/>
        <v>
273.52</v>
      </c>
      <c r="CJ6" s="21">
        <f t="shared" si="9"/>
        <v>
274.99</v>
      </c>
      <c r="CK6" s="21">
        <f t="shared" si="9"/>
        <v>
282.08999999999997</v>
      </c>
      <c r="CL6" s="20" t="str">
        <f>
IF(CL7="","",IF(CL7="-","【-】","【"&amp;SUBSTITUTE(TEXT(CL7,"#,##0.00"),"-","△")&amp;"】"))</f>
        <v>
【256.97】</v>
      </c>
      <c r="CM6" s="21">
        <f>
IF(CM7="",NA(),CM7)</f>
        <v>
30.21</v>
      </c>
      <c r="CN6" s="21">
        <f t="shared" ref="CN6:CV6" si="10">
IF(CN7="",NA(),CN7)</f>
        <v>
22.77</v>
      </c>
      <c r="CO6" s="21">
        <f t="shared" si="10"/>
        <v>
31.06</v>
      </c>
      <c r="CP6" s="21">
        <f t="shared" si="10"/>
        <v>
32.299999999999997</v>
      </c>
      <c r="CQ6" s="21">
        <f t="shared" si="10"/>
        <v>
35.57</v>
      </c>
      <c r="CR6" s="21">
        <f t="shared" si="10"/>
        <v>
40.93</v>
      </c>
      <c r="CS6" s="21">
        <f t="shared" si="10"/>
        <v>
50.68</v>
      </c>
      <c r="CT6" s="21">
        <f t="shared" si="10"/>
        <v>
50.14</v>
      </c>
      <c r="CU6" s="21">
        <f t="shared" si="10"/>
        <v>
54.83</v>
      </c>
      <c r="CV6" s="21">
        <f t="shared" si="10"/>
        <v>
66.53</v>
      </c>
      <c r="CW6" s="20" t="str">
        <f>
IF(CW7="","",IF(CW7="-","【-】","【"&amp;SUBSTITUTE(TEXT(CW7,"#,##0.00"),"-","△")&amp;"】"))</f>
        <v>
【61.14】</v>
      </c>
      <c r="CX6" s="21">
        <f>
IF(CX7="",NA(),CX7)</f>
        <v>
83.74</v>
      </c>
      <c r="CY6" s="21">
        <f t="shared" ref="CY6:DG6" si="11">
IF(CY7="",NA(),CY7)</f>
        <v>
83.34</v>
      </c>
      <c r="CZ6" s="21">
        <f t="shared" si="11"/>
        <v>
83.34</v>
      </c>
      <c r="DA6" s="21">
        <f t="shared" si="11"/>
        <v>
99.44</v>
      </c>
      <c r="DB6" s="21">
        <f t="shared" si="11"/>
        <v>
99.43</v>
      </c>
      <c r="DC6" s="21">
        <f t="shared" si="11"/>
        <v>
62.73</v>
      </c>
      <c r="DD6" s="21">
        <f t="shared" si="11"/>
        <v>
84.86</v>
      </c>
      <c r="DE6" s="21">
        <f t="shared" si="11"/>
        <v>
84.98</v>
      </c>
      <c r="DF6" s="21">
        <f t="shared" si="11"/>
        <v>
84.7</v>
      </c>
      <c r="DG6" s="21">
        <f t="shared" si="11"/>
        <v>
84.67</v>
      </c>
      <c r="DH6" s="20" t="str">
        <f>
IF(DH7="","",IF(DH7="-","【-】","【"&amp;SUBSTITUTE(TEXT(DH7,"#,##0.00"),"-","△")&amp;"】"))</f>
        <v>
【86.91】</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0">
        <f>
IF(EE7="",NA(),EE7)</f>
        <v>
0</v>
      </c>
      <c r="EF6" s="20">
        <f t="shared" ref="EF6:EN6" si="14">
IF(EF7="",NA(),EF7)</f>
        <v>
0</v>
      </c>
      <c r="EG6" s="20">
        <f t="shared" si="14"/>
        <v>
0</v>
      </c>
      <c r="EH6" s="20">
        <f t="shared" si="14"/>
        <v>
0</v>
      </c>
      <c r="EI6" s="20">
        <f t="shared" si="14"/>
        <v>
0</v>
      </c>
      <c r="EJ6" s="20">
        <f t="shared" si="14"/>
        <v>
0</v>
      </c>
      <c r="EK6" s="21">
        <f t="shared" si="14"/>
        <v>
0.01</v>
      </c>
      <c r="EL6" s="21">
        <f t="shared" si="14"/>
        <v>
0.02</v>
      </c>
      <c r="EM6" s="21">
        <f t="shared" si="14"/>
        <v>
0.25</v>
      </c>
      <c r="EN6" s="21">
        <f t="shared" si="14"/>
        <v>
0.05</v>
      </c>
      <c r="EO6" s="20" t="str">
        <f>
IF(EO7="","",IF(EO7="-","【-】","【"&amp;SUBSTITUTE(TEXT(EO7,"#,##0.00"),"-","△")&amp;"】"))</f>
        <v>
【0.03】</v>
      </c>
    </row>
    <row r="7" spans="1:145" s="22" customFormat="1" x14ac:dyDescent="0.2">
      <c r="A7" s="14"/>
      <c r="B7" s="23">
        <v>
2021</v>
      </c>
      <c r="C7" s="23">
        <v>
133647</v>
      </c>
      <c r="D7" s="23">
        <v>
47</v>
      </c>
      <c r="E7" s="23">
        <v>
17</v>
      </c>
      <c r="F7" s="23">
        <v>
5</v>
      </c>
      <c r="G7" s="23">
        <v>
0</v>
      </c>
      <c r="H7" s="23" t="s">
        <v>
99</v>
      </c>
      <c r="I7" s="23" t="s">
        <v>
100</v>
      </c>
      <c r="J7" s="23" t="s">
        <v>
101</v>
      </c>
      <c r="K7" s="23" t="s">
        <v>
102</v>
      </c>
      <c r="L7" s="23" t="s">
        <v>
103</v>
      </c>
      <c r="M7" s="23" t="s">
        <v>
104</v>
      </c>
      <c r="N7" s="24" t="s">
        <v>
105</v>
      </c>
      <c r="O7" s="24" t="s">
        <v>
106</v>
      </c>
      <c r="P7" s="24">
        <v>
95.99</v>
      </c>
      <c r="Q7" s="24">
        <v>
106.64</v>
      </c>
      <c r="R7" s="24">
        <v>
3520</v>
      </c>
      <c r="S7" s="24">
        <v>
1877</v>
      </c>
      <c r="T7" s="24">
        <v>
18.579999999999998</v>
      </c>
      <c r="U7" s="24">
        <v>
101.02</v>
      </c>
      <c r="V7" s="24">
        <v>
1749</v>
      </c>
      <c r="W7" s="24">
        <v>
0.41</v>
      </c>
      <c r="X7" s="24">
        <v>
4265.8500000000004</v>
      </c>
      <c r="Y7" s="24">
        <v>
95.51</v>
      </c>
      <c r="Z7" s="24">
        <v>
94.29</v>
      </c>
      <c r="AA7" s="24">
        <v>
93.82</v>
      </c>
      <c r="AB7" s="24">
        <v>
87.21</v>
      </c>
      <c r="AC7" s="24">
        <v>
86.42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396.87</v>
      </c>
      <c r="BG7" s="24">
        <v>
396.2</v>
      </c>
      <c r="BH7" s="24">
        <v>
356.57</v>
      </c>
      <c r="BI7" s="24">
        <v>
428.77</v>
      </c>
      <c r="BJ7" s="24">
        <v>
335.68</v>
      </c>
      <c r="BK7" s="24">
        <v>
982.29</v>
      </c>
      <c r="BL7" s="24">
        <v>
789.46</v>
      </c>
      <c r="BM7" s="24">
        <v>
826.83</v>
      </c>
      <c r="BN7" s="24">
        <v>
867.83</v>
      </c>
      <c r="BO7" s="24">
        <v>
791.76</v>
      </c>
      <c r="BP7" s="24">
        <v>
786.37</v>
      </c>
      <c r="BQ7" s="24">
        <v>
65.69</v>
      </c>
      <c r="BR7" s="24">
        <v>
64.19</v>
      </c>
      <c r="BS7" s="24">
        <v>
63.21</v>
      </c>
      <c r="BT7" s="24">
        <v>
36.58</v>
      </c>
      <c r="BU7" s="24">
        <v>
32.369999999999997</v>
      </c>
      <c r="BV7" s="24">
        <v>
41.25</v>
      </c>
      <c r="BW7" s="24">
        <v>
57.77</v>
      </c>
      <c r="BX7" s="24">
        <v>
57.31</v>
      </c>
      <c r="BY7" s="24">
        <v>
57.08</v>
      </c>
      <c r="BZ7" s="24">
        <v>
56.26</v>
      </c>
      <c r="CA7" s="24">
        <v>
60.65</v>
      </c>
      <c r="CB7" s="24">
        <v>
426.35</v>
      </c>
      <c r="CC7" s="24">
        <v>
401.54</v>
      </c>
      <c r="CD7" s="24">
        <v>
348.87</v>
      </c>
      <c r="CE7" s="24">
        <v>
447.11</v>
      </c>
      <c r="CF7" s="24">
        <v>
431.94</v>
      </c>
      <c r="CG7" s="24">
        <v>
334.48</v>
      </c>
      <c r="CH7" s="24">
        <v>
274.35000000000002</v>
      </c>
      <c r="CI7" s="24">
        <v>
273.52</v>
      </c>
      <c r="CJ7" s="24">
        <v>
274.99</v>
      </c>
      <c r="CK7" s="24">
        <v>
282.08999999999997</v>
      </c>
      <c r="CL7" s="24">
        <v>
256.97000000000003</v>
      </c>
      <c r="CM7" s="24">
        <v>
30.21</v>
      </c>
      <c r="CN7" s="24">
        <v>
22.77</v>
      </c>
      <c r="CO7" s="24">
        <v>
31.06</v>
      </c>
      <c r="CP7" s="24">
        <v>
32.299999999999997</v>
      </c>
      <c r="CQ7" s="24">
        <v>
35.57</v>
      </c>
      <c r="CR7" s="24">
        <v>
40.93</v>
      </c>
      <c r="CS7" s="24">
        <v>
50.68</v>
      </c>
      <c r="CT7" s="24">
        <v>
50.14</v>
      </c>
      <c r="CU7" s="24">
        <v>
54.83</v>
      </c>
      <c r="CV7" s="24">
        <v>
66.53</v>
      </c>
      <c r="CW7" s="24">
        <v>
61.14</v>
      </c>
      <c r="CX7" s="24">
        <v>
83.74</v>
      </c>
      <c r="CY7" s="24">
        <v>
83.34</v>
      </c>
      <c r="CZ7" s="24">
        <v>
83.34</v>
      </c>
      <c r="DA7" s="24">
        <v>
99.44</v>
      </c>
      <c r="DB7" s="24">
        <v>
99.43</v>
      </c>
      <c r="DC7" s="24">
        <v>
62.73</v>
      </c>
      <c r="DD7" s="24">
        <v>
84.86</v>
      </c>
      <c r="DE7" s="24">
        <v>
84.98</v>
      </c>
      <c r="DF7" s="24">
        <v>
84.7</v>
      </c>
      <c r="DG7" s="24">
        <v>
84.67</v>
      </c>
      <c r="DH7" s="24">
        <v>
86.91</v>
      </c>
      <c r="DI7" s="24"/>
      <c r="DJ7" s="24"/>
      <c r="DK7" s="24"/>
      <c r="DL7" s="24"/>
      <c r="DM7" s="24"/>
      <c r="DN7" s="24"/>
      <c r="DO7" s="24"/>
      <c r="DP7" s="24"/>
      <c r="DQ7" s="24"/>
      <c r="DR7" s="24"/>
      <c r="DS7" s="24"/>
      <c r="DT7" s="24"/>
      <c r="DU7" s="24"/>
      <c r="DV7" s="24"/>
      <c r="DW7" s="24"/>
      <c r="DX7" s="24"/>
      <c r="DY7" s="24"/>
      <c r="DZ7" s="24"/>
      <c r="EA7" s="24"/>
      <c r="EB7" s="24"/>
      <c r="EC7" s="24"/>
      <c r="ED7" s="24"/>
      <c r="EE7" s="24">
        <v>
0</v>
      </c>
      <c r="EF7" s="24">
        <v>
0</v>
      </c>
      <c r="EG7" s="24">
        <v>
0</v>
      </c>
      <c r="EH7" s="24">
        <v>
0</v>
      </c>
      <c r="EI7" s="24">
        <v>
0</v>
      </c>
      <c r="EJ7" s="24">
        <v>
0</v>
      </c>
      <c r="EK7" s="24">
        <v>
0.01</v>
      </c>
      <c r="EL7" s="24">
        <v>
0.02</v>
      </c>
      <c r="EM7" s="24">
        <v>
0.25</v>
      </c>
      <c r="EN7" s="24">
        <v>
0.05</v>
      </c>
      <c r="EO7" s="24">
        <v>
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
107</v>
      </c>
      <c r="C9" s="26" t="s">
        <v>
108</v>
      </c>
      <c r="D9" s="26" t="s">
        <v>
109</v>
      </c>
      <c r="E9" s="26" t="s">
        <v>
110</v>
      </c>
      <c r="F9" s="26" t="s">
        <v>
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
49</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2">
      <c r="B11">
        <v>
4</v>
      </c>
      <c r="C11">
        <v>
3</v>
      </c>
      <c r="D11">
        <v>
2</v>
      </c>
      <c r="E11">
        <v>
1</v>
      </c>
      <c r="F11">
        <v>
0</v>
      </c>
      <c r="G11" t="s">
        <v>
112</v>
      </c>
    </row>
    <row r="12" spans="1:145" x14ac:dyDescent="0.2">
      <c r="B12">
        <v>
1</v>
      </c>
      <c r="C12">
        <v>
1</v>
      </c>
      <c r="D12">
        <v>
1</v>
      </c>
      <c r="E12">
        <v>
2</v>
      </c>
      <c r="F12">
        <v>
3</v>
      </c>
      <c r="G12" t="s">
        <v>
113</v>
      </c>
    </row>
    <row r="13" spans="1:145" x14ac:dyDescent="0.2">
      <c r="B13" t="s">
        <v>
114</v>
      </c>
      <c r="C13" t="s">
        <v>
114</v>
      </c>
      <c r="D13" t="s">
        <v>
115</v>
      </c>
      <c r="E13" t="s">
        <v>
116</v>
      </c>
      <c r="F13" t="s">
        <v>
117</v>
      </c>
      <c r="G13" t="s">
        <v>
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2022-12-01T01:56:50Z</dcterms:created>
  <dcterms:modified xsi:type="dcterms:W3CDTF">2023-02-02T08:52:47Z</dcterms:modified>
  <cp:category/>
</cp:coreProperties>
</file>