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kt1\public\環境衛生課\環境衛生共有フォルダ\農集排担当\NAS集排担当フォルダ【最新版】public\080_回答文書等\010_回答文書\R05年度\経営比較分析表\回答\"/>
    </mc:Choice>
  </mc:AlternateContent>
  <xr:revisionPtr revIDLastSave="0" documentId="13_ncr:1_{C766976E-5382-40F9-988D-C210E958DE62}" xr6:coauthVersionLast="47" xr6:coauthVersionMax="47" xr10:uidLastSave="{00000000-0000-0000-0000-000000000000}"/>
  <workbookProtection workbookAlgorithmName="SHA-512" workbookHashValue="uOJCSKas3YtsUH5D5//zx/inp/jBRgnzgT4Xhexv1r4+J2h6aBjwOUr+b3Yi5/a2Nkg2+6IVftU2MhgOe2Vb0g==" workbookSaltValue="WsT0NjSoF78yrvRIFRkk4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<sst xmlns="http://schemas.openxmlformats.org/spreadsheetml/2006/main" count="236" uniqueCount="120">
  <si>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</si>
  <si>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</si>
  <si>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</si>
  <si>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</si>
  <si>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</si>
  <si>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</si>
  <si>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</si>
  <si>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</si>
  <si>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</si>
  <si>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</si>
  <si>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</si>
  <si>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</si>
  <si>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</si>
  <si>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</si>
  <si>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</si>
  <si>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</si>
  <si>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</si>
  <si>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</si>
  <si>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</si>
  <si>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</si>
  <si>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</si>
  <si>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</si>
  <si>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</si>
  <si>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</si>
  <si>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</si>
  <si>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</si>
  <si>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</si>
  <si>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</si>
  <si>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</si>
  <si>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</si>
  <si>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</si>
  <si>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</si>
  <si>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</si>
  <si>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</si>
  <si>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</si>
  <si>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</si>
  <si>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</si>
  <si>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</si>
  <si>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</si>
  <si>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</si>
  <si>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</si>
  <si>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</si>
  <si>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</si>
  <si>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</si>
  <si>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</si>
  <si>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</si>
  <si>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</si>
  <si>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</si>
  <si>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</si>
  <si>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</si>
  <si>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</si>
  <si>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</si>
  <si>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</si>
  <si>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</si>
  <si>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</si>
  <si>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</si>
  <si>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</si>
  <si>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</si>
  <si>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</si>
  <si>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</si>
  <si>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</si>
  <si>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</si>
  <si>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</si>
  <si>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</si>
  <si>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</si>
  <si>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</si>
  <si>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</si>
  <si>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</si>
  <si>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</si>
  <si>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</si>
  <si>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</si>
  <si>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</si>
  <si>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</si>
  <si>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</si>
  <si>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</si>
  <si>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</si>
  <si>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</si>
  <si>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</si>
  <si>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</si>
  <si>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</si>
  <si>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</si>
  <si>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</si>
  <si>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</si>
  <si>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</si>
  <si>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</si>
  <si>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</si>
  <si>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</si>
  <si>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</si>
  <si>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</si>
  <si>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</si>
  <si>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</si>
  <si>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</si>
  <si>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</si>
  <si>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</si>
  <si>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</si>
  <si>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</si>
  <si>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</si>
  <si>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</si>
  <si>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</si>
  <si>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</si>
  <si>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</si>
  <si>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</si>
  <si>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</si>
  <si>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</si>
  <si>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</si>
  <si>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</si>
  <si>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</si>
  <si>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</si>
  <si>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</si>
  <si>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</si>
  <si>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</si>
  <si>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</si>
  <si>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</si>
  <si>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</si>
  <si>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</si>
  <si>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</si>
  <si>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</si>
  <si>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供用開始から20年近くが経過し機械設備等の故障が頻発している。今後は施設の老朽化、電気料等の増加に伴い、使用料改定を考えなければいけない。
また、加入率増加により使用料収入は増加するが、夏季観光シーズンの天候・来島客数に左右される。
加入率や来島客数の増加により処理量も比例して増加するので、今後はより効率の良い維持管理に努めていくことが重要である。</t>
    <rPh sb="8" eb="9">
      <t>ネン</t>
    </rPh>
    <rPh sb="9" eb="10">
      <t>チカ</t>
    </rPh>
    <rPh sb="31" eb="33">
      <t>コンゴ</t>
    </rPh>
    <rPh sb="34" eb="36">
      <t>シセツ</t>
    </rPh>
    <rPh sb="37" eb="40">
      <t>ロウキュウカ</t>
    </rPh>
    <rPh sb="41" eb="45">
      <t>デンキリョウトウ</t>
    </rPh>
    <rPh sb="46" eb="48">
      <t>ゾウカ</t>
    </rPh>
    <rPh sb="49" eb="50">
      <t>トモナ</t>
    </rPh>
    <rPh sb="58" eb="59">
      <t>カンガ</t>
    </rPh>
    <phoneticPr fontId="4"/>
  </si>
  <si>
    <t>平成15年度完成で供用開始から20年近くが経過しているため、処理施設の機械設備の補修・更新が年々増加している。
耐用年数が15～20年程度の機械設備が多い為、令和2年度にて、処理場の機能診断・最適整備構想を行い順次、機器類改修工事を行う。
令和4年度は微細目スクリーン、ばっ気槽ブロワ交換工事を行った。
③管渠改善率については管渠は地中にあるため、塩害を受けにくいことと対応年数が50年となっていることから、修繕については問題視していない。</t>
    <rPh sb="17" eb="18">
      <t>ネン</t>
    </rPh>
    <rPh sb="18" eb="19">
      <t>チカ</t>
    </rPh>
    <rPh sb="21" eb="23">
      <t>ケイカ</t>
    </rPh>
    <rPh sb="79" eb="81">
      <t>レイワ</t>
    </rPh>
    <rPh sb="82" eb="84">
      <t>ネンド</t>
    </rPh>
    <rPh sb="87" eb="89">
      <t>ショリ</t>
    </rPh>
    <rPh sb="89" eb="90">
      <t>ジョウ</t>
    </rPh>
    <rPh sb="91" eb="93">
      <t>キノウ</t>
    </rPh>
    <rPh sb="93" eb="95">
      <t>シンダン</t>
    </rPh>
    <rPh sb="98" eb="100">
      <t>セイビ</t>
    </rPh>
    <rPh sb="100" eb="102">
      <t>コウソウ</t>
    </rPh>
    <rPh sb="103" eb="104">
      <t>オコナ</t>
    </rPh>
    <rPh sb="120" eb="122">
      <t>レイワ</t>
    </rPh>
    <rPh sb="123" eb="125">
      <t>ネンド</t>
    </rPh>
    <rPh sb="126" eb="129">
      <t>ビサイメ</t>
    </rPh>
    <rPh sb="137" eb="138">
      <t>キ</t>
    </rPh>
    <rPh sb="138" eb="139">
      <t>ソウ</t>
    </rPh>
    <rPh sb="142" eb="144">
      <t>コウカン</t>
    </rPh>
    <rPh sb="144" eb="146">
      <t>コウジ</t>
    </rPh>
    <rPh sb="147" eb="148">
      <t>オコナ</t>
    </rPh>
    <phoneticPr fontId="4"/>
  </si>
  <si>
    <r>
      <t>①農業集落排水処理場の修繕費・委託料の支出が増えた。また、コロナ対策として上下水道料金の基本料を免除し、その分を国庫補助金、一般会計繰入金で補った。今後は大きく変動することはない見込。
④企業債残高対事業規模比率は平成15年度以降起債を行っていない。令和3年度～令和4年度にて、公営企業会計</t>
    </r>
    <r>
      <rPr>
        <sz val="9"/>
        <rFont val="ＭＳ ゴシック"/>
        <family val="3"/>
        <charset val="128"/>
      </rPr>
      <t>移行</t>
    </r>
    <r>
      <rPr>
        <sz val="9"/>
        <color theme="1"/>
        <rFont val="ＭＳ ゴシック"/>
        <family val="3"/>
        <charset val="128"/>
      </rPr>
      <t>に伴う起債を借りた。令和5年度も起債を</t>
    </r>
    <r>
      <rPr>
        <sz val="9"/>
        <rFont val="ＭＳ ゴシック"/>
        <family val="3"/>
        <charset val="128"/>
      </rPr>
      <t>する</t>
    </r>
    <r>
      <rPr>
        <sz val="9"/>
        <color theme="1"/>
        <rFont val="ＭＳ ゴシック"/>
        <family val="3"/>
        <charset val="128"/>
      </rPr>
      <t>予定である。
⑤経費回収率は収益的収支比率が減少した為、減少した。理由としては、コロナ対策として上下水道料金の基本料を免除した為。また、一般会計からの繰入で賄われている割合が高いこと等を踏まえ、今後も料金収入の確保、経費節減が必要となる。
⑥類似団体や全国平均より比較的高い値を示しており、効率的な汚水処理実施が必要である。増加した理由は、農業集落排水処理場の修繕費等の、支出が増えたことによる増。今後は機器類改修工事を行う。
⑦施設利用率については夏の繁忙期に対応した計画処理能力となっていることが原因ではあるが、処理能力の低下を考慮すれば過大スペックとはならない。
⑧少子高齢化などにより人口が減少傾向にあり、また離島という立地により転入は見込みは少ないため、今後も横ばいで推移すると思われる。
また汲取りから農業集落排水への切替えは横ばいである。</t>
    </r>
    <rPh sb="15" eb="18">
      <t>イタクリョウ</t>
    </rPh>
    <rPh sb="19" eb="21">
      <t>シシュツ</t>
    </rPh>
    <rPh sb="22" eb="23">
      <t>フ</t>
    </rPh>
    <rPh sb="54" eb="55">
      <t>ブン</t>
    </rPh>
    <rPh sb="56" eb="61">
      <t>コッコホジョキン</t>
    </rPh>
    <rPh sb="62" eb="66">
      <t>イッパンカイケイ</t>
    </rPh>
    <rPh sb="66" eb="69">
      <t>クリイレキン</t>
    </rPh>
    <rPh sb="70" eb="71">
      <t>オギナ</t>
    </rPh>
    <rPh sb="101" eb="104">
      <t>シュウエキテキ</t>
    </rPh>
    <rPh sb="104" eb="108">
      <t>シュウシヒリツ</t>
    </rPh>
    <rPh sb="109" eb="111">
      <t>ゲンショウ</t>
    </rPh>
    <rPh sb="113" eb="114">
      <t>タメ</t>
    </rPh>
    <rPh sb="115" eb="117">
      <t>ゲンショウ</t>
    </rPh>
    <rPh sb="139" eb="143">
      <t>コウエイキギョウ</t>
    </rPh>
    <rPh sb="143" eb="145">
      <t>カイケイ</t>
    </rPh>
    <rPh sb="145" eb="147">
      <t>イコウ</t>
    </rPh>
    <rPh sb="148" eb="149">
      <t>トモナ</t>
    </rPh>
    <rPh sb="153" eb="154">
      <t>カ</t>
    </rPh>
    <rPh sb="157" eb="159">
      <t>レイワ</t>
    </rPh>
    <rPh sb="160" eb="162">
      <t>ネンド</t>
    </rPh>
    <rPh sb="163" eb="165">
      <t>キサイ</t>
    </rPh>
    <rPh sb="201" eb="203">
      <t>リユウ</t>
    </rPh>
    <rPh sb="211" eb="213">
      <t>タイサク</t>
    </rPh>
    <rPh sb="216" eb="222">
      <t>ジョウゲスイドウリョウキン</t>
    </rPh>
    <rPh sb="223" eb="226">
      <t>キホンリョウ</t>
    </rPh>
    <rPh sb="227" eb="229">
      <t>メンジョ</t>
    </rPh>
    <rPh sb="231" eb="232">
      <t>タメ</t>
    </rPh>
    <rPh sb="269" eb="271">
      <t>ゾウカ</t>
    </rPh>
    <rPh sb="273" eb="275">
      <t>リユウ</t>
    </rPh>
    <rPh sb="277" eb="283">
      <t>ノウギョウシュウラクハイスイ</t>
    </rPh>
    <rPh sb="283" eb="286">
      <t>ショリジョウ</t>
    </rPh>
    <rPh sb="287" eb="290">
      <t>シュウゼンヒ</t>
    </rPh>
    <rPh sb="292" eb="293">
      <t>ニョウ</t>
    </rPh>
    <rPh sb="293" eb="295">
      <t>クミト</t>
    </rPh>
    <rPh sb="296" eb="297">
      <t>シャ</t>
    </rPh>
    <rPh sb="298" eb="300">
      <t>コウニュウ</t>
    </rPh>
    <rPh sb="302" eb="304">
      <t>シシュツ</t>
    </rPh>
    <rPh sb="305" eb="306">
      <t>フ</t>
    </rPh>
    <rPh sb="313" eb="314">
      <t>ゾウ</t>
    </rPh>
    <rPh sb="315" eb="317">
      <t>コンゴ</t>
    </rPh>
    <rPh sb="318" eb="319">
      <t>サ</t>
    </rPh>
    <rPh sb="321" eb="323">
      <t>ミコミ</t>
    </rPh>
    <rPh sb="351" eb="352">
      <t>トウ</t>
    </rPh>
    <rPh sb="370" eb="373">
      <t>キキルイ</t>
    </rPh>
    <rPh sb="373" eb="377">
      <t>カイシュウコウジ</t>
    </rPh>
    <rPh sb="378" eb="379">
      <t>オコナ</t>
    </rPh>
    <rPh sb="393" eb="397">
      <t>スイセンカリツ</t>
    </rPh>
    <rPh sb="398" eb="400">
      <t>レイワ</t>
    </rPh>
    <rPh sb="401" eb="403">
      <t>ネンド</t>
    </rPh>
    <rPh sb="405" eb="407">
      <t>ミナオ</t>
    </rPh>
    <rPh sb="409" eb="410">
      <t>ハカ</t>
    </rPh>
    <rPh sb="417" eb="418">
      <t>ゾウ</t>
    </rPh>
    <rPh sb="459" eb="461">
      <t>クミト</t>
    </rPh>
    <rPh sb="464" eb="470">
      <t>ノウギョウシュウラクハイスイ</t>
    </rPh>
    <rPh sb="472" eb="474">
      <t>キリカ</t>
    </rPh>
    <rPh sb="537" eb="538">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</si>
</sst>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02-42CD-9EFA-CD24E6D1EA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602-42CD-9EFA-CD24E6D1EA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94.29</c:v>
                </c:pt>
                <c:pt idx="1">
                  <c:v>93.82</c:v>
                </c:pt>
                <c:pt idx="2">
                  <c:v>87.21</c:v>
                </c:pt>
                <c:pt idx="3">
                  <c:v>86.42</c:v>
                </c:pt>
                <c:pt idx="4">
                  <c:v>96.45</c:v>
                </c:pt>
              </c:numCache>
            </c:numRef>
          </c:val>
          <c:extLst>
            <c:ext xmlns:c16="http://schemas.microsoft.com/office/drawing/2014/chart" uri="{C3380CC4-5D6E-409C-BE32-E72D297353CC}">
              <c16:uniqueId val="{00000000-772F-4EF2-8ABD-D7FFA4A3CE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2F-4EF2-8ABD-D7FFA4A3CE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70-4702-AD03-3311BC83AC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70-4702-AD03-3311BC83AC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5E-4E60-829F-ECBC39896C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E-4E60-829F-ECBC39896C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FB-4FCF-A755-8CB7E619F55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FB-4FCF-A755-8CB7E619F55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B-4DAE-AC5E-6A57E52EC5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B-4DAE-AC5E-6A57E52EC5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396.2</c:v>
                </c:pt>
                <c:pt idx="1">
                  <c:v>356.57</c:v>
                </c:pt>
                <c:pt idx="2">
                  <c:v>428.77</c:v>
                </c:pt>
                <c:pt idx="3">
                  <c:v>335.68</c:v>
                </c:pt>
                <c:pt idx="4">
                  <c:v>230.71</c:v>
                </c:pt>
              </c:numCache>
            </c:numRef>
          </c:val>
          <c:extLst>
            <c:ext xmlns:c16="http://schemas.microsoft.com/office/drawing/2014/chart" uri="{C3380CC4-5D6E-409C-BE32-E72D297353CC}">
              <c16:uniqueId val="{00000000-E7A7-447F-8F1E-E8A470997A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7A7-447F-8F1E-E8A470997A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64.19</c:v>
                </c:pt>
                <c:pt idx="1">
                  <c:v>63.21</c:v>
                </c:pt>
                <c:pt idx="2">
                  <c:v>36.58</c:v>
                </c:pt>
                <c:pt idx="3">
                  <c:v>32.369999999999997</c:v>
                </c:pt>
                <c:pt idx="4">
                  <c:v>24.99</c:v>
                </c:pt>
              </c:numCache>
            </c:numRef>
          </c:val>
          <c:extLst>
            <c:ext xmlns:c16="http://schemas.microsoft.com/office/drawing/2014/chart" uri="{C3380CC4-5D6E-409C-BE32-E72D297353CC}">
              <c16:uniqueId val="{00000000-B384-43B6-A9B6-89A4615DC2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384-43B6-A9B6-89A4615DC2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401.54</c:v>
                </c:pt>
                <c:pt idx="1">
                  <c:v>348.87</c:v>
                </c:pt>
                <c:pt idx="2">
                  <c:v>447.11</c:v>
                </c:pt>
                <c:pt idx="3">
                  <c:v>431.94</c:v>
                </c:pt>
                <c:pt idx="4">
                  <c:v>526.61</c:v>
                </c:pt>
              </c:numCache>
            </c:numRef>
          </c:val>
          <c:extLst>
            <c:ext xmlns:c16="http://schemas.microsoft.com/office/drawing/2014/chart" uri="{C3380CC4-5D6E-409C-BE32-E72D297353CC}">
              <c16:uniqueId val="{00000000-C0B1-4092-88CB-DD5C4D2011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0B1-4092-88CB-DD5C4D2011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22.77</c:v>
                </c:pt>
                <c:pt idx="1">
                  <c:v>31.06</c:v>
                </c:pt>
                <c:pt idx="2">
                  <c:v>32.299999999999997</c:v>
                </c:pt>
                <c:pt idx="3">
                  <c:v>35.57</c:v>
                </c:pt>
                <c:pt idx="4">
                  <c:v>37.770000000000003</c:v>
                </c:pt>
              </c:numCache>
            </c:numRef>
          </c:val>
          <c:extLst>
            <c:ext xmlns:c16="http://schemas.microsoft.com/office/drawing/2014/chart" uri="{C3380CC4-5D6E-409C-BE32-E72D297353CC}">
              <c16:uniqueId val="{00000000-3E06-4F64-BAAA-333F1A7352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E06-4F64-BAAA-333F1A7352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83.34</c:v>
                </c:pt>
                <c:pt idx="1">
                  <c:v>83.34</c:v>
                </c:pt>
                <c:pt idx="2">
                  <c:v>99.44</c:v>
                </c:pt>
                <c:pt idx="3">
                  <c:v>99.43</c:v>
                </c:pt>
                <c:pt idx="4">
                  <c:v>99.42</c:v>
                </c:pt>
              </c:numCache>
            </c:numRef>
          </c:val>
          <c:extLst>
            <c:ext xmlns:c16="http://schemas.microsoft.com/office/drawing/2014/chart" uri="{C3380CC4-5D6E-409C-BE32-E72D297353CC}">
              <c16:uniqueId val="{00000000-4CD2-4629-A000-210DB7B04C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CD2-4629-A000-210DB7B04C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東京都　神津島村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1813</v>
      </c>
      <c r="AM8" s="46"/>
      <c r="AN8" s="46"/>
      <c r="AO8" s="46"/>
      <c r="AP8" s="46"/>
      <c r="AQ8" s="46"/>
      <c r="AR8" s="46"/>
      <c r="AS8" s="46"/>
      <c r="AT8" s="45">
        <f>データ!T6</f>
        <v>18.579999999999998</v>
      </c>
      <c r="AU8" s="45"/>
      <c r="AV8" s="45"/>
      <c r="AW8" s="45"/>
      <c r="AX8" s="45"/>
      <c r="AY8" s="45"/>
      <c r="AZ8" s="45"/>
      <c r="BA8" s="45"/>
      <c r="BB8" s="45">
        <f>データ!U6</f>
        <v>97.58</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95.91</v>
      </c>
      <c r="Q10" s="45"/>
      <c r="R10" s="45"/>
      <c r="S10" s="45"/>
      <c r="T10" s="45"/>
      <c r="U10" s="45"/>
      <c r="V10" s="45"/>
      <c r="W10" s="45">
        <f>データ!Q6</f>
        <v>105.09</v>
      </c>
      <c r="X10" s="45"/>
      <c r="Y10" s="45"/>
      <c r="Z10" s="45"/>
      <c r="AA10" s="45"/>
      <c r="AB10" s="45"/>
      <c r="AC10" s="45"/>
      <c r="AD10" s="46">
        <f>データ!R6</f>
        <v>3520</v>
      </c>
      <c r="AE10" s="46"/>
      <c r="AF10" s="46"/>
      <c r="AG10" s="46"/>
      <c r="AH10" s="46"/>
      <c r="AI10" s="46"/>
      <c r="AJ10" s="46"/>
      <c r="AK10" s="2"/>
      <c r="AL10" s="46">
        <f>データ!V6</f>
        <v>1711</v>
      </c>
      <c r="AM10" s="46"/>
      <c r="AN10" s="46"/>
      <c r="AO10" s="46"/>
      <c r="AP10" s="46"/>
      <c r="AQ10" s="46"/>
      <c r="AR10" s="46"/>
      <c r="AS10" s="46"/>
      <c r="AT10" s="45">
        <f>データ!W6</f>
        <v>0.41</v>
      </c>
      <c r="AU10" s="45"/>
      <c r="AV10" s="45"/>
      <c r="AW10" s="45"/>
      <c r="AX10" s="45"/>
      <c r="AY10" s="45"/>
      <c r="AZ10" s="45"/>
      <c r="BA10" s="45"/>
      <c r="BB10" s="45">
        <f>データ!X6</f>
        <v>4173.17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SGbldTZ8oX5/nLnt9p5/akR3ExZ8iI2J1z5rrNINbzNpDcd9GSOgKllFDob6cUkRLSrlu+T7ds0ao5fXRLC56Q==" saltValue="Xn91gmjBQn/sF4ef/8Gl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133647</v>
      </c>
      <c r="D6" s="19">
        <f t="shared" si="3"/>
        <v>47</v>
      </c>
      <c r="E6" s="19">
        <f t="shared" si="3"/>
        <v>17</v>
      </c>
      <c r="F6" s="19">
        <f t="shared" si="3"/>
        <v>5</v>
      </c>
      <c r="G6" s="19">
        <f t="shared" si="3"/>
        <v>0</v>
      </c>
      <c r="H6" s="19" t="str">
        <f t="shared" si="3"/>
        <v>東京都　神津島村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95.91</v>
      </c>
      <c r="Q6" s="20">
        <f t="shared" si="3"/>
        <v>105.09</v>
      </c>
      <c r="R6" s="20">
        <f t="shared" si="3"/>
        <v>3520</v>
      </c>
      <c r="S6" s="20">
        <f t="shared" si="3"/>
        <v>1813</v>
      </c>
      <c r="T6" s="20">
        <f t="shared" si="3"/>
        <v>18.579999999999998</v>
      </c>
      <c r="U6" s="20">
        <f t="shared" si="3"/>
        <v>97.58</v>
      </c>
      <c r="V6" s="20">
        <f t="shared" si="3"/>
        <v>1711</v>
      </c>
      <c r="W6" s="20">
        <f t="shared" si="3"/>
        <v>0.41</v>
      </c>
      <c r="X6" s="20">
        <f t="shared" si="3"/>
        <v>4173.17</v>
      </c>
      <c r="Y6" s="21">
        <f>IF(Y7="",NA(),Y7)</f>
        <v>94.29</v>
      </c>
      <c r="Z6" s="21">
        <f t="shared" ref="Z6:AH6" si="4">IF(Z7="",NA(),Z7)</f>
        <v>93.82</v>
      </c>
      <c r="AA6" s="21">
        <f t="shared" si="4"/>
        <v>87.21</v>
      </c>
      <c r="AB6" s="21">
        <f t="shared" si="4"/>
        <v>86.42</v>
      </c>
      <c r="AC6" s="21">
        <f t="shared" si="4"/>
        <v>96.45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396.2</v>
      </c>
      <c r="BG6" s="21">
        <f t="shared" ref="BG6:BO6" si="7">IF(BG7="",NA(),BG7)</f>
        <v>356.57</v>
      </c>
      <c r="BH6" s="21">
        <f t="shared" si="7"/>
        <v>428.77</v>
      </c>
      <c r="BI6" s="21">
        <f t="shared" si="7"/>
        <v>335.68</v>
      </c>
      <c r="BJ6" s="21">
        <f t="shared" si="7"/>
        <v>230.71</v>
      </c>
      <c r="BK6" s="21">
        <f t="shared" si="7"/>
        <v>789.46</v>
      </c>
      <c r="BL6" s="21">
        <f t="shared" si="7"/>
        <v>826.83</v>
      </c>
      <c r="BM6" s="21">
        <f t="shared" si="7"/>
        <v>867.83</v>
      </c>
      <c r="BN6" s="21">
        <f t="shared" si="7"/>
        <v>791.76</v>
      </c>
      <c r="BO6" s="21">
        <f t="shared" si="7"/>
        <v>900.82</v>
      </c>
      <c r="BP6" s="20" t="str">
        <f>IF(BP7="","",IF(BP7="-","【-】","【"&amp;SUBSTITUTE(TEXT(BP7,"#,##0.00"),"-","△")&amp;"】"))</f>
        <v>【809.19】</v>
      </c>
      <c r="BQ6" s="21">
        <f>IF(BQ7="",NA(),BQ7)</f>
        <v>64.19</v>
      </c>
      <c r="BR6" s="21">
        <f t="shared" ref="BR6:BZ6" si="8">IF(BR7="",NA(),BR7)</f>
        <v>63.21</v>
      </c>
      <c r="BS6" s="21">
        <f t="shared" si="8"/>
        <v>36.58</v>
      </c>
      <c r="BT6" s="21">
        <f t="shared" si="8"/>
        <v>32.369999999999997</v>
      </c>
      <c r="BU6" s="21">
        <f t="shared" si="8"/>
        <v>24.99</v>
      </c>
      <c r="BV6" s="21">
        <f t="shared" si="8"/>
        <v>57.77</v>
      </c>
      <c r="BW6" s="21">
        <f t="shared" si="8"/>
        <v>57.31</v>
      </c>
      <c r="BX6" s="21">
        <f t="shared" si="8"/>
        <v>57.08</v>
      </c>
      <c r="BY6" s="21">
        <f t="shared" si="8"/>
        <v>56.26</v>
      </c>
      <c r="BZ6" s="21">
        <f t="shared" si="8"/>
        <v>52.94</v>
      </c>
      <c r="CA6" s="20" t="str">
        <f>IF(CA7="","",IF(CA7="-","【-】","【"&amp;SUBSTITUTE(TEXT(CA7,"#,##0.00"),"-","△")&amp;"】"))</f>
        <v>【57.02】</v>
      </c>
      <c r="CB6" s="21">
        <f>IF(CB7="",NA(),CB7)</f>
        <v>401.54</v>
      </c>
      <c r="CC6" s="21">
        <f t="shared" ref="CC6:CK6" si="9">IF(CC7="",NA(),CC7)</f>
        <v>348.87</v>
      </c>
      <c r="CD6" s="21">
        <f t="shared" si="9"/>
        <v>447.11</v>
      </c>
      <c r="CE6" s="21">
        <f t="shared" si="9"/>
        <v>431.94</v>
      </c>
      <c r="CF6" s="21">
        <f t="shared" si="9"/>
        <v>526.61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22.77</v>
      </c>
      <c r="CN6" s="21">
        <f t="shared" ref="CN6:CV6" si="10">IF(CN7="",NA(),CN7)</f>
        <v>31.06</v>
      </c>
      <c r="CO6" s="21">
        <f t="shared" si="10"/>
        <v>32.299999999999997</v>
      </c>
      <c r="CP6" s="21">
        <f t="shared" si="10"/>
        <v>35.57</v>
      </c>
      <c r="CQ6" s="21">
        <f t="shared" si="10"/>
        <v>37.770000000000003</v>
      </c>
      <c r="CR6" s="21">
        <f t="shared" si="10"/>
        <v>50.68</v>
      </c>
      <c r="CS6" s="21">
        <f t="shared" si="10"/>
        <v>50.14</v>
      </c>
      <c r="CT6" s="21">
        <f t="shared" si="10"/>
        <v>54.83</v>
      </c>
      <c r="CU6" s="21">
        <f t="shared" si="10"/>
        <v>66.53</v>
      </c>
      <c r="CV6" s="21">
        <f t="shared" si="10"/>
        <v>52.35</v>
      </c>
      <c r="CW6" s="20" t="str">
        <f>IF(CW7="","",IF(CW7="-","【-】","【"&amp;SUBSTITUTE(TEXT(CW7,"#,##0.00"),"-","△")&amp;"】"))</f>
        <v>【52.55】</v>
      </c>
      <c r="CX6" s="21">
        <f>IF(CX7="",NA(),CX7)</f>
        <v>83.34</v>
      </c>
      <c r="CY6" s="21">
        <f t="shared" ref="CY6:DG6" si="11">IF(CY7="",NA(),CY7)</f>
        <v>83.34</v>
      </c>
      <c r="CZ6" s="21">
        <f t="shared" si="11"/>
        <v>99.44</v>
      </c>
      <c r="DA6" s="21">
        <f t="shared" si="11"/>
        <v>99.43</v>
      </c>
      <c r="DB6" s="21">
        <f t="shared" si="11"/>
        <v>99.42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133647</v>
      </c>
      <c r="D7" s="23">
        <v>47</v>
      </c>
      <c r="E7" s="23">
        <v>17</v>
      </c>
      <c r="F7" s="23">
        <v>5</v>
      </c>
      <c r="G7" s="23">
        <v>0</v>
      </c>
      <c r="H7" s="23" t="s">
        <v>98</v>
      </c>
      <c r="I7" s="23" t="s">
        <v>99</v>
      </c>
      <c r="J7" s="23" t="s">
        <v>100</v>
      </c>
      <c r="K7" s="23" t="s">
        <v>101</v>
      </c>
      <c r="L7" s="23" t="s">
        <v>102</v>
      </c>
      <c r="M7" s="23" t="s">
        <v>103</v>
      </c>
      <c r="N7" s="24" t="s">
        <v>104</v>
      </c>
      <c r="O7" s="24" t="s">
        <v>105</v>
      </c>
      <c r="P7" s="24">
        <v>95.91</v>
      </c>
      <c r="Q7" s="24">
        <v>105.09</v>
      </c>
      <c r="R7" s="24">
        <v>3520</v>
      </c>
      <c r="S7" s="24">
        <v>1813</v>
      </c>
      <c r="T7" s="24">
        <v>18.579999999999998</v>
      </c>
      <c r="U7" s="24">
        <v>97.58</v>
      </c>
      <c r="V7" s="24">
        <v>1711</v>
      </c>
      <c r="W7" s="24">
        <v>0.41</v>
      </c>
      <c r="X7" s="24">
        <v>4173.17</v>
      </c>
      <c r="Y7" s="24">
        <v>94.29</v>
      </c>
      <c r="Z7" s="24">
        <v>93.82</v>
      </c>
      <c r="AA7" s="24">
        <v>87.21</v>
      </c>
      <c r="AB7" s="24">
        <v>86.42</v>
      </c>
      <c r="AC7" s="24">
        <v>96.45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396.2</v>
      </c>
      <c r="BG7" s="24">
        <v>356.57</v>
      </c>
      <c r="BH7" s="24">
        <v>428.77</v>
      </c>
      <c r="BI7" s="24">
        <v>335.68</v>
      </c>
      <c r="BJ7" s="24">
        <v>230.71</v>
      </c>
      <c r="BK7" s="24">
        <v>789.46</v>
      </c>
      <c r="BL7" s="24">
        <v>826.83</v>
      </c>
      <c r="BM7" s="24">
        <v>867.83</v>
      </c>
      <c r="BN7" s="24">
        <v>791.76</v>
      </c>
      <c r="BO7" s="24">
        <v>900.82</v>
      </c>
      <c r="BP7" s="24">
        <v>809.19</v>
      </c>
      <c r="BQ7" s="24">
        <v>64.19</v>
      </c>
      <c r="BR7" s="24">
        <v>63.21</v>
      </c>
      <c r="BS7" s="24">
        <v>36.58</v>
      </c>
      <c r="BT7" s="24">
        <v>32.369999999999997</v>
      </c>
      <c r="BU7" s="24">
        <v>24.99</v>
      </c>
      <c r="BV7" s="24">
        <v>57.77</v>
      </c>
      <c r="BW7" s="24">
        <v>57.31</v>
      </c>
      <c r="BX7" s="24">
        <v>57.08</v>
      </c>
      <c r="BY7" s="24">
        <v>56.26</v>
      </c>
      <c r="BZ7" s="24">
        <v>52.94</v>
      </c>
      <c r="CA7" s="24">
        <v>57.02</v>
      </c>
      <c r="CB7" s="24">
        <v>401.54</v>
      </c>
      <c r="CC7" s="24">
        <v>348.87</v>
      </c>
      <c r="CD7" s="24">
        <v>447.11</v>
      </c>
      <c r="CE7" s="24">
        <v>431.94</v>
      </c>
      <c r="CF7" s="24">
        <v>526.61</v>
      </c>
      <c r="CG7" s="24">
        <v>274.35000000000002</v>
      </c>
      <c r="CH7" s="24">
        <v>273.52</v>
      </c>
      <c r="CI7" s="24">
        <v>274.99</v>
      </c>
      <c r="CJ7" s="24">
        <v>282.08999999999997</v>
      </c>
      <c r="CK7" s="24">
        <v>303.27999999999997</v>
      </c>
      <c r="CL7" s="24">
        <v>273.68</v>
      </c>
      <c r="CM7" s="24">
        <v>22.77</v>
      </c>
      <c r="CN7" s="24">
        <v>31.06</v>
      </c>
      <c r="CO7" s="24">
        <v>32.299999999999997</v>
      </c>
      <c r="CP7" s="24">
        <v>35.57</v>
      </c>
      <c r="CQ7" s="24">
        <v>37.770000000000003</v>
      </c>
      <c r="CR7" s="24">
        <v>50.68</v>
      </c>
      <c r="CS7" s="24">
        <v>50.14</v>
      </c>
      <c r="CT7" s="24">
        <v>54.83</v>
      </c>
      <c r="CU7" s="24">
        <v>66.53</v>
      </c>
      <c r="CV7" s="24">
        <v>52.35</v>
      </c>
      <c r="CW7" s="24">
        <v>52.55</v>
      </c>
      <c r="CX7" s="24">
        <v>83.34</v>
      </c>
      <c r="CY7" s="24">
        <v>83.34</v>
      </c>
      <c r="CZ7" s="24">
        <v>99.44</v>
      </c>
      <c r="DA7" s="24">
        <v>99.43</v>
      </c>
      <c r="DB7" s="24">
        <v>99.42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土谷 恭平</cp:lastModifiedBy>
  <dcterms:created xsi:type="dcterms:W3CDTF">2023-12-12T02:53:42Z</dcterms:created>
  <dcterms:modified xsi:type="dcterms:W3CDTF">2024-01-18T00:05:51Z</dcterms:modified>
  <cp:category/>
</cp:coreProperties>
</file>