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t1\public\環境衛生課\003_簡水・集排特別会計\001_簡水・農水\共通\回答文書\令和3年度回答文書\簡水\220128〆切_経営比較分析表（令和2年度決算）\220214修正\"/>
    </mc:Choice>
  </mc:AlternateContent>
  <xr:revisionPtr revIDLastSave="0" documentId="13_ncr:1_{E73B1FD5-5A28-4FE6-AF99-F53DAB6394EA}" xr6:coauthVersionLast="36" xr6:coauthVersionMax="36" xr10:uidLastSave="{00000000-0000-0000-0000-000000000000}"/>
  <workbookProtection workbookAlgorithmName="SHA-512" workbookHashValue="0a1MwUuBsocw69kAKCr4/j74Z0Rwd/tdF/fG+lyGx5IJy0h4lxRH4EoMa+OaZUuE+dnu4UeqQrHLwhj92xnuiw==" workbookSaltValue="uW9MN9/eOsuinFINFi1u0g==" workbookSpinCount="100000" lockStructure="1"/>
  <bookViews>
    <workbookView xWindow="0" yWindow="0" windowWidth="23970" windowHeight="114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<sst xmlns="http://schemas.openxmlformats.org/spreadsheetml/2006/main" count="233" uniqueCount="117">
  <si>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</si>
  <si>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</si>
  <si>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</si>
  <si>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</si>
  <si>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</si>
  <si>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</si>
  <si>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</si>
  <si>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</si>
  <si>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</si>
  <si>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</si>
  <si>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</si>
  <si>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</si>
  <si>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</si>
  <si>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</si>
  <si>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</si>
  <si>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</si>
  <si>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</si>
  <si>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</si>
  <si>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</si>
  <si>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</si>
  <si>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</si>
  <si>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</si>
  <si>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</si>
  <si>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</si>
  <si>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</si>
  <si>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</si>
  <si>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</si>
  <si>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</si>
  <si>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</si>
  <si>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</si>
  <si>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</si>
  <si>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</si>
  <si>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</si>
  <si>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</si>
  <si>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</si>
  <si>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</si>
  <si>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</si>
  <si>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</si>
  <si>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</si>
  <si>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</si>
  <si>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</si>
  <si>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</si>
  <si>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</si>
  <si>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</si>
  <si>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</si>
  <si>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</si>
  <si>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</si>
  <si>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</si>
  <si>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</si>
  <si>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</si>
  <si>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</si>
  <si>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</si>
  <si>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</si>
  <si>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</si>
  <si>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</si>
  <si>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</si>
  <si>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</si>
  <si>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</si>
  <si>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</si>
  <si>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</si>
  <si>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</si>
  <si>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</si>
  <si>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</si>
  <si>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</si>
  <si>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</si>
  <si>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</si>
  <si>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</si>
  <si>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</si>
  <si>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</si>
  <si>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</si>
  <si>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</si>
  <si>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</si>
  <si>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</si>
  <si>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</si>
  <si>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</si>
  <si>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</si>
  <si>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</si>
  <si>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</si>
  <si>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</si>
  <si>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</si>
  <si>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</si>
  <si>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</si>
  <si>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</si>
  <si>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</si>
  <si>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</si>
  <si>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</si>
  <si>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</si>
  <si>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</si>
  <si>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</si>
  <si>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</si>
  <si>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</si>
  <si>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</si>
  <si>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</si>
  <si>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</si>
  <si>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</si>
  <si>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</si>
  <si>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</si>
  <si>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</si>
  <si>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</si>
  <si>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</si>
  <si>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</si>
  <si>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</si>
  <si>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</si>
  <si>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</si>
  <si>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</si>
  <si>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</si>
  <si>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</si>
  <si>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</si>
  <si>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</si>
  <si>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</si>
  <si>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</si>
  <si>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</si>
  <si>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</si>
  <si>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</si>
  <si>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H9～H15にかけて、大規模な配水管改修工事を実施している。その際、対象外となった配管のうち古いもの、耐震能力が期待できないもの等に関しては、今後、優先順位をつけ更新していく。主な水道本管については更新が完了している為、H27～H29の管路更新率については更新実績がない状況となっている。H30・R1年度は新設道路への配水本管布設が生じた為、③管路更新率が増加している。</t>
    <phoneticPr fontId="4"/>
  </si>
  <si>
    <t>各施設の老朽度や耐震性能を把握し更新計画を作成するため、基礎情報として耐震診断および台帳整備を行った。健全な経営を持続させる為に長期的な投資計画を立て、財源確保を精査し、経営の健全性・効率性を高めていく必要がある。</t>
    <phoneticPr fontId="4"/>
  </si>
  <si>
    <r>
      <rPr>
        <sz val="11"/>
        <color theme="1" tint="4.9989318521683403E-2"/>
        <rFont val="ＭＳ ゴシック"/>
        <family val="3"/>
        <charset val="128"/>
      </rPr>
      <t>①収益的収支比率は類似団体を上回っている状況にある。要因としてはH9～H15に実施された主要配水管の大規模改修工事に伴い修繕対応の減小および配水効率の向上によるものと考えられる。また、当村は原水に対して塩素消毒処理のみで基本的に自然流下での配水方式である為、他団体に比べ、施設の維持費や電気料等が抑えられ、給水原価が低く、収益的収支比率の高い理由となっている。
④当村では地方債残高の償還完了に伴う減少傾向が続いていたが、R2.6月からの水道料金減免事業（コロナ対策）により給水収益がR2年度決算分からさらに落ち込み、結果としてR2の比率の増に転じた原因となった。今後R3～5年度にかけて公営企業化に伴い起債の借り入れを予定している。</t>
    </r>
    <r>
      <rPr>
        <sz val="11"/>
        <color rgb="FF0070C0"/>
        <rFont val="ＭＳ ゴシック"/>
        <family val="3"/>
        <charset val="128"/>
      </rPr>
      <t xml:space="preserve">
</t>
    </r>
    <r>
      <rPr>
        <sz val="11"/>
        <color theme="1" tint="4.9989318521683403E-2"/>
        <rFont val="ＭＳ ゴシック"/>
        <family val="3"/>
        <charset val="128"/>
      </rPr>
      <t>⑤料金回収率については類似団体と比較して高い水準にあり、料金水準はおおむね適切であると考えられる。</t>
    </r>
    <r>
      <rPr>
        <sz val="11"/>
        <color rgb="FF0070C0"/>
        <rFont val="ＭＳ ゴシック"/>
        <family val="3"/>
        <charset val="128"/>
      </rPr>
      <t xml:space="preserve">
</t>
    </r>
    <r>
      <rPr>
        <sz val="11"/>
        <color theme="1" tint="4.9989318521683403E-2"/>
        <rFont val="ＭＳ ゴシック"/>
        <family val="3"/>
        <charset val="128"/>
      </rPr>
      <t>⑦施設利用率については各配水池系統毎の能力に余裕がある結果となっているが、非常時に応急給水の期待できない島の立地条件や地形条件に起因して施設に余裕を持たせる必要が生じている。今後、単独系統の施設を中心に連絡管等の整備を進め、更なる安定供給を目指したい。</t>
    </r>
    <r>
      <rPr>
        <sz val="11"/>
        <color rgb="FF0070C0"/>
        <rFont val="ＭＳ ゴシック"/>
        <family val="3"/>
        <charset val="128"/>
      </rPr>
      <t xml:space="preserve">
</t>
    </r>
    <r>
      <rPr>
        <sz val="11"/>
        <color theme="1" tint="4.9989318521683403E-2"/>
        <rFont val="ＭＳ ゴシック"/>
        <family val="3"/>
        <charset val="128"/>
      </rPr>
      <t xml:space="preserve">⑧有収率が令和元年度に大幅に低下している原因として、台風15・19号の被災により、家屋等の漏水が多数発生し、無収水量として損出したことが主な要因となっている。年度末までには主な漏水等の修繕が完了し、令和2年度の有収率は改善されたと考えられる。
</t>
    </r>
    <rPh sb="574" eb="576">
      <t>ネンド</t>
    </rPh>
    <rPh sb="576" eb="577">
      <t>マツ</t>
    </rPh>
    <rPh sb="581" eb="582">
      <t>オモ</t>
    </rPh>
    <rPh sb="583" eb="585">
      <t>ロウスイ</t>
    </rPh>
    <rPh sb="585" eb="586">
      <t>トウ</t>
    </rPh>
    <rPh sb="587" eb="589">
      <t>シュウゼン</t>
    </rPh>
    <rPh sb="590" eb="592">
      <t>カンリョウ</t>
    </rPh>
    <rPh sb="594" eb="596">
      <t>レイワ</t>
    </rPh>
    <rPh sb="597" eb="599">
      <t>ネンド</t>
    </rPh>
    <rPh sb="600" eb="603">
      <t>ユウシュウリツ</t>
    </rPh>
    <rPh sb="604" eb="606">
      <t>カイゼン</t>
    </rPh>
    <rPh sb="610" eb="61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</si>
</sst>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70C0"/>
      <name val="ＭＳ ゴシック"/>
      <family val="3"/>
      <charset val="128"/>
    </font>
    <font>
      <sz val="11"/>
      <color theme="1" tint="4.9989318521683403E-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0.15</c:v>
                </c:pt>
                <c:pt idx="3" formatCode="#,##0.00;&quot;△&quot;#,##0.00;&quot;-&quot;">
                  <c:v>0.28000000000000003</c:v>
                </c:pt>
                <c:pt idx="4">
                  <c:v>0</c:v>
                </c:pt>
              </c:numCache>
            </c:numRef>
          </c:val>
          <c:extLst>
            <c:ext xmlns:c16="http://schemas.microsoft.com/office/drawing/2014/chart" uri="{C3380CC4-5D6E-409C-BE32-E72D297353CC}">
              <c16:uniqueId val="{00000000-27BF-45AD-9B83-472FD652960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27BF-45AD-9B83-472FD652960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24.93</c:v>
                </c:pt>
                <c:pt idx="1">
                  <c:v>27.36</c:v>
                </c:pt>
                <c:pt idx="2">
                  <c:v>28.76</c:v>
                </c:pt>
                <c:pt idx="3">
                  <c:v>32.340000000000003</c:v>
                </c:pt>
                <c:pt idx="4">
                  <c:v>24.36</c:v>
                </c:pt>
              </c:numCache>
            </c:numRef>
          </c:val>
          <c:extLst>
            <c:ext xmlns:c16="http://schemas.microsoft.com/office/drawing/2014/chart" uri="{C3380CC4-5D6E-409C-BE32-E72D297353CC}">
              <c16:uniqueId val="{00000000-5CA2-4695-91C5-FE3893D043A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5CA2-4695-91C5-FE3893D043A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71.81</c:v>
                </c:pt>
                <c:pt idx="1">
                  <c:v>66.63</c:v>
                </c:pt>
                <c:pt idx="2">
                  <c:v>64</c:v>
                </c:pt>
                <c:pt idx="3">
                  <c:v>55.97</c:v>
                </c:pt>
                <c:pt idx="4">
                  <c:v>73.819999999999993</c:v>
                </c:pt>
              </c:numCache>
            </c:numRef>
          </c:val>
          <c:extLst>
            <c:ext xmlns:c16="http://schemas.microsoft.com/office/drawing/2014/chart" uri="{C3380CC4-5D6E-409C-BE32-E72D297353CC}">
              <c16:uniqueId val="{00000000-EE94-4E4F-A1B8-2B61CF148B9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EE94-4E4F-A1B8-2B61CF148B9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106.32</c:v>
                </c:pt>
                <c:pt idx="1">
                  <c:v>86.48</c:v>
                </c:pt>
                <c:pt idx="2">
                  <c:v>109.89</c:v>
                </c:pt>
                <c:pt idx="3">
                  <c:v>101.81</c:v>
                </c:pt>
                <c:pt idx="4">
                  <c:v>111.94</c:v>
                </c:pt>
              </c:numCache>
            </c:numRef>
          </c:val>
          <c:extLst>
            <c:ext xmlns:c16="http://schemas.microsoft.com/office/drawing/2014/chart" uri="{C3380CC4-5D6E-409C-BE32-E72D297353CC}">
              <c16:uniqueId val="{00000000-C121-4183-B269-C703E9365C3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C121-4183-B269-C703E9365C3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0B-477B-84D8-4DFB75DFC33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0B-477B-84D8-4DFB75DFC33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84-4840-ABBA-1DA877379D1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84-4840-ABBA-1DA877379D1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E-417A-90FC-5B41DE352DD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E-417A-90FC-5B41DE352DD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2E-4E44-A8C6-80AD8575756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2E-4E44-A8C6-80AD8575756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135.19999999999999</c:v>
                </c:pt>
                <c:pt idx="1">
                  <c:v>129.37</c:v>
                </c:pt>
                <c:pt idx="2">
                  <c:v>106.19</c:v>
                </c:pt>
                <c:pt idx="3">
                  <c:v>93.49</c:v>
                </c:pt>
                <c:pt idx="4">
                  <c:v>105.68</c:v>
                </c:pt>
              </c:numCache>
            </c:numRef>
          </c:val>
          <c:extLst>
            <c:ext xmlns:c16="http://schemas.microsoft.com/office/drawing/2014/chart" uri="{C3380CC4-5D6E-409C-BE32-E72D297353CC}">
              <c16:uniqueId val="{00000000-F734-4066-A3EB-E4CB0DD8E06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F734-4066-A3EB-E4CB0DD8E06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103.08</c:v>
                </c:pt>
                <c:pt idx="1">
                  <c:v>83.23</c:v>
                </c:pt>
                <c:pt idx="2">
                  <c:v>107.56</c:v>
                </c:pt>
                <c:pt idx="3">
                  <c:v>99.63</c:v>
                </c:pt>
                <c:pt idx="4">
                  <c:v>76.42</c:v>
                </c:pt>
              </c:numCache>
            </c:numRef>
          </c:val>
          <c:extLst>
            <c:ext xmlns:c16="http://schemas.microsoft.com/office/drawing/2014/chart" uri="{C3380CC4-5D6E-409C-BE32-E72D297353CC}">
              <c16:uniqueId val="{00000000-6019-41C0-80AC-96FA77F2734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6019-41C0-80AC-96FA77F2734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153.06</c:v>
                </c:pt>
                <c:pt idx="1">
                  <c:v>172.54</c:v>
                </c:pt>
                <c:pt idx="2">
                  <c:v>143.74</c:v>
                </c:pt>
                <c:pt idx="3">
                  <c:v>155.04</c:v>
                </c:pt>
                <c:pt idx="4">
                  <c:v>152.28</c:v>
                </c:pt>
              </c:numCache>
            </c:numRef>
          </c:val>
          <c:extLst>
            <c:ext xmlns:c16="http://schemas.microsoft.com/office/drawing/2014/chart" uri="{C3380CC4-5D6E-409C-BE32-E72D297353CC}">
              <c16:uniqueId val="{00000000-D18D-4EFA-A866-0037EE36813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D18D-4EFA-A866-0037EE36813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
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
データ!H6</f>
        <v>
東京都　神津島村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
1</v>
      </c>
      <c r="C7" s="46"/>
      <c r="D7" s="46"/>
      <c r="E7" s="46"/>
      <c r="F7" s="46"/>
      <c r="G7" s="46"/>
      <c r="H7" s="46"/>
      <c r="I7" s="46" t="s">
        <v>
2</v>
      </c>
      <c r="J7" s="46"/>
      <c r="K7" s="46"/>
      <c r="L7" s="46"/>
      <c r="M7" s="46"/>
      <c r="N7" s="46"/>
      <c r="O7" s="46"/>
      <c r="P7" s="46" t="s">
        <v>
3</v>
      </c>
      <c r="Q7" s="46"/>
      <c r="R7" s="46"/>
      <c r="S7" s="46"/>
      <c r="T7" s="46"/>
      <c r="U7" s="46"/>
      <c r="V7" s="46"/>
      <c r="W7" s="46" t="s">
        <v>
4</v>
      </c>
      <c r="X7" s="46"/>
      <c r="Y7" s="46"/>
      <c r="Z7" s="46"/>
      <c r="AA7" s="46"/>
      <c r="AB7" s="46"/>
      <c r="AC7" s="46"/>
      <c r="AD7" s="46" t="s">
        <v>
5</v>
      </c>
      <c r="AE7" s="46"/>
      <c r="AF7" s="46"/>
      <c r="AG7" s="46"/>
      <c r="AH7" s="46"/>
      <c r="AI7" s="46"/>
      <c r="AJ7" s="46"/>
      <c r="AK7" s="2"/>
      <c r="AL7" s="46" t="s">
        <v>
6</v>
      </c>
      <c r="AM7" s="46"/>
      <c r="AN7" s="46"/>
      <c r="AO7" s="46"/>
      <c r="AP7" s="46"/>
      <c r="AQ7" s="46"/>
      <c r="AR7" s="46"/>
      <c r="AS7" s="46"/>
      <c r="AT7" s="46" t="s">
        <v>
7</v>
      </c>
      <c r="AU7" s="46"/>
      <c r="AV7" s="46"/>
      <c r="AW7" s="46"/>
      <c r="AX7" s="46"/>
      <c r="AY7" s="46"/>
      <c r="AZ7" s="46"/>
      <c r="BA7" s="46"/>
      <c r="BB7" s="46" t="s">
        <v>
8</v>
      </c>
      <c r="BC7" s="46"/>
      <c r="BD7" s="46"/>
      <c r="BE7" s="46"/>
      <c r="BF7" s="46"/>
      <c r="BG7" s="46"/>
      <c r="BH7" s="46"/>
      <c r="BI7" s="46"/>
      <c r="BJ7" s="3"/>
      <c r="BK7" s="3"/>
      <c r="BL7" s="4" t="s">
        <v>
9</v>
      </c>
      <c r="BM7" s="5"/>
      <c r="BN7" s="5"/>
      <c r="BO7" s="5"/>
      <c r="BP7" s="5"/>
      <c r="BQ7" s="5"/>
      <c r="BR7" s="5"/>
      <c r="BS7" s="5"/>
      <c r="BT7" s="5"/>
      <c r="BU7" s="5"/>
      <c r="BV7" s="5"/>
      <c r="BW7" s="5"/>
      <c r="BX7" s="5"/>
      <c r="BY7" s="6"/>
    </row>
    <row r="8" spans="1:78" ht="18.75" customHeight="1" x14ac:dyDescent="0.15">
      <c r="A8" s="2"/>
      <c r="B8" s="50" t="str">
        <f>
データ!$I$6</f>
        <v>
法非適用</v>
      </c>
      <c r="C8" s="50"/>
      <c r="D8" s="50"/>
      <c r="E8" s="50"/>
      <c r="F8" s="50"/>
      <c r="G8" s="50"/>
      <c r="H8" s="50"/>
      <c r="I8" s="50" t="str">
        <f>
データ!$J$6</f>
        <v>
水道事業</v>
      </c>
      <c r="J8" s="50"/>
      <c r="K8" s="50"/>
      <c r="L8" s="50"/>
      <c r="M8" s="50"/>
      <c r="N8" s="50"/>
      <c r="O8" s="50"/>
      <c r="P8" s="50" t="str">
        <f>
データ!$K$6</f>
        <v>
簡易水道事業</v>
      </c>
      <c r="Q8" s="50"/>
      <c r="R8" s="50"/>
      <c r="S8" s="50"/>
      <c r="T8" s="50"/>
      <c r="U8" s="50"/>
      <c r="V8" s="50"/>
      <c r="W8" s="50" t="str">
        <f>
データ!$L$6</f>
        <v>
D4</v>
      </c>
      <c r="X8" s="50"/>
      <c r="Y8" s="50"/>
      <c r="Z8" s="50"/>
      <c r="AA8" s="50"/>
      <c r="AB8" s="50"/>
      <c r="AC8" s="50"/>
      <c r="AD8" s="50" t="str">
        <f>
データ!$M$6</f>
        <v>
非設置</v>
      </c>
      <c r="AE8" s="50"/>
      <c r="AF8" s="50"/>
      <c r="AG8" s="50"/>
      <c r="AH8" s="50"/>
      <c r="AI8" s="50"/>
      <c r="AJ8" s="50"/>
      <c r="AK8" s="2"/>
      <c r="AL8" s="51">
        <f>
データ!$R$6</f>
        <v>
1887</v>
      </c>
      <c r="AM8" s="51"/>
      <c r="AN8" s="51"/>
      <c r="AO8" s="51"/>
      <c r="AP8" s="51"/>
      <c r="AQ8" s="51"/>
      <c r="AR8" s="51"/>
      <c r="AS8" s="51"/>
      <c r="AT8" s="47">
        <f>
データ!$S$6</f>
        <v>
18.579999999999998</v>
      </c>
      <c r="AU8" s="47"/>
      <c r="AV8" s="47"/>
      <c r="AW8" s="47"/>
      <c r="AX8" s="47"/>
      <c r="AY8" s="47"/>
      <c r="AZ8" s="47"/>
      <c r="BA8" s="47"/>
      <c r="BB8" s="47">
        <f>
データ!$T$6</f>
        <v>
101.56</v>
      </c>
      <c r="BC8" s="47"/>
      <c r="BD8" s="47"/>
      <c r="BE8" s="47"/>
      <c r="BF8" s="47"/>
      <c r="BG8" s="47"/>
      <c r="BH8" s="47"/>
      <c r="BI8" s="47"/>
      <c r="BJ8" s="3"/>
      <c r="BK8" s="3"/>
      <c r="BL8" s="48" t="s">
        <v>
10</v>
      </c>
      <c r="BM8" s="49"/>
      <c r="BN8" s="7" t="s">
        <v>
11</v>
      </c>
      <c r="BO8" s="8"/>
      <c r="BP8" s="8"/>
      <c r="BQ8" s="8"/>
      <c r="BR8" s="8"/>
      <c r="BS8" s="8"/>
      <c r="BT8" s="8"/>
      <c r="BU8" s="8"/>
      <c r="BV8" s="8"/>
      <c r="BW8" s="8"/>
      <c r="BX8" s="8"/>
      <c r="BY8" s="9"/>
    </row>
    <row r="9" spans="1:78" ht="18.75" customHeight="1" x14ac:dyDescent="0.15">
      <c r="A9" s="2"/>
      <c r="B9" s="46" t="s">
        <v>
12</v>
      </c>
      <c r="C9" s="46"/>
      <c r="D9" s="46"/>
      <c r="E9" s="46"/>
      <c r="F9" s="46"/>
      <c r="G9" s="46"/>
      <c r="H9" s="46"/>
      <c r="I9" s="46" t="s">
        <v>
13</v>
      </c>
      <c r="J9" s="46"/>
      <c r="K9" s="46"/>
      <c r="L9" s="46"/>
      <c r="M9" s="46"/>
      <c r="N9" s="46"/>
      <c r="O9" s="46"/>
      <c r="P9" s="46" t="s">
        <v>
14</v>
      </c>
      <c r="Q9" s="46"/>
      <c r="R9" s="46"/>
      <c r="S9" s="46"/>
      <c r="T9" s="46"/>
      <c r="U9" s="46"/>
      <c r="V9" s="46"/>
      <c r="W9" s="46" t="s">
        <v>
15</v>
      </c>
      <c r="X9" s="46"/>
      <c r="Y9" s="46"/>
      <c r="Z9" s="46"/>
      <c r="AA9" s="46"/>
      <c r="AB9" s="46"/>
      <c r="AC9" s="46"/>
      <c r="AD9" s="2"/>
      <c r="AE9" s="2"/>
      <c r="AF9" s="2"/>
      <c r="AG9" s="2"/>
      <c r="AH9" s="3"/>
      <c r="AI9" s="2"/>
      <c r="AJ9" s="2"/>
      <c r="AK9" s="2"/>
      <c r="AL9" s="46" t="s">
        <v>
16</v>
      </c>
      <c r="AM9" s="46"/>
      <c r="AN9" s="46"/>
      <c r="AO9" s="46"/>
      <c r="AP9" s="46"/>
      <c r="AQ9" s="46"/>
      <c r="AR9" s="46"/>
      <c r="AS9" s="46"/>
      <c r="AT9" s="46" t="s">
        <v>
17</v>
      </c>
      <c r="AU9" s="46"/>
      <c r="AV9" s="46"/>
      <c r="AW9" s="46"/>
      <c r="AX9" s="46"/>
      <c r="AY9" s="46"/>
      <c r="AZ9" s="46"/>
      <c r="BA9" s="46"/>
      <c r="BB9" s="46" t="s">
        <v>
18</v>
      </c>
      <c r="BC9" s="46"/>
      <c r="BD9" s="46"/>
      <c r="BE9" s="46"/>
      <c r="BF9" s="46"/>
      <c r="BG9" s="46"/>
      <c r="BH9" s="46"/>
      <c r="BI9" s="46"/>
      <c r="BJ9" s="3"/>
      <c r="BK9" s="3"/>
      <c r="BL9" s="52" t="s">
        <v>
19</v>
      </c>
      <c r="BM9" s="53"/>
      <c r="BN9" s="10" t="s">
        <v>
20</v>
      </c>
      <c r="BO9" s="11"/>
      <c r="BP9" s="11"/>
      <c r="BQ9" s="11"/>
      <c r="BR9" s="11"/>
      <c r="BS9" s="11"/>
      <c r="BT9" s="11"/>
      <c r="BU9" s="11"/>
      <c r="BV9" s="11"/>
      <c r="BW9" s="11"/>
      <c r="BX9" s="11"/>
      <c r="BY9" s="12"/>
    </row>
    <row r="10" spans="1:78" ht="18.75" customHeight="1" x14ac:dyDescent="0.15">
      <c r="A10" s="2"/>
      <c r="B10" s="47" t="str">
        <f>
データ!$N$6</f>
        <v>
-</v>
      </c>
      <c r="C10" s="47"/>
      <c r="D10" s="47"/>
      <c r="E10" s="47"/>
      <c r="F10" s="47"/>
      <c r="G10" s="47"/>
      <c r="H10" s="47"/>
      <c r="I10" s="47" t="str">
        <f>
データ!$O$6</f>
        <v>
該当数値なし</v>
      </c>
      <c r="J10" s="47"/>
      <c r="K10" s="47"/>
      <c r="L10" s="47"/>
      <c r="M10" s="47"/>
      <c r="N10" s="47"/>
      <c r="O10" s="47"/>
      <c r="P10" s="47">
        <f>
データ!$P$6</f>
        <v>
99.84</v>
      </c>
      <c r="Q10" s="47"/>
      <c r="R10" s="47"/>
      <c r="S10" s="47"/>
      <c r="T10" s="47"/>
      <c r="U10" s="47"/>
      <c r="V10" s="47"/>
      <c r="W10" s="51">
        <f>
データ!$Q$6</f>
        <v>
2530</v>
      </c>
      <c r="X10" s="51"/>
      <c r="Y10" s="51"/>
      <c r="Z10" s="51"/>
      <c r="AA10" s="51"/>
      <c r="AB10" s="51"/>
      <c r="AC10" s="51"/>
      <c r="AD10" s="2"/>
      <c r="AE10" s="2"/>
      <c r="AF10" s="2"/>
      <c r="AG10" s="2"/>
      <c r="AH10" s="2"/>
      <c r="AI10" s="2"/>
      <c r="AJ10" s="2"/>
      <c r="AK10" s="2"/>
      <c r="AL10" s="51">
        <f>
データ!$U$6</f>
        <v>
1876</v>
      </c>
      <c r="AM10" s="51"/>
      <c r="AN10" s="51"/>
      <c r="AO10" s="51"/>
      <c r="AP10" s="51"/>
      <c r="AQ10" s="51"/>
      <c r="AR10" s="51"/>
      <c r="AS10" s="51"/>
      <c r="AT10" s="47">
        <f>
データ!$V$6</f>
        <v>
1</v>
      </c>
      <c r="AU10" s="47"/>
      <c r="AV10" s="47"/>
      <c r="AW10" s="47"/>
      <c r="AX10" s="47"/>
      <c r="AY10" s="47"/>
      <c r="AZ10" s="47"/>
      <c r="BA10" s="47"/>
      <c r="BB10" s="47">
        <f>
データ!$W$6</f>
        <v>
1876</v>
      </c>
      <c r="BC10" s="47"/>
      <c r="BD10" s="47"/>
      <c r="BE10" s="47"/>
      <c r="BF10" s="47"/>
      <c r="BG10" s="47"/>
      <c r="BH10" s="47"/>
      <c r="BI10" s="47"/>
      <c r="BJ10" s="2"/>
      <c r="BK10" s="2"/>
      <c r="BL10" s="54" t="s">
        <v>
21</v>
      </c>
      <c r="BM10" s="55"/>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
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
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
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
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
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
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
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
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
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【78.36】</v>
      </c>
      <c r="F85" s="27" t="s">
        <v>
41</v>
      </c>
      <c r="G85" s="27" t="s">
        <v>
41</v>
      </c>
      <c r="H85" s="27" t="str">
        <f>
データ!BO6</f>
        <v>
【949.15】</v>
      </c>
      <c r="I85" s="27" t="str">
        <f>
データ!BZ6</f>
        <v>
【55.87】</v>
      </c>
      <c r="J85" s="27" t="str">
        <f>
データ!CK6</f>
        <v>
【288.19】</v>
      </c>
      <c r="K85" s="27" t="str">
        <f>
データ!CV6</f>
        <v>
【56.31】</v>
      </c>
      <c r="L85" s="27" t="str">
        <f>
データ!DG6</f>
        <v>
【71.88】</v>
      </c>
      <c r="M85" s="27" t="s">
        <v>
42</v>
      </c>
      <c r="N85" s="27" t="s">
        <v>
42</v>
      </c>
      <c r="O85" s="27" t="str">
        <f>
データ!EN6</f>
        <v>
【0.80】</v>
      </c>
    </row>
  </sheetData>
  <sheetProtection algorithmName="SHA-512" hashValue="9eb9HZ8w026pXIoPZzQo0rBjutlZV/2LsrOu0u4AUXopHgrbx5NnwcIPE0GyFWJoAw4jkl+GweyOx0xz3jmBvg==" saltValue="9vLjopbJIlZ9gjnZcUHNk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45</v>
      </c>
      <c r="B3" s="30" t="s">
        <v>
46</v>
      </c>
      <c r="C3" s="30" t="s">
        <v>
47</v>
      </c>
      <c r="D3" s="30" t="s">
        <v>
48</v>
      </c>
      <c r="E3" s="30" t="s">
        <v>
49</v>
      </c>
      <c r="F3" s="30" t="s">
        <v>
50</v>
      </c>
      <c r="G3" s="30" t="s">
        <v>
51</v>
      </c>
      <c r="H3" s="78" t="s">
        <v>
52</v>
      </c>
      <c r="I3" s="79"/>
      <c r="J3" s="79"/>
      <c r="K3" s="79"/>
      <c r="L3" s="79"/>
      <c r="M3" s="79"/>
      <c r="N3" s="79"/>
      <c r="O3" s="79"/>
      <c r="P3" s="79"/>
      <c r="Q3" s="79"/>
      <c r="R3" s="79"/>
      <c r="S3" s="79"/>
      <c r="T3" s="79"/>
      <c r="U3" s="79"/>
      <c r="V3" s="79"/>
      <c r="W3" s="80"/>
      <c r="X3" s="84" t="s">
        <v>
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
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
55</v>
      </c>
      <c r="B4" s="31"/>
      <c r="C4" s="31"/>
      <c r="D4" s="31"/>
      <c r="E4" s="31"/>
      <c r="F4" s="31"/>
      <c r="G4" s="31"/>
      <c r="H4" s="81"/>
      <c r="I4" s="82"/>
      <c r="J4" s="82"/>
      <c r="K4" s="82"/>
      <c r="L4" s="82"/>
      <c r="M4" s="82"/>
      <c r="N4" s="82"/>
      <c r="O4" s="82"/>
      <c r="P4" s="82"/>
      <c r="Q4" s="82"/>
      <c r="R4" s="82"/>
      <c r="S4" s="82"/>
      <c r="T4" s="82"/>
      <c r="U4" s="82"/>
      <c r="V4" s="82"/>
      <c r="W4" s="83"/>
      <c r="X4" s="77" t="s">
        <v>
56</v>
      </c>
      <c r="Y4" s="77"/>
      <c r="Z4" s="77"/>
      <c r="AA4" s="77"/>
      <c r="AB4" s="77"/>
      <c r="AC4" s="77"/>
      <c r="AD4" s="77"/>
      <c r="AE4" s="77"/>
      <c r="AF4" s="77"/>
      <c r="AG4" s="77"/>
      <c r="AH4" s="77"/>
      <c r="AI4" s="77" t="s">
        <v>
57</v>
      </c>
      <c r="AJ4" s="77"/>
      <c r="AK4" s="77"/>
      <c r="AL4" s="77"/>
      <c r="AM4" s="77"/>
      <c r="AN4" s="77"/>
      <c r="AO4" s="77"/>
      <c r="AP4" s="77"/>
      <c r="AQ4" s="77"/>
      <c r="AR4" s="77"/>
      <c r="AS4" s="77"/>
      <c r="AT4" s="77" t="s">
        <v>
58</v>
      </c>
      <c r="AU4" s="77"/>
      <c r="AV4" s="77"/>
      <c r="AW4" s="77"/>
      <c r="AX4" s="77"/>
      <c r="AY4" s="77"/>
      <c r="AZ4" s="77"/>
      <c r="BA4" s="77"/>
      <c r="BB4" s="77"/>
      <c r="BC4" s="77"/>
      <c r="BD4" s="77"/>
      <c r="BE4" s="77" t="s">
        <v>
59</v>
      </c>
      <c r="BF4" s="77"/>
      <c r="BG4" s="77"/>
      <c r="BH4" s="77"/>
      <c r="BI4" s="77"/>
      <c r="BJ4" s="77"/>
      <c r="BK4" s="77"/>
      <c r="BL4" s="77"/>
      <c r="BM4" s="77"/>
      <c r="BN4" s="77"/>
      <c r="BO4" s="77"/>
      <c r="BP4" s="77" t="s">
        <v>
60</v>
      </c>
      <c r="BQ4" s="77"/>
      <c r="BR4" s="77"/>
      <c r="BS4" s="77"/>
      <c r="BT4" s="77"/>
      <c r="BU4" s="77"/>
      <c r="BV4" s="77"/>
      <c r="BW4" s="77"/>
      <c r="BX4" s="77"/>
      <c r="BY4" s="77"/>
      <c r="BZ4" s="77"/>
      <c r="CA4" s="77" t="s">
        <v>
61</v>
      </c>
      <c r="CB4" s="77"/>
      <c r="CC4" s="77"/>
      <c r="CD4" s="77"/>
      <c r="CE4" s="77"/>
      <c r="CF4" s="77"/>
      <c r="CG4" s="77"/>
      <c r="CH4" s="77"/>
      <c r="CI4" s="77"/>
      <c r="CJ4" s="77"/>
      <c r="CK4" s="77"/>
      <c r="CL4" s="77" t="s">
        <v>
62</v>
      </c>
      <c r="CM4" s="77"/>
      <c r="CN4" s="77"/>
      <c r="CO4" s="77"/>
      <c r="CP4" s="77"/>
      <c r="CQ4" s="77"/>
      <c r="CR4" s="77"/>
      <c r="CS4" s="77"/>
      <c r="CT4" s="77"/>
      <c r="CU4" s="77"/>
      <c r="CV4" s="77"/>
      <c r="CW4" s="77" t="s">
        <v>
63</v>
      </c>
      <c r="CX4" s="77"/>
      <c r="CY4" s="77"/>
      <c r="CZ4" s="77"/>
      <c r="DA4" s="77"/>
      <c r="DB4" s="77"/>
      <c r="DC4" s="77"/>
      <c r="DD4" s="77"/>
      <c r="DE4" s="77"/>
      <c r="DF4" s="77"/>
      <c r="DG4" s="77"/>
      <c r="DH4" s="77" t="s">
        <v>
64</v>
      </c>
      <c r="DI4" s="77"/>
      <c r="DJ4" s="77"/>
      <c r="DK4" s="77"/>
      <c r="DL4" s="77"/>
      <c r="DM4" s="77"/>
      <c r="DN4" s="77"/>
      <c r="DO4" s="77"/>
      <c r="DP4" s="77"/>
      <c r="DQ4" s="77"/>
      <c r="DR4" s="77"/>
      <c r="DS4" s="77" t="s">
        <v>
65</v>
      </c>
      <c r="DT4" s="77"/>
      <c r="DU4" s="77"/>
      <c r="DV4" s="77"/>
      <c r="DW4" s="77"/>
      <c r="DX4" s="77"/>
      <c r="DY4" s="77"/>
      <c r="DZ4" s="77"/>
      <c r="EA4" s="77"/>
      <c r="EB4" s="77"/>
      <c r="EC4" s="77"/>
      <c r="ED4" s="77" t="s">
        <v>
66</v>
      </c>
      <c r="EE4" s="77"/>
      <c r="EF4" s="77"/>
      <c r="EG4" s="77"/>
      <c r="EH4" s="77"/>
      <c r="EI4" s="77"/>
      <c r="EJ4" s="77"/>
      <c r="EK4" s="77"/>
      <c r="EL4" s="77"/>
      <c r="EM4" s="77"/>
      <c r="EN4" s="77"/>
    </row>
    <row r="5" spans="1:144" x14ac:dyDescent="0.15">
      <c r="A5" s="29" t="s">
        <v>
67</v>
      </c>
      <c r="B5" s="32"/>
      <c r="C5" s="32"/>
      <c r="D5" s="32"/>
      <c r="E5" s="32"/>
      <c r="F5" s="32"/>
      <c r="G5" s="32"/>
      <c r="H5" s="33" t="s">
        <v>
68</v>
      </c>
      <c r="I5" s="33" t="s">
        <v>
69</v>
      </c>
      <c r="J5" s="33" t="s">
        <v>
70</v>
      </c>
      <c r="K5" s="33" t="s">
        <v>
71</v>
      </c>
      <c r="L5" s="33" t="s">
        <v>
72</v>
      </c>
      <c r="M5" s="33" t="s">
        <v>
73</v>
      </c>
      <c r="N5" s="33" t="s">
        <v>
74</v>
      </c>
      <c r="O5" s="33" t="s">
        <v>
75</v>
      </c>
      <c r="P5" s="33" t="s">
        <v>
76</v>
      </c>
      <c r="Q5" s="33" t="s">
        <v>
77</v>
      </c>
      <c r="R5" s="33" t="s">
        <v>
78</v>
      </c>
      <c r="S5" s="33" t="s">
        <v>
79</v>
      </c>
      <c r="T5" s="33" t="s">
        <v>
80</v>
      </c>
      <c r="U5" s="33" t="s">
        <v>
81</v>
      </c>
      <c r="V5" s="33" t="s">
        <v>
82</v>
      </c>
      <c r="W5" s="33" t="s">
        <v>
83</v>
      </c>
      <c r="X5" s="33" t="s">
        <v>
84</v>
      </c>
      <c r="Y5" s="33" t="s">
        <v>
85</v>
      </c>
      <c r="Z5" s="33" t="s">
        <v>
86</v>
      </c>
      <c r="AA5" s="33" t="s">
        <v>
87</v>
      </c>
      <c r="AB5" s="33" t="s">
        <v>
88</v>
      </c>
      <c r="AC5" s="33" t="s">
        <v>
89</v>
      </c>
      <c r="AD5" s="33" t="s">
        <v>
90</v>
      </c>
      <c r="AE5" s="33" t="s">
        <v>
91</v>
      </c>
      <c r="AF5" s="33" t="s">
        <v>
92</v>
      </c>
      <c r="AG5" s="33" t="s">
        <v>
93</v>
      </c>
      <c r="AH5" s="33" t="s">
        <v>
29</v>
      </c>
      <c r="AI5" s="33" t="s">
        <v>
84</v>
      </c>
      <c r="AJ5" s="33" t="s">
        <v>
85</v>
      </c>
      <c r="AK5" s="33" t="s">
        <v>
86</v>
      </c>
      <c r="AL5" s="33" t="s">
        <v>
87</v>
      </c>
      <c r="AM5" s="33" t="s">
        <v>
88</v>
      </c>
      <c r="AN5" s="33" t="s">
        <v>
89</v>
      </c>
      <c r="AO5" s="33" t="s">
        <v>
90</v>
      </c>
      <c r="AP5" s="33" t="s">
        <v>
91</v>
      </c>
      <c r="AQ5" s="33" t="s">
        <v>
92</v>
      </c>
      <c r="AR5" s="33" t="s">
        <v>
93</v>
      </c>
      <c r="AS5" s="33" t="s">
        <v>
94</v>
      </c>
      <c r="AT5" s="33" t="s">
        <v>
84</v>
      </c>
      <c r="AU5" s="33" t="s">
        <v>
85</v>
      </c>
      <c r="AV5" s="33" t="s">
        <v>
86</v>
      </c>
      <c r="AW5" s="33" t="s">
        <v>
87</v>
      </c>
      <c r="AX5" s="33" t="s">
        <v>
88</v>
      </c>
      <c r="AY5" s="33" t="s">
        <v>
89</v>
      </c>
      <c r="AZ5" s="33" t="s">
        <v>
90</v>
      </c>
      <c r="BA5" s="33" t="s">
        <v>
91</v>
      </c>
      <c r="BB5" s="33" t="s">
        <v>
92</v>
      </c>
      <c r="BC5" s="33" t="s">
        <v>
93</v>
      </c>
      <c r="BD5" s="33" t="s">
        <v>
94</v>
      </c>
      <c r="BE5" s="33" t="s">
        <v>
84</v>
      </c>
      <c r="BF5" s="33" t="s">
        <v>
85</v>
      </c>
      <c r="BG5" s="33" t="s">
        <v>
86</v>
      </c>
      <c r="BH5" s="33" t="s">
        <v>
87</v>
      </c>
      <c r="BI5" s="33" t="s">
        <v>
88</v>
      </c>
      <c r="BJ5" s="33" t="s">
        <v>
89</v>
      </c>
      <c r="BK5" s="33" t="s">
        <v>
90</v>
      </c>
      <c r="BL5" s="33" t="s">
        <v>
91</v>
      </c>
      <c r="BM5" s="33" t="s">
        <v>
92</v>
      </c>
      <c r="BN5" s="33" t="s">
        <v>
93</v>
      </c>
      <c r="BO5" s="33" t="s">
        <v>
94</v>
      </c>
      <c r="BP5" s="33" t="s">
        <v>
84</v>
      </c>
      <c r="BQ5" s="33" t="s">
        <v>
85</v>
      </c>
      <c r="BR5" s="33" t="s">
        <v>
86</v>
      </c>
      <c r="BS5" s="33" t="s">
        <v>
87</v>
      </c>
      <c r="BT5" s="33" t="s">
        <v>
88</v>
      </c>
      <c r="BU5" s="33" t="s">
        <v>
89</v>
      </c>
      <c r="BV5" s="33" t="s">
        <v>
90</v>
      </c>
      <c r="BW5" s="33" t="s">
        <v>
91</v>
      </c>
      <c r="BX5" s="33" t="s">
        <v>
92</v>
      </c>
      <c r="BY5" s="33" t="s">
        <v>
93</v>
      </c>
      <c r="BZ5" s="33" t="s">
        <v>
94</v>
      </c>
      <c r="CA5" s="33" t="s">
        <v>
84</v>
      </c>
      <c r="CB5" s="33" t="s">
        <v>
85</v>
      </c>
      <c r="CC5" s="33" t="s">
        <v>
86</v>
      </c>
      <c r="CD5" s="33" t="s">
        <v>
87</v>
      </c>
      <c r="CE5" s="33" t="s">
        <v>
88</v>
      </c>
      <c r="CF5" s="33" t="s">
        <v>
89</v>
      </c>
      <c r="CG5" s="33" t="s">
        <v>
90</v>
      </c>
      <c r="CH5" s="33" t="s">
        <v>
91</v>
      </c>
      <c r="CI5" s="33" t="s">
        <v>
92</v>
      </c>
      <c r="CJ5" s="33" t="s">
        <v>
93</v>
      </c>
      <c r="CK5" s="33" t="s">
        <v>
94</v>
      </c>
      <c r="CL5" s="33" t="s">
        <v>
84</v>
      </c>
      <c r="CM5" s="33" t="s">
        <v>
85</v>
      </c>
      <c r="CN5" s="33" t="s">
        <v>
86</v>
      </c>
      <c r="CO5" s="33" t="s">
        <v>
87</v>
      </c>
      <c r="CP5" s="33" t="s">
        <v>
88</v>
      </c>
      <c r="CQ5" s="33" t="s">
        <v>
89</v>
      </c>
      <c r="CR5" s="33" t="s">
        <v>
90</v>
      </c>
      <c r="CS5" s="33" t="s">
        <v>
91</v>
      </c>
      <c r="CT5" s="33" t="s">
        <v>
92</v>
      </c>
      <c r="CU5" s="33" t="s">
        <v>
93</v>
      </c>
      <c r="CV5" s="33" t="s">
        <v>
94</v>
      </c>
      <c r="CW5" s="33" t="s">
        <v>
84</v>
      </c>
      <c r="CX5" s="33" t="s">
        <v>
85</v>
      </c>
      <c r="CY5" s="33" t="s">
        <v>
86</v>
      </c>
      <c r="CZ5" s="33" t="s">
        <v>
87</v>
      </c>
      <c r="DA5" s="33" t="s">
        <v>
88</v>
      </c>
      <c r="DB5" s="33" t="s">
        <v>
89</v>
      </c>
      <c r="DC5" s="33" t="s">
        <v>
90</v>
      </c>
      <c r="DD5" s="33" t="s">
        <v>
91</v>
      </c>
      <c r="DE5" s="33" t="s">
        <v>
92</v>
      </c>
      <c r="DF5" s="33" t="s">
        <v>
93</v>
      </c>
      <c r="DG5" s="33" t="s">
        <v>
94</v>
      </c>
      <c r="DH5" s="33" t="s">
        <v>
84</v>
      </c>
      <c r="DI5" s="33" t="s">
        <v>
85</v>
      </c>
      <c r="DJ5" s="33" t="s">
        <v>
86</v>
      </c>
      <c r="DK5" s="33" t="s">
        <v>
87</v>
      </c>
      <c r="DL5" s="33" t="s">
        <v>
88</v>
      </c>
      <c r="DM5" s="33" t="s">
        <v>
89</v>
      </c>
      <c r="DN5" s="33" t="s">
        <v>
90</v>
      </c>
      <c r="DO5" s="33" t="s">
        <v>
91</v>
      </c>
      <c r="DP5" s="33" t="s">
        <v>
92</v>
      </c>
      <c r="DQ5" s="33" t="s">
        <v>
93</v>
      </c>
      <c r="DR5" s="33" t="s">
        <v>
94</v>
      </c>
      <c r="DS5" s="33" t="s">
        <v>
84</v>
      </c>
      <c r="DT5" s="33" t="s">
        <v>
85</v>
      </c>
      <c r="DU5" s="33" t="s">
        <v>
86</v>
      </c>
      <c r="DV5" s="33" t="s">
        <v>
87</v>
      </c>
      <c r="DW5" s="33" t="s">
        <v>
88</v>
      </c>
      <c r="DX5" s="33" t="s">
        <v>
89</v>
      </c>
      <c r="DY5" s="33" t="s">
        <v>
90</v>
      </c>
      <c r="DZ5" s="33" t="s">
        <v>
91</v>
      </c>
      <c r="EA5" s="33" t="s">
        <v>
92</v>
      </c>
      <c r="EB5" s="33" t="s">
        <v>
93</v>
      </c>
      <c r="EC5" s="33" t="s">
        <v>
94</v>
      </c>
      <c r="ED5" s="33" t="s">
        <v>
84</v>
      </c>
      <c r="EE5" s="33" t="s">
        <v>
85</v>
      </c>
      <c r="EF5" s="33" t="s">
        <v>
86</v>
      </c>
      <c r="EG5" s="33" t="s">
        <v>
87</v>
      </c>
      <c r="EH5" s="33" t="s">
        <v>
88</v>
      </c>
      <c r="EI5" s="33" t="s">
        <v>
89</v>
      </c>
      <c r="EJ5" s="33" t="s">
        <v>
90</v>
      </c>
      <c r="EK5" s="33" t="s">
        <v>
91</v>
      </c>
      <c r="EL5" s="33" t="s">
        <v>
92</v>
      </c>
      <c r="EM5" s="33" t="s">
        <v>
93</v>
      </c>
      <c r="EN5" s="33" t="s">
        <v>
94</v>
      </c>
    </row>
    <row r="6" spans="1:144" s="37" customFormat="1" x14ac:dyDescent="0.15">
      <c r="A6" s="29" t="s">
        <v>
95</v>
      </c>
      <c r="B6" s="34">
        <f>
B7</f>
        <v>
2020</v>
      </c>
      <c r="C6" s="34">
        <f t="shared" ref="C6:W6" si="3">
C7</f>
        <v>
133647</v>
      </c>
      <c r="D6" s="34">
        <f t="shared" si="3"/>
        <v>
47</v>
      </c>
      <c r="E6" s="34">
        <f t="shared" si="3"/>
        <v>
1</v>
      </c>
      <c r="F6" s="34">
        <f t="shared" si="3"/>
        <v>
0</v>
      </c>
      <c r="G6" s="34">
        <f t="shared" si="3"/>
        <v>
0</v>
      </c>
      <c r="H6" s="34" t="str">
        <f t="shared" si="3"/>
        <v>
東京都　神津島村</v>
      </c>
      <c r="I6" s="34" t="str">
        <f t="shared" si="3"/>
        <v>
法非適用</v>
      </c>
      <c r="J6" s="34" t="str">
        <f t="shared" si="3"/>
        <v>
水道事業</v>
      </c>
      <c r="K6" s="34" t="str">
        <f t="shared" si="3"/>
        <v>
簡易水道事業</v>
      </c>
      <c r="L6" s="34" t="str">
        <f t="shared" si="3"/>
        <v>
D4</v>
      </c>
      <c r="M6" s="34" t="str">
        <f t="shared" si="3"/>
        <v>
非設置</v>
      </c>
      <c r="N6" s="35" t="str">
        <f t="shared" si="3"/>
        <v>
-</v>
      </c>
      <c r="O6" s="35" t="str">
        <f t="shared" si="3"/>
        <v>
該当数値なし</v>
      </c>
      <c r="P6" s="35">
        <f t="shared" si="3"/>
        <v>
99.84</v>
      </c>
      <c r="Q6" s="35">
        <f t="shared" si="3"/>
        <v>
2530</v>
      </c>
      <c r="R6" s="35">
        <f t="shared" si="3"/>
        <v>
1887</v>
      </c>
      <c r="S6" s="35">
        <f t="shared" si="3"/>
        <v>
18.579999999999998</v>
      </c>
      <c r="T6" s="35">
        <f t="shared" si="3"/>
        <v>
101.56</v>
      </c>
      <c r="U6" s="35">
        <f t="shared" si="3"/>
        <v>
1876</v>
      </c>
      <c r="V6" s="35">
        <f t="shared" si="3"/>
        <v>
1</v>
      </c>
      <c r="W6" s="35">
        <f t="shared" si="3"/>
        <v>
1876</v>
      </c>
      <c r="X6" s="36">
        <f>
IF(X7="",NA(),X7)</f>
        <v>
106.32</v>
      </c>
      <c r="Y6" s="36">
        <f t="shared" ref="Y6:AG6" si="4">
IF(Y7="",NA(),Y7)</f>
        <v>
86.48</v>
      </c>
      <c r="Z6" s="36">
        <f t="shared" si="4"/>
        <v>
109.89</v>
      </c>
      <c r="AA6" s="36">
        <f t="shared" si="4"/>
        <v>
101.81</v>
      </c>
      <c r="AB6" s="36">
        <f t="shared" si="4"/>
        <v>
111.94</v>
      </c>
      <c r="AC6" s="36">
        <f t="shared" si="4"/>
        <v>
72.11</v>
      </c>
      <c r="AD6" s="36">
        <f t="shared" si="4"/>
        <v>
74.05</v>
      </c>
      <c r="AE6" s="36">
        <f t="shared" si="4"/>
        <v>
73.25</v>
      </c>
      <c r="AF6" s="36">
        <f t="shared" si="4"/>
        <v>
75.06</v>
      </c>
      <c r="AG6" s="36">
        <f t="shared" si="4"/>
        <v>
73.22</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135.19999999999999</v>
      </c>
      <c r="BF6" s="36">
        <f t="shared" ref="BF6:BN6" si="7">
IF(BF7="",NA(),BF7)</f>
        <v>
129.37</v>
      </c>
      <c r="BG6" s="36">
        <f t="shared" si="7"/>
        <v>
106.19</v>
      </c>
      <c r="BH6" s="36">
        <f t="shared" si="7"/>
        <v>
93.49</v>
      </c>
      <c r="BI6" s="36">
        <f t="shared" si="7"/>
        <v>
105.68</v>
      </c>
      <c r="BJ6" s="36">
        <f t="shared" si="7"/>
        <v>
1595.62</v>
      </c>
      <c r="BK6" s="36">
        <f t="shared" si="7"/>
        <v>
1302.33</v>
      </c>
      <c r="BL6" s="36">
        <f t="shared" si="7"/>
        <v>
1274.21</v>
      </c>
      <c r="BM6" s="36">
        <f t="shared" si="7"/>
        <v>
1183.92</v>
      </c>
      <c r="BN6" s="36">
        <f t="shared" si="7"/>
        <v>
1128.72</v>
      </c>
      <c r="BO6" s="35" t="str">
        <f>
IF(BO7="","",IF(BO7="-","【-】","【"&amp;SUBSTITUTE(TEXT(BO7,"#,##0.00"),"-","△")&amp;"】"))</f>
        <v>
【949.15】</v>
      </c>
      <c r="BP6" s="36">
        <f>
IF(BP7="",NA(),BP7)</f>
        <v>
103.08</v>
      </c>
      <c r="BQ6" s="36">
        <f t="shared" ref="BQ6:BY6" si="8">
IF(BQ7="",NA(),BQ7)</f>
        <v>
83.23</v>
      </c>
      <c r="BR6" s="36">
        <f t="shared" si="8"/>
        <v>
107.56</v>
      </c>
      <c r="BS6" s="36">
        <f t="shared" si="8"/>
        <v>
99.63</v>
      </c>
      <c r="BT6" s="36">
        <f t="shared" si="8"/>
        <v>
76.42</v>
      </c>
      <c r="BU6" s="36">
        <f t="shared" si="8"/>
        <v>
37.92</v>
      </c>
      <c r="BV6" s="36">
        <f t="shared" si="8"/>
        <v>
40.89</v>
      </c>
      <c r="BW6" s="36">
        <f t="shared" si="8"/>
        <v>
41.25</v>
      </c>
      <c r="BX6" s="36">
        <f t="shared" si="8"/>
        <v>
42.5</v>
      </c>
      <c r="BY6" s="36">
        <f t="shared" si="8"/>
        <v>
41.84</v>
      </c>
      <c r="BZ6" s="35" t="str">
        <f>
IF(BZ7="","",IF(BZ7="-","【-】","【"&amp;SUBSTITUTE(TEXT(BZ7,"#,##0.00"),"-","△")&amp;"】"))</f>
        <v>
【55.87】</v>
      </c>
      <c r="CA6" s="36">
        <f>
IF(CA7="",NA(),CA7)</f>
        <v>
153.06</v>
      </c>
      <c r="CB6" s="36">
        <f t="shared" ref="CB6:CJ6" si="9">
IF(CB7="",NA(),CB7)</f>
        <v>
172.54</v>
      </c>
      <c r="CC6" s="36">
        <f t="shared" si="9"/>
        <v>
143.74</v>
      </c>
      <c r="CD6" s="36">
        <f t="shared" si="9"/>
        <v>
155.04</v>
      </c>
      <c r="CE6" s="36">
        <f t="shared" si="9"/>
        <v>
152.28</v>
      </c>
      <c r="CF6" s="36">
        <f t="shared" si="9"/>
        <v>
423.18</v>
      </c>
      <c r="CG6" s="36">
        <f t="shared" si="9"/>
        <v>
383.2</v>
      </c>
      <c r="CH6" s="36">
        <f t="shared" si="9"/>
        <v>
383.25</v>
      </c>
      <c r="CI6" s="36">
        <f t="shared" si="9"/>
        <v>
377.72</v>
      </c>
      <c r="CJ6" s="36">
        <f t="shared" si="9"/>
        <v>
390.47</v>
      </c>
      <c r="CK6" s="35" t="str">
        <f>
IF(CK7="","",IF(CK7="-","【-】","【"&amp;SUBSTITUTE(TEXT(CK7,"#,##0.00"),"-","△")&amp;"】"))</f>
        <v>
【288.19】</v>
      </c>
      <c r="CL6" s="36">
        <f>
IF(CL7="",NA(),CL7)</f>
        <v>
24.93</v>
      </c>
      <c r="CM6" s="36">
        <f t="shared" ref="CM6:CU6" si="10">
IF(CM7="",NA(),CM7)</f>
        <v>
27.36</v>
      </c>
      <c r="CN6" s="36">
        <f t="shared" si="10"/>
        <v>
28.76</v>
      </c>
      <c r="CO6" s="36">
        <f t="shared" si="10"/>
        <v>
32.340000000000003</v>
      </c>
      <c r="CP6" s="36">
        <f t="shared" si="10"/>
        <v>
24.36</v>
      </c>
      <c r="CQ6" s="36">
        <f t="shared" si="10"/>
        <v>
46.9</v>
      </c>
      <c r="CR6" s="36">
        <f t="shared" si="10"/>
        <v>
47.95</v>
      </c>
      <c r="CS6" s="36">
        <f t="shared" si="10"/>
        <v>
48.26</v>
      </c>
      <c r="CT6" s="36">
        <f t="shared" si="10"/>
        <v>
48.01</v>
      </c>
      <c r="CU6" s="36">
        <f t="shared" si="10"/>
        <v>
49.08</v>
      </c>
      <c r="CV6" s="35" t="str">
        <f>
IF(CV7="","",IF(CV7="-","【-】","【"&amp;SUBSTITUTE(TEXT(CV7,"#,##0.00"),"-","△")&amp;"】"))</f>
        <v>
【56.31】</v>
      </c>
      <c r="CW6" s="36">
        <f>
IF(CW7="",NA(),CW7)</f>
        <v>
71.81</v>
      </c>
      <c r="CX6" s="36">
        <f t="shared" ref="CX6:DF6" si="11">
IF(CX7="",NA(),CX7)</f>
        <v>
66.63</v>
      </c>
      <c r="CY6" s="36">
        <f t="shared" si="11"/>
        <v>
64</v>
      </c>
      <c r="CZ6" s="36">
        <f t="shared" si="11"/>
        <v>
55.97</v>
      </c>
      <c r="DA6" s="36">
        <f t="shared" si="11"/>
        <v>
73.819999999999993</v>
      </c>
      <c r="DB6" s="36">
        <f t="shared" si="11"/>
        <v>
74.63</v>
      </c>
      <c r="DC6" s="36">
        <f t="shared" si="11"/>
        <v>
74.900000000000006</v>
      </c>
      <c r="DD6" s="36">
        <f t="shared" si="11"/>
        <v>
72.72</v>
      </c>
      <c r="DE6" s="36">
        <f t="shared" si="11"/>
        <v>
72.75</v>
      </c>
      <c r="DF6" s="36">
        <f t="shared" si="11"/>
        <v>
71.27</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5">
        <f>
IF(ED7="",NA(),ED7)</f>
        <v>
0</v>
      </c>
      <c r="EE6" s="35">
        <f t="shared" ref="EE6:EM6" si="14">
IF(EE7="",NA(),EE7)</f>
        <v>
0</v>
      </c>
      <c r="EF6" s="36">
        <f t="shared" si="14"/>
        <v>
0.15</v>
      </c>
      <c r="EG6" s="36">
        <f t="shared" si="14"/>
        <v>
0.28000000000000003</v>
      </c>
      <c r="EH6" s="35">
        <f t="shared" si="14"/>
        <v>
0</v>
      </c>
      <c r="EI6" s="36">
        <f t="shared" si="14"/>
        <v>
0.78</v>
      </c>
      <c r="EJ6" s="36">
        <f t="shared" si="14"/>
        <v>
0.56999999999999995</v>
      </c>
      <c r="EK6" s="36">
        <f t="shared" si="14"/>
        <v>
0.62</v>
      </c>
      <c r="EL6" s="36">
        <f t="shared" si="14"/>
        <v>
0.39</v>
      </c>
      <c r="EM6" s="36">
        <f t="shared" si="14"/>
        <v>
0.61</v>
      </c>
      <c r="EN6" s="35" t="str">
        <f>
IF(EN7="","",IF(EN7="-","【-】","【"&amp;SUBSTITUTE(TEXT(EN7,"#,##0.00"),"-","△")&amp;"】"))</f>
        <v>
【0.80】</v>
      </c>
    </row>
    <row r="7" spans="1:144" s="37" customFormat="1" x14ac:dyDescent="0.15">
      <c r="A7" s="29"/>
      <c r="B7" s="38">
        <v>
2020</v>
      </c>
      <c r="C7" s="38">
        <v>
133647</v>
      </c>
      <c r="D7" s="38">
        <v>
47</v>
      </c>
      <c r="E7" s="38">
        <v>
1</v>
      </c>
      <c r="F7" s="38">
        <v>
0</v>
      </c>
      <c r="G7" s="38">
        <v>
0</v>
      </c>
      <c r="H7" s="38" t="s">
        <v>
96</v>
      </c>
      <c r="I7" s="38" t="s">
        <v>
97</v>
      </c>
      <c r="J7" s="38" t="s">
        <v>
98</v>
      </c>
      <c r="K7" s="38" t="s">
        <v>
99</v>
      </c>
      <c r="L7" s="38" t="s">
        <v>
100</v>
      </c>
      <c r="M7" s="38" t="s">
        <v>
101</v>
      </c>
      <c r="N7" s="39" t="s">
        <v>
102</v>
      </c>
      <c r="O7" s="39" t="s">
        <v>
103</v>
      </c>
      <c r="P7" s="39">
        <v>
99.84</v>
      </c>
      <c r="Q7" s="39">
        <v>
2530</v>
      </c>
      <c r="R7" s="39">
        <v>
1887</v>
      </c>
      <c r="S7" s="39">
        <v>
18.579999999999998</v>
      </c>
      <c r="T7" s="39">
        <v>
101.56</v>
      </c>
      <c r="U7" s="39">
        <v>
1876</v>
      </c>
      <c r="V7" s="39">
        <v>
1</v>
      </c>
      <c r="W7" s="39">
        <v>
1876</v>
      </c>
      <c r="X7" s="39">
        <v>
106.32</v>
      </c>
      <c r="Y7" s="39">
        <v>
86.48</v>
      </c>
      <c r="Z7" s="39">
        <v>
109.89</v>
      </c>
      <c r="AA7" s="39">
        <v>
101.81</v>
      </c>
      <c r="AB7" s="39">
        <v>
111.94</v>
      </c>
      <c r="AC7" s="39">
        <v>
72.11</v>
      </c>
      <c r="AD7" s="39">
        <v>
74.05</v>
      </c>
      <c r="AE7" s="39">
        <v>
73.25</v>
      </c>
      <c r="AF7" s="39">
        <v>
75.06</v>
      </c>
      <c r="AG7" s="39">
        <v>
73.22</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135.19999999999999</v>
      </c>
      <c r="BF7" s="39">
        <v>
129.37</v>
      </c>
      <c r="BG7" s="39">
        <v>
106.19</v>
      </c>
      <c r="BH7" s="39">
        <v>
93.49</v>
      </c>
      <c r="BI7" s="39">
        <v>
105.68</v>
      </c>
      <c r="BJ7" s="39">
        <v>
1595.62</v>
      </c>
      <c r="BK7" s="39">
        <v>
1302.33</v>
      </c>
      <c r="BL7" s="39">
        <v>
1274.21</v>
      </c>
      <c r="BM7" s="39">
        <v>
1183.92</v>
      </c>
      <c r="BN7" s="39">
        <v>
1128.72</v>
      </c>
      <c r="BO7" s="39">
        <v>
949.15</v>
      </c>
      <c r="BP7" s="39">
        <v>
103.08</v>
      </c>
      <c r="BQ7" s="39">
        <v>
83.23</v>
      </c>
      <c r="BR7" s="39">
        <v>
107.56</v>
      </c>
      <c r="BS7" s="39">
        <v>
99.63</v>
      </c>
      <c r="BT7" s="39">
        <v>
76.42</v>
      </c>
      <c r="BU7" s="39">
        <v>
37.92</v>
      </c>
      <c r="BV7" s="39">
        <v>
40.89</v>
      </c>
      <c r="BW7" s="39">
        <v>
41.25</v>
      </c>
      <c r="BX7" s="39">
        <v>
42.5</v>
      </c>
      <c r="BY7" s="39">
        <v>
41.84</v>
      </c>
      <c r="BZ7" s="39">
        <v>
55.87</v>
      </c>
      <c r="CA7" s="39">
        <v>
153.06</v>
      </c>
      <c r="CB7" s="39">
        <v>
172.54</v>
      </c>
      <c r="CC7" s="39">
        <v>
143.74</v>
      </c>
      <c r="CD7" s="39">
        <v>
155.04</v>
      </c>
      <c r="CE7" s="39">
        <v>
152.28</v>
      </c>
      <c r="CF7" s="39">
        <v>
423.18</v>
      </c>
      <c r="CG7" s="39">
        <v>
383.2</v>
      </c>
      <c r="CH7" s="39">
        <v>
383.25</v>
      </c>
      <c r="CI7" s="39">
        <v>
377.72</v>
      </c>
      <c r="CJ7" s="39">
        <v>
390.47</v>
      </c>
      <c r="CK7" s="39">
        <v>
288.19</v>
      </c>
      <c r="CL7" s="39">
        <v>
24.93</v>
      </c>
      <c r="CM7" s="39">
        <v>
27.36</v>
      </c>
      <c r="CN7" s="39">
        <v>
28.76</v>
      </c>
      <c r="CO7" s="39">
        <v>
32.340000000000003</v>
      </c>
      <c r="CP7" s="39">
        <v>
24.36</v>
      </c>
      <c r="CQ7" s="39">
        <v>
46.9</v>
      </c>
      <c r="CR7" s="39">
        <v>
47.95</v>
      </c>
      <c r="CS7" s="39">
        <v>
48.26</v>
      </c>
      <c r="CT7" s="39">
        <v>
48.01</v>
      </c>
      <c r="CU7" s="39">
        <v>
49.08</v>
      </c>
      <c r="CV7" s="39">
        <v>
56.31</v>
      </c>
      <c r="CW7" s="39">
        <v>
71.81</v>
      </c>
      <c r="CX7" s="39">
        <v>
66.63</v>
      </c>
      <c r="CY7" s="39">
        <v>
64</v>
      </c>
      <c r="CZ7" s="39">
        <v>
55.97</v>
      </c>
      <c r="DA7" s="39">
        <v>
73.819999999999993</v>
      </c>
      <c r="DB7" s="39">
        <v>
74.63</v>
      </c>
      <c r="DC7" s="39">
        <v>
74.900000000000006</v>
      </c>
      <c r="DD7" s="39">
        <v>
72.72</v>
      </c>
      <c r="DE7" s="39">
        <v>
72.75</v>
      </c>
      <c r="DF7" s="39">
        <v>
71.27</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0</v>
      </c>
      <c r="EE7" s="39">
        <v>
0</v>
      </c>
      <c r="EF7" s="39">
        <v>
0.15</v>
      </c>
      <c r="EG7" s="39">
        <v>
0.28000000000000003</v>
      </c>
      <c r="EH7" s="39">
        <v>
0</v>
      </c>
      <c r="EI7" s="39">
        <v>
0.78</v>
      </c>
      <c r="EJ7" s="39">
        <v>
0.56999999999999995</v>
      </c>
      <c r="EK7" s="39">
        <v>
0.62</v>
      </c>
      <c r="EL7" s="39">
        <v>
0.39</v>
      </c>
      <c r="EM7" s="39">
        <v>
0.61</v>
      </c>
      <c r="EN7" s="39">
        <v>
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104</v>
      </c>
      <c r="C9" s="41" t="s">
        <v>
105</v>
      </c>
      <c r="D9" s="41" t="s">
        <v>
106</v>
      </c>
      <c r="E9" s="41" t="s">
        <v>
107</v>
      </c>
      <c r="F9" s="41" t="s">
        <v>
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46</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15">
      <c r="B11">
        <v>
4</v>
      </c>
      <c r="C11">
        <v>
3</v>
      </c>
      <c r="D11">
        <v>
2</v>
      </c>
      <c r="E11">
        <v>
1</v>
      </c>
      <c r="F11">
        <v>
0</v>
      </c>
      <c r="G11" t="s">
        <v>
109</v>
      </c>
    </row>
    <row r="12" spans="1:144" x14ac:dyDescent="0.15">
      <c r="B12">
        <v>
1</v>
      </c>
      <c r="C12">
        <v>
1</v>
      </c>
      <c r="D12">
        <v>
1</v>
      </c>
      <c r="E12">
        <v>
1</v>
      </c>
      <c r="F12">
        <v>
2</v>
      </c>
      <c r="G12" t="s">
        <v>
110</v>
      </c>
    </row>
    <row r="13" spans="1:144" x14ac:dyDescent="0.15">
      <c r="B13" t="s">
        <v>
111</v>
      </c>
      <c r="C13" t="s">
        <v>
111</v>
      </c>
      <c r="D13" t="s">
        <v>
111</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角村 風太</cp:lastModifiedBy>
  <dcterms:created xsi:type="dcterms:W3CDTF">2021-12-03T07:02:43Z</dcterms:created>
  <dcterms:modified xsi:type="dcterms:W3CDTF">2022-02-14T04:13:55Z</dcterms:modified>
  <cp:category/>
</cp:coreProperties>
</file>