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簡易水道事業\"/>
    </mc:Choice>
  </mc:AlternateContent>
  <workbookProtection workbookAlgorithmName="SHA-512" workbookHashValue="boE/pM1FVO6kJVk7mjgwToVpLBdggYdcnkeui1obv5tiOxcEne1B5PeyPmN0GlroWLL/ReXEYIEHAkC0/b50AA==" workbookSaltValue="sVcAm6/8IA/qymK51UO7zw==" workbookSpinCount="100000" lockStructure="1"/>
  <bookViews>
    <workbookView xWindow="0" yWindow="0" windowWidth="23040" windowHeight="11496"/>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<sst xmlns="http://schemas.openxmlformats.org/spreadsheetml/2006/main" count="233" uniqueCount="119">
  <si>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</si>
  <si>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</si>
  <si>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</si>
  <si>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</si>
  <si>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</si>
  <si>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</si>
  <si>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</si>
  <si>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</si>
  <si>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</si>
  <si>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</si>
  <si>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</si>
  <si>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</si>
  <si>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</si>
  <si>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</si>
  <si>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</si>
  <si>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</si>
  <si>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</si>
  <si>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</si>
  <si>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</si>
  <si>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</si>
  <si>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</si>
  <si>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</si>
  <si>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</si>
  <si>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</si>
  <si>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</si>
  <si>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</si>
  <si>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</si>
  <si>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</si>
  <si>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</si>
  <si>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</si>
  <si>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</si>
  <si>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</si>
  <si>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</si>
  <si>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</si>
  <si>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</si>
  <si>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</si>
  <si>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</si>
  <si>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</si>
  <si>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</si>
  <si>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</si>
  <si>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</si>
  <si>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</si>
  <si>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</si>
  <si>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</si>
  <si>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</si>
  <si>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</si>
  <si>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</si>
  <si>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</si>
  <si>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</si>
  <si>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</si>
  <si>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</si>
  <si>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</si>
  <si>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</si>
  <si>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</si>
  <si>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</si>
  <si>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</si>
  <si>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</si>
  <si>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</si>
  <si>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</si>
  <si>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</si>
  <si>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</si>
  <si>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</si>
  <si>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</si>
  <si>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</si>
  <si>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</si>
  <si>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</si>
  <si>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</si>
  <si>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</si>
  <si>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</si>
  <si>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</si>
  <si>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</si>
  <si>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</si>
  <si>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</si>
  <si>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</si>
  <si>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</si>
  <si>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</si>
  <si>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</si>
  <si>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</si>
  <si>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</si>
  <si>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</si>
  <si>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</si>
  <si>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</si>
  <si>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</si>
  <si>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</si>
  <si>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</si>
  <si>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</si>
  <si>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</si>
  <si>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</si>
  <si>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</si>
  <si>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</si>
  <si>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</si>
  <si>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</si>
  <si>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</si>
  <si>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</si>
  <si>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</si>
  <si>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</si>
  <si>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</si>
  <si>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</si>
  <si>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</si>
  <si>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</si>
  <si>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</si>
  <si>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</si>
  <si>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</si>
  <si>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</si>
  <si>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</si>
  <si>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</si>
  <si>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</si>
  <si>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</si>
  <si>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</si>
  <si>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</si>
  <si>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</si>
  <si>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</si>
  <si>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</si>
  <si>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</si>
  <si>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</si>
  <si>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</si>
  <si>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H9～H15にかけて、大規模な配水管改修工事を実施している。その際、対象外となった配管のうち古いもの、耐震能力が期待できないもの等に関しては、今後、優先順位をつけ更新していく。主な水道本管については更新が完了している為、H27～H29の管路更新率については更新実績がない状況となっている。H30・R1年度は新設道路への配水本管布設が生じた為、③管路更新率が増加している。</t>
    <phoneticPr fontId="4"/>
  </si>
  <si>
    <t>各施設の老朽度や耐震性能を把握し更新計画を作成するため、基礎情報として耐震診断および台帳整備を行った。健全な経営を持続させる為に長期的な投資計画を立て、財源確保を精査し、経営の健全性・効率性を高めていく必要がある。</t>
    <phoneticPr fontId="4"/>
  </si>
  <si>
    <t>①概ね黒字経営を持続できている。要因としてはH9～H15に実施された主要配水管の大規模改修工事による安定した給水が可能であることや、井戸より給水した水を塩素消毒し、自然流下方式で配水している為、類似団体に比べランニングコストが低く抑えることができている。また、近年、料金回収率の安定化が図られ、経営状況の向上に繋がっていると考えられる。
④当村では地方債残高の償還完了に伴う減少傾向が続いていたが、R2.6月から継続している水道料金減免事業（コロナ対策）により給水収益がR2年度決算分からさらに落ち込み、結果としてR2の比率の増に転じた原因となった。今後R3～5年度にかけて公営企業化に伴い起債の借り入れを予定している。
⑤料金回収率については類似団体と比較して高い水準にあり、料金水準はおおむね適切であると考えられる。
⑥類似団体に比べ低く抑えられている。要因としては原水処理から給水に至るまでの工程が類似団体に比べ単純であり、ランニングコストが抑えられていることが挙げられる。※給水方法は①に記載
⑦施設利用率については各配水池系統毎の能力に余裕がある結果となっているが、非常時に応急給水の期待できない島の立地条件や地形条件に起因して施設に余裕を持たせる必要が生じている。今後、単独系統の施設を中心に連絡管等の整備を進め、更なる安定供給を目指したい。
⑧有収率が令和元年度に大幅に低下している原因として、台風15・19号の被災により、家屋等の漏水が多数発生し、無収水量として損出したことが主な要因となっている。</t>
    <rPh sb="1" eb="2">
      <t>オオム</t>
    </rPh>
    <rPh sb="3" eb="5">
      <t>クロジ</t>
    </rPh>
    <rPh sb="5" eb="7">
      <t>ケイエイ</t>
    </rPh>
    <rPh sb="8" eb="10">
      <t>ジゾク</t>
    </rPh>
    <rPh sb="50" eb="52">
      <t>アンテイ</t>
    </rPh>
    <rPh sb="54" eb="56">
      <t>キュウスイ</t>
    </rPh>
    <rPh sb="57" eb="59">
      <t>カノウ</t>
    </rPh>
    <rPh sb="66" eb="68">
      <t>イド</t>
    </rPh>
    <rPh sb="70" eb="72">
      <t>キュウスイ</t>
    </rPh>
    <rPh sb="74" eb="75">
      <t>ミズ</t>
    </rPh>
    <rPh sb="76" eb="78">
      <t>エンソ</t>
    </rPh>
    <rPh sb="78" eb="80">
      <t>ショウドク</t>
    </rPh>
    <rPh sb="82" eb="86">
      <t>シゼンリュウカ</t>
    </rPh>
    <rPh sb="86" eb="88">
      <t>ホウシキ</t>
    </rPh>
    <rPh sb="89" eb="91">
      <t>ハイスイ</t>
    </rPh>
    <rPh sb="95" eb="96">
      <t>タメ</t>
    </rPh>
    <rPh sb="97" eb="99">
      <t>ルイジ</t>
    </rPh>
    <rPh sb="99" eb="101">
      <t>ダンタイ</t>
    </rPh>
    <rPh sb="102" eb="103">
      <t>クラ</t>
    </rPh>
    <rPh sb="113" eb="114">
      <t>ヒク</t>
    </rPh>
    <rPh sb="115" eb="116">
      <t>オサ</t>
    </rPh>
    <rPh sb="130" eb="132">
      <t>キンネン</t>
    </rPh>
    <rPh sb="133" eb="135">
      <t>リョウキン</t>
    </rPh>
    <rPh sb="135" eb="137">
      <t>カイシュウ</t>
    </rPh>
    <rPh sb="137" eb="138">
      <t>リツ</t>
    </rPh>
    <rPh sb="139" eb="141">
      <t>アンテイ</t>
    </rPh>
    <rPh sb="141" eb="142">
      <t>カ</t>
    </rPh>
    <rPh sb="143" eb="144">
      <t>ハカ</t>
    </rPh>
    <rPh sb="147" eb="149">
      <t>ケイエイ</t>
    </rPh>
    <rPh sb="149" eb="151">
      <t>ジョウキョウ</t>
    </rPh>
    <rPh sb="152" eb="154">
      <t>コウジョウ</t>
    </rPh>
    <rPh sb="155" eb="156">
      <t>ツナ</t>
    </rPh>
    <rPh sb="162" eb="163">
      <t>カンガ</t>
    </rPh>
    <rPh sb="206" eb="208">
      <t>ケイゾク</t>
    </rPh>
    <rPh sb="362" eb="364">
      <t>ルイジ</t>
    </rPh>
    <rPh sb="364" eb="366">
      <t>ダンタイ</t>
    </rPh>
    <rPh sb="367" eb="368">
      <t>クラ</t>
    </rPh>
    <rPh sb="369" eb="370">
      <t>ヒク</t>
    </rPh>
    <rPh sb="371" eb="372">
      <t>オサ</t>
    </rPh>
    <rPh sb="379" eb="381">
      <t>ヨウイン</t>
    </rPh>
    <rPh sb="385" eb="387">
      <t>ゲンスイ</t>
    </rPh>
    <rPh sb="387" eb="389">
      <t>ショリ</t>
    </rPh>
    <rPh sb="391" eb="393">
      <t>キュウスイ</t>
    </rPh>
    <rPh sb="394" eb="395">
      <t>イタ</t>
    </rPh>
    <rPh sb="399" eb="401">
      <t>コウテイ</t>
    </rPh>
    <rPh sb="402" eb="404">
      <t>ルイジ</t>
    </rPh>
    <rPh sb="404" eb="406">
      <t>ダンタイ</t>
    </rPh>
    <rPh sb="407" eb="408">
      <t>クラ</t>
    </rPh>
    <rPh sb="409" eb="411">
      <t>タンジュン</t>
    </rPh>
    <rPh sb="424" eb="425">
      <t>オサ</t>
    </rPh>
    <rPh sb="434" eb="435">
      <t>ア</t>
    </rPh>
    <rPh sb="441" eb="443">
      <t>キュウスイ</t>
    </rPh>
    <rPh sb="443" eb="445">
      <t>ホウホウ</t>
    </rPh>
    <rPh sb="448" eb="45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</si>
</sst>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0.15</c:v>
                </c:pt>
                <c:pt idx="2">
                  <c:v>0.28000000000000003</c:v>
                </c:pt>
                <c:pt idx="3" formatCode="#,##0.00;&quot;△&quot;#,##0.00">
                  <c:v>0</c:v>
                </c:pt>
                <c:pt idx="4" formatCode="#,##0.00;&quot;△&quot;#,##0.00">
                  <c:v>0</c:v>
                </c:pt>
              </c:numCache>
            </c:numRef>
          </c:val>
          <c:extLst>
            <c:ext xmlns:c16="http://schemas.microsoft.com/office/drawing/2014/chart" uri="{C3380CC4-5D6E-409C-BE32-E72D297353CC}">
              <c16:uniqueId val="{00000000-C050-404A-A4A6-08D44962043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C050-404A-A4A6-08D44962043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27.36</c:v>
                </c:pt>
                <c:pt idx="1">
                  <c:v>28.76</c:v>
                </c:pt>
                <c:pt idx="2">
                  <c:v>32.340000000000003</c:v>
                </c:pt>
                <c:pt idx="3">
                  <c:v>24.36</c:v>
                </c:pt>
                <c:pt idx="4">
                  <c:v>28.78</c:v>
                </c:pt>
              </c:numCache>
            </c:numRef>
          </c:val>
          <c:extLst>
            <c:ext xmlns:c16="http://schemas.microsoft.com/office/drawing/2014/chart" uri="{C3380CC4-5D6E-409C-BE32-E72D297353CC}">
              <c16:uniqueId val="{00000000-3FE3-41B7-82A5-F51460FDDA5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3FE3-41B7-82A5-F51460FDDA5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66.63</c:v>
                </c:pt>
                <c:pt idx="1">
                  <c:v>64</c:v>
                </c:pt>
                <c:pt idx="2">
                  <c:v>55.97</c:v>
                </c:pt>
                <c:pt idx="3">
                  <c:v>73.819999999999993</c:v>
                </c:pt>
                <c:pt idx="4">
                  <c:v>58.13</c:v>
                </c:pt>
              </c:numCache>
            </c:numRef>
          </c:val>
          <c:extLst>
            <c:ext xmlns:c16="http://schemas.microsoft.com/office/drawing/2014/chart" uri="{C3380CC4-5D6E-409C-BE32-E72D297353CC}">
              <c16:uniqueId val="{00000000-BC71-4F66-91A9-DC304526EC2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BC71-4F66-91A9-DC304526EC2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86.48</c:v>
                </c:pt>
                <c:pt idx="1">
                  <c:v>109.89</c:v>
                </c:pt>
                <c:pt idx="2">
                  <c:v>101.81</c:v>
                </c:pt>
                <c:pt idx="3">
                  <c:v>111.94</c:v>
                </c:pt>
                <c:pt idx="4">
                  <c:v>103.75</c:v>
                </c:pt>
              </c:numCache>
            </c:numRef>
          </c:val>
          <c:extLst>
            <c:ext xmlns:c16="http://schemas.microsoft.com/office/drawing/2014/chart" uri="{C3380CC4-5D6E-409C-BE32-E72D297353CC}">
              <c16:uniqueId val="{00000000-9458-42D3-8C2C-CDA7E57E3C9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9458-42D3-8C2C-CDA7E57E3C9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EF-421D-B9C3-0F9E18A3AD2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EF-421D-B9C3-0F9E18A3AD2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83-465F-A35C-B95AFA22340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83-465F-A35C-B95AFA22340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46-4ED4-BCEC-0D876BF8C60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46-4ED4-BCEC-0D876BF8C60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91-4420-960D-7FCCF8EDF14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91-4420-960D-7FCCF8EDF14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129.37</c:v>
                </c:pt>
                <c:pt idx="1">
                  <c:v>106.19</c:v>
                </c:pt>
                <c:pt idx="2">
                  <c:v>93.49</c:v>
                </c:pt>
                <c:pt idx="3">
                  <c:v>105.68</c:v>
                </c:pt>
                <c:pt idx="4">
                  <c:v>129.62</c:v>
                </c:pt>
              </c:numCache>
            </c:numRef>
          </c:val>
          <c:extLst>
            <c:ext xmlns:c16="http://schemas.microsoft.com/office/drawing/2014/chart" uri="{C3380CC4-5D6E-409C-BE32-E72D297353CC}">
              <c16:uniqueId val="{00000000-14C0-4FEE-A207-4FC43BBEEA3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14C0-4FEE-A207-4FC43BBEEA3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83.23</c:v>
                </c:pt>
                <c:pt idx="1">
                  <c:v>107.56</c:v>
                </c:pt>
                <c:pt idx="2">
                  <c:v>99.63</c:v>
                </c:pt>
                <c:pt idx="3">
                  <c:v>76.42</c:v>
                </c:pt>
                <c:pt idx="4">
                  <c:v>66.37</c:v>
                </c:pt>
              </c:numCache>
            </c:numRef>
          </c:val>
          <c:extLst>
            <c:ext xmlns:c16="http://schemas.microsoft.com/office/drawing/2014/chart" uri="{C3380CC4-5D6E-409C-BE32-E72D297353CC}">
              <c16:uniqueId val="{00000000-549E-4247-B8B1-E4F0C130F53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549E-4247-B8B1-E4F0C130F53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172.54</c:v>
                </c:pt>
                <c:pt idx="1">
                  <c:v>143.74</c:v>
                </c:pt>
                <c:pt idx="2">
                  <c:v>155.04</c:v>
                </c:pt>
                <c:pt idx="3">
                  <c:v>152.28</c:v>
                </c:pt>
                <c:pt idx="4">
                  <c:v>166.2</c:v>
                </c:pt>
              </c:numCache>
            </c:numRef>
          </c:val>
          <c:extLst>
            <c:ext xmlns:c16="http://schemas.microsoft.com/office/drawing/2014/chart" uri="{C3380CC4-5D6E-409C-BE32-E72D297353CC}">
              <c16:uniqueId val="{00000000-060E-4D59-AA43-A9C300BC449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060E-4D59-AA43-A9C300BC449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
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
データ!H6</f>
        <v>
東京都　神津島村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
1</v>
      </c>
      <c r="C7" s="32"/>
      <c r="D7" s="32"/>
      <c r="E7" s="32"/>
      <c r="F7" s="32"/>
      <c r="G7" s="32"/>
      <c r="H7" s="32"/>
      <c r="I7" s="32" t="s">
        <v>
2</v>
      </c>
      <c r="J7" s="32"/>
      <c r="K7" s="32"/>
      <c r="L7" s="32"/>
      <c r="M7" s="32"/>
      <c r="N7" s="32"/>
      <c r="O7" s="32"/>
      <c r="P7" s="32" t="s">
        <v>
3</v>
      </c>
      <c r="Q7" s="32"/>
      <c r="R7" s="32"/>
      <c r="S7" s="32"/>
      <c r="T7" s="32"/>
      <c r="U7" s="32"/>
      <c r="V7" s="32"/>
      <c r="W7" s="32" t="s">
        <v>
4</v>
      </c>
      <c r="X7" s="32"/>
      <c r="Y7" s="32"/>
      <c r="Z7" s="32"/>
      <c r="AA7" s="32"/>
      <c r="AB7" s="32"/>
      <c r="AC7" s="32"/>
      <c r="AD7" s="32" t="s">
        <v>
5</v>
      </c>
      <c r="AE7" s="32"/>
      <c r="AF7" s="32"/>
      <c r="AG7" s="32"/>
      <c r="AH7" s="32"/>
      <c r="AI7" s="32"/>
      <c r="AJ7" s="32"/>
      <c r="AK7" s="2"/>
      <c r="AL7" s="32" t="s">
        <v>
6</v>
      </c>
      <c r="AM7" s="32"/>
      <c r="AN7" s="32"/>
      <c r="AO7" s="32"/>
      <c r="AP7" s="32"/>
      <c r="AQ7" s="32"/>
      <c r="AR7" s="32"/>
      <c r="AS7" s="32"/>
      <c r="AT7" s="32" t="s">
        <v>
7</v>
      </c>
      <c r="AU7" s="32"/>
      <c r="AV7" s="32"/>
      <c r="AW7" s="32"/>
      <c r="AX7" s="32"/>
      <c r="AY7" s="32"/>
      <c r="AZ7" s="32"/>
      <c r="BA7" s="32"/>
      <c r="BB7" s="32" t="s">
        <v>
8</v>
      </c>
      <c r="BC7" s="32"/>
      <c r="BD7" s="32"/>
      <c r="BE7" s="32"/>
      <c r="BF7" s="32"/>
      <c r="BG7" s="32"/>
      <c r="BH7" s="32"/>
      <c r="BI7" s="32"/>
      <c r="BJ7" s="3"/>
      <c r="BK7" s="3"/>
      <c r="BL7" s="33" t="s">
        <v>
9</v>
      </c>
      <c r="BM7" s="34"/>
      <c r="BN7" s="34"/>
      <c r="BO7" s="34"/>
      <c r="BP7" s="34"/>
      <c r="BQ7" s="34"/>
      <c r="BR7" s="34"/>
      <c r="BS7" s="34"/>
      <c r="BT7" s="34"/>
      <c r="BU7" s="34"/>
      <c r="BV7" s="34"/>
      <c r="BW7" s="34"/>
      <c r="BX7" s="34"/>
      <c r="BY7" s="35"/>
    </row>
    <row r="8" spans="1:78" ht="18.75" customHeight="1" x14ac:dyDescent="0.2">
      <c r="A8" s="2"/>
      <c r="B8" s="36" t="str">
        <f>
データ!$I$6</f>
        <v>
法非適用</v>
      </c>
      <c r="C8" s="36"/>
      <c r="D8" s="36"/>
      <c r="E8" s="36"/>
      <c r="F8" s="36"/>
      <c r="G8" s="36"/>
      <c r="H8" s="36"/>
      <c r="I8" s="36" t="str">
        <f>
データ!$J$6</f>
        <v>
水道事業</v>
      </c>
      <c r="J8" s="36"/>
      <c r="K8" s="36"/>
      <c r="L8" s="36"/>
      <c r="M8" s="36"/>
      <c r="N8" s="36"/>
      <c r="O8" s="36"/>
      <c r="P8" s="36" t="str">
        <f>
データ!$K$6</f>
        <v>
簡易水道事業</v>
      </c>
      <c r="Q8" s="36"/>
      <c r="R8" s="36"/>
      <c r="S8" s="36"/>
      <c r="T8" s="36"/>
      <c r="U8" s="36"/>
      <c r="V8" s="36"/>
      <c r="W8" s="36" t="str">
        <f>
データ!$L$6</f>
        <v>
D4</v>
      </c>
      <c r="X8" s="36"/>
      <c r="Y8" s="36"/>
      <c r="Z8" s="36"/>
      <c r="AA8" s="36"/>
      <c r="AB8" s="36"/>
      <c r="AC8" s="36"/>
      <c r="AD8" s="36" t="str">
        <f>
データ!$M$6</f>
        <v>
非設置</v>
      </c>
      <c r="AE8" s="36"/>
      <c r="AF8" s="36"/>
      <c r="AG8" s="36"/>
      <c r="AH8" s="36"/>
      <c r="AI8" s="36"/>
      <c r="AJ8" s="36"/>
      <c r="AK8" s="2"/>
      <c r="AL8" s="37">
        <f>
データ!$R$6</f>
        <v>
1877</v>
      </c>
      <c r="AM8" s="37"/>
      <c r="AN8" s="37"/>
      <c r="AO8" s="37"/>
      <c r="AP8" s="37"/>
      <c r="AQ8" s="37"/>
      <c r="AR8" s="37"/>
      <c r="AS8" s="37"/>
      <c r="AT8" s="38">
        <f>
データ!$S$6</f>
        <v>
18.579999999999998</v>
      </c>
      <c r="AU8" s="38"/>
      <c r="AV8" s="38"/>
      <c r="AW8" s="38"/>
      <c r="AX8" s="38"/>
      <c r="AY8" s="38"/>
      <c r="AZ8" s="38"/>
      <c r="BA8" s="38"/>
      <c r="BB8" s="38">
        <f>
データ!$T$6</f>
        <v>
101.02</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2" t="s">
        <v>
12</v>
      </c>
      <c r="C9" s="32"/>
      <c r="D9" s="32"/>
      <c r="E9" s="32"/>
      <c r="F9" s="32"/>
      <c r="G9" s="32"/>
      <c r="H9" s="32"/>
      <c r="I9" s="32" t="s">
        <v>
13</v>
      </c>
      <c r="J9" s="32"/>
      <c r="K9" s="32"/>
      <c r="L9" s="32"/>
      <c r="M9" s="32"/>
      <c r="N9" s="32"/>
      <c r="O9" s="32"/>
      <c r="P9" s="32" t="s">
        <v>
14</v>
      </c>
      <c r="Q9" s="32"/>
      <c r="R9" s="32"/>
      <c r="S9" s="32"/>
      <c r="T9" s="32"/>
      <c r="U9" s="32"/>
      <c r="V9" s="32"/>
      <c r="W9" s="32" t="s">
        <v>
15</v>
      </c>
      <c r="X9" s="32"/>
      <c r="Y9" s="32"/>
      <c r="Z9" s="32"/>
      <c r="AA9" s="32"/>
      <c r="AB9" s="32"/>
      <c r="AC9" s="32"/>
      <c r="AD9" s="2"/>
      <c r="AE9" s="2"/>
      <c r="AF9" s="2"/>
      <c r="AG9" s="2"/>
      <c r="AH9" s="3"/>
      <c r="AI9" s="2"/>
      <c r="AJ9" s="2"/>
      <c r="AK9" s="2"/>
      <c r="AL9" s="32" t="s">
        <v>
16</v>
      </c>
      <c r="AM9" s="32"/>
      <c r="AN9" s="32"/>
      <c r="AO9" s="32"/>
      <c r="AP9" s="32"/>
      <c r="AQ9" s="32"/>
      <c r="AR9" s="32"/>
      <c r="AS9" s="32"/>
      <c r="AT9" s="32" t="s">
        <v>
17</v>
      </c>
      <c r="AU9" s="32"/>
      <c r="AV9" s="32"/>
      <c r="AW9" s="32"/>
      <c r="AX9" s="32"/>
      <c r="AY9" s="32"/>
      <c r="AZ9" s="32"/>
      <c r="BA9" s="32"/>
      <c r="BB9" s="32" t="s">
        <v>
18</v>
      </c>
      <c r="BC9" s="32"/>
      <c r="BD9" s="32"/>
      <c r="BE9" s="32"/>
      <c r="BF9" s="32"/>
      <c r="BG9" s="32"/>
      <c r="BH9" s="32"/>
      <c r="BI9" s="32"/>
      <c r="BJ9" s="3"/>
      <c r="BK9" s="3"/>
      <c r="BL9" s="43" t="s">
        <v>
19</v>
      </c>
      <c r="BM9" s="44"/>
      <c r="BN9" s="45" t="s">
        <v>
20</v>
      </c>
      <c r="BO9" s="45"/>
      <c r="BP9" s="45"/>
      <c r="BQ9" s="45"/>
      <c r="BR9" s="45"/>
      <c r="BS9" s="45"/>
      <c r="BT9" s="45"/>
      <c r="BU9" s="45"/>
      <c r="BV9" s="45"/>
      <c r="BW9" s="45"/>
      <c r="BX9" s="45"/>
      <c r="BY9" s="46"/>
    </row>
    <row r="10" spans="1:78" ht="18.75" customHeight="1" x14ac:dyDescent="0.2">
      <c r="A10" s="2"/>
      <c r="B10" s="38" t="str">
        <f>
データ!$N$6</f>
        <v>
-</v>
      </c>
      <c r="C10" s="38"/>
      <c r="D10" s="38"/>
      <c r="E10" s="38"/>
      <c r="F10" s="38"/>
      <c r="G10" s="38"/>
      <c r="H10" s="38"/>
      <c r="I10" s="38" t="str">
        <f>
データ!$O$6</f>
        <v>
該当数値なし</v>
      </c>
      <c r="J10" s="38"/>
      <c r="K10" s="38"/>
      <c r="L10" s="38"/>
      <c r="M10" s="38"/>
      <c r="N10" s="38"/>
      <c r="O10" s="38"/>
      <c r="P10" s="38">
        <f>
データ!$P$6</f>
        <v>
99.84</v>
      </c>
      <c r="Q10" s="38"/>
      <c r="R10" s="38"/>
      <c r="S10" s="38"/>
      <c r="T10" s="38"/>
      <c r="U10" s="38"/>
      <c r="V10" s="38"/>
      <c r="W10" s="37">
        <f>
データ!$Q$6</f>
        <v>
2530</v>
      </c>
      <c r="X10" s="37"/>
      <c r="Y10" s="37"/>
      <c r="Z10" s="37"/>
      <c r="AA10" s="37"/>
      <c r="AB10" s="37"/>
      <c r="AC10" s="37"/>
      <c r="AD10" s="2"/>
      <c r="AE10" s="2"/>
      <c r="AF10" s="2"/>
      <c r="AG10" s="2"/>
      <c r="AH10" s="2"/>
      <c r="AI10" s="2"/>
      <c r="AJ10" s="2"/>
      <c r="AK10" s="2"/>
      <c r="AL10" s="37">
        <f>
データ!$U$6</f>
        <v>
1819</v>
      </c>
      <c r="AM10" s="37"/>
      <c r="AN10" s="37"/>
      <c r="AO10" s="37"/>
      <c r="AP10" s="37"/>
      <c r="AQ10" s="37"/>
      <c r="AR10" s="37"/>
      <c r="AS10" s="37"/>
      <c r="AT10" s="38">
        <f>
データ!$V$6</f>
        <v>
1</v>
      </c>
      <c r="AU10" s="38"/>
      <c r="AV10" s="38"/>
      <c r="AW10" s="38"/>
      <c r="AX10" s="38"/>
      <c r="AY10" s="38"/>
      <c r="AZ10" s="38"/>
      <c r="BA10" s="38"/>
      <c r="BB10" s="38">
        <f>
データ!$W$6</f>
        <v>
1819</v>
      </c>
      <c r="BC10" s="38"/>
      <c r="BD10" s="38"/>
      <c r="BE10" s="38"/>
      <c r="BF10" s="38"/>
      <c r="BG10" s="38"/>
      <c r="BH10" s="38"/>
      <c r="BI10" s="38"/>
      <c r="BJ10" s="2"/>
      <c r="BK10" s="2"/>
      <c r="BL10" s="53" t="s">
        <v>
21</v>
      </c>
      <c r="BM10" s="54"/>
      <c r="BN10" s="55" t="s">
        <v>
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
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
118</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
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
116</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
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
117</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【73.42】</v>
      </c>
      <c r="F85" s="13" t="s">
        <v>
41</v>
      </c>
      <c r="G85" s="13" t="s">
        <v>
41</v>
      </c>
      <c r="H85" s="13" t="str">
        <f>
データ!BO6</f>
        <v>
【940.88】</v>
      </c>
      <c r="I85" s="13" t="str">
        <f>
データ!BZ6</f>
        <v>
【54.59】</v>
      </c>
      <c r="J85" s="13" t="str">
        <f>
データ!CK6</f>
        <v>
【301.20】</v>
      </c>
      <c r="K85" s="13" t="str">
        <f>
データ!CV6</f>
        <v>
【56.42】</v>
      </c>
      <c r="L85" s="13" t="str">
        <f>
データ!DG6</f>
        <v>
【71.01】</v>
      </c>
      <c r="M85" s="13" t="s">
        <v>
42</v>
      </c>
      <c r="N85" s="13" t="s">
        <v>
42</v>
      </c>
      <c r="O85" s="13" t="str">
        <f>
データ!EN6</f>
        <v>
【0.58】</v>
      </c>
    </row>
  </sheetData>
  <sheetProtection algorithmName="SHA-512" hashValue="YfPM5TS1CRMbXfaCcA4Qp6JOAgW078a4E1GIliAaN/pq4GAqIZjV8AxKiDTFgfbIe/KhzUwnRFUaP2jUOcR8Aw==" saltValue="+zLw6T0QqTasqsKPVVn3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44</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45</v>
      </c>
      <c r="B3" s="16" t="s">
        <v>
46</v>
      </c>
      <c r="C3" s="16" t="s">
        <v>
47</v>
      </c>
      <c r="D3" s="16" t="s">
        <v>
48</v>
      </c>
      <c r="E3" s="16" t="s">
        <v>
49</v>
      </c>
      <c r="F3" s="16" t="s">
        <v>
50</v>
      </c>
      <c r="G3" s="16" t="s">
        <v>
51</v>
      </c>
      <c r="H3" s="72" t="s">
        <v>
52</v>
      </c>
      <c r="I3" s="73"/>
      <c r="J3" s="73"/>
      <c r="K3" s="73"/>
      <c r="L3" s="73"/>
      <c r="M3" s="73"/>
      <c r="N3" s="73"/>
      <c r="O3" s="73"/>
      <c r="P3" s="73"/>
      <c r="Q3" s="73"/>
      <c r="R3" s="73"/>
      <c r="S3" s="73"/>
      <c r="T3" s="73"/>
      <c r="U3" s="73"/>
      <c r="V3" s="73"/>
      <c r="W3" s="74"/>
      <c r="X3" s="78" t="s">
        <v>
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
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
55</v>
      </c>
      <c r="B4" s="17"/>
      <c r="C4" s="17"/>
      <c r="D4" s="17"/>
      <c r="E4" s="17"/>
      <c r="F4" s="17"/>
      <c r="G4" s="17"/>
      <c r="H4" s="75"/>
      <c r="I4" s="76"/>
      <c r="J4" s="76"/>
      <c r="K4" s="76"/>
      <c r="L4" s="76"/>
      <c r="M4" s="76"/>
      <c r="N4" s="76"/>
      <c r="O4" s="76"/>
      <c r="P4" s="76"/>
      <c r="Q4" s="76"/>
      <c r="R4" s="76"/>
      <c r="S4" s="76"/>
      <c r="T4" s="76"/>
      <c r="U4" s="76"/>
      <c r="V4" s="76"/>
      <c r="W4" s="77"/>
      <c r="X4" s="71" t="s">
        <v>
56</v>
      </c>
      <c r="Y4" s="71"/>
      <c r="Z4" s="71"/>
      <c r="AA4" s="71"/>
      <c r="AB4" s="71"/>
      <c r="AC4" s="71"/>
      <c r="AD4" s="71"/>
      <c r="AE4" s="71"/>
      <c r="AF4" s="71"/>
      <c r="AG4" s="71"/>
      <c r="AH4" s="71"/>
      <c r="AI4" s="71" t="s">
        <v>
57</v>
      </c>
      <c r="AJ4" s="71"/>
      <c r="AK4" s="71"/>
      <c r="AL4" s="71"/>
      <c r="AM4" s="71"/>
      <c r="AN4" s="71"/>
      <c r="AO4" s="71"/>
      <c r="AP4" s="71"/>
      <c r="AQ4" s="71"/>
      <c r="AR4" s="71"/>
      <c r="AS4" s="71"/>
      <c r="AT4" s="71" t="s">
        <v>
58</v>
      </c>
      <c r="AU4" s="71"/>
      <c r="AV4" s="71"/>
      <c r="AW4" s="71"/>
      <c r="AX4" s="71"/>
      <c r="AY4" s="71"/>
      <c r="AZ4" s="71"/>
      <c r="BA4" s="71"/>
      <c r="BB4" s="71"/>
      <c r="BC4" s="71"/>
      <c r="BD4" s="71"/>
      <c r="BE4" s="71" t="s">
        <v>
59</v>
      </c>
      <c r="BF4" s="71"/>
      <c r="BG4" s="71"/>
      <c r="BH4" s="71"/>
      <c r="BI4" s="71"/>
      <c r="BJ4" s="71"/>
      <c r="BK4" s="71"/>
      <c r="BL4" s="71"/>
      <c r="BM4" s="71"/>
      <c r="BN4" s="71"/>
      <c r="BO4" s="71"/>
      <c r="BP4" s="71" t="s">
        <v>
60</v>
      </c>
      <c r="BQ4" s="71"/>
      <c r="BR4" s="71"/>
      <c r="BS4" s="71"/>
      <c r="BT4" s="71"/>
      <c r="BU4" s="71"/>
      <c r="BV4" s="71"/>
      <c r="BW4" s="71"/>
      <c r="BX4" s="71"/>
      <c r="BY4" s="71"/>
      <c r="BZ4" s="71"/>
      <c r="CA4" s="71" t="s">
        <v>
61</v>
      </c>
      <c r="CB4" s="71"/>
      <c r="CC4" s="71"/>
      <c r="CD4" s="71"/>
      <c r="CE4" s="71"/>
      <c r="CF4" s="71"/>
      <c r="CG4" s="71"/>
      <c r="CH4" s="71"/>
      <c r="CI4" s="71"/>
      <c r="CJ4" s="71"/>
      <c r="CK4" s="71"/>
      <c r="CL4" s="71" t="s">
        <v>
62</v>
      </c>
      <c r="CM4" s="71"/>
      <c r="CN4" s="71"/>
      <c r="CO4" s="71"/>
      <c r="CP4" s="71"/>
      <c r="CQ4" s="71"/>
      <c r="CR4" s="71"/>
      <c r="CS4" s="71"/>
      <c r="CT4" s="71"/>
      <c r="CU4" s="71"/>
      <c r="CV4" s="71"/>
      <c r="CW4" s="71" t="s">
        <v>
63</v>
      </c>
      <c r="CX4" s="71"/>
      <c r="CY4" s="71"/>
      <c r="CZ4" s="71"/>
      <c r="DA4" s="71"/>
      <c r="DB4" s="71"/>
      <c r="DC4" s="71"/>
      <c r="DD4" s="71"/>
      <c r="DE4" s="71"/>
      <c r="DF4" s="71"/>
      <c r="DG4" s="71"/>
      <c r="DH4" s="71" t="s">
        <v>
64</v>
      </c>
      <c r="DI4" s="71"/>
      <c r="DJ4" s="71"/>
      <c r="DK4" s="71"/>
      <c r="DL4" s="71"/>
      <c r="DM4" s="71"/>
      <c r="DN4" s="71"/>
      <c r="DO4" s="71"/>
      <c r="DP4" s="71"/>
      <c r="DQ4" s="71"/>
      <c r="DR4" s="71"/>
      <c r="DS4" s="71" t="s">
        <v>
65</v>
      </c>
      <c r="DT4" s="71"/>
      <c r="DU4" s="71"/>
      <c r="DV4" s="71"/>
      <c r="DW4" s="71"/>
      <c r="DX4" s="71"/>
      <c r="DY4" s="71"/>
      <c r="DZ4" s="71"/>
      <c r="EA4" s="71"/>
      <c r="EB4" s="71"/>
      <c r="EC4" s="71"/>
      <c r="ED4" s="71" t="s">
        <v>
66</v>
      </c>
      <c r="EE4" s="71"/>
      <c r="EF4" s="71"/>
      <c r="EG4" s="71"/>
      <c r="EH4" s="71"/>
      <c r="EI4" s="71"/>
      <c r="EJ4" s="71"/>
      <c r="EK4" s="71"/>
      <c r="EL4" s="71"/>
      <c r="EM4" s="71"/>
      <c r="EN4" s="71"/>
    </row>
    <row r="5" spans="1:144" x14ac:dyDescent="0.2">
      <c r="A5" s="15" t="s">
        <v>
67</v>
      </c>
      <c r="B5" s="18"/>
      <c r="C5" s="18"/>
      <c r="D5" s="18"/>
      <c r="E5" s="18"/>
      <c r="F5" s="18"/>
      <c r="G5" s="18"/>
      <c r="H5" s="19" t="s">
        <v>
68</v>
      </c>
      <c r="I5" s="19" t="s">
        <v>
69</v>
      </c>
      <c r="J5" s="19" t="s">
        <v>
70</v>
      </c>
      <c r="K5" s="19" t="s">
        <v>
71</v>
      </c>
      <c r="L5" s="19" t="s">
        <v>
72</v>
      </c>
      <c r="M5" s="19" t="s">
        <v>
73</v>
      </c>
      <c r="N5" s="19" t="s">
        <v>
74</v>
      </c>
      <c r="O5" s="19" t="s">
        <v>
75</v>
      </c>
      <c r="P5" s="19" t="s">
        <v>
76</v>
      </c>
      <c r="Q5" s="19" t="s">
        <v>
77</v>
      </c>
      <c r="R5" s="19" t="s">
        <v>
78</v>
      </c>
      <c r="S5" s="19" t="s">
        <v>
79</v>
      </c>
      <c r="T5" s="19" t="s">
        <v>
80</v>
      </c>
      <c r="U5" s="19" t="s">
        <v>
81</v>
      </c>
      <c r="V5" s="19" t="s">
        <v>
82</v>
      </c>
      <c r="W5" s="19" t="s">
        <v>
83</v>
      </c>
      <c r="X5" s="19" t="s">
        <v>
84</v>
      </c>
      <c r="Y5" s="19" t="s">
        <v>
85</v>
      </c>
      <c r="Z5" s="19" t="s">
        <v>
86</v>
      </c>
      <c r="AA5" s="19" t="s">
        <v>
87</v>
      </c>
      <c r="AB5" s="19" t="s">
        <v>
88</v>
      </c>
      <c r="AC5" s="19" t="s">
        <v>
89</v>
      </c>
      <c r="AD5" s="19" t="s">
        <v>
90</v>
      </c>
      <c r="AE5" s="19" t="s">
        <v>
91</v>
      </c>
      <c r="AF5" s="19" t="s">
        <v>
92</v>
      </c>
      <c r="AG5" s="19" t="s">
        <v>
93</v>
      </c>
      <c r="AH5" s="19" t="s">
        <v>
29</v>
      </c>
      <c r="AI5" s="19" t="s">
        <v>
84</v>
      </c>
      <c r="AJ5" s="19" t="s">
        <v>
85</v>
      </c>
      <c r="AK5" s="19" t="s">
        <v>
86</v>
      </c>
      <c r="AL5" s="19" t="s">
        <v>
87</v>
      </c>
      <c r="AM5" s="19" t="s">
        <v>
88</v>
      </c>
      <c r="AN5" s="19" t="s">
        <v>
89</v>
      </c>
      <c r="AO5" s="19" t="s">
        <v>
90</v>
      </c>
      <c r="AP5" s="19" t="s">
        <v>
91</v>
      </c>
      <c r="AQ5" s="19" t="s">
        <v>
92</v>
      </c>
      <c r="AR5" s="19" t="s">
        <v>
93</v>
      </c>
      <c r="AS5" s="19" t="s">
        <v>
94</v>
      </c>
      <c r="AT5" s="19" t="s">
        <v>
84</v>
      </c>
      <c r="AU5" s="19" t="s">
        <v>
85</v>
      </c>
      <c r="AV5" s="19" t="s">
        <v>
86</v>
      </c>
      <c r="AW5" s="19" t="s">
        <v>
87</v>
      </c>
      <c r="AX5" s="19" t="s">
        <v>
88</v>
      </c>
      <c r="AY5" s="19" t="s">
        <v>
89</v>
      </c>
      <c r="AZ5" s="19" t="s">
        <v>
90</v>
      </c>
      <c r="BA5" s="19" t="s">
        <v>
91</v>
      </c>
      <c r="BB5" s="19" t="s">
        <v>
92</v>
      </c>
      <c r="BC5" s="19" t="s">
        <v>
93</v>
      </c>
      <c r="BD5" s="19" t="s">
        <v>
94</v>
      </c>
      <c r="BE5" s="19" t="s">
        <v>
84</v>
      </c>
      <c r="BF5" s="19" t="s">
        <v>
85</v>
      </c>
      <c r="BG5" s="19" t="s">
        <v>
86</v>
      </c>
      <c r="BH5" s="19" t="s">
        <v>
87</v>
      </c>
      <c r="BI5" s="19" t="s">
        <v>
88</v>
      </c>
      <c r="BJ5" s="19" t="s">
        <v>
89</v>
      </c>
      <c r="BK5" s="19" t="s">
        <v>
90</v>
      </c>
      <c r="BL5" s="19" t="s">
        <v>
91</v>
      </c>
      <c r="BM5" s="19" t="s">
        <v>
92</v>
      </c>
      <c r="BN5" s="19" t="s">
        <v>
93</v>
      </c>
      <c r="BO5" s="19" t="s">
        <v>
94</v>
      </c>
      <c r="BP5" s="19" t="s">
        <v>
84</v>
      </c>
      <c r="BQ5" s="19" t="s">
        <v>
85</v>
      </c>
      <c r="BR5" s="19" t="s">
        <v>
86</v>
      </c>
      <c r="BS5" s="19" t="s">
        <v>
87</v>
      </c>
      <c r="BT5" s="19" t="s">
        <v>
88</v>
      </c>
      <c r="BU5" s="19" t="s">
        <v>
89</v>
      </c>
      <c r="BV5" s="19" t="s">
        <v>
90</v>
      </c>
      <c r="BW5" s="19" t="s">
        <v>
91</v>
      </c>
      <c r="BX5" s="19" t="s">
        <v>
92</v>
      </c>
      <c r="BY5" s="19" t="s">
        <v>
93</v>
      </c>
      <c r="BZ5" s="19" t="s">
        <v>
94</v>
      </c>
      <c r="CA5" s="19" t="s">
        <v>
84</v>
      </c>
      <c r="CB5" s="19" t="s">
        <v>
85</v>
      </c>
      <c r="CC5" s="19" t="s">
        <v>
86</v>
      </c>
      <c r="CD5" s="19" t="s">
        <v>
87</v>
      </c>
      <c r="CE5" s="19" t="s">
        <v>
88</v>
      </c>
      <c r="CF5" s="19" t="s">
        <v>
89</v>
      </c>
      <c r="CG5" s="19" t="s">
        <v>
90</v>
      </c>
      <c r="CH5" s="19" t="s">
        <v>
91</v>
      </c>
      <c r="CI5" s="19" t="s">
        <v>
92</v>
      </c>
      <c r="CJ5" s="19" t="s">
        <v>
93</v>
      </c>
      <c r="CK5" s="19" t="s">
        <v>
94</v>
      </c>
      <c r="CL5" s="19" t="s">
        <v>
84</v>
      </c>
      <c r="CM5" s="19" t="s">
        <v>
85</v>
      </c>
      <c r="CN5" s="19" t="s">
        <v>
86</v>
      </c>
      <c r="CO5" s="19" t="s">
        <v>
87</v>
      </c>
      <c r="CP5" s="19" t="s">
        <v>
88</v>
      </c>
      <c r="CQ5" s="19" t="s">
        <v>
89</v>
      </c>
      <c r="CR5" s="19" t="s">
        <v>
90</v>
      </c>
      <c r="CS5" s="19" t="s">
        <v>
91</v>
      </c>
      <c r="CT5" s="19" t="s">
        <v>
92</v>
      </c>
      <c r="CU5" s="19" t="s">
        <v>
93</v>
      </c>
      <c r="CV5" s="19" t="s">
        <v>
94</v>
      </c>
      <c r="CW5" s="19" t="s">
        <v>
84</v>
      </c>
      <c r="CX5" s="19" t="s">
        <v>
85</v>
      </c>
      <c r="CY5" s="19" t="s">
        <v>
86</v>
      </c>
      <c r="CZ5" s="19" t="s">
        <v>
87</v>
      </c>
      <c r="DA5" s="19" t="s">
        <v>
88</v>
      </c>
      <c r="DB5" s="19" t="s">
        <v>
89</v>
      </c>
      <c r="DC5" s="19" t="s">
        <v>
90</v>
      </c>
      <c r="DD5" s="19" t="s">
        <v>
91</v>
      </c>
      <c r="DE5" s="19" t="s">
        <v>
92</v>
      </c>
      <c r="DF5" s="19" t="s">
        <v>
93</v>
      </c>
      <c r="DG5" s="19" t="s">
        <v>
94</v>
      </c>
      <c r="DH5" s="19" t="s">
        <v>
84</v>
      </c>
      <c r="DI5" s="19" t="s">
        <v>
85</v>
      </c>
      <c r="DJ5" s="19" t="s">
        <v>
86</v>
      </c>
      <c r="DK5" s="19" t="s">
        <v>
87</v>
      </c>
      <c r="DL5" s="19" t="s">
        <v>
88</v>
      </c>
      <c r="DM5" s="19" t="s">
        <v>
89</v>
      </c>
      <c r="DN5" s="19" t="s">
        <v>
90</v>
      </c>
      <c r="DO5" s="19" t="s">
        <v>
91</v>
      </c>
      <c r="DP5" s="19" t="s">
        <v>
92</v>
      </c>
      <c r="DQ5" s="19" t="s">
        <v>
93</v>
      </c>
      <c r="DR5" s="19" t="s">
        <v>
94</v>
      </c>
      <c r="DS5" s="19" t="s">
        <v>
84</v>
      </c>
      <c r="DT5" s="19" t="s">
        <v>
85</v>
      </c>
      <c r="DU5" s="19" t="s">
        <v>
86</v>
      </c>
      <c r="DV5" s="19" t="s">
        <v>
87</v>
      </c>
      <c r="DW5" s="19" t="s">
        <v>
88</v>
      </c>
      <c r="DX5" s="19" t="s">
        <v>
89</v>
      </c>
      <c r="DY5" s="19" t="s">
        <v>
90</v>
      </c>
      <c r="DZ5" s="19" t="s">
        <v>
91</v>
      </c>
      <c r="EA5" s="19" t="s">
        <v>
92</v>
      </c>
      <c r="EB5" s="19" t="s">
        <v>
93</v>
      </c>
      <c r="EC5" s="19" t="s">
        <v>
94</v>
      </c>
      <c r="ED5" s="19" t="s">
        <v>
84</v>
      </c>
      <c r="EE5" s="19" t="s">
        <v>
85</v>
      </c>
      <c r="EF5" s="19" t="s">
        <v>
86</v>
      </c>
      <c r="EG5" s="19" t="s">
        <v>
87</v>
      </c>
      <c r="EH5" s="19" t="s">
        <v>
88</v>
      </c>
      <c r="EI5" s="19" t="s">
        <v>
89</v>
      </c>
      <c r="EJ5" s="19" t="s">
        <v>
90</v>
      </c>
      <c r="EK5" s="19" t="s">
        <v>
91</v>
      </c>
      <c r="EL5" s="19" t="s">
        <v>
92</v>
      </c>
      <c r="EM5" s="19" t="s">
        <v>
93</v>
      </c>
      <c r="EN5" s="19" t="s">
        <v>
94</v>
      </c>
    </row>
    <row r="6" spans="1:144" s="23" customFormat="1" x14ac:dyDescent="0.2">
      <c r="A6" s="15" t="s">
        <v>
95</v>
      </c>
      <c r="B6" s="20">
        <f>
B7</f>
        <v>
2021</v>
      </c>
      <c r="C6" s="20">
        <f t="shared" ref="C6:W6" si="3">
C7</f>
        <v>
133647</v>
      </c>
      <c r="D6" s="20">
        <f t="shared" si="3"/>
        <v>
47</v>
      </c>
      <c r="E6" s="20">
        <f t="shared" si="3"/>
        <v>
1</v>
      </c>
      <c r="F6" s="20">
        <f t="shared" si="3"/>
        <v>
0</v>
      </c>
      <c r="G6" s="20">
        <f t="shared" si="3"/>
        <v>
0</v>
      </c>
      <c r="H6" s="20" t="str">
        <f t="shared" si="3"/>
        <v>
東京都　神津島村</v>
      </c>
      <c r="I6" s="20" t="str">
        <f t="shared" si="3"/>
        <v>
法非適用</v>
      </c>
      <c r="J6" s="20" t="str">
        <f t="shared" si="3"/>
        <v>
水道事業</v>
      </c>
      <c r="K6" s="20" t="str">
        <f t="shared" si="3"/>
        <v>
簡易水道事業</v>
      </c>
      <c r="L6" s="20" t="str">
        <f t="shared" si="3"/>
        <v>
D4</v>
      </c>
      <c r="M6" s="20" t="str">
        <f t="shared" si="3"/>
        <v>
非設置</v>
      </c>
      <c r="N6" s="21" t="str">
        <f t="shared" si="3"/>
        <v>
-</v>
      </c>
      <c r="O6" s="21" t="str">
        <f t="shared" si="3"/>
        <v>
該当数値なし</v>
      </c>
      <c r="P6" s="21">
        <f t="shared" si="3"/>
        <v>
99.84</v>
      </c>
      <c r="Q6" s="21">
        <f t="shared" si="3"/>
        <v>
2530</v>
      </c>
      <c r="R6" s="21">
        <f t="shared" si="3"/>
        <v>
1877</v>
      </c>
      <c r="S6" s="21">
        <f t="shared" si="3"/>
        <v>
18.579999999999998</v>
      </c>
      <c r="T6" s="21">
        <f t="shared" si="3"/>
        <v>
101.02</v>
      </c>
      <c r="U6" s="21">
        <f t="shared" si="3"/>
        <v>
1819</v>
      </c>
      <c r="V6" s="21">
        <f t="shared" si="3"/>
        <v>
1</v>
      </c>
      <c r="W6" s="21">
        <f t="shared" si="3"/>
        <v>
1819</v>
      </c>
      <c r="X6" s="22">
        <f>
IF(X7="",NA(),X7)</f>
        <v>
86.48</v>
      </c>
      <c r="Y6" s="22">
        <f t="shared" ref="Y6:AG6" si="4">
IF(Y7="",NA(),Y7)</f>
        <v>
109.89</v>
      </c>
      <c r="Z6" s="22">
        <f t="shared" si="4"/>
        <v>
101.81</v>
      </c>
      <c r="AA6" s="22">
        <f t="shared" si="4"/>
        <v>
111.94</v>
      </c>
      <c r="AB6" s="22">
        <f t="shared" si="4"/>
        <v>
103.75</v>
      </c>
      <c r="AC6" s="22">
        <f t="shared" si="4"/>
        <v>
74.05</v>
      </c>
      <c r="AD6" s="22">
        <f t="shared" si="4"/>
        <v>
73.25</v>
      </c>
      <c r="AE6" s="22">
        <f t="shared" si="4"/>
        <v>
75.06</v>
      </c>
      <c r="AF6" s="22">
        <f t="shared" si="4"/>
        <v>
73.22</v>
      </c>
      <c r="AG6" s="22">
        <f t="shared" si="4"/>
        <v>
69.05</v>
      </c>
      <c r="AH6" s="21" t="str">
        <f>
IF(AH7="","",IF(AH7="-","【-】","【"&amp;SUBSTITUTE(TEXT(AH7,"#,##0.00"),"-","△")&amp;"】"))</f>
        <v>
【73.42】</v>
      </c>
      <c r="AI6" s="21" t="e">
        <f>
IF(AI7="",NA(),AI7)</f>
        <v>
#N/A</v>
      </c>
      <c r="AJ6" s="21" t="e">
        <f t="shared" ref="AJ6:AR6" si="5">
IF(AJ7="",NA(),AJ7)</f>
        <v>
#N/A</v>
      </c>
      <c r="AK6" s="21" t="e">
        <f t="shared" si="5"/>
        <v>
#N/A</v>
      </c>
      <c r="AL6" s="21" t="e">
        <f t="shared" si="5"/>
        <v>
#N/A</v>
      </c>
      <c r="AM6" s="21" t="e">
        <f t="shared" si="5"/>
        <v>
#N/A</v>
      </c>
      <c r="AN6" s="21" t="e">
        <f t="shared" si="5"/>
        <v>
#N/A</v>
      </c>
      <c r="AO6" s="21" t="e">
        <f t="shared" si="5"/>
        <v>
#N/A</v>
      </c>
      <c r="AP6" s="21" t="e">
        <f t="shared" si="5"/>
        <v>
#N/A</v>
      </c>
      <c r="AQ6" s="21" t="e">
        <f t="shared" si="5"/>
        <v>
#N/A</v>
      </c>
      <c r="AR6" s="21" t="e">
        <f t="shared" si="5"/>
        <v>
#N/A</v>
      </c>
      <c r="AS6" s="21" t="str">
        <f>
IF(AS7="","",IF(AS7="-","【-】","【"&amp;SUBSTITUTE(TEXT(AS7,"#,##0.00"),"-","△")&amp;"】"))</f>
        <v/>
      </c>
      <c r="AT6" s="21" t="e">
        <f>
IF(AT7="",NA(),AT7)</f>
        <v>
#N/A</v>
      </c>
      <c r="AU6" s="21" t="e">
        <f t="shared" ref="AU6:BC6" si="6">
IF(AU7="",NA(),AU7)</f>
        <v>
#N/A</v>
      </c>
      <c r="AV6" s="21" t="e">
        <f t="shared" si="6"/>
        <v>
#N/A</v>
      </c>
      <c r="AW6" s="21" t="e">
        <f t="shared" si="6"/>
        <v>
#N/A</v>
      </c>
      <c r="AX6" s="21" t="e">
        <f t="shared" si="6"/>
        <v>
#N/A</v>
      </c>
      <c r="AY6" s="21" t="e">
        <f t="shared" si="6"/>
        <v>
#N/A</v>
      </c>
      <c r="AZ6" s="21" t="e">
        <f t="shared" si="6"/>
        <v>
#N/A</v>
      </c>
      <c r="BA6" s="21" t="e">
        <f t="shared" si="6"/>
        <v>
#N/A</v>
      </c>
      <c r="BB6" s="21" t="e">
        <f t="shared" si="6"/>
        <v>
#N/A</v>
      </c>
      <c r="BC6" s="21" t="e">
        <f t="shared" si="6"/>
        <v>
#N/A</v>
      </c>
      <c r="BD6" s="21" t="str">
        <f>
IF(BD7="","",IF(BD7="-","【-】","【"&amp;SUBSTITUTE(TEXT(BD7,"#,##0.00"),"-","△")&amp;"】"))</f>
        <v/>
      </c>
      <c r="BE6" s="22">
        <f>
IF(BE7="",NA(),BE7)</f>
        <v>
129.37</v>
      </c>
      <c r="BF6" s="22">
        <f t="shared" ref="BF6:BN6" si="7">
IF(BF7="",NA(),BF7)</f>
        <v>
106.19</v>
      </c>
      <c r="BG6" s="22">
        <f t="shared" si="7"/>
        <v>
93.49</v>
      </c>
      <c r="BH6" s="22">
        <f t="shared" si="7"/>
        <v>
105.68</v>
      </c>
      <c r="BI6" s="22">
        <f t="shared" si="7"/>
        <v>
129.62</v>
      </c>
      <c r="BJ6" s="22">
        <f t="shared" si="7"/>
        <v>
1302.33</v>
      </c>
      <c r="BK6" s="22">
        <f t="shared" si="7"/>
        <v>
1274.21</v>
      </c>
      <c r="BL6" s="22">
        <f t="shared" si="7"/>
        <v>
1183.92</v>
      </c>
      <c r="BM6" s="22">
        <f t="shared" si="7"/>
        <v>
1128.72</v>
      </c>
      <c r="BN6" s="22">
        <f t="shared" si="7"/>
        <v>
1125.25</v>
      </c>
      <c r="BO6" s="21" t="str">
        <f>
IF(BO7="","",IF(BO7="-","【-】","【"&amp;SUBSTITUTE(TEXT(BO7,"#,##0.00"),"-","△")&amp;"】"))</f>
        <v>
【940.88】</v>
      </c>
      <c r="BP6" s="22">
        <f>
IF(BP7="",NA(),BP7)</f>
        <v>
83.23</v>
      </c>
      <c r="BQ6" s="22">
        <f t="shared" ref="BQ6:BY6" si="8">
IF(BQ7="",NA(),BQ7)</f>
        <v>
107.56</v>
      </c>
      <c r="BR6" s="22">
        <f t="shared" si="8"/>
        <v>
99.63</v>
      </c>
      <c r="BS6" s="22">
        <f t="shared" si="8"/>
        <v>
76.42</v>
      </c>
      <c r="BT6" s="22">
        <f t="shared" si="8"/>
        <v>
66.37</v>
      </c>
      <c r="BU6" s="22">
        <f t="shared" si="8"/>
        <v>
40.89</v>
      </c>
      <c r="BV6" s="22">
        <f t="shared" si="8"/>
        <v>
41.25</v>
      </c>
      <c r="BW6" s="22">
        <f t="shared" si="8"/>
        <v>
42.5</v>
      </c>
      <c r="BX6" s="22">
        <f t="shared" si="8"/>
        <v>
41.84</v>
      </c>
      <c r="BY6" s="22">
        <f t="shared" si="8"/>
        <v>
41.44</v>
      </c>
      <c r="BZ6" s="21" t="str">
        <f>
IF(BZ7="","",IF(BZ7="-","【-】","【"&amp;SUBSTITUTE(TEXT(BZ7,"#,##0.00"),"-","△")&amp;"】"))</f>
        <v>
【54.59】</v>
      </c>
      <c r="CA6" s="22">
        <f>
IF(CA7="",NA(),CA7)</f>
        <v>
172.54</v>
      </c>
      <c r="CB6" s="22">
        <f t="shared" ref="CB6:CJ6" si="9">
IF(CB7="",NA(),CB7)</f>
        <v>
143.74</v>
      </c>
      <c r="CC6" s="22">
        <f t="shared" si="9"/>
        <v>
155.04</v>
      </c>
      <c r="CD6" s="22">
        <f t="shared" si="9"/>
        <v>
152.28</v>
      </c>
      <c r="CE6" s="22">
        <f t="shared" si="9"/>
        <v>
166.2</v>
      </c>
      <c r="CF6" s="22">
        <f t="shared" si="9"/>
        <v>
383.2</v>
      </c>
      <c r="CG6" s="22">
        <f t="shared" si="9"/>
        <v>
383.25</v>
      </c>
      <c r="CH6" s="22">
        <f t="shared" si="9"/>
        <v>
377.72</v>
      </c>
      <c r="CI6" s="22">
        <f t="shared" si="9"/>
        <v>
390.47</v>
      </c>
      <c r="CJ6" s="22">
        <f t="shared" si="9"/>
        <v>
403.61</v>
      </c>
      <c r="CK6" s="21" t="str">
        <f>
IF(CK7="","",IF(CK7="-","【-】","【"&amp;SUBSTITUTE(TEXT(CK7,"#,##0.00"),"-","△")&amp;"】"))</f>
        <v>
【301.20】</v>
      </c>
      <c r="CL6" s="22">
        <f>
IF(CL7="",NA(),CL7)</f>
        <v>
27.36</v>
      </c>
      <c r="CM6" s="22">
        <f t="shared" ref="CM6:CU6" si="10">
IF(CM7="",NA(),CM7)</f>
        <v>
28.76</v>
      </c>
      <c r="CN6" s="22">
        <f t="shared" si="10"/>
        <v>
32.340000000000003</v>
      </c>
      <c r="CO6" s="22">
        <f t="shared" si="10"/>
        <v>
24.36</v>
      </c>
      <c r="CP6" s="22">
        <f t="shared" si="10"/>
        <v>
28.78</v>
      </c>
      <c r="CQ6" s="22">
        <f t="shared" si="10"/>
        <v>
47.95</v>
      </c>
      <c r="CR6" s="22">
        <f t="shared" si="10"/>
        <v>
48.26</v>
      </c>
      <c r="CS6" s="22">
        <f t="shared" si="10"/>
        <v>
48.01</v>
      </c>
      <c r="CT6" s="22">
        <f t="shared" si="10"/>
        <v>
49.08</v>
      </c>
      <c r="CU6" s="22">
        <f t="shared" si="10"/>
        <v>
51.46</v>
      </c>
      <c r="CV6" s="21" t="str">
        <f>
IF(CV7="","",IF(CV7="-","【-】","【"&amp;SUBSTITUTE(TEXT(CV7,"#,##0.00"),"-","△")&amp;"】"))</f>
        <v>
【56.42】</v>
      </c>
      <c r="CW6" s="22">
        <f>
IF(CW7="",NA(),CW7)</f>
        <v>
66.63</v>
      </c>
      <c r="CX6" s="22">
        <f t="shared" ref="CX6:DF6" si="11">
IF(CX7="",NA(),CX7)</f>
        <v>
64</v>
      </c>
      <c r="CY6" s="22">
        <f t="shared" si="11"/>
        <v>
55.97</v>
      </c>
      <c r="CZ6" s="22">
        <f t="shared" si="11"/>
        <v>
73.819999999999993</v>
      </c>
      <c r="DA6" s="22">
        <f t="shared" si="11"/>
        <v>
58.13</v>
      </c>
      <c r="DB6" s="22">
        <f t="shared" si="11"/>
        <v>
74.900000000000006</v>
      </c>
      <c r="DC6" s="22">
        <f t="shared" si="11"/>
        <v>
72.72</v>
      </c>
      <c r="DD6" s="22">
        <f t="shared" si="11"/>
        <v>
72.75</v>
      </c>
      <c r="DE6" s="22">
        <f t="shared" si="11"/>
        <v>
71.27</v>
      </c>
      <c r="DF6" s="22">
        <f t="shared" si="11"/>
        <v>
68.58</v>
      </c>
      <c r="DG6" s="21" t="str">
        <f>
IF(DG7="","",IF(DG7="-","【-】","【"&amp;SUBSTITUTE(TEXT(DG7,"#,##0.00"),"-","△")&amp;"】"))</f>
        <v>
【71.01】</v>
      </c>
      <c r="DH6" s="21" t="e">
        <f>
IF(DH7="",NA(),DH7)</f>
        <v>
#N/A</v>
      </c>
      <c r="DI6" s="21" t="e">
        <f t="shared" ref="DI6:DQ6" si="12">
IF(DI7="",NA(),DI7)</f>
        <v>
#N/A</v>
      </c>
      <c r="DJ6" s="21" t="e">
        <f t="shared" si="12"/>
        <v>
#N/A</v>
      </c>
      <c r="DK6" s="21" t="e">
        <f t="shared" si="12"/>
        <v>
#N/A</v>
      </c>
      <c r="DL6" s="21" t="e">
        <f t="shared" si="12"/>
        <v>
#N/A</v>
      </c>
      <c r="DM6" s="21" t="e">
        <f t="shared" si="12"/>
        <v>
#N/A</v>
      </c>
      <c r="DN6" s="21" t="e">
        <f t="shared" si="12"/>
        <v>
#N/A</v>
      </c>
      <c r="DO6" s="21" t="e">
        <f t="shared" si="12"/>
        <v>
#N/A</v>
      </c>
      <c r="DP6" s="21" t="e">
        <f t="shared" si="12"/>
        <v>
#N/A</v>
      </c>
      <c r="DQ6" s="21" t="e">
        <f t="shared" si="12"/>
        <v>
#N/A</v>
      </c>
      <c r="DR6" s="21" t="str">
        <f>
IF(DR7="","",IF(DR7="-","【-】","【"&amp;SUBSTITUTE(TEXT(DR7,"#,##0.00"),"-","△")&amp;"】"))</f>
        <v/>
      </c>
      <c r="DS6" s="21" t="e">
        <f>
IF(DS7="",NA(),DS7)</f>
        <v>
#N/A</v>
      </c>
      <c r="DT6" s="21" t="e">
        <f t="shared" ref="DT6:EB6" si="13">
IF(DT7="",NA(),DT7)</f>
        <v>
#N/A</v>
      </c>
      <c r="DU6" s="21" t="e">
        <f t="shared" si="13"/>
        <v>
#N/A</v>
      </c>
      <c r="DV6" s="21" t="e">
        <f t="shared" si="13"/>
        <v>
#N/A</v>
      </c>
      <c r="DW6" s="21" t="e">
        <f t="shared" si="13"/>
        <v>
#N/A</v>
      </c>
      <c r="DX6" s="21" t="e">
        <f t="shared" si="13"/>
        <v>
#N/A</v>
      </c>
      <c r="DY6" s="21" t="e">
        <f t="shared" si="13"/>
        <v>
#N/A</v>
      </c>
      <c r="DZ6" s="21" t="e">
        <f t="shared" si="13"/>
        <v>
#N/A</v>
      </c>
      <c r="EA6" s="21" t="e">
        <f t="shared" si="13"/>
        <v>
#N/A</v>
      </c>
      <c r="EB6" s="21" t="e">
        <f t="shared" si="13"/>
        <v>
#N/A</v>
      </c>
      <c r="EC6" s="21" t="str">
        <f>
IF(EC7="","",IF(EC7="-","【-】","【"&amp;SUBSTITUTE(TEXT(EC7,"#,##0.00"),"-","△")&amp;"】"))</f>
        <v/>
      </c>
      <c r="ED6" s="21">
        <f>
IF(ED7="",NA(),ED7)</f>
        <v>
0</v>
      </c>
      <c r="EE6" s="22">
        <f t="shared" ref="EE6:EM6" si="14">
IF(EE7="",NA(),EE7)</f>
        <v>
0.15</v>
      </c>
      <c r="EF6" s="22">
        <f t="shared" si="14"/>
        <v>
0.28000000000000003</v>
      </c>
      <c r="EG6" s="21">
        <f t="shared" si="14"/>
        <v>
0</v>
      </c>
      <c r="EH6" s="21">
        <f t="shared" si="14"/>
        <v>
0</v>
      </c>
      <c r="EI6" s="22">
        <f t="shared" si="14"/>
        <v>
0.56999999999999995</v>
      </c>
      <c r="EJ6" s="22">
        <f t="shared" si="14"/>
        <v>
0.62</v>
      </c>
      <c r="EK6" s="22">
        <f t="shared" si="14"/>
        <v>
0.39</v>
      </c>
      <c r="EL6" s="22">
        <f t="shared" si="14"/>
        <v>
0.61</v>
      </c>
      <c r="EM6" s="22">
        <f t="shared" si="14"/>
        <v>
0.4</v>
      </c>
      <c r="EN6" s="21" t="str">
        <f>
IF(EN7="","",IF(EN7="-","【-】","【"&amp;SUBSTITUTE(TEXT(EN7,"#,##0.00"),"-","△")&amp;"】"))</f>
        <v>
【0.58】</v>
      </c>
    </row>
    <row r="7" spans="1:144" s="23" customFormat="1" x14ac:dyDescent="0.2">
      <c r="A7" s="15"/>
      <c r="B7" s="24">
        <v>
2021</v>
      </c>
      <c r="C7" s="24">
        <v>
133647</v>
      </c>
      <c r="D7" s="24">
        <v>
47</v>
      </c>
      <c r="E7" s="24">
        <v>
1</v>
      </c>
      <c r="F7" s="24">
        <v>
0</v>
      </c>
      <c r="G7" s="24">
        <v>
0</v>
      </c>
      <c r="H7" s="24" t="s">
        <v>
96</v>
      </c>
      <c r="I7" s="24" t="s">
        <v>
97</v>
      </c>
      <c r="J7" s="24" t="s">
        <v>
98</v>
      </c>
      <c r="K7" s="24" t="s">
        <v>
99</v>
      </c>
      <c r="L7" s="24" t="s">
        <v>
100</v>
      </c>
      <c r="M7" s="24" t="s">
        <v>
101</v>
      </c>
      <c r="N7" s="25" t="s">
        <v>
102</v>
      </c>
      <c r="O7" s="25" t="s">
        <v>
103</v>
      </c>
      <c r="P7" s="25">
        <v>
99.84</v>
      </c>
      <c r="Q7" s="25">
        <v>
2530</v>
      </c>
      <c r="R7" s="25">
        <v>
1877</v>
      </c>
      <c r="S7" s="25">
        <v>
18.579999999999998</v>
      </c>
      <c r="T7" s="25">
        <v>
101.02</v>
      </c>
      <c r="U7" s="25">
        <v>
1819</v>
      </c>
      <c r="V7" s="25">
        <v>
1</v>
      </c>
      <c r="W7" s="25">
        <v>
1819</v>
      </c>
      <c r="X7" s="25">
        <v>
86.48</v>
      </c>
      <c r="Y7" s="25">
        <v>
109.89</v>
      </c>
      <c r="Z7" s="25">
        <v>
101.81</v>
      </c>
      <c r="AA7" s="25">
        <v>
111.94</v>
      </c>
      <c r="AB7" s="25">
        <v>
103.75</v>
      </c>
      <c r="AC7" s="25">
        <v>
74.05</v>
      </c>
      <c r="AD7" s="25">
        <v>
73.25</v>
      </c>
      <c r="AE7" s="25">
        <v>
75.06</v>
      </c>
      <c r="AF7" s="25">
        <v>
73.22</v>
      </c>
      <c r="AG7" s="25">
        <v>
69.05</v>
      </c>
      <c r="AH7" s="25">
        <v>
73.42</v>
      </c>
      <c r="AI7" s="25"/>
      <c r="AJ7" s="25"/>
      <c r="AK7" s="25"/>
      <c r="AL7" s="25"/>
      <c r="AM7" s="25"/>
      <c r="AN7" s="25"/>
      <c r="AO7" s="25"/>
      <c r="AP7" s="25"/>
      <c r="AQ7" s="25"/>
      <c r="AR7" s="25"/>
      <c r="AS7" s="25"/>
      <c r="AT7" s="25"/>
      <c r="AU7" s="25"/>
      <c r="AV7" s="25"/>
      <c r="AW7" s="25"/>
      <c r="AX7" s="25"/>
      <c r="AY7" s="25"/>
      <c r="AZ7" s="25"/>
      <c r="BA7" s="25"/>
      <c r="BB7" s="25"/>
      <c r="BC7" s="25"/>
      <c r="BD7" s="25"/>
      <c r="BE7" s="25">
        <v>
129.37</v>
      </c>
      <c r="BF7" s="25">
        <v>
106.19</v>
      </c>
      <c r="BG7" s="25">
        <v>
93.49</v>
      </c>
      <c r="BH7" s="25">
        <v>
105.68</v>
      </c>
      <c r="BI7" s="25">
        <v>
129.62</v>
      </c>
      <c r="BJ7" s="25">
        <v>
1302.33</v>
      </c>
      <c r="BK7" s="25">
        <v>
1274.21</v>
      </c>
      <c r="BL7" s="25">
        <v>
1183.92</v>
      </c>
      <c r="BM7" s="25">
        <v>
1128.72</v>
      </c>
      <c r="BN7" s="25">
        <v>
1125.25</v>
      </c>
      <c r="BO7" s="25">
        <v>
940.88</v>
      </c>
      <c r="BP7" s="25">
        <v>
83.23</v>
      </c>
      <c r="BQ7" s="25">
        <v>
107.56</v>
      </c>
      <c r="BR7" s="25">
        <v>
99.63</v>
      </c>
      <c r="BS7" s="25">
        <v>
76.42</v>
      </c>
      <c r="BT7" s="25">
        <v>
66.37</v>
      </c>
      <c r="BU7" s="25">
        <v>
40.89</v>
      </c>
      <c r="BV7" s="25">
        <v>
41.25</v>
      </c>
      <c r="BW7" s="25">
        <v>
42.5</v>
      </c>
      <c r="BX7" s="25">
        <v>
41.84</v>
      </c>
      <c r="BY7" s="25">
        <v>
41.44</v>
      </c>
      <c r="BZ7" s="25">
        <v>
54.59</v>
      </c>
      <c r="CA7" s="25">
        <v>
172.54</v>
      </c>
      <c r="CB7" s="25">
        <v>
143.74</v>
      </c>
      <c r="CC7" s="25">
        <v>
155.04</v>
      </c>
      <c r="CD7" s="25">
        <v>
152.28</v>
      </c>
      <c r="CE7" s="25">
        <v>
166.2</v>
      </c>
      <c r="CF7" s="25">
        <v>
383.2</v>
      </c>
      <c r="CG7" s="25">
        <v>
383.25</v>
      </c>
      <c r="CH7" s="25">
        <v>
377.72</v>
      </c>
      <c r="CI7" s="25">
        <v>
390.47</v>
      </c>
      <c r="CJ7" s="25">
        <v>
403.61</v>
      </c>
      <c r="CK7" s="25">
        <v>
301.2</v>
      </c>
      <c r="CL7" s="25">
        <v>
27.36</v>
      </c>
      <c r="CM7" s="25">
        <v>
28.76</v>
      </c>
      <c r="CN7" s="25">
        <v>
32.340000000000003</v>
      </c>
      <c r="CO7" s="25">
        <v>
24.36</v>
      </c>
      <c r="CP7" s="25">
        <v>
28.78</v>
      </c>
      <c r="CQ7" s="25">
        <v>
47.95</v>
      </c>
      <c r="CR7" s="25">
        <v>
48.26</v>
      </c>
      <c r="CS7" s="25">
        <v>
48.01</v>
      </c>
      <c r="CT7" s="25">
        <v>
49.08</v>
      </c>
      <c r="CU7" s="25">
        <v>
51.46</v>
      </c>
      <c r="CV7" s="25">
        <v>
56.42</v>
      </c>
      <c r="CW7" s="25">
        <v>
66.63</v>
      </c>
      <c r="CX7" s="25">
        <v>
64</v>
      </c>
      <c r="CY7" s="25">
        <v>
55.97</v>
      </c>
      <c r="CZ7" s="25">
        <v>
73.819999999999993</v>
      </c>
      <c r="DA7" s="25">
        <v>
58.13</v>
      </c>
      <c r="DB7" s="25">
        <v>
74.900000000000006</v>
      </c>
      <c r="DC7" s="25">
        <v>
72.72</v>
      </c>
      <c r="DD7" s="25">
        <v>
72.75</v>
      </c>
      <c r="DE7" s="25">
        <v>
71.27</v>
      </c>
      <c r="DF7" s="25">
        <v>
68.58</v>
      </c>
      <c r="DG7" s="25">
        <v>
71.010000000000005</v>
      </c>
      <c r="DH7" s="25"/>
      <c r="DI7" s="25"/>
      <c r="DJ7" s="25"/>
      <c r="DK7" s="25"/>
      <c r="DL7" s="25"/>
      <c r="DM7" s="25"/>
      <c r="DN7" s="25"/>
      <c r="DO7" s="25"/>
      <c r="DP7" s="25"/>
      <c r="DQ7" s="25"/>
      <c r="DR7" s="25"/>
      <c r="DS7" s="25"/>
      <c r="DT7" s="25"/>
      <c r="DU7" s="25"/>
      <c r="DV7" s="25"/>
      <c r="DW7" s="25"/>
      <c r="DX7" s="25"/>
      <c r="DY7" s="25"/>
      <c r="DZ7" s="25"/>
      <c r="EA7" s="25"/>
      <c r="EB7" s="25"/>
      <c r="EC7" s="25"/>
      <c r="ED7" s="25">
        <v>
0</v>
      </c>
      <c r="EE7" s="25">
        <v>
0.15</v>
      </c>
      <c r="EF7" s="25">
        <v>
0.28000000000000003</v>
      </c>
      <c r="EG7" s="25">
        <v>
0</v>
      </c>
      <c r="EH7" s="25">
        <v>
0</v>
      </c>
      <c r="EI7" s="25">
        <v>
0.56999999999999995</v>
      </c>
      <c r="EJ7" s="25">
        <v>
0.62</v>
      </c>
      <c r="EK7" s="25">
        <v>
0.39</v>
      </c>
      <c r="EL7" s="25">
        <v>
0.61</v>
      </c>
      <c r="EM7" s="25">
        <v>
0.4</v>
      </c>
      <c r="EN7" s="25">
        <v>
0.57999999999999996</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
104</v>
      </c>
      <c r="C9" s="27" t="s">
        <v>
105</v>
      </c>
      <c r="D9" s="27" t="s">
        <v>
106</v>
      </c>
      <c r="E9" s="27" t="s">
        <v>
107</v>
      </c>
      <c r="F9" s="27" t="s">
        <v>
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
46</v>
      </c>
      <c r="B10" s="28">
        <f t="shared" ref="B10:C10" si="15">
DATEVALUE($B7+12-B11&amp;"/1/"&amp;B12)</f>
        <v>
47119</v>
      </c>
      <c r="C10" s="28">
        <f t="shared" si="15"/>
        <v>
47484</v>
      </c>
      <c r="D10" s="29">
        <f>
DATEVALUE($B7+12-D11&amp;"/1/"&amp;D12)</f>
        <v>
47849</v>
      </c>
      <c r="E10" s="29">
        <f>
DATEVALUE($B7+12-E11&amp;"/1/"&amp;E12)</f>
        <v>
48215</v>
      </c>
      <c r="F10" s="29">
        <f>
DATEVALUE($B7+12-F11&amp;"/1/"&amp;F12)</f>
        <v>
48582</v>
      </c>
    </row>
    <row r="11" spans="1:144" x14ac:dyDescent="0.2">
      <c r="B11">
        <v>
4</v>
      </c>
      <c r="C11">
        <v>
3</v>
      </c>
      <c r="D11">
        <v>
2</v>
      </c>
      <c r="E11">
        <v>
1</v>
      </c>
      <c r="F11">
        <v>
0</v>
      </c>
      <c r="G11" t="s">
        <v>
109</v>
      </c>
    </row>
    <row r="12" spans="1:144" x14ac:dyDescent="0.2">
      <c r="B12">
        <v>
1</v>
      </c>
      <c r="C12">
        <v>
1</v>
      </c>
      <c r="D12">
        <v>
1</v>
      </c>
      <c r="E12">
        <v>
2</v>
      </c>
      <c r="F12">
        <v>
3</v>
      </c>
      <c r="G12" t="s">
        <v>
110</v>
      </c>
    </row>
    <row r="13" spans="1:144" x14ac:dyDescent="0.2">
      <c r="B13" t="s">
        <v>
111</v>
      </c>
      <c r="C13" t="s">
        <v>
112</v>
      </c>
      <c r="D13" t="s">
        <v>
113</v>
      </c>
      <c r="E13" t="s">
        <v>
114</v>
      </c>
      <c r="F13" t="s">
        <v>
113</v>
      </c>
      <c r="G13" t="s">
        <v>
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2022-12-01T01:09:38Z</dcterms:created>
  <dcterms:modified xsi:type="dcterms:W3CDTF">2023-02-09T09:19:25Z</dcterms:modified>
  <cp:category/>
</cp:coreProperties>
</file>