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Oa24ad001\共有フォルダ\総務課\０１文書\０２総務\０１総務管理\０２財政\０５公営企業\_調査\経営比較分析調査票\R07\"/>
    </mc:Choice>
  </mc:AlternateContent>
  <xr:revisionPtr revIDLastSave="0" documentId="13_ncr:1_{D4D584EB-1D5B-4F42-A14B-7159B5E2E3C3}" xr6:coauthVersionLast="47" xr6:coauthVersionMax="47" xr10:uidLastSave="{00000000-0000-0000-0000-000000000000}"/>
  <workbookProtection workbookAlgorithmName="SHA-512" workbookHashValue="5ltXXw0kpUEE3woNbzg5847g3nmRqp7kMeEcSDNUG0WfJLeogXkMDo8RA2XtX1653hafwS8zX8jgUihjA2ry1g==" workbookSaltValue="8/0GwjFAimAKORhJtGFPig==" workbookSpinCount="100000" lockStructure="1"/>
  <bookViews>
    <workbookView xWindow="480" yWindow="84" windowWidth="22596" windowHeight="1186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AL8" i="4" s="1"/>
  <c r="R6" i="5"/>
  <c r="AD10" i="4" s="1"/>
  <c r="Q6" i="5"/>
  <c r="W10" i="4" s="1"/>
  <c r="P6" i="5"/>
  <c r="P10" i="4" s="1"/>
  <c r="O6" i="5"/>
  <c r="I10" i="4" s="1"/>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G85" i="4"/>
  <c r="F85" i="4"/>
  <c r="E85" i="4"/>
  <c r="AT10" i="4"/>
  <c r="P8" i="4"/>
  <c r="I8" i="4"/>
</calcChain>
</file>

<file path=xl/sharedStrings.xml><?xml version="1.0" encoding="utf-8"?>
<sst xmlns="http://schemas.openxmlformats.org/spreadsheetml/2006/main" count="325" uniqueCount="116">
  <si>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</si>
  <si>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</si>
  <si>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</si>
  <si>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</si>
  <si>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</si>
  <si>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</si>
  <si>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</si>
  <si>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</si>
  <si>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</si>
  <si>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</si>
  <si>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</si>
  <si>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</si>
  <si>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</si>
  <si>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</si>
  <si>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</si>
  <si>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</si>
  <si>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</si>
  <si>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</si>
  <si>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</si>
  <si>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</si>
  <si>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</si>
  <si>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</si>
  <si>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</si>
  <si>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</si>
  <si>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</si>
  <si>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</si>
  <si>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</si>
  <si>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</si>
  <si>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</si>
  <si>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</si>
  <si>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</si>
  <si>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</si>
  <si>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</si>
  <si>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</si>
  <si>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</si>
  <si>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</si>
  <si>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</si>
  <si>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</si>
  <si>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</si>
  <si>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</si>
  <si>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</si>
  <si>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</si>
  <si>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</si>
  <si>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</si>
  <si>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</si>
  <si>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</si>
  <si>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</si>
  <si>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</si>
  <si>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</si>
  <si>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</si>
  <si>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</si>
  <si>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</si>
  <si>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</si>
  <si>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</si>
  <si>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</si>
  <si>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</si>
  <si>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</si>
  <si>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</si>
  <si>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</si>
  <si>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</si>
  <si>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</si>
  <si>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</si>
  <si>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</si>
  <si>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</si>
  <si>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</si>
  <si>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</si>
  <si>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</si>
  <si>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</si>
  <si>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</si>
  <si>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</si>
  <si>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</si>
  <si>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</si>
  <si>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</si>
  <si>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</si>
  <si>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</si>
  <si>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</si>
  <si>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</si>
  <si>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</si>
  <si>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</si>
  <si>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</si>
  <si>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</si>
  <si>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</si>
  <si>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</si>
  <si>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</si>
  <si>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</si>
  <si>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</si>
  <si>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</si>
  <si>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</si>
  <si>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</si>
  <si>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</si>
  <si>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</si>
  <si>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</si>
  <si>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</si>
  <si>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</si>
  <si>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</si>
  <si>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</si>
  <si>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青ヶ島村</t>
  </si>
  <si>
    <t>法適用</t>
  </si>
  <si>
    <t>下水道事業</t>
  </si>
  <si>
    <t>特定地域生活排水処理</t>
  </si>
  <si>
    <t>K2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</si>
  <si>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</si>
  <si>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</si>
  <si>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</si>
  <si>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</si>
  <si>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</si>
  <si>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</si>
  <si>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</si>
  <si>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</si>
  <si>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</si>
  <si>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</si>
  <si>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</si>
  <si>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</si>
  <si>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令和6年度は法適用1年目となった。
①経常収支比率は100%を下回ったため改善が必要である。
②累積欠損金が生じたため改善が必要である。
③流動比率は100％を大きく上回っており、支払い能力に問題はない。
⑤経費回収率は100％を上回っており、健全性を確保している。
⑥汚水処理原価は令和5年度に比べ増加している。
⑦施設利用率は令和5年度に比べて増加している。</t>
    <rPh sb="20" eb="24">
      <t>ケイジョウシュウシ</t>
    </rPh>
    <rPh sb="24" eb="26">
      <t>ヒリツ</t>
    </rPh>
    <rPh sb="32" eb="34">
      <t>シタマワ</t>
    </rPh>
    <rPh sb="38" eb="40">
      <t>カイゼン</t>
    </rPh>
    <rPh sb="41" eb="43">
      <t>ヒツヨウ</t>
    </rPh>
    <rPh sb="50" eb="55">
      <t>ルイセキケッソンキン</t>
    </rPh>
    <rPh sb="56" eb="57">
      <t>ショウ</t>
    </rPh>
    <rPh sb="61" eb="63">
      <t>カイゼン</t>
    </rPh>
    <rPh sb="64" eb="66">
      <t>ヒツヨウ</t>
    </rPh>
    <rPh sb="73" eb="77">
      <t>リュウドウヒリツ</t>
    </rPh>
    <rPh sb="83" eb="84">
      <t>オオ</t>
    </rPh>
    <rPh sb="86" eb="88">
      <t>ウワマワ</t>
    </rPh>
    <rPh sb="93" eb="95">
      <t>シハラ</t>
    </rPh>
    <rPh sb="96" eb="98">
      <t>ノウリョク</t>
    </rPh>
    <rPh sb="99" eb="101">
      <t>モンダイ</t>
    </rPh>
    <rPh sb="108" eb="113">
      <t>ケイヒカイシュウリツ</t>
    </rPh>
    <rPh sb="119" eb="121">
      <t>ウワマワ</t>
    </rPh>
    <rPh sb="126" eb="129">
      <t>ケンゼンセイ</t>
    </rPh>
    <rPh sb="130" eb="132">
      <t>カクホ</t>
    </rPh>
    <rPh sb="140" eb="146">
      <t>オスイショリゲンカ</t>
    </rPh>
    <rPh sb="147" eb="149">
      <t>レイワ</t>
    </rPh>
    <rPh sb="150" eb="152">
      <t>ネンド</t>
    </rPh>
    <rPh sb="153" eb="154">
      <t>クラ</t>
    </rPh>
    <rPh sb="155" eb="157">
      <t>ゾウカ</t>
    </rPh>
    <rPh sb="165" eb="170">
      <t>シセツリヨウリツ</t>
    </rPh>
    <rPh sb="171" eb="173">
      <t>レイワ</t>
    </rPh>
    <rPh sb="174" eb="176">
      <t>ネンド</t>
    </rPh>
    <rPh sb="177" eb="178">
      <t>クラ</t>
    </rPh>
    <rPh sb="180" eb="182">
      <t>ゾウカ</t>
    </rPh>
    <phoneticPr fontId="4"/>
  </si>
  <si>
    <t>　汚泥処理施設及び合併浄化槽は年に数回程度の定期的なメンテナンス、機器の修繕を行うことにより、施設の機能は十分に維持されている。
　当面、老朽化による大規模な更新予定はない。
　すべて浄化槽処理のため、管路はない。</t>
  </si>
  <si>
    <t>　人口が極端に少ないため、施設の維持に対する住居一人当たりの費用負担は大きくなっているが、定期的なメンテナンス等により大規模な修繕等は発生しておらず、効率的な運営ができている。
　当面、更新の予定はなく、修繕を中心に維持していく予定である。
　今後の起債は予定していない。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</si>
</sst>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BB8-4ABD-AEB8-B70BD3A5D43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4BB8-4ABD-AEB8-B70BD3A5D43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47.41</c:v>
                </c:pt>
              </c:numCache>
            </c:numRef>
          </c:val>
          <c:extLst>
            <c:ext xmlns:c16="http://schemas.microsoft.com/office/drawing/2014/chart" uri="{C3380CC4-5D6E-409C-BE32-E72D297353CC}">
              <c16:uniqueId val="{00000000-23D6-4C6E-93B5-3CDD13E7E2E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52.59</c:v>
                </c:pt>
              </c:numCache>
            </c:numRef>
          </c:val>
          <c:smooth val="0"/>
          <c:extLst>
            <c:ext xmlns:c16="http://schemas.microsoft.com/office/drawing/2014/chart" uri="{C3380CC4-5D6E-409C-BE32-E72D297353CC}">
              <c16:uniqueId val="{00000001-23D6-4C6E-93B5-3CDD13E7E2E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100</c:v>
                </c:pt>
              </c:numCache>
            </c:numRef>
          </c:val>
          <c:extLst>
            <c:ext xmlns:c16="http://schemas.microsoft.com/office/drawing/2014/chart" uri="{C3380CC4-5D6E-409C-BE32-E72D297353CC}">
              <c16:uniqueId val="{00000000-7669-464A-A4B4-C88D92F11D3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87.02</c:v>
                </c:pt>
              </c:numCache>
            </c:numRef>
          </c:val>
          <c:smooth val="0"/>
          <c:extLst>
            <c:ext xmlns:c16="http://schemas.microsoft.com/office/drawing/2014/chart" uri="{C3380CC4-5D6E-409C-BE32-E72D297353CC}">
              <c16:uniqueId val="{00000001-7669-464A-A4B4-C88D92F11D3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95.73</c:v>
                </c:pt>
              </c:numCache>
            </c:numRef>
          </c:val>
          <c:extLst>
            <c:ext xmlns:c16="http://schemas.microsoft.com/office/drawing/2014/chart" uri="{C3380CC4-5D6E-409C-BE32-E72D297353CC}">
              <c16:uniqueId val="{00000000-C337-44B9-BBEE-87E15793977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99.24</c:v>
                </c:pt>
              </c:numCache>
            </c:numRef>
          </c:val>
          <c:smooth val="0"/>
          <c:extLst>
            <c:ext xmlns:c16="http://schemas.microsoft.com/office/drawing/2014/chart" uri="{C3380CC4-5D6E-409C-BE32-E72D297353CC}">
              <c16:uniqueId val="{00000001-C337-44B9-BBEE-87E15793977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10.78</c:v>
                </c:pt>
              </c:numCache>
            </c:numRef>
          </c:val>
          <c:extLst>
            <c:ext xmlns:c16="http://schemas.microsoft.com/office/drawing/2014/chart" uri="{C3380CC4-5D6E-409C-BE32-E72D297353CC}">
              <c16:uniqueId val="{00000000-D857-452B-9B3E-807E786B1AF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27.57</c:v>
                </c:pt>
              </c:numCache>
            </c:numRef>
          </c:val>
          <c:smooth val="0"/>
          <c:extLst>
            <c:ext xmlns:c16="http://schemas.microsoft.com/office/drawing/2014/chart" uri="{C3380CC4-5D6E-409C-BE32-E72D297353CC}">
              <c16:uniqueId val="{00000001-D857-452B-9B3E-807E786B1AF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B08-4A5A-A670-35844D80ABD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5B08-4A5A-A670-35844D80ABD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22.24</c:v>
                </c:pt>
              </c:numCache>
            </c:numRef>
          </c:val>
          <c:extLst>
            <c:ext xmlns:c16="http://schemas.microsoft.com/office/drawing/2014/chart" uri="{C3380CC4-5D6E-409C-BE32-E72D297353CC}">
              <c16:uniqueId val="{00000000-2AC0-4271-BF82-B26490D0D38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89.91</c:v>
                </c:pt>
              </c:numCache>
            </c:numRef>
          </c:val>
          <c:smooth val="0"/>
          <c:extLst>
            <c:ext xmlns:c16="http://schemas.microsoft.com/office/drawing/2014/chart" uri="{C3380CC4-5D6E-409C-BE32-E72D297353CC}">
              <c16:uniqueId val="{00000001-2AC0-4271-BF82-B26490D0D38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1837.47</c:v>
                </c:pt>
              </c:numCache>
            </c:numRef>
          </c:val>
          <c:extLst>
            <c:ext xmlns:c16="http://schemas.microsoft.com/office/drawing/2014/chart" uri="{C3380CC4-5D6E-409C-BE32-E72D297353CC}">
              <c16:uniqueId val="{00000000-DBE7-438F-BAF2-5BBFD90ACCE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103.61</c:v>
                </c:pt>
              </c:numCache>
            </c:numRef>
          </c:val>
          <c:smooth val="0"/>
          <c:extLst>
            <c:ext xmlns:c16="http://schemas.microsoft.com/office/drawing/2014/chart" uri="{C3380CC4-5D6E-409C-BE32-E72D297353CC}">
              <c16:uniqueId val="{00000001-DBE7-438F-BAF2-5BBFD90ACCE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8AC5-4952-83B1-6BCD2870467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368.83</c:v>
                </c:pt>
              </c:numCache>
            </c:numRef>
          </c:val>
          <c:smooth val="0"/>
          <c:extLst>
            <c:ext xmlns:c16="http://schemas.microsoft.com/office/drawing/2014/chart" uri="{C3380CC4-5D6E-409C-BE32-E72D297353CC}">
              <c16:uniqueId val="{00000001-8AC5-4952-83B1-6BCD2870467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184.06</c:v>
                </c:pt>
              </c:numCache>
            </c:numRef>
          </c:val>
          <c:extLst>
            <c:ext xmlns:c16="http://schemas.microsoft.com/office/drawing/2014/chart" uri="{C3380CC4-5D6E-409C-BE32-E72D297353CC}">
              <c16:uniqueId val="{00000000-465C-4271-8294-59096CDAF7B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53.25</c:v>
                </c:pt>
              </c:numCache>
            </c:numRef>
          </c:val>
          <c:smooth val="0"/>
          <c:extLst>
            <c:ext xmlns:c16="http://schemas.microsoft.com/office/drawing/2014/chart" uri="{C3380CC4-5D6E-409C-BE32-E72D297353CC}">
              <c16:uniqueId val="{00000001-465C-4271-8294-59096CDAF7B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134.87</c:v>
                </c:pt>
              </c:numCache>
            </c:numRef>
          </c:val>
          <c:extLst>
            <c:ext xmlns:c16="http://schemas.microsoft.com/office/drawing/2014/chart" uri="{C3380CC4-5D6E-409C-BE32-E72D297353CC}">
              <c16:uniqueId val="{00000000-39DD-4D32-A678-5AF9328D1A6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325.45</c:v>
                </c:pt>
              </c:numCache>
            </c:numRef>
          </c:val>
          <c:smooth val="0"/>
          <c:extLst>
            <c:ext xmlns:c16="http://schemas.microsoft.com/office/drawing/2014/chart" uri="{C3380CC4-5D6E-409C-BE32-E72D297353CC}">
              <c16:uniqueId val="{00000001-39DD-4D32-A678-5AF9328D1A6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【54.37】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【329.31】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【51.14】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【26.38】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election activeCell="BL47" sqref="BL47:BZ6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東京都　青ヶ島村</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特定地域生活排水処理</v>
      </c>
      <c r="Q8" s="65"/>
      <c r="R8" s="65"/>
      <c r="S8" s="65"/>
      <c r="T8" s="65"/>
      <c r="U8" s="65"/>
      <c r="V8" s="65"/>
      <c r="W8" s="65" t="str">
        <f>データ!L6</f>
        <v>K2</v>
      </c>
      <c r="X8" s="65"/>
      <c r="Y8" s="65"/>
      <c r="Z8" s="65"/>
      <c r="AA8" s="65"/>
      <c r="AB8" s="65"/>
      <c r="AC8" s="65"/>
      <c r="AD8" s="66" t="str">
        <f>データ!$M$6</f>
        <v>非設置</v>
      </c>
      <c r="AE8" s="66"/>
      <c r="AF8" s="66"/>
      <c r="AG8" s="66"/>
      <c r="AH8" s="66"/>
      <c r="AI8" s="66"/>
      <c r="AJ8" s="66"/>
      <c r="AK8" s="3"/>
      <c r="AL8" s="54">
        <f>データ!S6</f>
        <v>160</v>
      </c>
      <c r="AM8" s="54"/>
      <c r="AN8" s="54"/>
      <c r="AO8" s="54"/>
      <c r="AP8" s="54"/>
      <c r="AQ8" s="54"/>
      <c r="AR8" s="54"/>
      <c r="AS8" s="54"/>
      <c r="AT8" s="53">
        <f>データ!T6</f>
        <v>5.95</v>
      </c>
      <c r="AU8" s="53"/>
      <c r="AV8" s="53"/>
      <c r="AW8" s="53"/>
      <c r="AX8" s="53"/>
      <c r="AY8" s="53"/>
      <c r="AZ8" s="53"/>
      <c r="BA8" s="53"/>
      <c r="BB8" s="53">
        <f>データ!U6</f>
        <v>26.89</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2">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2">
      <c r="A10" s="2"/>
      <c r="B10" s="53" t="str">
        <f>データ!N6</f>
        <v>-</v>
      </c>
      <c r="C10" s="53"/>
      <c r="D10" s="53"/>
      <c r="E10" s="53"/>
      <c r="F10" s="53"/>
      <c r="G10" s="53"/>
      <c r="H10" s="53"/>
      <c r="I10" s="53">
        <f>データ!O6</f>
        <v>98.27</v>
      </c>
      <c r="J10" s="53"/>
      <c r="K10" s="53"/>
      <c r="L10" s="53"/>
      <c r="M10" s="53"/>
      <c r="N10" s="53"/>
      <c r="O10" s="53"/>
      <c r="P10" s="53">
        <f>データ!P6</f>
        <v>100</v>
      </c>
      <c r="Q10" s="53"/>
      <c r="R10" s="53"/>
      <c r="S10" s="53"/>
      <c r="T10" s="53"/>
      <c r="U10" s="53"/>
      <c r="V10" s="53"/>
      <c r="W10" s="53">
        <f>データ!Q6</f>
        <v>100</v>
      </c>
      <c r="X10" s="53"/>
      <c r="Y10" s="53"/>
      <c r="Z10" s="53"/>
      <c r="AA10" s="53"/>
      <c r="AB10" s="53"/>
      <c r="AC10" s="53"/>
      <c r="AD10" s="54">
        <f>データ!R6</f>
        <v>4400</v>
      </c>
      <c r="AE10" s="54"/>
      <c r="AF10" s="54"/>
      <c r="AG10" s="54"/>
      <c r="AH10" s="54"/>
      <c r="AI10" s="54"/>
      <c r="AJ10" s="54"/>
      <c r="AK10" s="2"/>
      <c r="AL10" s="54">
        <f>データ!V6</f>
        <v>139</v>
      </c>
      <c r="AM10" s="54"/>
      <c r="AN10" s="54"/>
      <c r="AO10" s="54"/>
      <c r="AP10" s="54"/>
      <c r="AQ10" s="54"/>
      <c r="AR10" s="54"/>
      <c r="AS10" s="54"/>
      <c r="AT10" s="53">
        <f>データ!W6</f>
        <v>0.45</v>
      </c>
      <c r="AU10" s="53"/>
      <c r="AV10" s="53"/>
      <c r="AW10" s="53"/>
      <c r="AX10" s="53"/>
      <c r="AY10" s="53"/>
      <c r="AZ10" s="53"/>
      <c r="BA10" s="53"/>
      <c r="BB10" s="53">
        <f>データ!X6</f>
        <v>308.89</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2">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【100.06】</v>
      </c>
      <c r="F85" s="12" t="str">
        <f>データ!AT6</f>
        <v>【84.61】</v>
      </c>
      <c r="G85" s="12" t="str">
        <f>データ!BE6</f>
        <v>【106.63】</v>
      </c>
      <c r="H85" s="12" t="str">
        <f>データ!BP6</f>
        <v>【386.06】</v>
      </c>
      <c r="I85" s="12" t="str">
        <f>データ!CA6</f>
        <v>【51.14】</v>
      </c>
      <c r="J85" s="12" t="str">
        <f>データ!CL6</f>
        <v>【329.31】</v>
      </c>
      <c r="K85" s="12" t="str">
        <f>データ!CW6</f>
        <v>【54.37】</v>
      </c>
      <c r="L85" s="12" t="str">
        <f>データ!DH6</f>
        <v>【84.89】</v>
      </c>
      <c r="M85" s="12" t="str">
        <f>データ!DS6</f>
        <v>【26.38】</v>
      </c>
      <c r="N85" s="12" t="str">
        <f>データ!ED6</f>
        <v>【-】</v>
      </c>
      <c r="O85" s="12" t="str">
        <f>データ!EO6</f>
        <v>【-】</v>
      </c>
    </row>
  </sheetData>
  <sheetProtection algorithmName="SHA-512" hashValue="uMkNss0rKB1F2Umy99MQd38/vNIpz8UJPzvZb2zIe50eA08wTf2rQ+2ccgLCuYoufjr+XIjAVaDodSpjgdmGLA==" saltValue="I9vasaX2wwEaKNn4NaoEF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134023</v>
      </c>
      <c r="D6" s="19">
        <f t="shared" si="3"/>
        <v>46</v>
      </c>
      <c r="E6" s="19">
        <f t="shared" si="3"/>
        <v>18</v>
      </c>
      <c r="F6" s="19">
        <f t="shared" si="3"/>
        <v>0</v>
      </c>
      <c r="G6" s="19">
        <f t="shared" si="3"/>
        <v>0</v>
      </c>
      <c r="H6" s="19" t="str">
        <f t="shared" si="3"/>
        <v>東京都　青ヶ島村</v>
      </c>
      <c r="I6" s="19" t="str">
        <f t="shared" si="3"/>
        <v>法適用</v>
      </c>
      <c r="J6" s="19" t="str">
        <f t="shared" si="3"/>
        <v>下水道事業</v>
      </c>
      <c r="K6" s="19" t="str">
        <f t="shared" si="3"/>
        <v>特定地域生活排水処理</v>
      </c>
      <c r="L6" s="19" t="str">
        <f t="shared" si="3"/>
        <v>K2</v>
      </c>
      <c r="M6" s="19" t="str">
        <f t="shared" si="3"/>
        <v>非設置</v>
      </c>
      <c r="N6" s="20" t="str">
        <f t="shared" si="3"/>
        <v>-</v>
      </c>
      <c r="O6" s="20">
        <f t="shared" si="3"/>
        <v>98.27</v>
      </c>
      <c r="P6" s="20">
        <f t="shared" si="3"/>
        <v>100</v>
      </c>
      <c r="Q6" s="20">
        <f t="shared" si="3"/>
        <v>100</v>
      </c>
      <c r="R6" s="20">
        <f t="shared" si="3"/>
        <v>4400</v>
      </c>
      <c r="S6" s="20">
        <f t="shared" si="3"/>
        <v>160</v>
      </c>
      <c r="T6" s="20">
        <f t="shared" si="3"/>
        <v>5.95</v>
      </c>
      <c r="U6" s="20">
        <f t="shared" si="3"/>
        <v>26.89</v>
      </c>
      <c r="V6" s="20">
        <f t="shared" si="3"/>
        <v>139</v>
      </c>
      <c r="W6" s="20">
        <f t="shared" si="3"/>
        <v>0.45</v>
      </c>
      <c r="X6" s="20">
        <f t="shared" si="3"/>
        <v>308.89</v>
      </c>
      <c r="Y6" s="21" t="str">
        <f>IF(Y7="",NA(),Y7)</f>
        <v>-</v>
      </c>
      <c r="Z6" s="21" t="str">
        <f t="shared" ref="Z6:AH6" si="4">IF(Z7="",NA(),Z7)</f>
        <v>-</v>
      </c>
      <c r="AA6" s="21" t="str">
        <f t="shared" si="4"/>
        <v>-</v>
      </c>
      <c r="AB6" s="21" t="str">
        <f t="shared" si="4"/>
        <v>-</v>
      </c>
      <c r="AC6" s="21">
        <f t="shared" si="4"/>
        <v>95.73</v>
      </c>
      <c r="AD6" s="21" t="str">
        <f t="shared" si="4"/>
        <v>-</v>
      </c>
      <c r="AE6" s="21" t="str">
        <f t="shared" si="4"/>
        <v>-</v>
      </c>
      <c r="AF6" s="21" t="str">
        <f t="shared" si="4"/>
        <v>-</v>
      </c>
      <c r="AG6" s="21" t="str">
        <f t="shared" si="4"/>
        <v>-</v>
      </c>
      <c r="AH6" s="21">
        <f t="shared" si="4"/>
        <v>99.24</v>
      </c>
      <c r="AI6" s="20" t="str">
        <f>IF(AI7="","",IF(AI7="-","【-】","【"&amp;SUBSTITUTE(TEXT(AI7,"#,##0.00"),"-","△")&amp;"】"))</f>
        <v>【100.06】</v>
      </c>
      <c r="AJ6" s="21" t="str">
        <f>IF(AJ7="",NA(),AJ7)</f>
        <v>-</v>
      </c>
      <c r="AK6" s="21" t="str">
        <f t="shared" ref="AK6:AS6" si="5">IF(AK7="",NA(),AK7)</f>
        <v>-</v>
      </c>
      <c r="AL6" s="21" t="str">
        <f t="shared" si="5"/>
        <v>-</v>
      </c>
      <c r="AM6" s="21" t="str">
        <f t="shared" si="5"/>
        <v>-</v>
      </c>
      <c r="AN6" s="21">
        <f t="shared" si="5"/>
        <v>22.24</v>
      </c>
      <c r="AO6" s="21" t="str">
        <f t="shared" si="5"/>
        <v>-</v>
      </c>
      <c r="AP6" s="21" t="str">
        <f t="shared" si="5"/>
        <v>-</v>
      </c>
      <c r="AQ6" s="21" t="str">
        <f t="shared" si="5"/>
        <v>-</v>
      </c>
      <c r="AR6" s="21" t="str">
        <f t="shared" si="5"/>
        <v>-</v>
      </c>
      <c r="AS6" s="21">
        <f t="shared" si="5"/>
        <v>89.91</v>
      </c>
      <c r="AT6" s="20" t="str">
        <f>IF(AT7="","",IF(AT7="-","【-】","【"&amp;SUBSTITUTE(TEXT(AT7,"#,##0.00"),"-","△")&amp;"】"))</f>
        <v>【84.61】</v>
      </c>
      <c r="AU6" s="21" t="str">
        <f>IF(AU7="",NA(),AU7)</f>
        <v>-</v>
      </c>
      <c r="AV6" s="21" t="str">
        <f t="shared" ref="AV6:BD6" si="6">IF(AV7="",NA(),AV7)</f>
        <v>-</v>
      </c>
      <c r="AW6" s="21" t="str">
        <f t="shared" si="6"/>
        <v>-</v>
      </c>
      <c r="AX6" s="21" t="str">
        <f t="shared" si="6"/>
        <v>-</v>
      </c>
      <c r="AY6" s="21">
        <f t="shared" si="6"/>
        <v>1837.47</v>
      </c>
      <c r="AZ6" s="21" t="str">
        <f t="shared" si="6"/>
        <v>-</v>
      </c>
      <c r="BA6" s="21" t="str">
        <f t="shared" si="6"/>
        <v>-</v>
      </c>
      <c r="BB6" s="21" t="str">
        <f t="shared" si="6"/>
        <v>-</v>
      </c>
      <c r="BC6" s="21" t="str">
        <f t="shared" si="6"/>
        <v>-</v>
      </c>
      <c r="BD6" s="21">
        <f t="shared" si="6"/>
        <v>103.61</v>
      </c>
      <c r="BE6" s="20" t="str">
        <f>IF(BE7="","",IF(BE7="-","【-】","【"&amp;SUBSTITUTE(TEXT(BE7,"#,##0.00"),"-","△")&amp;"】"))</f>
        <v>【106.63】</v>
      </c>
      <c r="BF6" s="21" t="str">
        <f>IF(BF7="",NA(),BF7)</f>
        <v>-</v>
      </c>
      <c r="BG6" s="21" t="str">
        <f t="shared" ref="BG6:BO6" si="7">IF(BG7="",NA(),BG7)</f>
        <v>-</v>
      </c>
      <c r="BH6" s="21" t="str">
        <f t="shared" si="7"/>
        <v>-</v>
      </c>
      <c r="BI6" s="21" t="str">
        <f t="shared" si="7"/>
        <v>-</v>
      </c>
      <c r="BJ6" s="20">
        <f t="shared" si="7"/>
        <v>0</v>
      </c>
      <c r="BK6" s="21" t="str">
        <f t="shared" si="7"/>
        <v>-</v>
      </c>
      <c r="BL6" s="21" t="str">
        <f t="shared" si="7"/>
        <v>-</v>
      </c>
      <c r="BM6" s="21" t="str">
        <f t="shared" si="7"/>
        <v>-</v>
      </c>
      <c r="BN6" s="21" t="str">
        <f t="shared" si="7"/>
        <v>-</v>
      </c>
      <c r="BO6" s="21">
        <f t="shared" si="7"/>
        <v>368.83</v>
      </c>
      <c r="BP6" s="20" t="str">
        <f>IF(BP7="","",IF(BP7="-","【-】","【"&amp;SUBSTITUTE(TEXT(BP7,"#,##0.00"),"-","△")&amp;"】"))</f>
        <v>【386.06】</v>
      </c>
      <c r="BQ6" s="21" t="str">
        <f>IF(BQ7="",NA(),BQ7)</f>
        <v>-</v>
      </c>
      <c r="BR6" s="21" t="str">
        <f t="shared" ref="BR6:BZ6" si="8">IF(BR7="",NA(),BR7)</f>
        <v>-</v>
      </c>
      <c r="BS6" s="21" t="str">
        <f t="shared" si="8"/>
        <v>-</v>
      </c>
      <c r="BT6" s="21" t="str">
        <f t="shared" si="8"/>
        <v>-</v>
      </c>
      <c r="BU6" s="21">
        <f t="shared" si="8"/>
        <v>184.06</v>
      </c>
      <c r="BV6" s="21" t="str">
        <f t="shared" si="8"/>
        <v>-</v>
      </c>
      <c r="BW6" s="21" t="str">
        <f t="shared" si="8"/>
        <v>-</v>
      </c>
      <c r="BX6" s="21" t="str">
        <f t="shared" si="8"/>
        <v>-</v>
      </c>
      <c r="BY6" s="21" t="str">
        <f t="shared" si="8"/>
        <v>-</v>
      </c>
      <c r="BZ6" s="21">
        <f t="shared" si="8"/>
        <v>53.25</v>
      </c>
      <c r="CA6" s="20" t="str">
        <f>IF(CA7="","",IF(CA7="-","【-】","【"&amp;SUBSTITUTE(TEXT(CA7,"#,##0.00"),"-","△")&amp;"】"))</f>
        <v>【51.14】</v>
      </c>
      <c r="CB6" s="21" t="str">
        <f>IF(CB7="",NA(),CB7)</f>
        <v>-</v>
      </c>
      <c r="CC6" s="21" t="str">
        <f t="shared" ref="CC6:CK6" si="9">IF(CC7="",NA(),CC7)</f>
        <v>-</v>
      </c>
      <c r="CD6" s="21" t="str">
        <f t="shared" si="9"/>
        <v>-</v>
      </c>
      <c r="CE6" s="21" t="str">
        <f t="shared" si="9"/>
        <v>-</v>
      </c>
      <c r="CF6" s="21">
        <f t="shared" si="9"/>
        <v>134.87</v>
      </c>
      <c r="CG6" s="21" t="str">
        <f t="shared" si="9"/>
        <v>-</v>
      </c>
      <c r="CH6" s="21" t="str">
        <f t="shared" si="9"/>
        <v>-</v>
      </c>
      <c r="CI6" s="21" t="str">
        <f t="shared" si="9"/>
        <v>-</v>
      </c>
      <c r="CJ6" s="21" t="str">
        <f t="shared" si="9"/>
        <v>-</v>
      </c>
      <c r="CK6" s="21">
        <f t="shared" si="9"/>
        <v>325.45</v>
      </c>
      <c r="CL6" s="20" t="str">
        <f>IF(CL7="","",IF(CL7="-","【-】","【"&amp;SUBSTITUTE(TEXT(CL7,"#,##0.00"),"-","△")&amp;"】"))</f>
        <v>【329.31】</v>
      </c>
      <c r="CM6" s="21" t="str">
        <f>IF(CM7="",NA(),CM7)</f>
        <v>-</v>
      </c>
      <c r="CN6" s="21" t="str">
        <f t="shared" ref="CN6:CV6" si="10">IF(CN7="",NA(),CN7)</f>
        <v>-</v>
      </c>
      <c r="CO6" s="21" t="str">
        <f t="shared" si="10"/>
        <v>-</v>
      </c>
      <c r="CP6" s="21" t="str">
        <f t="shared" si="10"/>
        <v>-</v>
      </c>
      <c r="CQ6" s="21">
        <f t="shared" si="10"/>
        <v>47.41</v>
      </c>
      <c r="CR6" s="21" t="str">
        <f t="shared" si="10"/>
        <v>-</v>
      </c>
      <c r="CS6" s="21" t="str">
        <f t="shared" si="10"/>
        <v>-</v>
      </c>
      <c r="CT6" s="21" t="str">
        <f t="shared" si="10"/>
        <v>-</v>
      </c>
      <c r="CU6" s="21" t="str">
        <f t="shared" si="10"/>
        <v>-</v>
      </c>
      <c r="CV6" s="21">
        <f t="shared" si="10"/>
        <v>52.59</v>
      </c>
      <c r="CW6" s="20" t="str">
        <f>IF(CW7="","",IF(CW7="-","【-】","【"&amp;SUBSTITUTE(TEXT(CW7,"#,##0.00"),"-","△")&amp;"】"))</f>
        <v>【54.37】</v>
      </c>
      <c r="CX6" s="21" t="str">
        <f>IF(CX7="",NA(),CX7)</f>
        <v>-</v>
      </c>
      <c r="CY6" s="21" t="str">
        <f t="shared" ref="CY6:DG6" si="11">IF(CY7="",NA(),CY7)</f>
        <v>-</v>
      </c>
      <c r="CZ6" s="21" t="str">
        <f t="shared" si="11"/>
        <v>-</v>
      </c>
      <c r="DA6" s="21" t="str">
        <f t="shared" si="11"/>
        <v>-</v>
      </c>
      <c r="DB6" s="21">
        <f t="shared" si="11"/>
        <v>100</v>
      </c>
      <c r="DC6" s="21" t="str">
        <f t="shared" si="11"/>
        <v>-</v>
      </c>
      <c r="DD6" s="21" t="str">
        <f t="shared" si="11"/>
        <v>-</v>
      </c>
      <c r="DE6" s="21" t="str">
        <f t="shared" si="11"/>
        <v>-</v>
      </c>
      <c r="DF6" s="21" t="str">
        <f t="shared" si="11"/>
        <v>-</v>
      </c>
      <c r="DG6" s="21">
        <f t="shared" si="11"/>
        <v>87.02</v>
      </c>
      <c r="DH6" s="20" t="str">
        <f>IF(DH7="","",IF(DH7="-","【-】","【"&amp;SUBSTITUTE(TEXT(DH7,"#,##0.00"),"-","△")&amp;"】"))</f>
        <v>【84.89】</v>
      </c>
      <c r="DI6" s="21" t="str">
        <f>IF(DI7="",NA(),DI7)</f>
        <v>-</v>
      </c>
      <c r="DJ6" s="21" t="str">
        <f t="shared" ref="DJ6:DR6" si="12">IF(DJ7="",NA(),DJ7)</f>
        <v>-</v>
      </c>
      <c r="DK6" s="21" t="str">
        <f t="shared" si="12"/>
        <v>-</v>
      </c>
      <c r="DL6" s="21" t="str">
        <f t="shared" si="12"/>
        <v>-</v>
      </c>
      <c r="DM6" s="21">
        <f t="shared" si="12"/>
        <v>10.78</v>
      </c>
      <c r="DN6" s="21" t="str">
        <f t="shared" si="12"/>
        <v>-</v>
      </c>
      <c r="DO6" s="21" t="str">
        <f t="shared" si="12"/>
        <v>-</v>
      </c>
      <c r="DP6" s="21" t="str">
        <f t="shared" si="12"/>
        <v>-</v>
      </c>
      <c r="DQ6" s="21" t="str">
        <f t="shared" si="12"/>
        <v>-</v>
      </c>
      <c r="DR6" s="21">
        <f t="shared" si="12"/>
        <v>27.57</v>
      </c>
      <c r="DS6" s="20" t="str">
        <f>IF(DS7="","",IF(DS7="-","【-】","【"&amp;SUBSTITUTE(TEXT(DS7,"#,##0.00"),"-","△")&amp;"】"))</f>
        <v>【26.38】</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2024</v>
      </c>
      <c r="C7" s="23">
        <v>134023</v>
      </c>
      <c r="D7" s="23">
        <v>46</v>
      </c>
      <c r="E7" s="23">
        <v>18</v>
      </c>
      <c r="F7" s="23">
        <v>0</v>
      </c>
      <c r="G7" s="23">
        <v>0</v>
      </c>
      <c r="H7" s="23" t="s">
        <v>96</v>
      </c>
      <c r="I7" s="23" t="s">
        <v>97</v>
      </c>
      <c r="J7" s="23" t="s">
        <v>98</v>
      </c>
      <c r="K7" s="23" t="s">
        <v>99</v>
      </c>
      <c r="L7" s="23" t="s">
        <v>100</v>
      </c>
      <c r="M7" s="23" t="s">
        <v>101</v>
      </c>
      <c r="N7" s="24" t="s">
        <v>102</v>
      </c>
      <c r="O7" s="24">
        <v>98.27</v>
      </c>
      <c r="P7" s="24">
        <v>100</v>
      </c>
      <c r="Q7" s="24">
        <v>100</v>
      </c>
      <c r="R7" s="24">
        <v>4400</v>
      </c>
      <c r="S7" s="24">
        <v>160</v>
      </c>
      <c r="T7" s="24">
        <v>5.95</v>
      </c>
      <c r="U7" s="24">
        <v>26.89</v>
      </c>
      <c r="V7" s="24">
        <v>139</v>
      </c>
      <c r="W7" s="24">
        <v>0.45</v>
      </c>
      <c r="X7" s="24">
        <v>308.89</v>
      </c>
      <c r="Y7" s="24" t="s">
        <v>102</v>
      </c>
      <c r="Z7" s="24" t="s">
        <v>102</v>
      </c>
      <c r="AA7" s="24" t="s">
        <v>102</v>
      </c>
      <c r="AB7" s="24" t="s">
        <v>102</v>
      </c>
      <c r="AC7" s="24">
        <v>95.73</v>
      </c>
      <c r="AD7" s="24" t="s">
        <v>102</v>
      </c>
      <c r="AE7" s="24" t="s">
        <v>102</v>
      </c>
      <c r="AF7" s="24" t="s">
        <v>102</v>
      </c>
      <c r="AG7" s="24" t="s">
        <v>102</v>
      </c>
      <c r="AH7" s="24">
        <v>99.24</v>
      </c>
      <c r="AI7" s="24">
        <v>100.06</v>
      </c>
      <c r="AJ7" s="24" t="s">
        <v>102</v>
      </c>
      <c r="AK7" s="24" t="s">
        <v>102</v>
      </c>
      <c r="AL7" s="24" t="s">
        <v>102</v>
      </c>
      <c r="AM7" s="24" t="s">
        <v>102</v>
      </c>
      <c r="AN7" s="24">
        <v>22.24</v>
      </c>
      <c r="AO7" s="24" t="s">
        <v>102</v>
      </c>
      <c r="AP7" s="24" t="s">
        <v>102</v>
      </c>
      <c r="AQ7" s="24" t="s">
        <v>102</v>
      </c>
      <c r="AR7" s="24" t="s">
        <v>102</v>
      </c>
      <c r="AS7" s="24">
        <v>89.91</v>
      </c>
      <c r="AT7" s="24">
        <v>84.61</v>
      </c>
      <c r="AU7" s="24" t="s">
        <v>102</v>
      </c>
      <c r="AV7" s="24" t="s">
        <v>102</v>
      </c>
      <c r="AW7" s="24" t="s">
        <v>102</v>
      </c>
      <c r="AX7" s="24" t="s">
        <v>102</v>
      </c>
      <c r="AY7" s="24">
        <v>1837.47</v>
      </c>
      <c r="AZ7" s="24" t="s">
        <v>102</v>
      </c>
      <c r="BA7" s="24" t="s">
        <v>102</v>
      </c>
      <c r="BB7" s="24" t="s">
        <v>102</v>
      </c>
      <c r="BC7" s="24" t="s">
        <v>102</v>
      </c>
      <c r="BD7" s="24">
        <v>103.61</v>
      </c>
      <c r="BE7" s="24">
        <v>106.63</v>
      </c>
      <c r="BF7" s="24" t="s">
        <v>102</v>
      </c>
      <c r="BG7" s="24" t="s">
        <v>102</v>
      </c>
      <c r="BH7" s="24" t="s">
        <v>102</v>
      </c>
      <c r="BI7" s="24" t="s">
        <v>102</v>
      </c>
      <c r="BJ7" s="24">
        <v>0</v>
      </c>
      <c r="BK7" s="24" t="s">
        <v>102</v>
      </c>
      <c r="BL7" s="24" t="s">
        <v>102</v>
      </c>
      <c r="BM7" s="24" t="s">
        <v>102</v>
      </c>
      <c r="BN7" s="24" t="s">
        <v>102</v>
      </c>
      <c r="BO7" s="24">
        <v>368.83</v>
      </c>
      <c r="BP7" s="24">
        <v>386.06</v>
      </c>
      <c r="BQ7" s="24" t="s">
        <v>102</v>
      </c>
      <c r="BR7" s="24" t="s">
        <v>102</v>
      </c>
      <c r="BS7" s="24" t="s">
        <v>102</v>
      </c>
      <c r="BT7" s="24" t="s">
        <v>102</v>
      </c>
      <c r="BU7" s="24">
        <v>184.06</v>
      </c>
      <c r="BV7" s="24" t="s">
        <v>102</v>
      </c>
      <c r="BW7" s="24" t="s">
        <v>102</v>
      </c>
      <c r="BX7" s="24" t="s">
        <v>102</v>
      </c>
      <c r="BY7" s="24" t="s">
        <v>102</v>
      </c>
      <c r="BZ7" s="24">
        <v>53.25</v>
      </c>
      <c r="CA7" s="24">
        <v>51.14</v>
      </c>
      <c r="CB7" s="24" t="s">
        <v>102</v>
      </c>
      <c r="CC7" s="24" t="s">
        <v>102</v>
      </c>
      <c r="CD7" s="24" t="s">
        <v>102</v>
      </c>
      <c r="CE7" s="24" t="s">
        <v>102</v>
      </c>
      <c r="CF7" s="24">
        <v>134.87</v>
      </c>
      <c r="CG7" s="24" t="s">
        <v>102</v>
      </c>
      <c r="CH7" s="24" t="s">
        <v>102</v>
      </c>
      <c r="CI7" s="24" t="s">
        <v>102</v>
      </c>
      <c r="CJ7" s="24" t="s">
        <v>102</v>
      </c>
      <c r="CK7" s="24">
        <v>325.45</v>
      </c>
      <c r="CL7" s="24">
        <v>329.31</v>
      </c>
      <c r="CM7" s="24" t="s">
        <v>102</v>
      </c>
      <c r="CN7" s="24" t="s">
        <v>102</v>
      </c>
      <c r="CO7" s="24" t="s">
        <v>102</v>
      </c>
      <c r="CP7" s="24" t="s">
        <v>102</v>
      </c>
      <c r="CQ7" s="24">
        <v>47.41</v>
      </c>
      <c r="CR7" s="24" t="s">
        <v>102</v>
      </c>
      <c r="CS7" s="24" t="s">
        <v>102</v>
      </c>
      <c r="CT7" s="24" t="s">
        <v>102</v>
      </c>
      <c r="CU7" s="24" t="s">
        <v>102</v>
      </c>
      <c r="CV7" s="24">
        <v>52.59</v>
      </c>
      <c r="CW7" s="24">
        <v>54.37</v>
      </c>
      <c r="CX7" s="24" t="s">
        <v>102</v>
      </c>
      <c r="CY7" s="24" t="s">
        <v>102</v>
      </c>
      <c r="CZ7" s="24" t="s">
        <v>102</v>
      </c>
      <c r="DA7" s="24" t="s">
        <v>102</v>
      </c>
      <c r="DB7" s="24">
        <v>100</v>
      </c>
      <c r="DC7" s="24" t="s">
        <v>102</v>
      </c>
      <c r="DD7" s="24" t="s">
        <v>102</v>
      </c>
      <c r="DE7" s="24" t="s">
        <v>102</v>
      </c>
      <c r="DF7" s="24" t="s">
        <v>102</v>
      </c>
      <c r="DG7" s="24">
        <v>87.02</v>
      </c>
      <c r="DH7" s="24">
        <v>84.89</v>
      </c>
      <c r="DI7" s="24" t="s">
        <v>102</v>
      </c>
      <c r="DJ7" s="24" t="s">
        <v>102</v>
      </c>
      <c r="DK7" s="24" t="s">
        <v>102</v>
      </c>
      <c r="DL7" s="24" t="s">
        <v>102</v>
      </c>
      <c r="DM7" s="24">
        <v>10.78</v>
      </c>
      <c r="DN7" s="24" t="s">
        <v>102</v>
      </c>
      <c r="DO7" s="24" t="s">
        <v>102</v>
      </c>
      <c r="DP7" s="24" t="s">
        <v>102</v>
      </c>
      <c r="DQ7" s="24" t="s">
        <v>102</v>
      </c>
      <c r="DR7" s="24">
        <v>27.57</v>
      </c>
      <c r="DS7" s="24">
        <v>26.38</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aogashima58</cp:lastModifiedBy>
  <dcterms:created xsi:type="dcterms:W3CDTF">2025-12-23T06:30:08Z</dcterms:created>
  <dcterms:modified xsi:type="dcterms:W3CDTF">2026-02-10T08:28:12Z</dcterms:modified>
  <cp:category/>
</cp:coreProperties>
</file>