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総務課\０１文書\０２総務\０１総務管理\０２財政\０５公営企業\_調査\経営比較分析調査票\R06\"/>
    </mc:Choice>
  </mc:AlternateContent>
  <workbookProtection workbookAlgorithmName="SHA-512" workbookHashValue="q0FHyUotDrvdcsUcavosKkZSsrvJmiN1DWBH5V4Ulp2zMoWVyNWJjIN5jMKysBHphKTQX25uBEQPAFUPfMs4cg==" workbookSaltValue="SM3SaMrJPRJ8QGXeGyKCig==" workbookSpinCount="100000" lockStructure="1"/>
  <bookViews>
    <workbookView xWindow="0" yWindow="0" windowWidth="19200" windowHeight="1137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<sst xmlns="http://schemas.openxmlformats.org/spreadsheetml/2006/main" count="233" uniqueCount="118">
  <si>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</si>
  <si>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</si>
  <si>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</si>
  <si>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</si>
  <si>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</si>
  <si>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</si>
  <si>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</si>
  <si>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</si>
  <si>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</si>
  <si>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</si>
  <si>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</si>
  <si>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</si>
  <si>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</si>
  <si>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</si>
  <si>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</si>
  <si>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</si>
  <si>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</si>
  <si>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</si>
  <si>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</si>
  <si>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</si>
  <si>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</si>
  <si>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</si>
  <si>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</si>
  <si>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</si>
  <si>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</si>
  <si>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</si>
  <si>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</si>
  <si>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</si>
  <si>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</si>
  <si>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</si>
  <si>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</si>
  <si>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</si>
  <si>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</si>
  <si>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</si>
  <si>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</si>
  <si>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</si>
  <si>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</si>
  <si>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</si>
  <si>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</si>
  <si>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</si>
  <si>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</si>
  <si>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</si>
  <si>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</si>
  <si>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</si>
  <si>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</si>
  <si>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</si>
  <si>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</si>
  <si>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</si>
  <si>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</si>
  <si>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</si>
  <si>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</si>
  <si>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</si>
  <si>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</si>
  <si>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</si>
  <si>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</si>
  <si>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</si>
  <si>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</si>
  <si>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</si>
  <si>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</si>
  <si>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</si>
  <si>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</si>
  <si>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</si>
  <si>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</si>
  <si>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</si>
  <si>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</si>
  <si>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</si>
  <si>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</si>
  <si>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</si>
  <si>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</si>
  <si>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</si>
  <si>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</si>
  <si>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</si>
  <si>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</si>
  <si>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</si>
  <si>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</si>
  <si>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</si>
  <si>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</si>
  <si>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</si>
  <si>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</si>
  <si>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</si>
  <si>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</si>
  <si>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</si>
  <si>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</si>
  <si>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</si>
  <si>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</si>
  <si>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</si>
  <si>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</si>
  <si>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</si>
  <si>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</si>
  <si>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</si>
  <si>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</si>
  <si>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</si>
  <si>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</si>
  <si>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</si>
  <si>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</si>
  <si>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</si>
  <si>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</si>
  <si>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青ヶ島村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</si>
  <si>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</si>
  <si>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</si>
  <si>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</si>
  <si>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</si>
  <si>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</si>
  <si>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</si>
  <si>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</si>
  <si>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</si>
  <si>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</si>
  <si>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</si>
  <si>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</si>
  <si>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</si>
  <si>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</si>
  <si>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</si>
  <si>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</si>
  <si>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</si>
  <si>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</si>
  <si>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塩害や強い風雨の影響により、施設の老朽化が進んでいる部分もあるが、日常メンテナンスにより大規模な修繕を抑えている。</t>
  </si>
  <si>
    <t>　人口が極端に少なく、かつ離島のため建設コストが高いことから、経営の健全性は高いとは言えない部分がある。
　使用料も他の事業者と比較して割高となっている。
　また、自然条件も厳しく、強風や塩害等により施設へのダメージが大きい。日常のメンテナンスを行うことにより、大規模な修繕を抑えている。
　貯水池の耐震化事業の有無で建設事業費が増減している。</t>
  </si>
  <si>
    <t>①収益的収支比率
　令和5年度は前年度に引き続き集水施設改良事業を行った。令和4年度と比較すると事業費は増加している。このため繰入金も増加し比率も増加減少した。
④企業債残高対給水収益比率
　平成28年度に導水施設更新事業及び貯水池耐震化事業に対して起債を行った。
⑤料金回収率
　給水人口が少ないため、給水収益以外の収入で賄われている。令和5年度は給水原価が減少したため料金回収率が増加した。
⑥給水原価
　令和4年度は公営企業会計の適用に向け固定資産台帳データ変換業務および公営企業会計システム初期導入業務を委託したため給水原価が増加した。
⑦施設利用率
　令和5年度は前年度からほぼ横ばいだった。
⑧有収率
　引き続き類似団体平均値以上を保っている。</t>
    <rPh sb="16" eb="19">
      <t>ゼンネンド</t>
    </rPh>
    <rPh sb="20" eb="21">
      <t>ヒ</t>
    </rPh>
    <rPh sb="22" eb="23">
      <t>ツヅ</t>
    </rPh>
    <rPh sb="24" eb="25">
      <t>シュウ</t>
    </rPh>
    <rPh sb="30" eb="32">
      <t>ジギョウ</t>
    </rPh>
    <rPh sb="33" eb="34">
      <t>オコナ</t>
    </rPh>
    <rPh sb="37" eb="39">
      <t>レイワ</t>
    </rPh>
    <rPh sb="40" eb="41">
      <t>ネン</t>
    </rPh>
    <rPh sb="41" eb="42">
      <t>ド</t>
    </rPh>
    <rPh sb="43" eb="45">
      <t>ヒカク</t>
    </rPh>
    <rPh sb="48" eb="50">
      <t>ジギョウ</t>
    </rPh>
    <rPh sb="52" eb="54">
      <t>ゾウカ</t>
    </rPh>
    <rPh sb="67" eb="69">
      <t>ゾウカ</t>
    </rPh>
    <rPh sb="73" eb="75">
      <t>ゾウカ</t>
    </rPh>
    <rPh sb="182" eb="184">
      <t>ゲンショウ</t>
    </rPh>
    <rPh sb="194" eb="196">
      <t>ゾウカ</t>
    </rPh>
    <rPh sb="291" eb="294">
      <t>ゼンネンド</t>
    </rPh>
    <rPh sb="298" eb="299">
      <t>ヨコ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</si>
</sst>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1A-4521-ADF1-3D32533473A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571A-4521-ADF1-3D32533473A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48.09</c:v>
                </c:pt>
                <c:pt idx="1">
                  <c:v>48.7</c:v>
                </c:pt>
                <c:pt idx="2">
                  <c:v>44.49</c:v>
                </c:pt>
                <c:pt idx="3">
                  <c:v>41.99</c:v>
                </c:pt>
                <c:pt idx="4">
                  <c:v>40.61</c:v>
                </c:pt>
              </c:numCache>
            </c:numRef>
          </c:val>
          <c:extLst>
            <c:ext xmlns:c16="http://schemas.microsoft.com/office/drawing/2014/chart" uri="{C3380CC4-5D6E-409C-BE32-E72D297353CC}">
              <c16:uniqueId val="{00000000-24BB-441D-A1DC-F243D8A8E1C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24BB-441D-A1DC-F243D8A8E1C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93.41</c:v>
                </c:pt>
                <c:pt idx="1">
                  <c:v>92</c:v>
                </c:pt>
                <c:pt idx="2">
                  <c:v>91.59</c:v>
                </c:pt>
                <c:pt idx="3">
                  <c:v>92.88</c:v>
                </c:pt>
                <c:pt idx="4">
                  <c:v>92.57</c:v>
                </c:pt>
              </c:numCache>
            </c:numRef>
          </c:val>
          <c:extLst>
            <c:ext xmlns:c16="http://schemas.microsoft.com/office/drawing/2014/chart" uri="{C3380CC4-5D6E-409C-BE32-E72D297353CC}">
              <c16:uniqueId val="{00000000-1881-409D-B0CE-4655DFF8E790}"/>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1881-409D-B0CE-4655DFF8E790}"/>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152.72</c:v>
                </c:pt>
                <c:pt idx="1">
                  <c:v>102.6</c:v>
                </c:pt>
                <c:pt idx="2">
                  <c:v>118.18</c:v>
                </c:pt>
                <c:pt idx="3">
                  <c:v>102.54</c:v>
                </c:pt>
                <c:pt idx="4">
                  <c:v>162.78</c:v>
                </c:pt>
              </c:numCache>
            </c:numRef>
          </c:val>
          <c:extLst>
            <c:ext xmlns:c16="http://schemas.microsoft.com/office/drawing/2014/chart" uri="{C3380CC4-5D6E-409C-BE32-E72D297353CC}">
              <c16:uniqueId val="{00000000-1040-4958-B601-D01F81926C0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1040-4958-B601-D01F81926C0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00-477A-B700-A70EF19FF3DA}"/>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00-477A-B700-A70EF19FF3DA}"/>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0A1-405D-865C-3B60A8FC1CBF}"/>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A1-405D-865C-3B60A8FC1CBF}"/>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69-4B03-AB57-6D0C162C2ACA}"/>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69-4B03-AB57-6D0C162C2ACA}"/>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27-4EF9-A5FA-747AC61E8F0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27-4EF9-A5FA-747AC61E8F0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1452.88</c:v>
                </c:pt>
                <c:pt idx="1">
                  <c:v>1416.86</c:v>
                </c:pt>
                <c:pt idx="2">
                  <c:v>1284.6500000000001</c:v>
                </c:pt>
                <c:pt idx="3">
                  <c:v>1316.14</c:v>
                </c:pt>
                <c:pt idx="4">
                  <c:v>1464.91</c:v>
                </c:pt>
              </c:numCache>
            </c:numRef>
          </c:val>
          <c:extLst>
            <c:ext xmlns:c16="http://schemas.microsoft.com/office/drawing/2014/chart" uri="{C3380CC4-5D6E-409C-BE32-E72D297353CC}">
              <c16:uniqueId val="{00000000-8461-4FBF-A10D-5EF1AC9939A0}"/>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8461-4FBF-A10D-5EF1AC9939A0}"/>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82.76</c:v>
                </c:pt>
                <c:pt idx="1">
                  <c:v>35.68</c:v>
                </c:pt>
                <c:pt idx="2">
                  <c:v>50.6</c:v>
                </c:pt>
                <c:pt idx="3">
                  <c:v>38.94</c:v>
                </c:pt>
                <c:pt idx="4">
                  <c:v>48.01</c:v>
                </c:pt>
              </c:numCache>
            </c:numRef>
          </c:val>
          <c:extLst>
            <c:ext xmlns:c16="http://schemas.microsoft.com/office/drawing/2014/chart" uri="{C3380CC4-5D6E-409C-BE32-E72D297353CC}">
              <c16:uniqueId val="{00000000-1CE9-44BA-A7E2-59F2E2D9EF9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1CE9-44BA-A7E2-59F2E2D9EF9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368.22</c:v>
                </c:pt>
                <c:pt idx="1">
                  <c:v>842.28</c:v>
                </c:pt>
                <c:pt idx="2">
                  <c:v>686.98</c:v>
                </c:pt>
                <c:pt idx="3">
                  <c:v>847.29</c:v>
                </c:pt>
                <c:pt idx="4">
                  <c:v>590.66999999999996</c:v>
                </c:pt>
              </c:numCache>
            </c:numRef>
          </c:val>
          <c:extLst>
            <c:ext xmlns:c16="http://schemas.microsoft.com/office/drawing/2014/chart" uri="{C3380CC4-5D6E-409C-BE32-E72D297353CC}">
              <c16:uniqueId val="{00000000-7DF5-4D84-8D55-2D79F16697E0}"/>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7DF5-4D84-8D55-2D79F16697E0}"/>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40"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5" t="s">
        <v>0</v>
      </c>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row>
    <row r="3" spans="1:78" ht="9.75" customHeight="1" x14ac:dyDescent="0.15">
      <c r="A3" s="2"/>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row>
    <row r="4" spans="1:78" ht="9.75" customHeight="1" x14ac:dyDescent="0.15">
      <c r="A4" s="2"/>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6" t="str">
        <f>データ!H6</f>
        <v>東京都　青ヶ島村</v>
      </c>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7" t="s">
        <v>1</v>
      </c>
      <c r="C7" s="37"/>
      <c r="D7" s="37"/>
      <c r="E7" s="37"/>
      <c r="F7" s="37"/>
      <c r="G7" s="37"/>
      <c r="H7" s="37"/>
      <c r="I7" s="37" t="s">
        <v>2</v>
      </c>
      <c r="J7" s="37"/>
      <c r="K7" s="37"/>
      <c r="L7" s="37"/>
      <c r="M7" s="37"/>
      <c r="N7" s="37"/>
      <c r="O7" s="37"/>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7" t="s">
        <v>7</v>
      </c>
      <c r="AU7" s="37"/>
      <c r="AV7" s="37"/>
      <c r="AW7" s="37"/>
      <c r="AX7" s="37"/>
      <c r="AY7" s="37"/>
      <c r="AZ7" s="37"/>
      <c r="BA7" s="37"/>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法非適用</v>
      </c>
      <c r="C8" s="41"/>
      <c r="D8" s="41"/>
      <c r="E8" s="41"/>
      <c r="F8" s="41"/>
      <c r="G8" s="41"/>
      <c r="H8" s="41"/>
      <c r="I8" s="41" t="str">
        <f>データ!$J$6</f>
        <v>水道事業</v>
      </c>
      <c r="J8" s="41"/>
      <c r="K8" s="41"/>
      <c r="L8" s="41"/>
      <c r="M8" s="41"/>
      <c r="N8" s="41"/>
      <c r="O8" s="41"/>
      <c r="P8" s="41" t="str">
        <f>データ!$K$6</f>
        <v>簡易水道事業</v>
      </c>
      <c r="Q8" s="41"/>
      <c r="R8" s="41"/>
      <c r="S8" s="41"/>
      <c r="T8" s="41"/>
      <c r="U8" s="41"/>
      <c r="V8" s="41"/>
      <c r="W8" s="41" t="str">
        <f>データ!$L$6</f>
        <v>D4</v>
      </c>
      <c r="X8" s="41"/>
      <c r="Y8" s="41"/>
      <c r="Z8" s="41"/>
      <c r="AA8" s="41"/>
      <c r="AB8" s="41"/>
      <c r="AC8" s="41"/>
      <c r="AD8" s="41" t="str">
        <f>データ!$M$6</f>
        <v>非設置</v>
      </c>
      <c r="AE8" s="41"/>
      <c r="AF8" s="41"/>
      <c r="AG8" s="41"/>
      <c r="AH8" s="41"/>
      <c r="AI8" s="41"/>
      <c r="AJ8" s="41"/>
      <c r="AK8" s="2"/>
      <c r="AL8" s="42">
        <f>データ!$R$6</f>
        <v>156</v>
      </c>
      <c r="AM8" s="42"/>
      <c r="AN8" s="42"/>
      <c r="AO8" s="42"/>
      <c r="AP8" s="42"/>
      <c r="AQ8" s="42"/>
      <c r="AR8" s="42"/>
      <c r="AS8" s="42"/>
      <c r="AT8" s="43">
        <f>データ!$S$6</f>
        <v>5.95</v>
      </c>
      <c r="AU8" s="43"/>
      <c r="AV8" s="43"/>
      <c r="AW8" s="43"/>
      <c r="AX8" s="43"/>
      <c r="AY8" s="43"/>
      <c r="AZ8" s="43"/>
      <c r="BA8" s="43"/>
      <c r="BB8" s="43">
        <f>データ!$T$6</f>
        <v>26.22</v>
      </c>
      <c r="BC8" s="43"/>
      <c r="BD8" s="43"/>
      <c r="BE8" s="43"/>
      <c r="BF8" s="43"/>
      <c r="BG8" s="43"/>
      <c r="BH8" s="43"/>
      <c r="BI8" s="43"/>
      <c r="BJ8" s="3"/>
      <c r="BK8" s="3"/>
      <c r="BL8" s="44" t="s">
        <v>10</v>
      </c>
      <c r="BM8" s="45"/>
      <c r="BN8" s="46" t="s">
        <v>11</v>
      </c>
      <c r="BO8" s="46"/>
      <c r="BP8" s="46"/>
      <c r="BQ8" s="46"/>
      <c r="BR8" s="46"/>
      <c r="BS8" s="46"/>
      <c r="BT8" s="46"/>
      <c r="BU8" s="46"/>
      <c r="BV8" s="46"/>
      <c r="BW8" s="46"/>
      <c r="BX8" s="46"/>
      <c r="BY8" s="47"/>
    </row>
    <row r="9" spans="1:78" ht="18.75" customHeight="1" x14ac:dyDescent="0.15">
      <c r="A9" s="2"/>
      <c r="B9" s="37" t="s">
        <v>12</v>
      </c>
      <c r="C9" s="37"/>
      <c r="D9" s="37"/>
      <c r="E9" s="37"/>
      <c r="F9" s="37"/>
      <c r="G9" s="37"/>
      <c r="H9" s="37"/>
      <c r="I9" s="37" t="s">
        <v>13</v>
      </c>
      <c r="J9" s="37"/>
      <c r="K9" s="37"/>
      <c r="L9" s="37"/>
      <c r="M9" s="37"/>
      <c r="N9" s="37"/>
      <c r="O9" s="37"/>
      <c r="P9" s="37" t="s">
        <v>14</v>
      </c>
      <c r="Q9" s="37"/>
      <c r="R9" s="37"/>
      <c r="S9" s="37"/>
      <c r="T9" s="37"/>
      <c r="U9" s="37"/>
      <c r="V9" s="37"/>
      <c r="W9" s="37" t="s">
        <v>15</v>
      </c>
      <c r="X9" s="37"/>
      <c r="Y9" s="37"/>
      <c r="Z9" s="37"/>
      <c r="AA9" s="37"/>
      <c r="AB9" s="37"/>
      <c r="AC9" s="37"/>
      <c r="AD9" s="2"/>
      <c r="AE9" s="2"/>
      <c r="AF9" s="2"/>
      <c r="AG9" s="2"/>
      <c r="AH9" s="3"/>
      <c r="AI9" s="2"/>
      <c r="AJ9" s="2"/>
      <c r="AK9" s="2"/>
      <c r="AL9" s="37" t="s">
        <v>16</v>
      </c>
      <c r="AM9" s="37"/>
      <c r="AN9" s="37"/>
      <c r="AO9" s="37"/>
      <c r="AP9" s="37"/>
      <c r="AQ9" s="37"/>
      <c r="AR9" s="37"/>
      <c r="AS9" s="37"/>
      <c r="AT9" s="37" t="s">
        <v>17</v>
      </c>
      <c r="AU9" s="37"/>
      <c r="AV9" s="37"/>
      <c r="AW9" s="37"/>
      <c r="AX9" s="37"/>
      <c r="AY9" s="37"/>
      <c r="AZ9" s="37"/>
      <c r="BA9" s="37"/>
      <c r="BB9" s="37" t="s">
        <v>18</v>
      </c>
      <c r="BC9" s="37"/>
      <c r="BD9" s="37"/>
      <c r="BE9" s="37"/>
      <c r="BF9" s="37"/>
      <c r="BG9" s="37"/>
      <c r="BH9" s="37"/>
      <c r="BI9" s="37"/>
      <c r="BJ9" s="3"/>
      <c r="BK9" s="3"/>
      <c r="BL9" s="48" t="s">
        <v>19</v>
      </c>
      <c r="BM9" s="49"/>
      <c r="BN9" s="50" t="s">
        <v>20</v>
      </c>
      <c r="BO9" s="50"/>
      <c r="BP9" s="50"/>
      <c r="BQ9" s="50"/>
      <c r="BR9" s="50"/>
      <c r="BS9" s="50"/>
      <c r="BT9" s="50"/>
      <c r="BU9" s="50"/>
      <c r="BV9" s="50"/>
      <c r="BW9" s="50"/>
      <c r="BX9" s="50"/>
      <c r="BY9" s="51"/>
    </row>
    <row r="10" spans="1:78" ht="18.75" customHeight="1" x14ac:dyDescent="0.15">
      <c r="A10" s="2"/>
      <c r="B10" s="43" t="str">
        <f>データ!$N$6</f>
        <v>-</v>
      </c>
      <c r="C10" s="43"/>
      <c r="D10" s="43"/>
      <c r="E10" s="43"/>
      <c r="F10" s="43"/>
      <c r="G10" s="43"/>
      <c r="H10" s="43"/>
      <c r="I10" s="43" t="str">
        <f>データ!$O$6</f>
        <v>該当数値なし</v>
      </c>
      <c r="J10" s="43"/>
      <c r="K10" s="43"/>
      <c r="L10" s="43"/>
      <c r="M10" s="43"/>
      <c r="N10" s="43"/>
      <c r="O10" s="43"/>
      <c r="P10" s="43">
        <f>データ!$P$6</f>
        <v>100</v>
      </c>
      <c r="Q10" s="43"/>
      <c r="R10" s="43"/>
      <c r="S10" s="43"/>
      <c r="T10" s="43"/>
      <c r="U10" s="43"/>
      <c r="V10" s="43"/>
      <c r="W10" s="42">
        <f>データ!$Q$6</f>
        <v>4950</v>
      </c>
      <c r="X10" s="42"/>
      <c r="Y10" s="42"/>
      <c r="Z10" s="42"/>
      <c r="AA10" s="42"/>
      <c r="AB10" s="42"/>
      <c r="AC10" s="42"/>
      <c r="AD10" s="2"/>
      <c r="AE10" s="2"/>
      <c r="AF10" s="2"/>
      <c r="AG10" s="2"/>
      <c r="AH10" s="2"/>
      <c r="AI10" s="2"/>
      <c r="AJ10" s="2"/>
      <c r="AK10" s="2"/>
      <c r="AL10" s="42">
        <f>データ!$U$6</f>
        <v>144</v>
      </c>
      <c r="AM10" s="42"/>
      <c r="AN10" s="42"/>
      <c r="AO10" s="42"/>
      <c r="AP10" s="42"/>
      <c r="AQ10" s="42"/>
      <c r="AR10" s="42"/>
      <c r="AS10" s="42"/>
      <c r="AT10" s="43">
        <f>データ!$V$6</f>
        <v>0.45</v>
      </c>
      <c r="AU10" s="43"/>
      <c r="AV10" s="43"/>
      <c r="AW10" s="43"/>
      <c r="AX10" s="43"/>
      <c r="AY10" s="43"/>
      <c r="AZ10" s="43"/>
      <c r="BA10" s="43"/>
      <c r="BB10" s="43">
        <f>データ!$W$6</f>
        <v>320</v>
      </c>
      <c r="BC10" s="43"/>
      <c r="BD10" s="43"/>
      <c r="BE10" s="43"/>
      <c r="BF10" s="43"/>
      <c r="BG10" s="43"/>
      <c r="BH10" s="43"/>
      <c r="BI10" s="43"/>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29"/>
      <c r="BM60" s="30"/>
      <c r="BN60" s="30"/>
      <c r="BO60" s="30"/>
      <c r="BP60" s="30"/>
      <c r="BQ60" s="30"/>
      <c r="BR60" s="30"/>
      <c r="BS60" s="30"/>
      <c r="BT60" s="30"/>
      <c r="BU60" s="30"/>
      <c r="BV60" s="30"/>
      <c r="BW60" s="30"/>
      <c r="BX60" s="30"/>
      <c r="BY60" s="30"/>
      <c r="BZ60" s="31"/>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43</v>
      </c>
      <c r="O85" s="13" t="str">
        <f>データ!EN6</f>
        <v>【0.40】</v>
      </c>
    </row>
  </sheetData>
  <sheetProtection algorithmName="SHA-512" hashValue="DTsGMKLgTm2zrmmjNBVhfcgL/ushiO0Q4r1CEnqudCESKqe5GdKJ5EMLFj6EG+MVCEcF06Se+nmQAYpKsiueBg==" saltValue="39ZMrv5JLCUtyFAKQ66q6Q==" spinCount="100000" sheet="1" objects="1" scenarios="1" formatCells="0" formatColumns="0" formatRows="0"/>
  <mergeCells count="48">
    <mergeCell ref="BL16:BZ44"/>
    <mergeCell ref="BL47:BZ63"/>
    <mergeCell ref="BL45:BZ46"/>
    <mergeCell ref="B60:BJ61"/>
    <mergeCell ref="BL64:BZ65"/>
    <mergeCell ref="BB10:BI10"/>
    <mergeCell ref="BL10:BM10"/>
    <mergeCell ref="BN10:BY10"/>
    <mergeCell ref="BL11:BZ13"/>
    <mergeCell ref="B14:BJ15"/>
    <mergeCell ref="BL14:BZ15"/>
    <mergeCell ref="B10:H10"/>
    <mergeCell ref="I10:O10"/>
    <mergeCell ref="P10:V10"/>
    <mergeCell ref="W10:AC10"/>
    <mergeCell ref="AL10:AS10"/>
    <mergeCell ref="AT10:BA10"/>
    <mergeCell ref="BN8:BY8"/>
    <mergeCell ref="B9:H9"/>
    <mergeCell ref="I9:O9"/>
    <mergeCell ref="P9:V9"/>
    <mergeCell ref="W9:AC9"/>
    <mergeCell ref="AL9:AS9"/>
    <mergeCell ref="AT9:BA9"/>
    <mergeCell ref="BB9:BI9"/>
    <mergeCell ref="BL9:BM9"/>
    <mergeCell ref="BN9:BY9"/>
    <mergeCell ref="AD8:AJ8"/>
    <mergeCell ref="AL8:AS8"/>
    <mergeCell ref="AT8:BA8"/>
    <mergeCell ref="BB8:BI8"/>
    <mergeCell ref="BL8:BM8"/>
    <mergeCell ref="BL66:BZ82"/>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1" t="s">
        <v>53</v>
      </c>
      <c r="I3" s="72"/>
      <c r="J3" s="72"/>
      <c r="K3" s="72"/>
      <c r="L3" s="72"/>
      <c r="M3" s="72"/>
      <c r="N3" s="72"/>
      <c r="O3" s="72"/>
      <c r="P3" s="72"/>
      <c r="Q3" s="72"/>
      <c r="R3" s="72"/>
      <c r="S3" s="72"/>
      <c r="T3" s="72"/>
      <c r="U3" s="72"/>
      <c r="V3" s="72"/>
      <c r="W3" s="73"/>
      <c r="X3" s="77" t="s">
        <v>54</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55</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56</v>
      </c>
      <c r="B4" s="17"/>
      <c r="C4" s="17"/>
      <c r="D4" s="17"/>
      <c r="E4" s="17"/>
      <c r="F4" s="17"/>
      <c r="G4" s="17"/>
      <c r="H4" s="74"/>
      <c r="I4" s="75"/>
      <c r="J4" s="75"/>
      <c r="K4" s="75"/>
      <c r="L4" s="75"/>
      <c r="M4" s="75"/>
      <c r="N4" s="75"/>
      <c r="O4" s="75"/>
      <c r="P4" s="75"/>
      <c r="Q4" s="75"/>
      <c r="R4" s="75"/>
      <c r="S4" s="75"/>
      <c r="T4" s="75"/>
      <c r="U4" s="75"/>
      <c r="V4" s="75"/>
      <c r="W4" s="76"/>
      <c r="X4" s="70" t="s">
        <v>57</v>
      </c>
      <c r="Y4" s="70"/>
      <c r="Z4" s="70"/>
      <c r="AA4" s="70"/>
      <c r="AB4" s="70"/>
      <c r="AC4" s="70"/>
      <c r="AD4" s="70"/>
      <c r="AE4" s="70"/>
      <c r="AF4" s="70"/>
      <c r="AG4" s="70"/>
      <c r="AH4" s="70"/>
      <c r="AI4" s="70" t="s">
        <v>58</v>
      </c>
      <c r="AJ4" s="70"/>
      <c r="AK4" s="70"/>
      <c r="AL4" s="70"/>
      <c r="AM4" s="70"/>
      <c r="AN4" s="70"/>
      <c r="AO4" s="70"/>
      <c r="AP4" s="70"/>
      <c r="AQ4" s="70"/>
      <c r="AR4" s="70"/>
      <c r="AS4" s="70"/>
      <c r="AT4" s="70" t="s">
        <v>59</v>
      </c>
      <c r="AU4" s="70"/>
      <c r="AV4" s="70"/>
      <c r="AW4" s="70"/>
      <c r="AX4" s="70"/>
      <c r="AY4" s="70"/>
      <c r="AZ4" s="70"/>
      <c r="BA4" s="70"/>
      <c r="BB4" s="70"/>
      <c r="BC4" s="70"/>
      <c r="BD4" s="70"/>
      <c r="BE4" s="70" t="s">
        <v>60</v>
      </c>
      <c r="BF4" s="70"/>
      <c r="BG4" s="70"/>
      <c r="BH4" s="70"/>
      <c r="BI4" s="70"/>
      <c r="BJ4" s="70"/>
      <c r="BK4" s="70"/>
      <c r="BL4" s="70"/>
      <c r="BM4" s="70"/>
      <c r="BN4" s="70"/>
      <c r="BO4" s="70"/>
      <c r="BP4" s="70" t="s">
        <v>61</v>
      </c>
      <c r="BQ4" s="70"/>
      <c r="BR4" s="70"/>
      <c r="BS4" s="70"/>
      <c r="BT4" s="70"/>
      <c r="BU4" s="70"/>
      <c r="BV4" s="70"/>
      <c r="BW4" s="70"/>
      <c r="BX4" s="70"/>
      <c r="BY4" s="70"/>
      <c r="BZ4" s="70"/>
      <c r="CA4" s="70" t="s">
        <v>62</v>
      </c>
      <c r="CB4" s="70"/>
      <c r="CC4" s="70"/>
      <c r="CD4" s="70"/>
      <c r="CE4" s="70"/>
      <c r="CF4" s="70"/>
      <c r="CG4" s="70"/>
      <c r="CH4" s="70"/>
      <c r="CI4" s="70"/>
      <c r="CJ4" s="70"/>
      <c r="CK4" s="70"/>
      <c r="CL4" s="70" t="s">
        <v>63</v>
      </c>
      <c r="CM4" s="70"/>
      <c r="CN4" s="70"/>
      <c r="CO4" s="70"/>
      <c r="CP4" s="70"/>
      <c r="CQ4" s="70"/>
      <c r="CR4" s="70"/>
      <c r="CS4" s="70"/>
      <c r="CT4" s="70"/>
      <c r="CU4" s="70"/>
      <c r="CV4" s="70"/>
      <c r="CW4" s="70" t="s">
        <v>64</v>
      </c>
      <c r="CX4" s="70"/>
      <c r="CY4" s="70"/>
      <c r="CZ4" s="70"/>
      <c r="DA4" s="70"/>
      <c r="DB4" s="70"/>
      <c r="DC4" s="70"/>
      <c r="DD4" s="70"/>
      <c r="DE4" s="70"/>
      <c r="DF4" s="70"/>
      <c r="DG4" s="70"/>
      <c r="DH4" s="70" t="s">
        <v>65</v>
      </c>
      <c r="DI4" s="70"/>
      <c r="DJ4" s="70"/>
      <c r="DK4" s="70"/>
      <c r="DL4" s="70"/>
      <c r="DM4" s="70"/>
      <c r="DN4" s="70"/>
      <c r="DO4" s="70"/>
      <c r="DP4" s="70"/>
      <c r="DQ4" s="70"/>
      <c r="DR4" s="70"/>
      <c r="DS4" s="70" t="s">
        <v>66</v>
      </c>
      <c r="DT4" s="70"/>
      <c r="DU4" s="70"/>
      <c r="DV4" s="70"/>
      <c r="DW4" s="70"/>
      <c r="DX4" s="70"/>
      <c r="DY4" s="70"/>
      <c r="DZ4" s="70"/>
      <c r="EA4" s="70"/>
      <c r="EB4" s="70"/>
      <c r="EC4" s="70"/>
      <c r="ED4" s="70" t="s">
        <v>67</v>
      </c>
      <c r="EE4" s="70"/>
      <c r="EF4" s="70"/>
      <c r="EG4" s="70"/>
      <c r="EH4" s="70"/>
      <c r="EI4" s="70"/>
      <c r="EJ4" s="70"/>
      <c r="EK4" s="70"/>
      <c r="EL4" s="70"/>
      <c r="EM4" s="70"/>
      <c r="EN4" s="70"/>
    </row>
    <row r="5" spans="1:144" x14ac:dyDescent="0.15">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15">
      <c r="A6" s="15" t="s">
        <v>96</v>
      </c>
      <c r="B6" s="20">
        <f>B7</f>
        <v>2023</v>
      </c>
      <c r="C6" s="20">
        <f t="shared" ref="C6:W6" si="3">C7</f>
        <v>134023</v>
      </c>
      <c r="D6" s="20">
        <f t="shared" si="3"/>
        <v>47</v>
      </c>
      <c r="E6" s="20">
        <f t="shared" si="3"/>
        <v>1</v>
      </c>
      <c r="F6" s="20">
        <f t="shared" si="3"/>
        <v>0</v>
      </c>
      <c r="G6" s="20">
        <f t="shared" si="3"/>
        <v>0</v>
      </c>
      <c r="H6" s="20" t="str">
        <f t="shared" si="3"/>
        <v>東京都　青ヶ島村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4950</v>
      </c>
      <c r="R6" s="21">
        <f t="shared" si="3"/>
        <v>156</v>
      </c>
      <c r="S6" s="21">
        <f t="shared" si="3"/>
        <v>5.95</v>
      </c>
      <c r="T6" s="21">
        <f t="shared" si="3"/>
        <v>26.22</v>
      </c>
      <c r="U6" s="21">
        <f t="shared" si="3"/>
        <v>144</v>
      </c>
      <c r="V6" s="21">
        <f t="shared" si="3"/>
        <v>0.45</v>
      </c>
      <c r="W6" s="21">
        <f t="shared" si="3"/>
        <v>320</v>
      </c>
      <c r="X6" s="22">
        <f>IF(X7="",NA(),X7)</f>
        <v>152.72</v>
      </c>
      <c r="Y6" s="22">
        <f t="shared" ref="Y6:AG6" si="4">IF(Y7="",NA(),Y7)</f>
        <v>102.6</v>
      </c>
      <c r="Z6" s="22">
        <f t="shared" si="4"/>
        <v>118.18</v>
      </c>
      <c r="AA6" s="22">
        <f t="shared" si="4"/>
        <v>102.54</v>
      </c>
      <c r="AB6" s="22">
        <f t="shared" si="4"/>
        <v>162.78</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1452.88</v>
      </c>
      <c r="BF6" s="22">
        <f t="shared" ref="BF6:BN6" si="7">IF(BF7="",NA(),BF7)</f>
        <v>1416.86</v>
      </c>
      <c r="BG6" s="22">
        <f t="shared" si="7"/>
        <v>1284.6500000000001</v>
      </c>
      <c r="BH6" s="22">
        <f t="shared" si="7"/>
        <v>1316.14</v>
      </c>
      <c r="BI6" s="22">
        <f t="shared" si="7"/>
        <v>1464.91</v>
      </c>
      <c r="BJ6" s="22">
        <f t="shared" si="7"/>
        <v>1183.92</v>
      </c>
      <c r="BK6" s="22">
        <f t="shared" si="7"/>
        <v>1128.72</v>
      </c>
      <c r="BL6" s="22">
        <f t="shared" si="7"/>
        <v>1125.25</v>
      </c>
      <c r="BM6" s="22">
        <f t="shared" si="7"/>
        <v>1157.05</v>
      </c>
      <c r="BN6" s="22">
        <f t="shared" si="7"/>
        <v>1228.8</v>
      </c>
      <c r="BO6" s="21" t="str">
        <f>IF(BO7="","",IF(BO7="-","【-】","【"&amp;SUBSTITUTE(TEXT(BO7,"#,##0.00"),"-","△")&amp;"】"))</f>
        <v>【1,045.20】</v>
      </c>
      <c r="BP6" s="22">
        <f>IF(BP7="",NA(),BP7)</f>
        <v>82.76</v>
      </c>
      <c r="BQ6" s="22">
        <f t="shared" ref="BQ6:BY6" si="8">IF(BQ7="",NA(),BQ7)</f>
        <v>35.68</v>
      </c>
      <c r="BR6" s="22">
        <f t="shared" si="8"/>
        <v>50.6</v>
      </c>
      <c r="BS6" s="22">
        <f t="shared" si="8"/>
        <v>38.94</v>
      </c>
      <c r="BT6" s="22">
        <f t="shared" si="8"/>
        <v>48.01</v>
      </c>
      <c r="BU6" s="22">
        <f t="shared" si="8"/>
        <v>42.5</v>
      </c>
      <c r="BV6" s="22">
        <f t="shared" si="8"/>
        <v>41.84</v>
      </c>
      <c r="BW6" s="22">
        <f t="shared" si="8"/>
        <v>41.44</v>
      </c>
      <c r="BX6" s="22">
        <f t="shared" si="8"/>
        <v>37.65</v>
      </c>
      <c r="BY6" s="22">
        <f t="shared" si="8"/>
        <v>37.31</v>
      </c>
      <c r="BZ6" s="21" t="str">
        <f>IF(BZ7="","",IF(BZ7="-","【-】","【"&amp;SUBSTITUTE(TEXT(BZ7,"#,##0.00"),"-","△")&amp;"】"))</f>
        <v>【49.51】</v>
      </c>
      <c r="CA6" s="22">
        <f>IF(CA7="",NA(),CA7)</f>
        <v>368.22</v>
      </c>
      <c r="CB6" s="22">
        <f t="shared" ref="CB6:CJ6" si="9">IF(CB7="",NA(),CB7)</f>
        <v>842.28</v>
      </c>
      <c r="CC6" s="22">
        <f t="shared" si="9"/>
        <v>686.98</v>
      </c>
      <c r="CD6" s="22">
        <f t="shared" si="9"/>
        <v>847.29</v>
      </c>
      <c r="CE6" s="22">
        <f t="shared" si="9"/>
        <v>590.66999999999996</v>
      </c>
      <c r="CF6" s="22">
        <f t="shared" si="9"/>
        <v>377.72</v>
      </c>
      <c r="CG6" s="22">
        <f t="shared" si="9"/>
        <v>390.47</v>
      </c>
      <c r="CH6" s="22">
        <f t="shared" si="9"/>
        <v>403.61</v>
      </c>
      <c r="CI6" s="22">
        <f t="shared" si="9"/>
        <v>442.82</v>
      </c>
      <c r="CJ6" s="22">
        <f t="shared" si="9"/>
        <v>425.76</v>
      </c>
      <c r="CK6" s="21" t="str">
        <f>IF(CK7="","",IF(CK7="-","【-】","【"&amp;SUBSTITUTE(TEXT(CK7,"#,##0.00"),"-","△")&amp;"】"))</f>
        <v>【317.14】</v>
      </c>
      <c r="CL6" s="22">
        <f>IF(CL7="",NA(),CL7)</f>
        <v>48.09</v>
      </c>
      <c r="CM6" s="22">
        <f t="shared" ref="CM6:CU6" si="10">IF(CM7="",NA(),CM7)</f>
        <v>48.7</v>
      </c>
      <c r="CN6" s="22">
        <f t="shared" si="10"/>
        <v>44.49</v>
      </c>
      <c r="CO6" s="22">
        <f t="shared" si="10"/>
        <v>41.99</v>
      </c>
      <c r="CP6" s="22">
        <f t="shared" si="10"/>
        <v>40.61</v>
      </c>
      <c r="CQ6" s="22">
        <f t="shared" si="10"/>
        <v>48.01</v>
      </c>
      <c r="CR6" s="22">
        <f t="shared" si="10"/>
        <v>49.08</v>
      </c>
      <c r="CS6" s="22">
        <f t="shared" si="10"/>
        <v>51.46</v>
      </c>
      <c r="CT6" s="22">
        <f t="shared" si="10"/>
        <v>51.84</v>
      </c>
      <c r="CU6" s="22">
        <f t="shared" si="10"/>
        <v>52.34</v>
      </c>
      <c r="CV6" s="21" t="str">
        <f>IF(CV7="","",IF(CV7="-","【-】","【"&amp;SUBSTITUTE(TEXT(CV7,"#,##0.00"),"-","△")&amp;"】"))</f>
        <v>【55.00】</v>
      </c>
      <c r="CW6" s="22">
        <f>IF(CW7="",NA(),CW7)</f>
        <v>93.41</v>
      </c>
      <c r="CX6" s="22">
        <f t="shared" ref="CX6:DF6" si="11">IF(CX7="",NA(),CX7)</f>
        <v>92</v>
      </c>
      <c r="CY6" s="22">
        <f t="shared" si="11"/>
        <v>91.59</v>
      </c>
      <c r="CZ6" s="22">
        <f t="shared" si="11"/>
        <v>92.88</v>
      </c>
      <c r="DA6" s="22">
        <f t="shared" si="11"/>
        <v>92.57</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15">
      <c r="A7" s="15"/>
      <c r="B7" s="24">
        <v>2023</v>
      </c>
      <c r="C7" s="24">
        <v>134023</v>
      </c>
      <c r="D7" s="24">
        <v>47</v>
      </c>
      <c r="E7" s="24">
        <v>1</v>
      </c>
      <c r="F7" s="24">
        <v>0</v>
      </c>
      <c r="G7" s="24">
        <v>0</v>
      </c>
      <c r="H7" s="24" t="s">
        <v>97</v>
      </c>
      <c r="I7" s="24" t="s">
        <v>98</v>
      </c>
      <c r="J7" s="24" t="s">
        <v>99</v>
      </c>
      <c r="K7" s="24" t="s">
        <v>100</v>
      </c>
      <c r="L7" s="24" t="s">
        <v>101</v>
      </c>
      <c r="M7" s="24" t="s">
        <v>102</v>
      </c>
      <c r="N7" s="25" t="s">
        <v>103</v>
      </c>
      <c r="O7" s="25" t="s">
        <v>104</v>
      </c>
      <c r="P7" s="25">
        <v>100</v>
      </c>
      <c r="Q7" s="25">
        <v>4950</v>
      </c>
      <c r="R7" s="25">
        <v>156</v>
      </c>
      <c r="S7" s="25">
        <v>5.95</v>
      </c>
      <c r="T7" s="25">
        <v>26.22</v>
      </c>
      <c r="U7" s="25">
        <v>144</v>
      </c>
      <c r="V7" s="25">
        <v>0.45</v>
      </c>
      <c r="W7" s="25">
        <v>320</v>
      </c>
      <c r="X7" s="25">
        <v>152.72</v>
      </c>
      <c r="Y7" s="25">
        <v>102.6</v>
      </c>
      <c r="Z7" s="25">
        <v>118.18</v>
      </c>
      <c r="AA7" s="25">
        <v>102.54</v>
      </c>
      <c r="AB7" s="25">
        <v>162.78</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1452.88</v>
      </c>
      <c r="BF7" s="25">
        <v>1416.86</v>
      </c>
      <c r="BG7" s="25">
        <v>1284.6500000000001</v>
      </c>
      <c r="BH7" s="25">
        <v>1316.14</v>
      </c>
      <c r="BI7" s="25">
        <v>1464.91</v>
      </c>
      <c r="BJ7" s="25">
        <v>1183.92</v>
      </c>
      <c r="BK7" s="25">
        <v>1128.72</v>
      </c>
      <c r="BL7" s="25">
        <v>1125.25</v>
      </c>
      <c r="BM7" s="25">
        <v>1157.05</v>
      </c>
      <c r="BN7" s="25">
        <v>1228.8</v>
      </c>
      <c r="BO7" s="25">
        <v>1045.2</v>
      </c>
      <c r="BP7" s="25">
        <v>82.76</v>
      </c>
      <c r="BQ7" s="25">
        <v>35.68</v>
      </c>
      <c r="BR7" s="25">
        <v>50.6</v>
      </c>
      <c r="BS7" s="25">
        <v>38.94</v>
      </c>
      <c r="BT7" s="25">
        <v>48.01</v>
      </c>
      <c r="BU7" s="25">
        <v>42.5</v>
      </c>
      <c r="BV7" s="25">
        <v>41.84</v>
      </c>
      <c r="BW7" s="25">
        <v>41.44</v>
      </c>
      <c r="BX7" s="25">
        <v>37.65</v>
      </c>
      <c r="BY7" s="25">
        <v>37.31</v>
      </c>
      <c r="BZ7" s="25">
        <v>49.51</v>
      </c>
      <c r="CA7" s="25">
        <v>368.22</v>
      </c>
      <c r="CB7" s="25">
        <v>842.28</v>
      </c>
      <c r="CC7" s="25">
        <v>686.98</v>
      </c>
      <c r="CD7" s="25">
        <v>847.29</v>
      </c>
      <c r="CE7" s="25">
        <v>590.66999999999996</v>
      </c>
      <c r="CF7" s="25">
        <v>377.72</v>
      </c>
      <c r="CG7" s="25">
        <v>390.47</v>
      </c>
      <c r="CH7" s="25">
        <v>403.61</v>
      </c>
      <c r="CI7" s="25">
        <v>442.82</v>
      </c>
      <c r="CJ7" s="25">
        <v>425.76</v>
      </c>
      <c r="CK7" s="25">
        <v>317.14</v>
      </c>
      <c r="CL7" s="25">
        <v>48.09</v>
      </c>
      <c r="CM7" s="25">
        <v>48.7</v>
      </c>
      <c r="CN7" s="25">
        <v>44.49</v>
      </c>
      <c r="CO7" s="25">
        <v>41.99</v>
      </c>
      <c r="CP7" s="25">
        <v>40.61</v>
      </c>
      <c r="CQ7" s="25">
        <v>48.01</v>
      </c>
      <c r="CR7" s="25">
        <v>49.08</v>
      </c>
      <c r="CS7" s="25">
        <v>51.46</v>
      </c>
      <c r="CT7" s="25">
        <v>51.84</v>
      </c>
      <c r="CU7" s="25">
        <v>52.34</v>
      </c>
      <c r="CV7" s="25">
        <v>55</v>
      </c>
      <c r="CW7" s="25">
        <v>93.41</v>
      </c>
      <c r="CX7" s="25">
        <v>92</v>
      </c>
      <c r="CY7" s="25">
        <v>91.59</v>
      </c>
      <c r="CZ7" s="25">
        <v>92.88</v>
      </c>
      <c r="DA7" s="25">
        <v>92.57</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0.39</v>
      </c>
      <c r="EJ7" s="25">
        <v>0.61</v>
      </c>
      <c r="EK7" s="25">
        <v>0.4</v>
      </c>
      <c r="EL7" s="25">
        <v>0.59</v>
      </c>
      <c r="EM7" s="25">
        <v>0.5</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110</v>
      </c>
    </row>
    <row r="12" spans="1:144" x14ac:dyDescent="0.15">
      <c r="B12">
        <v>1</v>
      </c>
      <c r="C12">
        <v>1</v>
      </c>
      <c r="D12">
        <v>1</v>
      </c>
      <c r="E12">
        <v>1</v>
      </c>
      <c r="F12">
        <v>1</v>
      </c>
      <c r="G12" t="s">
        <v>111</v>
      </c>
    </row>
    <row r="13" spans="1:144" x14ac:dyDescent="0.15">
      <c r="B13" t="s">
        <v>112</v>
      </c>
      <c r="C13" t="s">
        <v>112</v>
      </c>
      <c r="D13" t="s">
        <v>112</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aogashima58</cp:lastModifiedBy>
  <dcterms:created xsi:type="dcterms:W3CDTF">2025-01-24T06:39:54Z</dcterms:created>
  <dcterms:modified xsi:type="dcterms:W3CDTF">2025-02-03T05:18:24Z</dcterms:modified>
  <cp:category/>
</cp:coreProperties>
</file>