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38 青ヶ島村●\"/>
    </mc:Choice>
  </mc:AlternateContent>
  <xr:revisionPtr revIDLastSave="0" documentId="13_ncr:1_{20B7DD20-5A85-41B0-9007-187CB1D4127B}" xr6:coauthVersionLast="47" xr6:coauthVersionMax="47" xr10:uidLastSave="{00000000-0000-0000-0000-000000000000}"/>
  <workbookProtection workbookAlgorithmName="SHA-512" workbookHashValue="arGrA2/5TZwisXTn4agx22e9vm6GP62YtlJGO8ylyAq6TcJbOiNG19PrDyF5dy25hq87i8L5qR1qUTCBYDti1w==" workbookSaltValue="SuXnjYDme5npmd6jR5dD5Q=="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P8" i="4"/>
</calcChain>
</file>

<file path=xl/sharedStrings.xml><?xml version="1.0" encoding="utf-8"?>
<sst xmlns="http://schemas.openxmlformats.org/spreadsheetml/2006/main" count="247" uniqueCount="118">
  <si>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</si>
  <si>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</si>
  <si>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</si>
  <si>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</si>
  <si>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</si>
  <si>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</si>
  <si>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</si>
  <si>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</si>
  <si>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</si>
  <si>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</si>
  <si>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</si>
  <si>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</si>
  <si>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</si>
  <si>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</si>
  <si>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</si>
  <si>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</si>
  <si>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</si>
  <si>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</si>
  <si>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</si>
  <si>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</si>
  <si>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</si>
  <si>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</si>
  <si>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</si>
  <si>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</si>
  <si>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</si>
  <si>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</si>
  <si>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</si>
  <si>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</si>
  <si>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</si>
  <si>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</si>
  <si>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</si>
  <si>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</si>
  <si>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</si>
  <si>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</si>
  <si>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</si>
  <si>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</si>
  <si>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</si>
  <si>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</si>
  <si>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</si>
  <si>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</si>
  <si>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</si>
  <si>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</si>
  <si>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</si>
  <si>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</si>
  <si>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</si>
  <si>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</si>
  <si>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</si>
  <si>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</si>
  <si>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</si>
  <si>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</si>
  <si>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</si>
  <si>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</si>
  <si>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</si>
  <si>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</si>
  <si>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</si>
  <si>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</si>
  <si>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</si>
  <si>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</si>
  <si>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</si>
  <si>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</si>
  <si>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</si>
  <si>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</si>
  <si>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</si>
  <si>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</si>
  <si>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</si>
  <si>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</si>
  <si>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</si>
  <si>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</si>
  <si>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</si>
  <si>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</si>
  <si>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</si>
  <si>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</si>
  <si>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</si>
  <si>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</si>
  <si>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</si>
  <si>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</si>
  <si>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</si>
  <si>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</si>
  <si>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</si>
  <si>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</si>
  <si>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</si>
  <si>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</si>
  <si>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</si>
  <si>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</si>
  <si>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</si>
  <si>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</si>
  <si>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</si>
  <si>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</si>
  <si>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</si>
  <si>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</si>
  <si>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</si>
  <si>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</si>
  <si>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</si>
  <si>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</si>
  <si>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</si>
  <si>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</si>
  <si>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</si>
  <si>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</si>
  <si>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</si>
  <si>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</si>
  <si>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</si>
  <si>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</si>
  <si>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</si>
  <si>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</si>
  <si>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</si>
  <si>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</si>
  <si>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</si>
  <si>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</si>
  <si>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</si>
  <si>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</si>
  <si>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</si>
  <si>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</si>
  <si>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</si>
  <si>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</si>
  <si>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</si>
  <si>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汚泥処理施設及び合併浄化槽は年に数回程度の定期的なメンテナンス、機器の修繕を行うことにより、施設の機能は十分に維持されている。
　当面、老朽化による大規模な更新予定はない。
　すべて浄化槽処理のため、管路はない。</t>
  </si>
  <si>
    <t>　人口が極端に少ないため、施設の維持に対する住居一人当たりの費用負担は大きくなっているが、定期的なメンテナンス等により大規模な修繕等は発生しておらず、効率的な運営ができている。
　当面、更新の予定はなく、修繕を中心に維持していく予定である。
　今後の起債は予定していない。</t>
  </si>
  <si>
    <t>①収益的収支比率
　令和5年度は前年度に引き続き、公営企業会計の適用に向けた業務を委託した。このため、収益的収支比率が令和3年度と比較すると増加した。公営企業会計適用が完了する令和6年度以降には改善する見込み。
④企業債残高対事業規模比率
　企業債償還が平成28年度に終了したことにともない、0％となった。
⑤経費回収率
　平成29年度から100％以上を維持している。令和5年度は汚水処理費が減少したため比率が増加した。
⑥汚水処理原価
　維持管理費が減少したため、原価が減少した。
⑦施設利用率
　浄化槽基数の増により処理能力が増加したが処理水量、人口に大きな変動はないため施設利用率が減少した。浄化槽は各戸に設置されているため統廃合は難しい。使用されていない浄化槽に関しては随時休止又は廃止の手続きを行う。
⑧水洗化率
　村内全戸に設置されているため、水洗化率100％を達成している。</t>
    <rPh sb="16" eb="19">
      <t>ゼンネンド</t>
    </rPh>
    <rPh sb="20" eb="21">
      <t>ヒ</t>
    </rPh>
    <rPh sb="22" eb="23">
      <t>ツヅ</t>
    </rPh>
    <rPh sb="38" eb="40">
      <t>ギョウム</t>
    </rPh>
    <rPh sb="51" eb="54">
      <t>シュウエキテキ</t>
    </rPh>
    <rPh sb="54" eb="56">
      <t>シュウシ</t>
    </rPh>
    <rPh sb="56" eb="58">
      <t>ヒリツ</t>
    </rPh>
    <rPh sb="59" eb="61">
      <t>レイワ</t>
    </rPh>
    <rPh sb="62" eb="64">
      <t>ネンド</t>
    </rPh>
    <rPh sb="65" eb="67">
      <t>ヒカク</t>
    </rPh>
    <rPh sb="70" eb="72">
      <t>ゾウカ</t>
    </rPh>
    <rPh sb="198" eb="200">
      <t>ゲンショウ</t>
    </rPh>
    <rPh sb="207" eb="209">
      <t>ゾウカ</t>
    </rPh>
    <rPh sb="223" eb="225">
      <t>イジ</t>
    </rPh>
    <rPh sb="225" eb="228">
      <t>カンリヒ</t>
    </rPh>
    <rPh sb="229" eb="231">
      <t>ゲンショウ</t>
    </rPh>
    <rPh sb="236" eb="238">
      <t>ゲンカ</t>
    </rPh>
    <rPh sb="239" eb="24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</si>
</sst>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5A-41E0-8B3D-D270CBB03D3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25A-41E0-8B3D-D270CBB03D3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67.010000000000005</c:v>
                </c:pt>
                <c:pt idx="1">
                  <c:v>54.55</c:v>
                </c:pt>
                <c:pt idx="2">
                  <c:v>57.02</c:v>
                </c:pt>
                <c:pt idx="3">
                  <c:v>49.61</c:v>
                </c:pt>
                <c:pt idx="4">
                  <c:v>43.85</c:v>
                </c:pt>
              </c:numCache>
            </c:numRef>
          </c:val>
          <c:extLst>
            <c:ext xmlns:c16="http://schemas.microsoft.com/office/drawing/2014/chart" uri="{C3380CC4-5D6E-409C-BE32-E72D297353CC}">
              <c16:uniqueId val="{00000000-4604-4E77-927D-E54A2218E3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4604-4E77-927D-E54A2218E3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3C8-41AD-904D-76B08D94DB6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33C8-41AD-904D-76B08D94DB6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199.59</c:v>
                </c:pt>
                <c:pt idx="1">
                  <c:v>118.44</c:v>
                </c:pt>
                <c:pt idx="2">
                  <c:v>108.19</c:v>
                </c:pt>
                <c:pt idx="3">
                  <c:v>263.72000000000003</c:v>
                </c:pt>
                <c:pt idx="4">
                  <c:v>263.48</c:v>
                </c:pt>
              </c:numCache>
            </c:numRef>
          </c:val>
          <c:extLst>
            <c:ext xmlns:c16="http://schemas.microsoft.com/office/drawing/2014/chart" uri="{C3380CC4-5D6E-409C-BE32-E72D297353CC}">
              <c16:uniqueId val="{00000000-6246-42E4-961F-A39DA21B99D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46-42E4-961F-A39DA21B99D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35-4D4B-8597-93B048504B8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35-4D4B-8597-93B048504B8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A7-4DC0-9689-ADB41D9AAFF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A7-4DC0-9689-ADB41D9AAFF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67-4826-8F91-855387077F4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67-4826-8F91-855387077F4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F8-4E2C-BF5C-E19D92B4D31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F8-4E2C-BF5C-E19D92B4D31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9F-402E-A4D4-03AAF7ED294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979F-402E-A4D4-03AAF7ED294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146.21</c:v>
                </c:pt>
                <c:pt idx="1">
                  <c:v>155.55000000000001</c:v>
                </c:pt>
                <c:pt idx="2">
                  <c:v>201.02</c:v>
                </c:pt>
                <c:pt idx="3">
                  <c:v>87.28</c:v>
                </c:pt>
                <c:pt idx="4">
                  <c:v>242.44</c:v>
                </c:pt>
              </c:numCache>
            </c:numRef>
          </c:val>
          <c:extLst>
            <c:ext xmlns:c16="http://schemas.microsoft.com/office/drawing/2014/chart" uri="{C3380CC4-5D6E-409C-BE32-E72D297353CC}">
              <c16:uniqueId val="{00000000-32F8-4328-B4CA-DC54F78D19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32F8-4328-B4CA-DC54F78D19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176.43</c:v>
                </c:pt>
                <c:pt idx="1">
                  <c:v>165.01</c:v>
                </c:pt>
                <c:pt idx="2">
                  <c:v>129.1</c:v>
                </c:pt>
                <c:pt idx="3">
                  <c:v>272.67</c:v>
                </c:pt>
                <c:pt idx="4">
                  <c:v>95.28</c:v>
                </c:pt>
              </c:numCache>
            </c:numRef>
          </c:val>
          <c:extLst>
            <c:ext xmlns:c16="http://schemas.microsoft.com/office/drawing/2014/chart" uri="{C3380CC4-5D6E-409C-BE32-E72D297353CC}">
              <c16:uniqueId val="{00000000-296E-4AFB-98AE-17DCCEF5AAF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296E-4AFB-98AE-17DCCEF5AAF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46" zoomScaleNormal="100" workbookViewId="0">
      <selection activeCell="BI36" sqref="BI3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　青ヶ島村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156</v>
      </c>
      <c r="AM8" s="45"/>
      <c r="AN8" s="45"/>
      <c r="AO8" s="45"/>
      <c r="AP8" s="45"/>
      <c r="AQ8" s="45"/>
      <c r="AR8" s="45"/>
      <c r="AS8" s="45"/>
      <c r="AT8" s="44">
        <f>データ!T6</f>
        <v>5.95</v>
      </c>
      <c r="AU8" s="44"/>
      <c r="AV8" s="44"/>
      <c r="AW8" s="44"/>
      <c r="AX8" s="44"/>
      <c r="AY8" s="44"/>
      <c r="AZ8" s="44"/>
      <c r="BA8" s="44"/>
      <c r="BB8" s="44">
        <f>データ!U6</f>
        <v>26.22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100</v>
      </c>
      <c r="Q10" s="44"/>
      <c r="R10" s="44"/>
      <c r="S10" s="44"/>
      <c r="T10" s="44"/>
      <c r="U10" s="44"/>
      <c r="V10" s="44"/>
      <c r="W10" s="44">
        <f>データ!Q6</f>
        <v>100</v>
      </c>
      <c r="X10" s="44"/>
      <c r="Y10" s="44"/>
      <c r="Z10" s="44"/>
      <c r="AA10" s="44"/>
      <c r="AB10" s="44"/>
      <c r="AC10" s="44"/>
      <c r="AD10" s="45">
        <f>データ!R6</f>
        <v>4400</v>
      </c>
      <c r="AE10" s="45"/>
      <c r="AF10" s="45"/>
      <c r="AG10" s="45"/>
      <c r="AH10" s="45"/>
      <c r="AI10" s="45"/>
      <c r="AJ10" s="45"/>
      <c r="AK10" s="2"/>
      <c r="AL10" s="45">
        <f>データ!V6</f>
        <v>144</v>
      </c>
      <c r="AM10" s="45"/>
      <c r="AN10" s="45"/>
      <c r="AO10" s="45"/>
      <c r="AP10" s="45"/>
      <c r="AQ10" s="45"/>
      <c r="AR10" s="45"/>
      <c r="AS10" s="45"/>
      <c r="AT10" s="44">
        <f>データ!W6</f>
        <v>0.45</v>
      </c>
      <c r="AU10" s="44"/>
      <c r="AV10" s="44"/>
      <c r="AW10" s="44"/>
      <c r="AX10" s="44"/>
      <c r="AY10" s="44"/>
      <c r="AZ10" s="44"/>
      <c r="BA10" s="44"/>
      <c r="BB10" s="44">
        <f>データ!X6</f>
        <v>320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117</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nwbVYG9X9aT1rYngWKH3WlNT9Nm7vPZNNgMhK7xuzrRnbetZ1IJhRE/GGNWSjZ7L6ZQuyH2VNPhNBdAjLHKiAw==" saltValue="n5QzoBh0ZsnkrgW6M1jUm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134023</v>
      </c>
      <c r="D6" s="19">
        <f t="shared" si="3"/>
        <v>47</v>
      </c>
      <c r="E6" s="19">
        <f t="shared" si="3"/>
        <v>18</v>
      </c>
      <c r="F6" s="19">
        <f t="shared" si="3"/>
        <v>0</v>
      </c>
      <c r="G6" s="19">
        <f t="shared" si="3"/>
        <v>0</v>
      </c>
      <c r="H6" s="19" t="str">
        <f t="shared" si="3"/>
        <v>東京都　青ヶ島村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100</v>
      </c>
      <c r="Q6" s="20">
        <f t="shared" si="3"/>
        <v>100</v>
      </c>
      <c r="R6" s="20">
        <f t="shared" si="3"/>
        <v>4400</v>
      </c>
      <c r="S6" s="20">
        <f t="shared" si="3"/>
        <v>156</v>
      </c>
      <c r="T6" s="20">
        <f t="shared" si="3"/>
        <v>5.95</v>
      </c>
      <c r="U6" s="20">
        <f t="shared" si="3"/>
        <v>26.22</v>
      </c>
      <c r="V6" s="20">
        <f t="shared" si="3"/>
        <v>144</v>
      </c>
      <c r="W6" s="20">
        <f t="shared" si="3"/>
        <v>0.45</v>
      </c>
      <c r="X6" s="20">
        <f t="shared" si="3"/>
        <v>320</v>
      </c>
      <c r="Y6" s="21">
        <f>IF(Y7="",NA(),Y7)</f>
        <v>199.59</v>
      </c>
      <c r="Z6" s="21">
        <f t="shared" ref="Z6:AH6" si="4">IF(Z7="",NA(),Z7)</f>
        <v>118.44</v>
      </c>
      <c r="AA6" s="21">
        <f t="shared" si="4"/>
        <v>108.19</v>
      </c>
      <c r="AB6" s="21">
        <f t="shared" si="4"/>
        <v>263.72000000000003</v>
      </c>
      <c r="AC6" s="21">
        <f t="shared" si="4"/>
        <v>263.48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146.21</v>
      </c>
      <c r="BR6" s="21">
        <f t="shared" ref="BR6:BZ6" si="8">IF(BR7="",NA(),BR7)</f>
        <v>155.55000000000001</v>
      </c>
      <c r="BS6" s="21">
        <f t="shared" si="8"/>
        <v>201.02</v>
      </c>
      <c r="BT6" s="21">
        <f t="shared" si="8"/>
        <v>87.28</v>
      </c>
      <c r="BU6" s="21">
        <f t="shared" si="8"/>
        <v>242.44</v>
      </c>
      <c r="BV6" s="21">
        <f t="shared" si="8"/>
        <v>62.5</v>
      </c>
      <c r="BW6" s="21">
        <f t="shared" si="8"/>
        <v>60.59</v>
      </c>
      <c r="BX6" s="21">
        <f t="shared" si="8"/>
        <v>60</v>
      </c>
      <c r="BY6" s="21">
        <f t="shared" si="8"/>
        <v>59.01</v>
      </c>
      <c r="BZ6" s="21">
        <f t="shared" si="8"/>
        <v>56.06</v>
      </c>
      <c r="CA6" s="20" t="str">
        <f>IF(CA7="","",IF(CA7="-","【-】","【"&amp;SUBSTITUTE(TEXT(CA7,"#,##0.00"),"-","△")&amp;"】"))</f>
        <v>【53.65】</v>
      </c>
      <c r="CB6" s="21">
        <f>IF(CB7="",NA(),CB7)</f>
        <v>176.43</v>
      </c>
      <c r="CC6" s="21">
        <f t="shared" ref="CC6:CK6" si="9">IF(CC7="",NA(),CC7)</f>
        <v>165.01</v>
      </c>
      <c r="CD6" s="21">
        <f t="shared" si="9"/>
        <v>129.1</v>
      </c>
      <c r="CE6" s="21">
        <f t="shared" si="9"/>
        <v>272.67</v>
      </c>
      <c r="CF6" s="21">
        <f t="shared" si="9"/>
        <v>95.28</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67.010000000000005</v>
      </c>
      <c r="CN6" s="21">
        <f t="shared" ref="CN6:CV6" si="10">IF(CN7="",NA(),CN7)</f>
        <v>54.55</v>
      </c>
      <c r="CO6" s="21">
        <f t="shared" si="10"/>
        <v>57.02</v>
      </c>
      <c r="CP6" s="21">
        <f t="shared" si="10"/>
        <v>49.61</v>
      </c>
      <c r="CQ6" s="21">
        <f t="shared" si="10"/>
        <v>43.85</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134023</v>
      </c>
      <c r="D7" s="23">
        <v>47</v>
      </c>
      <c r="E7" s="23">
        <v>18</v>
      </c>
      <c r="F7" s="23">
        <v>0</v>
      </c>
      <c r="G7" s="23">
        <v>0</v>
      </c>
      <c r="H7" s="23" t="s">
        <v>96</v>
      </c>
      <c r="I7" s="23" t="s">
        <v>97</v>
      </c>
      <c r="J7" s="23" t="s">
        <v>98</v>
      </c>
      <c r="K7" s="23" t="s">
        <v>99</v>
      </c>
      <c r="L7" s="23" t="s">
        <v>100</v>
      </c>
      <c r="M7" s="23" t="s">
        <v>101</v>
      </c>
      <c r="N7" s="24" t="s">
        <v>102</v>
      </c>
      <c r="O7" s="24" t="s">
        <v>103</v>
      </c>
      <c r="P7" s="24">
        <v>100</v>
      </c>
      <c r="Q7" s="24">
        <v>100</v>
      </c>
      <c r="R7" s="24">
        <v>4400</v>
      </c>
      <c r="S7" s="24">
        <v>156</v>
      </c>
      <c r="T7" s="24">
        <v>5.95</v>
      </c>
      <c r="U7" s="24">
        <v>26.22</v>
      </c>
      <c r="V7" s="24">
        <v>144</v>
      </c>
      <c r="W7" s="24">
        <v>0.45</v>
      </c>
      <c r="X7" s="24">
        <v>320</v>
      </c>
      <c r="Y7" s="24">
        <v>199.59</v>
      </c>
      <c r="Z7" s="24">
        <v>118.44</v>
      </c>
      <c r="AA7" s="24">
        <v>108.19</v>
      </c>
      <c r="AB7" s="24">
        <v>263.72000000000003</v>
      </c>
      <c r="AC7" s="24">
        <v>263.48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270.57</v>
      </c>
      <c r="BL7" s="24">
        <v>294.27</v>
      </c>
      <c r="BM7" s="24">
        <v>294.08999999999997</v>
      </c>
      <c r="BN7" s="24">
        <v>294.08999999999997</v>
      </c>
      <c r="BO7" s="24">
        <v>338.47</v>
      </c>
      <c r="BP7" s="24">
        <v>349.83</v>
      </c>
      <c r="BQ7" s="24">
        <v>146.21</v>
      </c>
      <c r="BR7" s="24">
        <v>155.55000000000001</v>
      </c>
      <c r="BS7" s="24">
        <v>201.02</v>
      </c>
      <c r="BT7" s="24">
        <v>87.28</v>
      </c>
      <c r="BU7" s="24">
        <v>242.44</v>
      </c>
      <c r="BV7" s="24">
        <v>62.5</v>
      </c>
      <c r="BW7" s="24">
        <v>60.59</v>
      </c>
      <c r="BX7" s="24">
        <v>60</v>
      </c>
      <c r="BY7" s="24">
        <v>59.01</v>
      </c>
      <c r="BZ7" s="24">
        <v>56.06</v>
      </c>
      <c r="CA7" s="24">
        <v>53.65</v>
      </c>
      <c r="CB7" s="24">
        <v>176.43</v>
      </c>
      <c r="CC7" s="24">
        <v>165.01</v>
      </c>
      <c r="CD7" s="24">
        <v>129.1</v>
      </c>
      <c r="CE7" s="24">
        <v>272.67</v>
      </c>
      <c r="CF7" s="24">
        <v>95.28</v>
      </c>
      <c r="CG7" s="24">
        <v>269.33</v>
      </c>
      <c r="CH7" s="24">
        <v>280.23</v>
      </c>
      <c r="CI7" s="24">
        <v>282.70999999999998</v>
      </c>
      <c r="CJ7" s="24">
        <v>291.82</v>
      </c>
      <c r="CK7" s="24">
        <v>304.36</v>
      </c>
      <c r="CL7" s="24">
        <v>307.86</v>
      </c>
      <c r="CM7" s="24">
        <v>67.010000000000005</v>
      </c>
      <c r="CN7" s="24">
        <v>54.55</v>
      </c>
      <c r="CO7" s="24">
        <v>57.02</v>
      </c>
      <c r="CP7" s="24">
        <v>49.61</v>
      </c>
      <c r="CQ7" s="24">
        <v>43.85</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2025-01-24T07:40:30Z</dcterms:created>
  <dcterms:modified xsi:type="dcterms:W3CDTF">2025-02-12T10:16:25Z</dcterms:modified>
  <cp:category/>
</cp:coreProperties>
</file>